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科大讯飞\满意度回复\"/>
    </mc:Choice>
  </mc:AlternateContent>
  <bookViews>
    <workbookView xWindow="0" yWindow="0" windowWidth="10215" windowHeight="7500"/>
  </bookViews>
  <sheets>
    <sheet name="Sheet5" sheetId="1" r:id="rId1"/>
    <sheet name="首解无声不满意" sheetId="2" r:id="rId2"/>
  </sheets>
  <calcPr calcId="162913"/>
  <pivotCaches>
    <pivotCache cacheId="6" r:id="rId3"/>
    <pivotCache cacheId="7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" i="1" l="1"/>
  <c r="D11" i="1"/>
  <c r="E9" i="1"/>
  <c r="F9" i="1" s="1"/>
  <c r="D9" i="1"/>
  <c r="D5" i="1"/>
  <c r="E3" i="1"/>
  <c r="F5" i="1" s="1"/>
  <c r="D3" i="1"/>
  <c r="F3" i="1" l="1"/>
  <c r="C10" i="2"/>
  <c r="C11" i="2"/>
  <c r="C9" i="2"/>
  <c r="C4" i="2"/>
  <c r="C5" i="2"/>
  <c r="C3" i="2"/>
  <c r="B12" i="2"/>
  <c r="B6" i="2"/>
  <c r="C23" i="2"/>
  <c r="C22" i="2"/>
  <c r="C21" i="2"/>
  <c r="C17" i="2"/>
  <c r="C16" i="2"/>
  <c r="C15" i="2"/>
  <c r="C27" i="1" l="1"/>
  <c r="C29" i="1" s="1"/>
  <c r="C30" i="1" s="1"/>
  <c r="F27" i="1"/>
  <c r="E29" i="1"/>
  <c r="E30" i="1" s="1"/>
  <c r="D30" i="1"/>
  <c r="F30" i="1"/>
  <c r="D27" i="1" l="1"/>
</calcChain>
</file>

<file path=xl/sharedStrings.xml><?xml version="1.0" encoding="utf-8"?>
<sst xmlns="http://schemas.openxmlformats.org/spreadsheetml/2006/main" count="71" uniqueCount="15">
  <si>
    <t>总数</t>
  </si>
  <si>
    <t>首解</t>
  </si>
  <si>
    <t>未首解</t>
  </si>
  <si>
    <t>无声</t>
  </si>
  <si>
    <t>有声</t>
  </si>
  <si>
    <t>占比</t>
    <phoneticPr fontId="2" type="noConversion"/>
  </si>
  <si>
    <t>占比</t>
    <phoneticPr fontId="2" type="noConversion"/>
  </si>
  <si>
    <t>占比</t>
  </si>
  <si>
    <t>行标签</t>
  </si>
  <si>
    <t>计数项:行标签</t>
  </si>
  <si>
    <t>对接语音导航</t>
  </si>
  <si>
    <t>服务策略主流程</t>
  </si>
  <si>
    <t>主菜单</t>
  </si>
  <si>
    <t>总计</t>
  </si>
  <si>
    <t>总计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</si>
</sst>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indexed="8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0" fillId="0" borderId="1" xfId="0" applyBorder="1">
      <alignment vertical="center"/>
    </xf>
    <xf numFmtId="10" fontId="0" fillId="0" borderId="1" xfId="1" applyNumberFormat="1" applyFont="1" applyBorder="1">
      <alignment vertical="center"/>
    </xf>
    <xf numFmtId="10" fontId="0" fillId="2" borderId="1" xfId="1" applyNumberFormat="1" applyFont="1" applyFill="1" applyBorder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10" fontId="0" fillId="0" borderId="1" xfId="0" applyNumberFormat="1" applyBorder="1">
      <alignment vertical="center"/>
    </xf>
    <xf numFmtId="10" fontId="0" fillId="2" borderId="1" xfId="0" applyNumberFormat="1" applyFill="1" applyBorder="1">
      <alignment vertical="center"/>
    </xf>
    <xf numFmtId="0" fontId="3" fillId="3" borderId="6" xfId="0" applyFont="1" applyFill="1" applyBorder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vertical="center" wrapText="1"/>
    </xf>
    <xf numFmtId="10" fontId="0" fillId="0" borderId="0" xfId="1" applyNumberFormat="1" applyFont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0" fontId="0" fillId="0" borderId="1" xfId="0" applyNumberFormat="1" applyFill="1" applyBorder="1">
      <alignment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无声首解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(Sheet5!$C$6,Sheet5!$C$12,Sheet5!$C$18,Sheet5!$C$24,Sheet5!$C$30,Sheet5!$C$36)</c:f>
              <c:numCache>
                <c:formatCode>0.00%</c:formatCode>
                <c:ptCount val="6"/>
                <c:pt idx="0">
                  <c:v>0.19423368740515934</c:v>
                </c:pt>
                <c:pt idx="1">
                  <c:v>0.19694072657743786</c:v>
                </c:pt>
                <c:pt idx="2">
                  <c:v>0.14684014869888476</c:v>
                </c:pt>
                <c:pt idx="3">
                  <c:v>0.14141414141414141</c:v>
                </c:pt>
                <c:pt idx="4">
                  <c:v>0.12179487179487179</c:v>
                </c:pt>
                <c:pt idx="5">
                  <c:v>0.17073170731707318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67-4271-B808-E576E5E914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348176"/>
        <c:axId val="326855360"/>
      </c:lineChart>
      <c:catAx>
        <c:axId val="179348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6855360"/>
        <c:crosses val="autoZero"/>
        <c:auto val="1"/>
        <c:lblAlgn val="ctr"/>
        <c:lblOffset val="100"/>
        <c:noMultiLvlLbl val="0"/>
      </c:catAx>
      <c:valAx>
        <c:axId val="32685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9348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有声首解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(Sheet5!$D$6,Sheet5!$D$12,Sheet5!$D$18,Sheet5!$D$24,Sheet5!$D$30,Sheet5!$D$36)</c:f>
              <c:numCache>
                <c:formatCode>0.00%</c:formatCode>
                <c:ptCount val="6"/>
                <c:pt idx="0">
                  <c:v>0.63732928679817902</c:v>
                </c:pt>
                <c:pt idx="1">
                  <c:v>0.68833652007648205</c:v>
                </c:pt>
                <c:pt idx="2">
                  <c:v>0.64312267657992561</c:v>
                </c:pt>
                <c:pt idx="3">
                  <c:v>0.69191919191919193</c:v>
                </c:pt>
                <c:pt idx="4">
                  <c:v>0.60576923076923073</c:v>
                </c:pt>
                <c:pt idx="5">
                  <c:v>0.68536585365853664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F7-4CF6-8698-D41082E9F3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4611104"/>
        <c:axId val="234611936"/>
      </c:lineChart>
      <c:catAx>
        <c:axId val="2346111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4611936"/>
        <c:crosses val="autoZero"/>
        <c:auto val="1"/>
        <c:lblAlgn val="ctr"/>
        <c:lblOffset val="100"/>
        <c:noMultiLvlLbl val="0"/>
      </c:catAx>
      <c:valAx>
        <c:axId val="23461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4611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无声未首解</a:t>
            </a:r>
            <a:endParaRPr lang="en-US" altLang="zh-CN"/>
          </a:p>
        </c:rich>
      </c:tx>
      <c:layout>
        <c:manualLayout>
          <c:xMode val="edge"/>
          <c:yMode val="edge"/>
          <c:x val="0.34569717360997532"/>
          <c:y val="4.24628450106157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(Sheet5!$E$6,Sheet5!$E$12,Sheet5!$E$18,Sheet5!$E$24,Sheet5!$E$30,Sheet5!$E$36)</c:f>
              <c:numCache>
                <c:formatCode>0.00%</c:formatCode>
                <c:ptCount val="6"/>
                <c:pt idx="0">
                  <c:v>3.9453717754172987E-2</c:v>
                </c:pt>
                <c:pt idx="1">
                  <c:v>2.676864244741874E-2</c:v>
                </c:pt>
                <c:pt idx="2">
                  <c:v>3.9653035935563817E-2</c:v>
                </c:pt>
                <c:pt idx="3">
                  <c:v>2.0202020202020204E-2</c:v>
                </c:pt>
                <c:pt idx="4">
                  <c:v>6.5705128205128208E-2</c:v>
                </c:pt>
                <c:pt idx="5">
                  <c:v>3.6585365853658534E-2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4D-4E30-A6F0-4F2C761F41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4613184"/>
        <c:axId val="234612352"/>
      </c:lineChart>
      <c:catAx>
        <c:axId val="234613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4612352"/>
        <c:crosses val="autoZero"/>
        <c:auto val="1"/>
        <c:lblAlgn val="ctr"/>
        <c:lblOffset val="100"/>
        <c:noMultiLvlLbl val="0"/>
      </c:catAx>
      <c:valAx>
        <c:axId val="23461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4613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有声未首解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(Sheet5!$F$6,Sheet5!$F$12,Sheet5!$F$18,Sheet5!$F$24,Sheet5!$F$30,Sheet5!$F$36)</c:f>
              <c:numCache>
                <c:formatCode>0.00%</c:formatCode>
                <c:ptCount val="6"/>
                <c:pt idx="0">
                  <c:v>0.12898330804248861</c:v>
                </c:pt>
                <c:pt idx="1">
                  <c:v>8.7954110898661564E-2</c:v>
                </c:pt>
                <c:pt idx="2">
                  <c:v>0.17038413878562578</c:v>
                </c:pt>
                <c:pt idx="3">
                  <c:v>0.14646464646464646</c:v>
                </c:pt>
                <c:pt idx="4">
                  <c:v>0.20673076923076922</c:v>
                </c:pt>
                <c:pt idx="5">
                  <c:v>0.10731707317073171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A5-4679-BF80-05D566CC0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9537200"/>
        <c:axId val="239537616"/>
      </c:lineChart>
      <c:catAx>
        <c:axId val="2395372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9537616"/>
        <c:crosses val="autoZero"/>
        <c:auto val="1"/>
        <c:lblAlgn val="ctr"/>
        <c:lblOffset val="100"/>
        <c:noMultiLvlLbl val="0"/>
      </c:catAx>
      <c:valAx>
        <c:axId val="23953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9537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247650</xdr:colOff>
      <xdr:row>0</xdr:row>
      <xdr:rowOff>133349</xdr:rowOff>
    </xdr:from>
    <xdr:to>
      <xdr:col>10</xdr:col>
      <xdr:colOff>228600</xdr:colOff>
      <xdr:row>9</xdr:row>
      <xdr:rowOff>76199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257176</xdr:colOff>
      <xdr:row>10</xdr:row>
      <xdr:rowOff>0</xdr:rowOff>
    </xdr:from>
    <xdr:to>
      <xdr:col>10</xdr:col>
      <xdr:colOff>228600</xdr:colOff>
      <xdr:row>19</xdr:row>
      <xdr:rowOff>85725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666750</xdr:colOff>
      <xdr:row>0</xdr:row>
      <xdr:rowOff>171449</xdr:rowOff>
    </xdr:from>
    <xdr:to>
      <xdr:col>15</xdr:col>
      <xdr:colOff>447675</xdr:colOff>
      <xdr:row>9</xdr:row>
      <xdr:rowOff>38099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</xdr:colOff>
      <xdr:row>9</xdr:row>
      <xdr:rowOff>133350</xdr:rowOff>
    </xdr:from>
    <xdr:to>
      <xdr:col>15</xdr:col>
      <xdr:colOff>342901</xdr:colOff>
      <xdr:row>19</xdr:row>
      <xdr:rowOff>66675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&#38899;&#39057;&#27979;&#21548;%20(0703)/0703&#19981;&#28385;&#24847;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&#38899;&#39057;&#27979;&#21548;0704/0704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ujumao" refreshedDate="43651.652250231484" createdVersion="6" refreshedVersion="6" minRefreshableVersion="3" recordCount="79">
  <cacheSource type="worksheet">
    <worksheetSource ref="A1:D80" sheet="首解无声" r:id="rId2"/>
  </cacheSource>
  <cacheFields count="4">
    <cacheField name="行标签" numFmtId="0">
      <sharedItems/>
    </cacheField>
    <cacheField name="是否首解" numFmtId="0">
      <sharedItems/>
    </cacheField>
    <cacheField name="是否无声" numFmtId="0">
      <sharedItems/>
    </cacheField>
    <cacheField name="业务结果" numFmtId="0">
      <sharedItems count="3">
        <s v="主菜单"/>
        <s v="对接语音导航"/>
        <s v="服务策略主流程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jujumao" refreshedDate="43651.651424189811" createdVersion="6" refreshedVersion="6" minRefreshableVersion="3" recordCount="143">
  <cacheSource type="worksheet">
    <worksheetSource ref="A1:D144" sheet="首解无声" r:id="rId2"/>
  </cacheSource>
  <cacheFields count="4">
    <cacheField name="行标签" numFmtId="0">
      <sharedItems/>
    </cacheField>
    <cacheField name="是否首解" numFmtId="0">
      <sharedItems/>
    </cacheField>
    <cacheField name="是否无声" numFmtId="0">
      <sharedItems/>
    </cacheField>
    <cacheField name="业务结果" numFmtId="0">
      <sharedItems count="3">
        <s v="对接语音导航"/>
        <s v="主菜单"/>
        <s v="服务策略主流程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9">
  <r>
    <s v="1562113677-1511888@15014667801"/>
    <s v="首解"/>
    <s v="无声"/>
    <x v="0"/>
  </r>
  <r>
    <s v="1562113765-837432@13726058127"/>
    <s v="首解"/>
    <s v="无声"/>
    <x v="0"/>
  </r>
  <r>
    <s v="1562114704-1520968@18316795390"/>
    <s v="首解"/>
    <s v="无声"/>
    <x v="0"/>
  </r>
  <r>
    <s v="1562115125-855141@18719074541"/>
    <s v="首解"/>
    <s v="无声"/>
    <x v="0"/>
  </r>
  <r>
    <s v="1562115808-43635@15815014808"/>
    <s v="首解"/>
    <s v="无声"/>
    <x v="0"/>
  </r>
  <r>
    <s v="1562115955-863336@13660786054"/>
    <s v="首解"/>
    <s v="无声"/>
    <x v="0"/>
  </r>
  <r>
    <s v="1562116158-1535353@13539994906"/>
    <s v="首解"/>
    <s v="无声"/>
    <x v="0"/>
  </r>
  <r>
    <s v="1562116709-54781@13553357789"/>
    <s v="首解"/>
    <s v="无声"/>
    <x v="1"/>
  </r>
  <r>
    <s v="1562117670-1948456@13709679512"/>
    <s v="首解"/>
    <s v="无声"/>
    <x v="1"/>
  </r>
  <r>
    <s v="1562117708-75051@19806480038"/>
    <s v="首解"/>
    <s v="无声"/>
    <x v="1"/>
  </r>
  <r>
    <s v="1562118705-1054275@13928948812"/>
    <s v="首解"/>
    <s v="无声"/>
    <x v="0"/>
  </r>
  <r>
    <s v="1562118942-94981@13903075139"/>
    <s v="首解"/>
    <s v="无声"/>
    <x v="0"/>
  </r>
  <r>
    <s v="1562120148-114675@13527780309"/>
    <s v="首解"/>
    <s v="无声"/>
    <x v="0"/>
  </r>
  <r>
    <s v="1562120521-120599@13428041052"/>
    <s v="首解"/>
    <s v="无声"/>
    <x v="1"/>
  </r>
  <r>
    <s v="1562121879-147685@15914525277"/>
    <s v="首解"/>
    <s v="无声"/>
    <x v="0"/>
  </r>
  <r>
    <s v="1562124218-2064368@13929011995"/>
    <s v="首解"/>
    <s v="无声"/>
    <x v="0"/>
  </r>
  <r>
    <s v="1562124440-1006902@15219140820"/>
    <s v="首解"/>
    <s v="无声"/>
    <x v="0"/>
  </r>
  <r>
    <s v="1562125305-1020345@13925557835"/>
    <s v="首解"/>
    <s v="无声"/>
    <x v="2"/>
  </r>
  <r>
    <s v="1562125305-1020345@13925557835"/>
    <s v="首解"/>
    <s v="无声"/>
    <x v="0"/>
  </r>
  <r>
    <s v="1562125666-2086773@15767215304"/>
    <s v="首解"/>
    <s v="无声"/>
    <x v="1"/>
  </r>
  <r>
    <s v="1562126476-1188640@19876792729"/>
    <s v="首解"/>
    <s v="无声"/>
    <x v="0"/>
  </r>
  <r>
    <s v="1562126567-1581502@13729745084"/>
    <s v="首解"/>
    <s v="无声"/>
    <x v="0"/>
  </r>
  <r>
    <s v="1562126651-1040693@13794583810"/>
    <s v="首解"/>
    <s v="无声"/>
    <x v="0"/>
  </r>
  <r>
    <s v="1562129093-1615179@13556565476"/>
    <s v="首解"/>
    <s v="无声"/>
    <x v="1"/>
  </r>
  <r>
    <s v="1562131993-1646086@13640168897"/>
    <s v="首解"/>
    <s v="无声"/>
    <x v="2"/>
  </r>
  <r>
    <s v="1562131993-1646086@13640168897"/>
    <s v="首解"/>
    <s v="无声"/>
    <x v="0"/>
  </r>
  <r>
    <s v="1562132559-297250@13652754010"/>
    <s v="首解"/>
    <s v="无声"/>
    <x v="1"/>
  </r>
  <r>
    <s v="1562132737-1261100@13652754010"/>
    <s v="首解"/>
    <s v="无声"/>
    <x v="1"/>
  </r>
  <r>
    <s v="1562133427-304694@18219120880"/>
    <s v="首解"/>
    <s v="无声"/>
    <x v="0"/>
  </r>
  <r>
    <s v="1562134039-603688@13414036860"/>
    <s v="首解"/>
    <s v="无声"/>
    <x v="1"/>
  </r>
  <r>
    <s v="1562134614-318201@13751558978"/>
    <s v="首解"/>
    <s v="无声"/>
    <x v="1"/>
  </r>
  <r>
    <s v="1562135905-629450@13542280191"/>
    <s v="首解"/>
    <s v="无声"/>
    <x v="0"/>
  </r>
  <r>
    <s v="1562136600-1314765@15768187173"/>
    <s v="首解"/>
    <s v="无声"/>
    <x v="0"/>
  </r>
  <r>
    <s v="1562136680-1315982@17817102469"/>
    <s v="首解"/>
    <s v="无声"/>
    <x v="1"/>
  </r>
  <r>
    <s v="1562138238-1340137@18824931396"/>
    <s v="首解"/>
    <s v="无声"/>
    <x v="0"/>
  </r>
  <r>
    <s v="1562138578-1736522@13923037459"/>
    <s v="首解"/>
    <s v="无声"/>
    <x v="0"/>
  </r>
  <r>
    <s v="1562138626-1737258@13826897072"/>
    <s v="首解"/>
    <s v="无声"/>
    <x v="0"/>
  </r>
  <r>
    <s v="1562139728-1362476@18707580055"/>
    <s v="首解"/>
    <s v="无声"/>
    <x v="0"/>
  </r>
  <r>
    <s v="1562139927-696445@13421887643"/>
    <s v="首解"/>
    <s v="无声"/>
    <x v="0"/>
  </r>
  <r>
    <s v="1562140550-1771480@15915068751"/>
    <s v="首解"/>
    <s v="无声"/>
    <x v="0"/>
  </r>
  <r>
    <s v="1562140775-422283@13421011115"/>
    <s v="首解"/>
    <s v="无声"/>
    <x v="1"/>
  </r>
  <r>
    <s v="1562143926-1433403@15018140009"/>
    <s v="首解"/>
    <s v="无声"/>
    <x v="1"/>
  </r>
  <r>
    <s v="1562143995-478951@15706670867"/>
    <s v="首解"/>
    <s v="无声"/>
    <x v="0"/>
  </r>
  <r>
    <s v="1562144276-1835599@15815275342"/>
    <s v="首解"/>
    <s v="无声"/>
    <x v="0"/>
  </r>
  <r>
    <s v="1562144476-1447946@13622961305"/>
    <s v="首解"/>
    <s v="无声"/>
    <x v="0"/>
  </r>
  <r>
    <s v="1562145771-507938@15975067353"/>
    <s v="首解"/>
    <s v="无声"/>
    <x v="0"/>
  </r>
  <r>
    <s v="1562145787-800527@15811949917"/>
    <s v="首解"/>
    <s v="无声"/>
    <x v="1"/>
  </r>
  <r>
    <s v="1562145790-800589@15018589908"/>
    <s v="首解"/>
    <s v="无声"/>
    <x v="0"/>
  </r>
  <r>
    <s v="1562145946-510763@13510172921"/>
    <s v="首解"/>
    <s v="无声"/>
    <x v="0"/>
  </r>
  <r>
    <s v="1562145976-803624@13553885610"/>
    <s v="首解"/>
    <s v="无声"/>
    <x v="2"/>
  </r>
  <r>
    <s v="1562145976-803624@13553885610"/>
    <s v="首解"/>
    <s v="无声"/>
    <x v="0"/>
  </r>
  <r>
    <s v="1562146205-1475827@13798956661"/>
    <s v="首解"/>
    <s v="无声"/>
    <x v="0"/>
  </r>
  <r>
    <s v="1562146709-815270@13662356124"/>
    <s v="首解"/>
    <s v="无声"/>
    <x v="0"/>
  </r>
  <r>
    <s v="1562146906-1486835@18200823569"/>
    <s v="首解"/>
    <s v="无声"/>
    <x v="0"/>
  </r>
  <r>
    <s v="1562147169-822595@15007675151"/>
    <s v="首解"/>
    <s v="无声"/>
    <x v="0"/>
  </r>
  <r>
    <s v="1562147247-954925@15917865270"/>
    <s v="首解"/>
    <s v="无声"/>
    <x v="0"/>
  </r>
  <r>
    <s v="1562148013-836024@13829673061"/>
    <s v="首解"/>
    <s v="无声"/>
    <x v="0"/>
  </r>
  <r>
    <s v="1562149661-864676@15820477504"/>
    <s v="首解"/>
    <s v="无声"/>
    <x v="1"/>
  </r>
  <r>
    <s v="1562150028-1537613@19874241499"/>
    <s v="首解"/>
    <s v="无声"/>
    <x v="0"/>
  </r>
  <r>
    <s v="1562150425-57871@18200689511"/>
    <s v="首解"/>
    <s v="无声"/>
    <x v="0"/>
  </r>
  <r>
    <s v="1562151311-73568@15220631227"/>
    <s v="首解"/>
    <s v="无声"/>
    <x v="0"/>
  </r>
  <r>
    <s v="1562151502-886380@13928148590"/>
    <s v="首解"/>
    <s v="无声"/>
    <x v="0"/>
  </r>
  <r>
    <s v="1562152404-1955260@17876849901"/>
    <s v="首解"/>
    <s v="无声"/>
    <x v="0"/>
  </r>
  <r>
    <s v="1562153424-907855@13712103130"/>
    <s v="首解"/>
    <s v="无声"/>
    <x v="1"/>
  </r>
  <r>
    <s v="1562154053-1064251@13433663913"/>
    <s v="首解"/>
    <s v="无声"/>
    <x v="0"/>
  </r>
  <r>
    <s v="1562154283-1981629@13431437494"/>
    <s v="首解"/>
    <s v="无声"/>
    <x v="0"/>
  </r>
  <r>
    <s v="1562156045-942361@13536216276"/>
    <s v="首解"/>
    <s v="无声"/>
    <x v="0"/>
  </r>
  <r>
    <s v="1562156415-136013@13660624266"/>
    <s v="首解"/>
    <s v="无声"/>
    <x v="0"/>
  </r>
  <r>
    <s v="1562156450-2005611@13828282577"/>
    <s v="首解"/>
    <s v="无声"/>
    <x v="0"/>
  </r>
  <r>
    <s v="1562156544-2006636@13828282577"/>
    <s v="首解"/>
    <s v="无声"/>
    <x v="0"/>
  </r>
  <r>
    <s v="1562157166-2013432@15015042655"/>
    <s v="首解"/>
    <s v="无声"/>
    <x v="0"/>
  </r>
  <r>
    <s v="1562158451-157764@15815735650"/>
    <s v="首解"/>
    <s v="无声"/>
    <x v="0"/>
  </r>
  <r>
    <s v="1562159245-1125856@13670134470"/>
    <s v="首解"/>
    <s v="无声"/>
    <x v="1"/>
  </r>
  <r>
    <s v="1562159442-167857@19866512169"/>
    <s v="首解"/>
    <s v="无声"/>
    <x v="1"/>
  </r>
  <r>
    <s v="1562159527-984767@19866512169"/>
    <s v="首解"/>
    <s v="无声"/>
    <x v="1"/>
  </r>
  <r>
    <s v="1562159594-985439@19866512169"/>
    <s v="首解"/>
    <s v="无声"/>
    <x v="1"/>
  </r>
  <r>
    <s v="1562159724-170632@13435941896"/>
    <s v="首解"/>
    <s v="无声"/>
    <x v="0"/>
  </r>
  <r>
    <s v="1562160777-2055573@13527927127"/>
    <s v="首解"/>
    <s v="无声"/>
    <x v="1"/>
  </r>
  <r>
    <s v="1562168669-229099@15220662383"/>
    <s v="首解"/>
    <s v="无声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43">
  <r>
    <s v="1562196723-553577@18318822391"/>
    <s v="首解"/>
    <s v="无声"/>
    <x v="0"/>
  </r>
  <r>
    <s v="1562199301-568567@19876094691"/>
    <s v="首解"/>
    <s v="无声"/>
    <x v="1"/>
  </r>
  <r>
    <s v="1562199954-1639334@18813522634"/>
    <s v="首解"/>
    <s v="无声"/>
    <x v="1"/>
  </r>
  <r>
    <s v="1562200276-1251949@13560210415"/>
    <s v="首解"/>
    <s v="无声"/>
    <x v="1"/>
  </r>
  <r>
    <s v="1562200751-1256714@13926001643"/>
    <s v="首解"/>
    <s v="无声"/>
    <x v="1"/>
  </r>
  <r>
    <s v="1562201048-591250@15989609869"/>
    <s v="首解"/>
    <s v="无声"/>
    <x v="1"/>
  </r>
  <r>
    <s v="1562201218-592985@13827317184"/>
    <s v="首解"/>
    <s v="无声"/>
    <x v="1"/>
  </r>
  <r>
    <s v="1562201314-1652947@13686688885"/>
    <s v="首解"/>
    <s v="无声"/>
    <x v="1"/>
  </r>
  <r>
    <s v="1562201538-596267@15816992212"/>
    <s v="首解"/>
    <s v="无声"/>
    <x v="1"/>
  </r>
  <r>
    <s v="1562201593-596838@13535231447"/>
    <s v="首解"/>
    <s v="无声"/>
    <x v="0"/>
  </r>
  <r>
    <s v="1562202058-309849@15118998292"/>
    <s v="首解"/>
    <s v="无声"/>
    <x v="0"/>
  </r>
  <r>
    <s v="1562202212-1662383@18802582335"/>
    <s v="首解"/>
    <s v="无声"/>
    <x v="1"/>
  </r>
  <r>
    <s v="1562202652-317197@15089919907"/>
    <s v="首解"/>
    <s v="无声"/>
    <x v="1"/>
  </r>
  <r>
    <s v="1562203139-329637@15118998292"/>
    <s v="首解"/>
    <s v="无声"/>
    <x v="0"/>
  </r>
  <r>
    <s v="1562203193-1285140@13412999947"/>
    <s v="首解"/>
    <s v="无声"/>
    <x v="1"/>
  </r>
  <r>
    <s v="1562203245-1676487@13763295060"/>
    <s v="首解"/>
    <s v="无声"/>
    <x v="1"/>
  </r>
  <r>
    <s v="1562203350-1678090@15118998292"/>
    <s v="首解"/>
    <s v="无声"/>
    <x v="0"/>
  </r>
  <r>
    <s v="1562203621-1682377@15014080286"/>
    <s v="首解"/>
    <s v="无声"/>
    <x v="0"/>
  </r>
  <r>
    <s v="1562203627-623368@15812310587"/>
    <s v="首解"/>
    <s v="无声"/>
    <x v="0"/>
  </r>
  <r>
    <s v="1562203787-339928@13717319205"/>
    <s v="首解"/>
    <s v="无声"/>
    <x v="1"/>
  </r>
  <r>
    <s v="1562204004-1688566@13622315860"/>
    <s v="首解"/>
    <s v="无声"/>
    <x v="0"/>
  </r>
  <r>
    <s v="1562204195-346744@13542625536"/>
    <s v="首解"/>
    <s v="无声"/>
    <x v="0"/>
  </r>
  <r>
    <s v="1562204662-1704899@13592895893"/>
    <s v="首解"/>
    <s v="无声"/>
    <x v="1"/>
  </r>
  <r>
    <s v="1562204738-355794@18826858963"/>
    <s v="首解"/>
    <s v="无声"/>
    <x v="1"/>
  </r>
  <r>
    <s v="1562205368-1716602@13620813470"/>
    <s v="首解"/>
    <s v="无声"/>
    <x v="1"/>
  </r>
  <r>
    <s v="1562205585-1329641@13539876895"/>
    <s v="首解"/>
    <s v="无声"/>
    <x v="1"/>
  </r>
  <r>
    <s v="1562205747-372648@15112731357"/>
    <s v="首解"/>
    <s v="无声"/>
    <x v="0"/>
  </r>
  <r>
    <s v="1562206102-1728934@15118998292"/>
    <s v="首解"/>
    <s v="无声"/>
    <x v="0"/>
  </r>
  <r>
    <s v="1562206138-1338990@15018647981"/>
    <s v="首解"/>
    <s v="无声"/>
    <x v="1"/>
  </r>
  <r>
    <s v="1562206198-1340030@13650100682"/>
    <s v="首解"/>
    <s v="无声"/>
    <x v="1"/>
  </r>
  <r>
    <s v="1562206674-1738621@13602444425"/>
    <s v="首解"/>
    <s v="无声"/>
    <x v="1"/>
  </r>
  <r>
    <s v="1562206814-396690@13560870661"/>
    <s v="首解"/>
    <s v="无声"/>
    <x v="1"/>
  </r>
  <r>
    <s v="1562207137-1746544@13414036808"/>
    <s v="首解"/>
    <s v="无声"/>
    <x v="0"/>
  </r>
  <r>
    <s v="1562207217-689285@13825985169"/>
    <s v="首解"/>
    <s v="无声"/>
    <x v="1"/>
  </r>
  <r>
    <s v="1562207795-1367233@18707509736"/>
    <s v="首解"/>
    <s v="无声"/>
    <x v="2"/>
  </r>
  <r>
    <s v="1562207795-1367233@18707509736"/>
    <s v="首解"/>
    <s v="无声"/>
    <x v="1"/>
  </r>
  <r>
    <s v="1562208051-1377063@13612492812"/>
    <s v="首解"/>
    <s v="无声"/>
    <x v="1"/>
  </r>
  <r>
    <s v="1562209052-435345@13543133736"/>
    <s v="首解"/>
    <s v="无声"/>
    <x v="0"/>
  </r>
  <r>
    <s v="1562209273-1398376@13543133736"/>
    <s v="首解"/>
    <s v="无声"/>
    <x v="0"/>
  </r>
  <r>
    <s v="1562209368-440932@18211395288"/>
    <s v="首解"/>
    <s v="无声"/>
    <x v="0"/>
  </r>
  <r>
    <s v="1562209805-448711@19874010818"/>
    <s v="首解"/>
    <s v="无声"/>
    <x v="0"/>
  </r>
  <r>
    <s v="1562210102-1803106@13686636971"/>
    <s v="首解"/>
    <s v="无声"/>
    <x v="1"/>
  </r>
  <r>
    <s v="1562210168-1413843@13544826591"/>
    <s v="首解"/>
    <s v="无声"/>
    <x v="0"/>
  </r>
  <r>
    <s v="1562210194-746307@15019794443"/>
    <s v="首解"/>
    <s v="无声"/>
    <x v="1"/>
  </r>
  <r>
    <s v="1562210314-462990@13555647094"/>
    <s v="首解"/>
    <s v="无声"/>
    <x v="0"/>
  </r>
  <r>
    <s v="1562210778-690678@13612410016"/>
    <s v="首解"/>
    <s v="无声"/>
    <x v="1"/>
  </r>
  <r>
    <s v="1562211264-1822947@15018655126"/>
    <s v="首解"/>
    <s v="无声"/>
    <x v="1"/>
  </r>
  <r>
    <s v="1562211578-1828331@13751751116"/>
    <s v="首解"/>
    <s v="无声"/>
    <x v="1"/>
  </r>
  <r>
    <s v="1562211627-1444286@18719104146"/>
    <s v="首解"/>
    <s v="无声"/>
    <x v="0"/>
  </r>
  <r>
    <s v="1562211916-1839787@15220208578"/>
    <s v="首解"/>
    <s v="无声"/>
    <x v="0"/>
  </r>
  <r>
    <s v="1562212426-1458321@15024013674"/>
    <s v="首解"/>
    <s v="无声"/>
    <x v="1"/>
  </r>
  <r>
    <s v="1562212612-1851965@13713305587"/>
    <s v="首解"/>
    <s v="无声"/>
    <x v="1"/>
  </r>
  <r>
    <s v="1562212799-1464525@15815116593"/>
    <s v="首解"/>
    <s v="无声"/>
    <x v="0"/>
  </r>
  <r>
    <s v="1562212953-1401483@18218827671"/>
    <s v="首解"/>
    <s v="无声"/>
    <x v="1"/>
  </r>
  <r>
    <s v="1562213529-1476495@15918925281"/>
    <s v="首解"/>
    <s v="无声"/>
    <x v="1"/>
  </r>
  <r>
    <s v="1562213929-1873741@13556764146"/>
    <s v="首解"/>
    <s v="无声"/>
    <x v="1"/>
  </r>
  <r>
    <s v="1562214327-1489990@13702636444"/>
    <s v="首解"/>
    <s v="无声"/>
    <x v="1"/>
  </r>
  <r>
    <s v="1562214488-15887@15220770544"/>
    <s v="首解"/>
    <s v="无声"/>
    <x v="1"/>
  </r>
  <r>
    <s v="1562214667-1495207@15118327733"/>
    <s v="首解"/>
    <s v="无声"/>
    <x v="0"/>
  </r>
  <r>
    <s v="1562214727-1886682@13590044580"/>
    <s v="首解"/>
    <s v="无声"/>
    <x v="1"/>
  </r>
  <r>
    <s v="1562214768-829093@18316651969"/>
    <s v="首解"/>
    <s v="无声"/>
    <x v="1"/>
  </r>
  <r>
    <s v="1562214815-1497128@15218596734"/>
    <s v="首解"/>
    <s v="无声"/>
    <x v="0"/>
  </r>
  <r>
    <s v="1562214848-20883@13413361402"/>
    <s v="首解"/>
    <s v="无声"/>
    <x v="1"/>
  </r>
  <r>
    <s v="1562215700-1903288@13535231447"/>
    <s v="首解"/>
    <s v="无声"/>
    <x v="0"/>
  </r>
  <r>
    <s v="1562216029-1515861@13809666353"/>
    <s v="首解"/>
    <s v="无声"/>
    <x v="1"/>
  </r>
  <r>
    <s v="1562216352-1518963@13702636444"/>
    <s v="首解"/>
    <s v="无声"/>
    <x v="1"/>
  </r>
  <r>
    <s v="1562216832-1914212@15919550901"/>
    <s v="首解"/>
    <s v="无声"/>
    <x v="1"/>
  </r>
  <r>
    <s v="1562216999-1915715@15118998292"/>
    <s v="首解"/>
    <s v="无声"/>
    <x v="0"/>
  </r>
  <r>
    <s v="1562217068-1525573@13668987275"/>
    <s v="首解"/>
    <s v="无声"/>
    <x v="1"/>
  </r>
  <r>
    <s v="1562217444-1919647@15118998292"/>
    <s v="首解"/>
    <s v="无声"/>
    <x v="1"/>
  </r>
  <r>
    <s v="1562217642-1530551@15918925281"/>
    <s v="首解"/>
    <s v="无声"/>
    <x v="1"/>
  </r>
  <r>
    <s v="1562217903-1532855@13414229528"/>
    <s v="首解"/>
    <s v="无声"/>
    <x v="1"/>
  </r>
  <r>
    <s v="1562219334-878465@13692105709"/>
    <s v="首解"/>
    <s v="无声"/>
    <x v="0"/>
  </r>
  <r>
    <s v="1562219446-879512@17876337716"/>
    <s v="首解"/>
    <s v="无声"/>
    <x v="1"/>
  </r>
  <r>
    <s v="1562219686-1548997@18819172330"/>
    <s v="首解"/>
    <s v="无声"/>
    <x v="1"/>
  </r>
  <r>
    <s v="1562220286-887644@15889486482"/>
    <s v="首解"/>
    <s v="无声"/>
    <x v="1"/>
  </r>
  <r>
    <s v="1562220401-1947240@15016140398"/>
    <s v="首解"/>
    <s v="无声"/>
    <x v="1"/>
  </r>
  <r>
    <s v="1562220472-1557376@13702621217"/>
    <s v="首解"/>
    <s v="无声"/>
    <x v="1"/>
  </r>
  <r>
    <s v="1562220492-1557669@13424782420"/>
    <s v="首解"/>
    <s v="无声"/>
    <x v="0"/>
  </r>
  <r>
    <s v="1562220929-896680@13546902019"/>
    <s v="首解"/>
    <s v="无声"/>
    <x v="0"/>
  </r>
  <r>
    <s v="1562221450-488978@13424782420"/>
    <s v="首解"/>
    <s v="无声"/>
    <x v="0"/>
  </r>
  <r>
    <s v="1562221962-1976311@15876858191"/>
    <s v="首解"/>
    <s v="无声"/>
    <x v="1"/>
  </r>
  <r>
    <s v="1562222194-1065007@13692883029"/>
    <s v="首解"/>
    <s v="无声"/>
    <x v="2"/>
  </r>
  <r>
    <s v="1562222194-1065007@13692883029"/>
    <s v="首解"/>
    <s v="无声"/>
    <x v="1"/>
  </r>
  <r>
    <s v="1562222610-1986986@15820998256"/>
    <s v="首解"/>
    <s v="无声"/>
    <x v="1"/>
  </r>
  <r>
    <s v="1562223641-945522@18818689190"/>
    <s v="首解"/>
    <s v="无声"/>
    <x v="1"/>
  </r>
  <r>
    <s v="1562223645-1088619@18200985632"/>
    <s v="首解"/>
    <s v="无声"/>
    <x v="1"/>
  </r>
  <r>
    <s v="1562224257-955926@13433767769"/>
    <s v="首解"/>
    <s v="无声"/>
    <x v="1"/>
  </r>
  <r>
    <s v="1562224493-2018359@13728750531"/>
    <s v="首解"/>
    <s v="无声"/>
    <x v="1"/>
  </r>
  <r>
    <s v="1562225305-2038879@15914825133"/>
    <s v="首解"/>
    <s v="无声"/>
    <x v="1"/>
  </r>
  <r>
    <s v="1562225330-167089@13670129998"/>
    <s v="首解"/>
    <s v="无声"/>
    <x v="1"/>
  </r>
  <r>
    <s v="1562225666-2045592@13622867270"/>
    <s v="首解"/>
    <s v="无声"/>
    <x v="1"/>
  </r>
  <r>
    <s v="1562226096-2053567@13570788185"/>
    <s v="首解"/>
    <s v="无声"/>
    <x v="1"/>
  </r>
  <r>
    <s v="1562226536-1003735@18476121119"/>
    <s v="首解"/>
    <s v="无声"/>
    <x v="1"/>
  </r>
  <r>
    <s v="1562226789-1151043@13480739919"/>
    <s v="首解"/>
    <s v="无声"/>
    <x v="1"/>
  </r>
  <r>
    <s v="1562226972-203094@13480739919"/>
    <s v="首解"/>
    <s v="无声"/>
    <x v="1"/>
  </r>
  <r>
    <s v="1562226978-1011587@13929153729"/>
    <s v="首解"/>
    <s v="无声"/>
    <x v="1"/>
  </r>
  <r>
    <s v="1562227041-1012719@13711618206"/>
    <s v="首解"/>
    <s v="无声"/>
    <x v="1"/>
  </r>
  <r>
    <s v="1562227261-2074448@13630087429"/>
    <s v="首解"/>
    <s v="无声"/>
    <x v="1"/>
  </r>
  <r>
    <s v="1562227635-2080937@15819771872"/>
    <s v="首解"/>
    <s v="无声"/>
    <x v="1"/>
  </r>
  <r>
    <s v="1562228054-1173094@13751559012"/>
    <s v="首解"/>
    <s v="无声"/>
    <x v="1"/>
  </r>
  <r>
    <s v="1562228056-2088292@13532990804"/>
    <s v="首解"/>
    <s v="无声"/>
    <x v="1"/>
  </r>
  <r>
    <s v="1562228879-236561@13794240102"/>
    <s v="首解"/>
    <s v="无声"/>
    <x v="1"/>
  </r>
  <r>
    <s v="1562229317-244262@17875629846"/>
    <s v="首解"/>
    <s v="无声"/>
    <x v="1"/>
  </r>
  <r>
    <s v="1562231107-282170@13531616052"/>
    <s v="首解"/>
    <s v="无声"/>
    <x v="1"/>
  </r>
  <r>
    <s v="1562231229-284264@15817369581"/>
    <s v="首解"/>
    <s v="无声"/>
    <x v="0"/>
  </r>
  <r>
    <s v="1562231260-568303@15218638587"/>
    <s v="首解"/>
    <s v="无声"/>
    <x v="1"/>
  </r>
  <r>
    <s v="1562232928-1269691@13924030901"/>
    <s v="首解"/>
    <s v="无声"/>
    <x v="1"/>
  </r>
  <r>
    <s v="1562233078-1272168@15819340336"/>
    <s v="首解"/>
    <s v="无声"/>
    <x v="1"/>
  </r>
  <r>
    <s v="1562233140-606485@13726174857"/>
    <s v="首解"/>
    <s v="无声"/>
    <x v="0"/>
  </r>
  <r>
    <s v="1562233204-1665016@15118998292"/>
    <s v="首解"/>
    <s v="无声"/>
    <x v="0"/>
  </r>
  <r>
    <s v="1562233593-614266@13423518046"/>
    <s v="首解"/>
    <s v="无声"/>
    <x v="0"/>
  </r>
  <r>
    <s v="1562233652-1672684@13729048462"/>
    <s v="首解"/>
    <s v="无声"/>
    <x v="1"/>
  </r>
  <r>
    <s v="1562234295-343183@18218031370"/>
    <s v="首解"/>
    <s v="无声"/>
    <x v="1"/>
  </r>
  <r>
    <s v="1562234796-1691623@13423518046"/>
    <s v="首解"/>
    <s v="无声"/>
    <x v="1"/>
  </r>
  <r>
    <s v="1562236149-371732@13509621230"/>
    <s v="首解"/>
    <s v="无声"/>
    <x v="2"/>
  </r>
  <r>
    <s v="1562236149-371732@13509621230"/>
    <s v="首解"/>
    <s v="无声"/>
    <x v="1"/>
  </r>
  <r>
    <s v="1562236415-663597@13889927226"/>
    <s v="首解"/>
    <s v="无声"/>
    <x v="1"/>
  </r>
  <r>
    <s v="1562236539-665111@13726121425"/>
    <s v="首解"/>
    <s v="无声"/>
    <x v="0"/>
  </r>
  <r>
    <s v="1562236584-1722833@15766050107"/>
    <s v="首解"/>
    <s v="无声"/>
    <x v="0"/>
  </r>
  <r>
    <s v="1562237472-1342226@13423483485"/>
    <s v="首解"/>
    <s v="无声"/>
    <x v="0"/>
  </r>
  <r>
    <s v="1562238124-682975@15913733375"/>
    <s v="首解"/>
    <s v="无声"/>
    <x v="0"/>
  </r>
  <r>
    <s v="1562239486-697687@13679739298"/>
    <s v="首解"/>
    <s v="无声"/>
    <x v="1"/>
  </r>
  <r>
    <s v="1562239559-698488@15817589685"/>
    <s v="首解"/>
    <s v="无声"/>
    <x v="1"/>
  </r>
  <r>
    <s v="1562240226-422700@15002088551"/>
    <s v="首解"/>
    <s v="无声"/>
    <x v="1"/>
  </r>
  <r>
    <s v="1562240732-1382892@15013890653"/>
    <s v="首解"/>
    <s v="无声"/>
    <x v="1"/>
  </r>
  <r>
    <s v="1562241994-729316@13760072815"/>
    <s v="首解"/>
    <s v="无声"/>
    <x v="1"/>
  </r>
  <r>
    <s v="1562242030-375919@13415306809"/>
    <s v="首解"/>
    <s v="无声"/>
    <x v="1"/>
  </r>
  <r>
    <s v="1562242124-1397423@13415306809"/>
    <s v="首解"/>
    <s v="无声"/>
    <x v="0"/>
  </r>
  <r>
    <s v="1562242893-1405486@18814222400"/>
    <s v="首解"/>
    <s v="无声"/>
    <x v="1"/>
  </r>
  <r>
    <s v="1562243907-1415946@15019220162"/>
    <s v="首解"/>
    <s v="无声"/>
    <x v="1"/>
  </r>
  <r>
    <s v="1562243920-1350541@14767856739"/>
    <s v="首解"/>
    <s v="无声"/>
    <x v="1"/>
  </r>
  <r>
    <s v="1562244094-1808304@15820850543"/>
    <s v="首解"/>
    <s v="无声"/>
    <x v="1"/>
  </r>
  <r>
    <s v="1562244414-471460@13809836434"/>
    <s v="首解"/>
    <s v="无声"/>
    <x v="1"/>
  </r>
  <r>
    <s v="1562245456-481679@13711464616"/>
    <s v="首解"/>
    <s v="无声"/>
    <x v="1"/>
  </r>
  <r>
    <s v="1562245642-766284@13425954853"/>
    <s v="首解"/>
    <s v="无声"/>
    <x v="1"/>
  </r>
  <r>
    <s v="1562245931-1435638@13711464616"/>
    <s v="首解"/>
    <s v="无声"/>
    <x v="1"/>
  </r>
  <r>
    <s v="1562245961-486531@13415601423"/>
    <s v="首解"/>
    <s v="无声"/>
    <x v="0"/>
  </r>
  <r>
    <s v="1562246104-487888@13556764146"/>
    <s v="首解"/>
    <s v="无声"/>
    <x v="1"/>
  </r>
  <r>
    <s v="1562246110-487940@15724001219"/>
    <s v="首解"/>
    <s v="无声"/>
    <x v="1"/>
  </r>
  <r>
    <s v="1562246829-494662@13428324044"/>
    <s v="首解"/>
    <s v="无声"/>
    <x v="1"/>
  </r>
  <r>
    <s v="1562247150-780498@13790088093"/>
    <s v="首解"/>
    <s v="无声"/>
    <x v="1"/>
  </r>
  <r>
    <s v="1562247197-1452988@13533481327"/>
    <s v="首解"/>
    <s v="无声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数据透视表6" cacheId="6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A14:B18" firstHeaderRow="1" firstDataRow="1" firstDataCol="1"/>
  <pivotFields count="4">
    <pivotField dataField="1" showAll="0"/>
    <pivotField showAll="0"/>
    <pivotField showAll="0"/>
    <pivotField axis="axisRow" showAll="0">
      <items count="4">
        <item x="1"/>
        <item x="2"/>
        <item x="0"/>
        <item t="default"/>
      </items>
    </pivotField>
  </pivotFields>
  <rowFields count="1">
    <field x="3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计数项:行标签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7" cacheId="7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A20:B24" firstHeaderRow="1" firstDataRow="1" firstDataCol="1"/>
  <pivotFields count="4">
    <pivotField dataField="1" showAll="0"/>
    <pivotField showAll="0"/>
    <pivotField showAll="0"/>
    <pivotField axis="axisRow" showAll="0">
      <items count="4">
        <item x="0"/>
        <item x="2"/>
        <item x="1"/>
        <item t="default"/>
      </items>
    </pivotField>
  </pivotFields>
  <rowFields count="1">
    <field x="3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计数项:行标签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tabSelected="1" workbookViewId="0">
      <selection activeCell="F2" sqref="F1:F1048576"/>
    </sheetView>
  </sheetViews>
  <sheetFormatPr defaultRowHeight="14.25" x14ac:dyDescent="0.2"/>
  <sheetData>
    <row r="1" spans="1:6" x14ac:dyDescent="0.2">
      <c r="A1" s="16">
        <v>622</v>
      </c>
      <c r="B1" s="16"/>
      <c r="C1" s="16"/>
      <c r="D1" s="16"/>
      <c r="E1" s="16"/>
      <c r="F1" s="16"/>
    </row>
    <row r="2" spans="1:6" x14ac:dyDescent="0.2">
      <c r="A2" s="1" t="s">
        <v>0</v>
      </c>
      <c r="B2" s="1">
        <v>659</v>
      </c>
      <c r="C2" s="1" t="s">
        <v>1</v>
      </c>
      <c r="D2" s="1"/>
      <c r="E2" s="1" t="s">
        <v>2</v>
      </c>
      <c r="F2" s="1"/>
    </row>
    <row r="3" spans="1:6" x14ac:dyDescent="0.2">
      <c r="A3" s="1"/>
      <c r="B3" s="1"/>
      <c r="C3" s="1">
        <v>548</v>
      </c>
      <c r="D3" s="6">
        <f>C3/B2</f>
        <v>0.83156297420333836</v>
      </c>
      <c r="E3" s="1">
        <f>B2-C3</f>
        <v>111</v>
      </c>
      <c r="F3" s="6">
        <f>E3/B2</f>
        <v>0.16843702579666162</v>
      </c>
    </row>
    <row r="4" spans="1:6" x14ac:dyDescent="0.2">
      <c r="A4" s="1"/>
      <c r="B4" s="1"/>
      <c r="C4" s="1" t="s">
        <v>3</v>
      </c>
      <c r="D4" s="1" t="s">
        <v>4</v>
      </c>
      <c r="E4" s="1" t="s">
        <v>3</v>
      </c>
      <c r="F4" s="1" t="s">
        <v>4</v>
      </c>
    </row>
    <row r="5" spans="1:6" x14ac:dyDescent="0.2">
      <c r="A5" s="1"/>
      <c r="B5" s="1"/>
      <c r="C5" s="1">
        <v>128</v>
      </c>
      <c r="D5" s="1">
        <f>C3-C5</f>
        <v>420</v>
      </c>
      <c r="E5" s="1">
        <v>26</v>
      </c>
      <c r="F5" s="1">
        <f>E3-E5</f>
        <v>85</v>
      </c>
    </row>
    <row r="6" spans="1:6" x14ac:dyDescent="0.2">
      <c r="A6" s="1"/>
      <c r="B6" s="1" t="s">
        <v>7</v>
      </c>
      <c r="C6" s="7">
        <v>0.19423368740515934</v>
      </c>
      <c r="D6" s="18">
        <v>0.63732928679817902</v>
      </c>
      <c r="E6" s="18">
        <v>3.9453717754172987E-2</v>
      </c>
      <c r="F6" s="18">
        <v>0.12898330804248861</v>
      </c>
    </row>
    <row r="7" spans="1:6" x14ac:dyDescent="0.2">
      <c r="A7" s="16">
        <v>622</v>
      </c>
      <c r="B7" s="16"/>
      <c r="C7" s="16"/>
      <c r="D7" s="16"/>
      <c r="E7" s="16"/>
      <c r="F7" s="16"/>
    </row>
    <row r="8" spans="1:6" x14ac:dyDescent="0.2">
      <c r="A8" s="1" t="s">
        <v>0</v>
      </c>
      <c r="B8" s="1">
        <v>523</v>
      </c>
      <c r="C8" s="1" t="s">
        <v>1</v>
      </c>
      <c r="D8" s="1"/>
      <c r="E8" s="1" t="s">
        <v>2</v>
      </c>
      <c r="F8" s="1"/>
    </row>
    <row r="9" spans="1:6" x14ac:dyDescent="0.2">
      <c r="A9" s="1"/>
      <c r="B9" s="1"/>
      <c r="C9" s="1">
        <v>463</v>
      </c>
      <c r="D9" s="6">
        <f>C9/B8</f>
        <v>0.88527724665391971</v>
      </c>
      <c r="E9" s="1">
        <f>B8-C9</f>
        <v>60</v>
      </c>
      <c r="F9" s="6">
        <f>E9/B8</f>
        <v>0.1147227533460803</v>
      </c>
    </row>
    <row r="10" spans="1:6" x14ac:dyDescent="0.2">
      <c r="A10" s="1"/>
      <c r="B10" s="1"/>
      <c r="C10" s="1" t="s">
        <v>3</v>
      </c>
      <c r="D10" s="1" t="s">
        <v>4</v>
      </c>
      <c r="E10" s="1" t="s">
        <v>3</v>
      </c>
      <c r="F10" s="1" t="s">
        <v>4</v>
      </c>
    </row>
    <row r="11" spans="1:6" x14ac:dyDescent="0.2">
      <c r="A11" s="1"/>
      <c r="B11" s="1"/>
      <c r="C11" s="1">
        <v>103</v>
      </c>
      <c r="D11" s="1">
        <f>C9-C11</f>
        <v>360</v>
      </c>
      <c r="E11" s="1">
        <v>14</v>
      </c>
      <c r="F11" s="1">
        <f>E9-E11</f>
        <v>46</v>
      </c>
    </row>
    <row r="12" spans="1:6" x14ac:dyDescent="0.2">
      <c r="A12" s="1"/>
      <c r="B12" s="1" t="s">
        <v>7</v>
      </c>
      <c r="C12" s="7">
        <v>0.19694072657743786</v>
      </c>
      <c r="D12" s="18">
        <v>0.68833652007648205</v>
      </c>
      <c r="E12" s="18">
        <v>2.676864244741874E-2</v>
      </c>
      <c r="F12" s="18">
        <v>8.7954110898661564E-2</v>
      </c>
    </row>
    <row r="13" spans="1:6" x14ac:dyDescent="0.2">
      <c r="A13" s="16">
        <v>701</v>
      </c>
      <c r="B13" s="16"/>
      <c r="C13" s="16"/>
      <c r="D13" s="16"/>
      <c r="E13" s="16"/>
      <c r="F13" s="16"/>
    </row>
    <row r="14" spans="1:6" x14ac:dyDescent="0.2">
      <c r="A14" s="1" t="s">
        <v>0</v>
      </c>
      <c r="B14" s="1">
        <v>1614</v>
      </c>
      <c r="C14" s="1" t="s">
        <v>1</v>
      </c>
      <c r="D14" s="1"/>
      <c r="E14" s="1" t="s">
        <v>2</v>
      </c>
      <c r="F14" s="1"/>
    </row>
    <row r="15" spans="1:6" x14ac:dyDescent="0.2">
      <c r="A15" s="1"/>
      <c r="B15" s="1"/>
      <c r="C15" s="1">
        <v>1275</v>
      </c>
      <c r="D15" s="6">
        <v>0.78996282527881045</v>
      </c>
      <c r="E15" s="1">
        <v>339</v>
      </c>
      <c r="F15" s="6">
        <v>0.2100371747211896</v>
      </c>
    </row>
    <row r="16" spans="1:6" x14ac:dyDescent="0.2">
      <c r="A16" s="1"/>
      <c r="B16" s="1"/>
      <c r="C16" s="1" t="s">
        <v>3</v>
      </c>
      <c r="D16" s="1" t="s">
        <v>4</v>
      </c>
      <c r="E16" s="1" t="s">
        <v>3</v>
      </c>
      <c r="F16" s="1" t="s">
        <v>4</v>
      </c>
    </row>
    <row r="17" spans="1:6" x14ac:dyDescent="0.2">
      <c r="A17" s="1"/>
      <c r="B17" s="1"/>
      <c r="C17" s="1">
        <v>237</v>
      </c>
      <c r="D17" s="1">
        <v>1038</v>
      </c>
      <c r="E17" s="1">
        <v>64</v>
      </c>
      <c r="F17" s="1">
        <v>275</v>
      </c>
    </row>
    <row r="18" spans="1:6" x14ac:dyDescent="0.2">
      <c r="A18" s="1"/>
      <c r="B18" s="1" t="s">
        <v>7</v>
      </c>
      <c r="C18" s="7">
        <v>0.14684014869888476</v>
      </c>
      <c r="D18" s="6">
        <v>0.64312267657992561</v>
      </c>
      <c r="E18" s="6">
        <v>3.9653035935563817E-2</v>
      </c>
      <c r="F18" s="6">
        <v>0.17038413878562578</v>
      </c>
    </row>
    <row r="19" spans="1:6" x14ac:dyDescent="0.2">
      <c r="A19" s="16">
        <v>702</v>
      </c>
      <c r="B19" s="16"/>
      <c r="C19" s="16"/>
      <c r="D19" s="16"/>
      <c r="E19" s="16"/>
      <c r="F19" s="16"/>
    </row>
    <row r="20" spans="1:6" x14ac:dyDescent="0.2">
      <c r="A20" s="1" t="s">
        <v>0</v>
      </c>
      <c r="B20" s="1">
        <v>396</v>
      </c>
      <c r="C20" s="1" t="s">
        <v>1</v>
      </c>
      <c r="D20" s="1"/>
      <c r="E20" s="1" t="s">
        <v>2</v>
      </c>
      <c r="F20" s="1"/>
    </row>
    <row r="21" spans="1:6" x14ac:dyDescent="0.2">
      <c r="A21" s="1"/>
      <c r="B21" s="1"/>
      <c r="C21" s="1">
        <v>330</v>
      </c>
      <c r="D21" s="6">
        <v>0.83333333333333337</v>
      </c>
      <c r="E21" s="1">
        <v>66</v>
      </c>
      <c r="F21" s="6">
        <v>0.16666666666666666</v>
      </c>
    </row>
    <row r="22" spans="1:6" x14ac:dyDescent="0.2">
      <c r="A22" s="1"/>
      <c r="B22" s="1"/>
      <c r="C22" s="1" t="s">
        <v>3</v>
      </c>
      <c r="D22" s="1" t="s">
        <v>4</v>
      </c>
      <c r="E22" s="1" t="s">
        <v>3</v>
      </c>
      <c r="F22" s="1" t="s">
        <v>4</v>
      </c>
    </row>
    <row r="23" spans="1:6" x14ac:dyDescent="0.2">
      <c r="A23" s="1"/>
      <c r="B23" s="1"/>
      <c r="C23" s="1">
        <v>56</v>
      </c>
      <c r="D23" s="1">
        <v>274</v>
      </c>
      <c r="E23" s="1">
        <v>8</v>
      </c>
      <c r="F23" s="1">
        <v>58</v>
      </c>
    </row>
    <row r="24" spans="1:6" x14ac:dyDescent="0.2">
      <c r="A24" s="1"/>
      <c r="B24" s="1" t="s">
        <v>7</v>
      </c>
      <c r="C24" s="7">
        <v>0.14141414141414141</v>
      </c>
      <c r="D24" s="6">
        <v>0.69191919191919193</v>
      </c>
      <c r="E24" s="6">
        <v>2.0202020202020204E-2</v>
      </c>
      <c r="F24" s="6">
        <v>0.14646464646464646</v>
      </c>
    </row>
    <row r="25" spans="1:6" x14ac:dyDescent="0.2">
      <c r="A25" s="16">
        <v>703</v>
      </c>
      <c r="B25" s="16"/>
      <c r="C25" s="16"/>
      <c r="D25" s="16"/>
      <c r="E25" s="16"/>
      <c r="F25" s="16"/>
    </row>
    <row r="26" spans="1:6" x14ac:dyDescent="0.2">
      <c r="A26" s="1" t="s">
        <v>0</v>
      </c>
      <c r="B26" s="1">
        <v>624</v>
      </c>
      <c r="C26" s="14" t="s">
        <v>1</v>
      </c>
      <c r="D26" s="15"/>
      <c r="E26" s="14" t="s">
        <v>2</v>
      </c>
      <c r="F26" s="15"/>
    </row>
    <row r="27" spans="1:6" x14ac:dyDescent="0.2">
      <c r="A27" s="1"/>
      <c r="B27" s="1"/>
      <c r="C27" s="1">
        <f>B26-E27</f>
        <v>454</v>
      </c>
      <c r="D27" s="2">
        <f>C27/B26</f>
        <v>0.72756410256410253</v>
      </c>
      <c r="E27" s="1">
        <v>170</v>
      </c>
      <c r="F27" s="2">
        <f>E27/B26</f>
        <v>0.27243589743589741</v>
      </c>
    </row>
    <row r="28" spans="1:6" x14ac:dyDescent="0.2">
      <c r="A28" s="1"/>
      <c r="B28" s="1"/>
      <c r="C28" s="1" t="s">
        <v>3</v>
      </c>
      <c r="D28" s="1" t="s">
        <v>4</v>
      </c>
      <c r="E28" s="1" t="s">
        <v>3</v>
      </c>
      <c r="F28" s="1" t="s">
        <v>4</v>
      </c>
    </row>
    <row r="29" spans="1:6" x14ac:dyDescent="0.2">
      <c r="A29" s="1"/>
      <c r="B29" s="1"/>
      <c r="C29" s="1">
        <f>C27-D29</f>
        <v>76</v>
      </c>
      <c r="D29" s="1">
        <v>378</v>
      </c>
      <c r="E29" s="1">
        <f>E27-F29</f>
        <v>41</v>
      </c>
      <c r="F29" s="1">
        <v>129</v>
      </c>
    </row>
    <row r="30" spans="1:6" x14ac:dyDescent="0.2">
      <c r="A30" s="1"/>
      <c r="B30" s="1" t="s">
        <v>6</v>
      </c>
      <c r="C30" s="3">
        <f>C29/B26</f>
        <v>0.12179487179487179</v>
      </c>
      <c r="D30" s="2">
        <f>D29/B26</f>
        <v>0.60576923076923073</v>
      </c>
      <c r="E30" s="2">
        <f>E29/B26</f>
        <v>6.5705128205128208E-2</v>
      </c>
      <c r="F30" s="2">
        <f>F29/B26</f>
        <v>0.20673076923076922</v>
      </c>
    </row>
    <row r="31" spans="1:6" x14ac:dyDescent="0.2">
      <c r="A31" s="17">
        <v>704</v>
      </c>
      <c r="B31" s="17"/>
      <c r="C31" s="17"/>
      <c r="D31" s="17"/>
      <c r="E31" s="17"/>
      <c r="F31" s="17"/>
    </row>
    <row r="32" spans="1:6" x14ac:dyDescent="0.2">
      <c r="A32" s="1" t="s">
        <v>0</v>
      </c>
      <c r="B32" s="1">
        <v>820</v>
      </c>
      <c r="C32" s="4" t="s">
        <v>1</v>
      </c>
      <c r="D32" s="5"/>
      <c r="E32" s="14" t="s">
        <v>2</v>
      </c>
      <c r="F32" s="15"/>
    </row>
    <row r="33" spans="1:6" x14ac:dyDescent="0.2">
      <c r="A33" s="1"/>
      <c r="B33" s="1"/>
      <c r="C33" s="1">
        <v>702</v>
      </c>
      <c r="D33" s="2">
        <v>0.85609756097560974</v>
      </c>
      <c r="E33" s="1">
        <v>118</v>
      </c>
      <c r="F33" s="2">
        <v>0.14390243902439023</v>
      </c>
    </row>
    <row r="34" spans="1:6" x14ac:dyDescent="0.2">
      <c r="A34" s="1"/>
      <c r="B34" s="1"/>
      <c r="C34" s="1" t="s">
        <v>3</v>
      </c>
      <c r="D34" s="1" t="s">
        <v>4</v>
      </c>
      <c r="E34" s="1" t="s">
        <v>3</v>
      </c>
      <c r="F34" s="1" t="s">
        <v>4</v>
      </c>
    </row>
    <row r="35" spans="1:6" x14ac:dyDescent="0.2">
      <c r="A35" s="1"/>
      <c r="B35" s="1"/>
      <c r="C35" s="1">
        <v>140</v>
      </c>
      <c r="D35" s="1">
        <v>562</v>
      </c>
      <c r="E35" s="1">
        <v>30</v>
      </c>
      <c r="F35" s="1">
        <v>88</v>
      </c>
    </row>
    <row r="36" spans="1:6" x14ac:dyDescent="0.2">
      <c r="A36" s="1"/>
      <c r="B36" s="1" t="s">
        <v>5</v>
      </c>
      <c r="C36" s="3">
        <v>0.17073170731707318</v>
      </c>
      <c r="D36" s="2">
        <v>0.68536585365853664</v>
      </c>
      <c r="E36" s="2">
        <v>3.6585365853658534E-2</v>
      </c>
      <c r="F36" s="2">
        <v>0.10731707317073171</v>
      </c>
    </row>
  </sheetData>
  <mergeCells count="9">
    <mergeCell ref="A1:F1"/>
    <mergeCell ref="A7:F7"/>
    <mergeCell ref="E32:F32"/>
    <mergeCell ref="A13:F13"/>
    <mergeCell ref="A19:F19"/>
    <mergeCell ref="A25:F25"/>
    <mergeCell ref="C26:D26"/>
    <mergeCell ref="E26:F26"/>
    <mergeCell ref="A31:F31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24"/>
  <sheetViews>
    <sheetView workbookViewId="0">
      <selection activeCell="G6" sqref="G6"/>
    </sheetView>
  </sheetViews>
  <sheetFormatPr defaultRowHeight="14.25" x14ac:dyDescent="0.2"/>
  <cols>
    <col min="1" max="1" width="15.5" customWidth="1"/>
    <col min="3" max="3" width="9" style="13"/>
  </cols>
  <sheetData>
    <row r="2" spans="1:3" x14ac:dyDescent="0.2">
      <c r="A2" s="8" t="s">
        <v>8</v>
      </c>
      <c r="B2" s="8" t="s">
        <v>9</v>
      </c>
    </row>
    <row r="3" spans="1:3" x14ac:dyDescent="0.2">
      <c r="A3" s="9" t="s">
        <v>10</v>
      </c>
      <c r="B3" s="10">
        <v>60</v>
      </c>
      <c r="C3" s="13">
        <f>B3/B$6</f>
        <v>0.24193548387096775</v>
      </c>
    </row>
    <row r="4" spans="1:3" x14ac:dyDescent="0.2">
      <c r="A4" s="9" t="s">
        <v>11</v>
      </c>
      <c r="B4" s="10">
        <v>11</v>
      </c>
      <c r="C4" s="13">
        <f t="shared" ref="C4:C5" si="0">B4/B$6</f>
        <v>4.4354838709677422E-2</v>
      </c>
    </row>
    <row r="5" spans="1:3" x14ac:dyDescent="0.2">
      <c r="A5" s="9" t="s">
        <v>12</v>
      </c>
      <c r="B5" s="10">
        <v>177</v>
      </c>
      <c r="C5" s="13">
        <f t="shared" si="0"/>
        <v>0.71370967741935487</v>
      </c>
    </row>
    <row r="6" spans="1:3" x14ac:dyDescent="0.2">
      <c r="A6" s="9" t="s">
        <v>14</v>
      </c>
      <c r="B6" s="12">
        <f>B5+B4+B3</f>
        <v>248</v>
      </c>
    </row>
    <row r="7" spans="1:3" x14ac:dyDescent="0.2">
      <c r="A7" s="9"/>
      <c r="B7" s="12"/>
    </row>
    <row r="8" spans="1:3" x14ac:dyDescent="0.2">
      <c r="A8" s="8" t="s">
        <v>8</v>
      </c>
      <c r="B8" s="8" t="s">
        <v>9</v>
      </c>
    </row>
    <row r="9" spans="1:3" x14ac:dyDescent="0.2">
      <c r="A9" s="9" t="s">
        <v>10</v>
      </c>
      <c r="B9" s="10">
        <v>12</v>
      </c>
      <c r="C9" s="13">
        <f>B9/B$12</f>
        <v>0.20689655172413793</v>
      </c>
    </row>
    <row r="10" spans="1:3" x14ac:dyDescent="0.2">
      <c r="A10" s="9" t="s">
        <v>11</v>
      </c>
      <c r="B10" s="10">
        <v>2</v>
      </c>
      <c r="C10" s="13">
        <f t="shared" ref="C10:C11" si="1">B10/B$12</f>
        <v>3.4482758620689655E-2</v>
      </c>
    </row>
    <row r="11" spans="1:3" x14ac:dyDescent="0.2">
      <c r="A11" s="9" t="s">
        <v>12</v>
      </c>
      <c r="B11" s="10">
        <v>44</v>
      </c>
      <c r="C11" s="13">
        <f t="shared" si="1"/>
        <v>0.75862068965517238</v>
      </c>
    </row>
    <row r="12" spans="1:3" x14ac:dyDescent="0.2">
      <c r="B12" s="12">
        <f>B11+B10+B9</f>
        <v>58</v>
      </c>
    </row>
    <row r="13" spans="1:3" x14ac:dyDescent="0.2">
      <c r="B13" s="12"/>
    </row>
    <row r="14" spans="1:3" x14ac:dyDescent="0.2">
      <c r="A14" s="11" t="s">
        <v>8</v>
      </c>
      <c r="B14" t="s">
        <v>9</v>
      </c>
    </row>
    <row r="15" spans="1:3" x14ac:dyDescent="0.2">
      <c r="A15" s="9" t="s">
        <v>10</v>
      </c>
      <c r="B15" s="10">
        <v>22</v>
      </c>
      <c r="C15" s="13">
        <f>GETPIVOTDATA("行标签",$A$14,"业务结果","对接语音导航")/GETPIVOTDATA("行标签",$A$14)</f>
        <v>0.27848101265822783</v>
      </c>
    </row>
    <row r="16" spans="1:3" x14ac:dyDescent="0.2">
      <c r="A16" s="9" t="s">
        <v>11</v>
      </c>
      <c r="B16" s="10">
        <v>3</v>
      </c>
      <c r="C16" s="13">
        <f>GETPIVOTDATA("行标签",$A$14,"业务结果","服务策略主流程")/GETPIVOTDATA("行标签",$A$14)</f>
        <v>3.7974683544303799E-2</v>
      </c>
    </row>
    <row r="17" spans="1:3" x14ac:dyDescent="0.2">
      <c r="A17" s="9" t="s">
        <v>12</v>
      </c>
      <c r="B17" s="10">
        <v>54</v>
      </c>
      <c r="C17" s="13">
        <f>GETPIVOTDATA("行标签",$A$14,"业务结果","主菜单")/GETPIVOTDATA("行标签",$A$14)</f>
        <v>0.68354430379746833</v>
      </c>
    </row>
    <row r="18" spans="1:3" x14ac:dyDescent="0.2">
      <c r="A18" s="9" t="s">
        <v>13</v>
      </c>
      <c r="B18" s="10">
        <v>79</v>
      </c>
    </row>
    <row r="20" spans="1:3" x14ac:dyDescent="0.2">
      <c r="A20" s="11" t="s">
        <v>8</v>
      </c>
      <c r="B20" t="s">
        <v>9</v>
      </c>
    </row>
    <row r="21" spans="1:3" x14ac:dyDescent="0.2">
      <c r="A21" s="9" t="s">
        <v>10</v>
      </c>
      <c r="B21" s="10">
        <v>39</v>
      </c>
      <c r="C21" s="13">
        <f>GETPIVOTDATA("行标签",$A$20,"业务结果","对接语音导航")/GETPIVOTDATA("行标签",$A$20)</f>
        <v>0.27272727272727271</v>
      </c>
    </row>
    <row r="22" spans="1:3" x14ac:dyDescent="0.2">
      <c r="A22" s="9" t="s">
        <v>11</v>
      </c>
      <c r="B22" s="10">
        <v>3</v>
      </c>
      <c r="C22" s="13">
        <f>GETPIVOTDATA("行标签",$A$20,"业务结果","服务策略主流程")/GETPIVOTDATA("行标签",$A$20)</f>
        <v>2.097902097902098E-2</v>
      </c>
    </row>
    <row r="23" spans="1:3" x14ac:dyDescent="0.2">
      <c r="A23" s="9" t="s">
        <v>12</v>
      </c>
      <c r="B23" s="10">
        <v>101</v>
      </c>
      <c r="C23" s="13">
        <f>GETPIVOTDATA("行标签",$A$20,"业务结果","主菜单")/GETPIVOTDATA("行标签",$A$20)</f>
        <v>0.70629370629370625</v>
      </c>
    </row>
    <row r="24" spans="1:3" x14ac:dyDescent="0.2">
      <c r="A24" s="9" t="s">
        <v>13</v>
      </c>
      <c r="B24" s="10">
        <v>143</v>
      </c>
    </row>
  </sheetData>
  <phoneticPr fontId="2" type="noConversion"/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Sheet5</vt:lpstr>
      <vt:lpstr>首解无声不满意</vt:lpstr>
    </vt:vector>
  </TitlesOfParts>
  <Company>www.jujumao.org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jujumao</dc:creator>
  <cp:lastModifiedBy>jujumao</cp:lastModifiedBy>
  <dcterms:created xsi:type="dcterms:W3CDTF">2019-07-05T06:35:26Z</dcterms:created>
  <dcterms:modified xsi:type="dcterms:W3CDTF">2019-07-05T09:12:54Z</dcterms:modified>
</cp:coreProperties>
</file>