
<file path=[Content_Types].xml><?xml version="1.0" encoding="utf-8"?>
<Types xmlns="http://schemas.openxmlformats.org/package/2006/content-types">
  <Default Extension="vsd" ContentType="application/vnd.visio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workspace\项目\国轩\Git_Gotion2\Gotion_ECAMS\文档\文档\通信协议\"/>
    </mc:Choice>
  </mc:AlternateContent>
  <xr:revisionPtr revIDLastSave="0" documentId="10_ncr:8100000_{621B503D-E6CE-44F7-A476-65DF09F2E5BE}" xr6:coauthVersionLast="34" xr6:coauthVersionMax="34" xr10:uidLastSave="{00000000-0000-0000-0000-000000000000}"/>
  <bookViews>
    <workbookView xWindow="0" yWindow="0" windowWidth="20390" windowHeight="7950" tabRatio="562" firstSheet="2" activeTab="7" xr2:uid="{00000000-000D-0000-FFFF-FFFF00000000}"/>
  </bookViews>
  <sheets>
    <sheet name="文件版本" sheetId="4" r:id="rId1"/>
    <sheet name="通信时序" sheetId="2" r:id="rId2"/>
    <sheet name="时序表达2" sheetId="5" r:id="rId3"/>
    <sheet name="通信地址分配" sheetId="3" r:id="rId4"/>
    <sheet name="设备编号及布局" sheetId="8" r:id="rId5"/>
    <sheet name="工艺流程" sheetId="10" r:id="rId6"/>
    <sheet name="立库的排-列-层示意" sheetId="7" r:id="rId7"/>
    <sheet name="读卡器ID分配" sheetId="6" r:id="rId8"/>
    <sheet name="设备通信地址" sheetId="9" r:id="rId9"/>
    <sheet name="OCV交互" sheetId="11" r:id="rId10"/>
  </sheets>
  <calcPr calcId="162913"/>
</workbook>
</file>

<file path=xl/calcChain.xml><?xml version="1.0" encoding="utf-8"?>
<calcChain xmlns="http://schemas.openxmlformats.org/spreadsheetml/2006/main">
  <c r="E66" i="3" l="1"/>
  <c r="E65" i="3"/>
  <c r="E64" i="3"/>
  <c r="L65" i="3" l="1"/>
  <c r="C46" i="3"/>
  <c r="I15" i="3"/>
  <c r="H15" i="3"/>
  <c r="B15" i="3"/>
  <c r="B22" i="3" s="1"/>
  <c r="B27" i="3" s="1"/>
  <c r="B31" i="3" s="1"/>
  <c r="B35" i="3" s="1"/>
  <c r="E6" i="3"/>
  <c r="E7" i="3" s="1"/>
  <c r="E8" i="3" s="1"/>
  <c r="E9" i="3" s="1"/>
  <c r="E10" i="3" s="1"/>
  <c r="K4" i="3"/>
  <c r="K5" i="3" s="1"/>
  <c r="K6" i="3" s="1"/>
  <c r="K7" i="3" s="1"/>
  <c r="K8" i="3" s="1"/>
  <c r="K9" i="3" s="1"/>
  <c r="K10" i="3" s="1"/>
  <c r="E4" i="3"/>
  <c r="E5" i="3" s="1"/>
  <c r="K15" i="3" l="1"/>
  <c r="K16" i="3" s="1"/>
  <c r="K17" i="3" s="1"/>
  <c r="K18" i="3" s="1"/>
  <c r="H22" i="3"/>
  <c r="B46" i="3"/>
  <c r="E35" i="3"/>
  <c r="E36" i="3" s="1"/>
  <c r="E37" i="3" s="1"/>
  <c r="E38" i="3" s="1"/>
  <c r="E39" i="3" s="1"/>
  <c r="E40" i="3" s="1"/>
  <c r="E41" i="3" s="1"/>
  <c r="E22" i="3"/>
  <c r="E15" i="3"/>
  <c r="E16" i="3" s="1"/>
  <c r="E46" i="3" l="1"/>
  <c r="E47" i="3" s="1"/>
  <c r="B50" i="3"/>
  <c r="B53" i="3" s="1"/>
  <c r="H35" i="3"/>
  <c r="K22" i="3"/>
  <c r="K23" i="3" s="1"/>
  <c r="K24" i="3" s="1"/>
  <c r="K25" i="3" s="1"/>
  <c r="H27" i="3"/>
  <c r="E23" i="3"/>
  <c r="E27" i="3"/>
  <c r="E31" i="3" s="1"/>
  <c r="K35" i="3" l="1"/>
  <c r="K36" i="3" s="1"/>
  <c r="K37" i="3" s="1"/>
  <c r="K38" i="3" s="1"/>
  <c r="K39" i="3" s="1"/>
  <c r="K40" i="3" s="1"/>
  <c r="K41" i="3" s="1"/>
  <c r="K42" i="3" s="1"/>
  <c r="H46" i="3"/>
  <c r="B56" i="3"/>
  <c r="B59" i="3" s="1"/>
  <c r="E53" i="3"/>
  <c r="K27" i="3"/>
  <c r="H31" i="3"/>
  <c r="K31" i="3" s="1"/>
  <c r="K32" i="3" s="1"/>
  <c r="H50" i="3" l="1"/>
  <c r="K46" i="3"/>
  <c r="K47" i="3" s="1"/>
  <c r="K48" i="3" s="1"/>
  <c r="K49" i="3" s="1"/>
  <c r="E59" i="3"/>
  <c r="E60" i="3" s="1"/>
  <c r="E61" i="3" s="1"/>
  <c r="E62" i="3" s="1"/>
  <c r="E63" i="3" s="1"/>
  <c r="B67" i="3"/>
  <c r="B74" i="3" l="1"/>
  <c r="E74" i="3" s="1"/>
  <c r="E75" i="3" s="1"/>
  <c r="E76" i="3" s="1"/>
  <c r="E77" i="3" s="1"/>
  <c r="E78" i="3" s="1"/>
  <c r="E79" i="3" s="1"/>
  <c r="E67" i="3"/>
  <c r="E68" i="3" s="1"/>
  <c r="E69" i="3" s="1"/>
  <c r="E70" i="3" s="1"/>
  <c r="E71" i="3" s="1"/>
  <c r="E72" i="3" s="1"/>
  <c r="E73" i="3" s="1"/>
  <c r="K50" i="3"/>
  <c r="K51" i="3" s="1"/>
  <c r="H53" i="3"/>
  <c r="K53" i="3" l="1"/>
  <c r="K54" i="3" s="1"/>
  <c r="H56" i="3"/>
  <c r="K56" i="3" l="1"/>
  <c r="H59" i="3"/>
  <c r="H67" i="3" l="1"/>
  <c r="K59" i="3"/>
  <c r="K60" i="3" s="1"/>
  <c r="K61" i="3" s="1"/>
  <c r="K62" i="3" s="1"/>
  <c r="K63" i="3" s="1"/>
  <c r="K64" i="3" s="1"/>
  <c r="K65" i="3" s="1"/>
  <c r="H74" i="3" l="1"/>
  <c r="K74" i="3" s="1"/>
  <c r="K75" i="3" s="1"/>
  <c r="K76" i="3" s="1"/>
  <c r="K77" i="3" s="1"/>
  <c r="K78" i="3" s="1"/>
  <c r="K79" i="3" s="1"/>
  <c r="K80" i="3" s="1"/>
  <c r="K67" i="3"/>
  <c r="K68" i="3" s="1"/>
  <c r="K69" i="3" s="1"/>
  <c r="K70" i="3" s="1"/>
  <c r="K71" i="3" s="1"/>
  <c r="K72" i="3" s="1"/>
  <c r="K73" i="3" s="1"/>
</calcChain>
</file>

<file path=xl/sharedStrings.xml><?xml version="1.0" encoding="utf-8"?>
<sst xmlns="http://schemas.openxmlformats.org/spreadsheetml/2006/main" count="365" uniqueCount="244">
  <si>
    <t>设备通信数据表</t>
  </si>
  <si>
    <t>序号</t>
  </si>
  <si>
    <t>文件版本号</t>
  </si>
  <si>
    <t>修改内容</t>
  </si>
  <si>
    <t>完成日期</t>
  </si>
  <si>
    <t>作者</t>
  </si>
  <si>
    <t>v1.0</t>
  </si>
  <si>
    <t>设备通信协议地址分配，通信时序，初版</t>
  </si>
  <si>
    <t>v2.0</t>
  </si>
  <si>
    <t>重新修改设备通信地址分配，增加读卡器ID分配，设备编号及布局，立库示意图</t>
  </si>
  <si>
    <t>v2.1</t>
  </si>
  <si>
    <t>增加机械手的任务请求通信地址</t>
  </si>
  <si>
    <t>v2.2</t>
  </si>
  <si>
    <t>电芯条码占8个寄存器（15字节）</t>
  </si>
  <si>
    <t>v2.3</t>
  </si>
  <si>
    <t>增加出入库口的设备配置</t>
  </si>
  <si>
    <t>v2.4</t>
  </si>
  <si>
    <t>增加入库口的扫码完成信号定义，及流程</t>
  </si>
  <si>
    <t>v2.5</t>
  </si>
  <si>
    <t>增加“读卡信息收到”地址</t>
  </si>
  <si>
    <t>v2.6</t>
  </si>
  <si>
    <t>增加“任务取消”功能</t>
  </si>
  <si>
    <t>v2.7</t>
  </si>
  <si>
    <t>A1库入口，分容入口，B1库入口，DB1
数据区增加"收到入库请求"地址定义</t>
  </si>
  <si>
    <t>v2.8</t>
  </si>
  <si>
    <t>机械手1增加任务完成应答：4电池为空，5：电池批次不存在</t>
  </si>
  <si>
    <t>v2.9</t>
  </si>
  <si>
    <t>装载信息上传改到入库请求之后，增加重复读取料框ID的返回码，
增加入库请求后如果入口缓存为空的返回码</t>
  </si>
  <si>
    <t>V2.10</t>
  </si>
  <si>
    <t>增加OCV3，OCV4读卡放行的信号定义</t>
  </si>
  <si>
    <t>v2.11</t>
  </si>
  <si>
    <t>设备号5002、5003的分拣口状态地址修正</t>
  </si>
  <si>
    <t>v2.12</t>
  </si>
  <si>
    <t>设备号2006，增加读卡状态2162的取值</t>
  </si>
  <si>
    <t>v2.13</t>
  </si>
  <si>
    <t>增加OCV3，4读卡请求及应答地址，</t>
  </si>
  <si>
    <t>v2.14</t>
  </si>
  <si>
    <t>增加机械手1,2,3读卡反馈结果，读卡失败等</t>
  </si>
  <si>
    <t>v2.15</t>
  </si>
  <si>
    <t>设备号2008，增加入库请求的应答地址定义D2171</t>
  </si>
  <si>
    <t>1 控制任务执行时序</t>
  </si>
  <si>
    <t>2 控制任务申请时序</t>
  </si>
  <si>
    <t>1 任务时序</t>
  </si>
  <si>
    <t>DB1</t>
  </si>
  <si>
    <t>DB2</t>
  </si>
  <si>
    <t>备注</t>
  </si>
  <si>
    <t>wait</t>
  </si>
  <si>
    <t>置位:允许接收</t>
  </si>
  <si>
    <t>对应到设备IO</t>
  </si>
  <si>
    <t>置位：开始写入</t>
  </si>
  <si>
    <t>发送参数</t>
  </si>
  <si>
    <t>置位：写入完成</t>
  </si>
  <si>
    <t>复位：允许接收</t>
  </si>
  <si>
    <t>取数据，保存</t>
  </si>
  <si>
    <t>置位：取数据完成</t>
  </si>
  <si>
    <t>复位：开始写入,写入完成</t>
  </si>
  <si>
    <t>复位：取数据完成</t>
  </si>
  <si>
    <t>开始执行任务</t>
  </si>
  <si>
    <t>置位：任务完成</t>
  </si>
  <si>
    <t>取任务返回参数</t>
  </si>
  <si>
    <t>置位：任务完成信息收到</t>
  </si>
  <si>
    <t>所有状态复位</t>
  </si>
  <si>
    <t>所有命令复位</t>
  </si>
  <si>
    <t>返回1</t>
  </si>
  <si>
    <t>2 入库口扫码、批次判断流程</t>
  </si>
  <si>
    <t>料框扫码请求</t>
  </si>
  <si>
    <t>plc端主动复位扫码完成信号（置1），和料框批次信息（置0）.</t>
  </si>
  <si>
    <t>扫码，判断是否和上一筐同一批次</t>
  </si>
  <si>
    <t>扫码完成</t>
  </si>
  <si>
    <t>料框扫码请求信号复位</t>
  </si>
  <si>
    <t>DB1（PC-&gt;PLC)</t>
  </si>
  <si>
    <t>DB2(PLC-&gt;PC)</t>
  </si>
  <si>
    <t>设备编号</t>
  </si>
  <si>
    <t>起始地址</t>
  </si>
  <si>
    <t>总数据长度
(字长）</t>
  </si>
  <si>
    <t>数据定义</t>
  </si>
  <si>
    <t>功能项</t>
  </si>
  <si>
    <t>长度
（字长）</t>
  </si>
  <si>
    <t>注：这里规定通信的最小单元为字（16位），在PLC的数据寄存器的D区</t>
  </si>
  <si>
    <t>1001，
A1库堆垛机，
FX3u PLC单独控制</t>
  </si>
  <si>
    <t>开始写入</t>
  </si>
  <si>
    <t>1：未开始
2:开始写入</t>
  </si>
  <si>
    <t>故障码</t>
  </si>
  <si>
    <t>参数写入
完成</t>
  </si>
  <si>
    <t>1：未完成
2：写入完成</t>
  </si>
  <si>
    <t>设备状态</t>
  </si>
  <si>
    <t>1空闲，
2：工作中，
3：故障</t>
  </si>
  <si>
    <t>任务完成
信息成功接收</t>
  </si>
  <si>
    <t xml:space="preserve">1：未接收
2：成功接收
</t>
  </si>
  <si>
    <t>允许接收</t>
  </si>
  <si>
    <t>1:禁止接收
2：允许接收</t>
  </si>
  <si>
    <t>任务类
型码</t>
  </si>
  <si>
    <t>5:A1库电芯入库
6:A1库分容后再入库
7:A1库分容出库
8:A1库出库至一次检测</t>
  </si>
  <si>
    <t>取数据完成</t>
  </si>
  <si>
    <t>1：未完成
2：完成</t>
  </si>
  <si>
    <t>库位排号</t>
  </si>
  <si>
    <t>任务完成</t>
  </si>
  <si>
    <r>
      <rPr>
        <sz val="11"/>
        <color theme="1"/>
        <rFont val="宋体"/>
        <charset val="134"/>
      </rPr>
      <t xml:space="preserve">1：未完成
2：完成
</t>
    </r>
    <r>
      <rPr>
        <sz val="11"/>
        <color rgb="FFFF0000"/>
        <rFont val="宋体"/>
        <charset val="134"/>
      </rPr>
      <t>3：任务取消，设备将复位</t>
    </r>
  </si>
  <si>
    <t>说明在任务开始，到任务完成之前，
只要将此地址置成3，则表示用户取消了当前任务</t>
  </si>
  <si>
    <t>库位列号</t>
  </si>
  <si>
    <t>小车当前
列号</t>
  </si>
  <si>
    <t>库位层号</t>
  </si>
  <si>
    <t>小车当前
层号</t>
  </si>
  <si>
    <t>2002，
A1库入口站台</t>
  </si>
  <si>
    <t>两筐是否
同一个批次</t>
  </si>
  <si>
    <t>0：未有料框
1：非同一批次
2：同一批次</t>
  </si>
  <si>
    <t>A1库入口
状态</t>
  </si>
  <si>
    <t>1：无入库请求
2：入库请求（同批次构成一组或者遇到换批次）</t>
  </si>
  <si>
    <t>扫码状态</t>
  </si>
  <si>
    <r>
      <rPr>
        <sz val="11"/>
        <color theme="1"/>
        <rFont val="宋体"/>
        <charset val="134"/>
      </rPr>
      <t xml:space="preserve">1：未完成，
2：扫码完成
3: 扫码失败
</t>
    </r>
    <r>
      <rPr>
        <sz val="11"/>
        <color rgb="FFFF0000"/>
        <rFont val="宋体"/>
        <charset val="134"/>
      </rPr>
      <t xml:space="preserve">4: 不可识别的托盘，
5：批次信息不存在
6: 托盘电芯为空
7: 托盘ID重复读取,入口缓存已存在同样托盘ID
8：国轩数据库已经存在同样的托盘ID
</t>
    </r>
    <r>
      <rPr>
        <sz val="11"/>
        <color theme="1"/>
        <rFont val="宋体"/>
        <charset val="134"/>
      </rPr>
      <t>注：在扫码请求信号复位后，此信号复位</t>
    </r>
  </si>
  <si>
    <t>入口料框数量</t>
  </si>
  <si>
    <t>入口一组的
料框数量</t>
  </si>
  <si>
    <t>不在判断，
以软件记录的缓存数量为准</t>
  </si>
  <si>
    <t>收到入库请求</t>
  </si>
  <si>
    <r>
      <rPr>
        <sz val="11"/>
        <color theme="1"/>
        <rFont val="宋体"/>
        <charset val="134"/>
      </rPr>
      <t xml:space="preserve">1：复位
2：收到入库请求（只有在生成任务请求以后才置位）
</t>
    </r>
    <r>
      <rPr>
        <sz val="11"/>
        <color rgb="FFFF0000"/>
        <rFont val="宋体"/>
        <charset val="134"/>
      </rPr>
      <t xml:space="preserve">3：入口缓存为空
4: </t>
    </r>
  </si>
  <si>
    <t>1：无扫码请求
2：有扫码请求</t>
  </si>
  <si>
    <t>收到扫码完成信号后复位请求</t>
  </si>
  <si>
    <t>收到读卡结果</t>
  </si>
  <si>
    <t>1：未收到
2：收到读卡结果</t>
  </si>
  <si>
    <t>2004，
A1库分容后入口站台</t>
  </si>
  <si>
    <t xml:space="preserve">
1：非同一批次
2：同一批次</t>
  </si>
  <si>
    <t>A1库分容入口
状态</t>
  </si>
  <si>
    <t>1：无入库请求
2：入库请求</t>
  </si>
  <si>
    <r>
      <rPr>
        <sz val="11"/>
        <color theme="1"/>
        <rFont val="宋体"/>
        <charset val="134"/>
      </rPr>
      <t xml:space="preserve">1：未完成，
2：扫码完成
3: 扫码失败
</t>
    </r>
    <r>
      <rPr>
        <sz val="11"/>
        <color rgb="FFFF0000"/>
        <rFont val="宋体"/>
        <charset val="134"/>
      </rPr>
      <t>4: 不可识别的料框托盘号</t>
    </r>
    <r>
      <rPr>
        <sz val="11"/>
        <color theme="1"/>
        <rFont val="宋体"/>
        <charset val="134"/>
      </rPr>
      <t xml:space="preserve">
注：在扫码请求信号复位后，此信号复位</t>
    </r>
  </si>
  <si>
    <t>入口筐数量</t>
  </si>
  <si>
    <r>
      <rPr>
        <sz val="11"/>
        <color theme="1"/>
        <rFont val="宋体"/>
        <charset val="134"/>
      </rPr>
      <t>1：复位
2：收到入库请求（只有在生成任务请求以后才置位）</t>
    </r>
    <r>
      <rPr>
        <sz val="11"/>
        <color rgb="FFFF0000"/>
        <rFont val="宋体"/>
        <charset val="134"/>
      </rPr>
      <t xml:space="preserve">
3：入口缓存为空</t>
    </r>
  </si>
  <si>
    <t>2003,
A1库分容出口</t>
  </si>
  <si>
    <t>A1库分容出口状态</t>
  </si>
  <si>
    <t>1：禁止出库
2：允许出库</t>
  </si>
  <si>
    <t>2005，
A1出口</t>
  </si>
  <si>
    <t>OCV3读卡完成</t>
  </si>
  <si>
    <r>
      <rPr>
        <sz val="11"/>
        <color theme="1"/>
        <rFont val="宋体"/>
        <charset val="134"/>
      </rPr>
      <t xml:space="preserve">1：未完成，
2：扫码完成
3: 扫码失败
4: 不可识别的料框
</t>
    </r>
    <r>
      <rPr>
        <sz val="11"/>
        <color rgb="FFFF0000"/>
        <rFont val="宋体"/>
        <charset val="134"/>
      </rPr>
      <t>注：在</t>
    </r>
    <r>
      <rPr>
        <sz val="11"/>
        <color rgb="FFFF0000"/>
        <rFont val="宋体"/>
        <charset val="134"/>
      </rPr>
      <t>OCV3读卡放行后，此信号复位</t>
    </r>
    <r>
      <rPr>
        <sz val="11"/>
        <color theme="1"/>
        <rFont val="宋体"/>
        <charset val="134"/>
      </rPr>
      <t xml:space="preserve">
</t>
    </r>
  </si>
  <si>
    <t>A1库出口
状态</t>
  </si>
  <si>
    <t>OCV3读卡放行</t>
  </si>
  <si>
    <r>
      <rPr>
        <sz val="11"/>
        <color theme="1"/>
        <rFont val="宋体"/>
        <charset val="134"/>
      </rPr>
      <t>1：未放行，2：放行，</t>
    </r>
    <r>
      <rPr>
        <sz val="11"/>
        <color rgb="FFFF0000"/>
        <rFont val="宋体"/>
        <charset val="134"/>
      </rPr>
      <t>注：在收到OCV3读卡完成信号复位后，此信号复位</t>
    </r>
  </si>
  <si>
    <t>1002，
B1库堆垛机</t>
  </si>
  <si>
    <t>任务完成信息成功接收</t>
  </si>
  <si>
    <t>1：未接收
2：成功接收
3：任务取消信息收到</t>
  </si>
  <si>
    <t>9:B1库入库
10:B1库出库至二次检测
11:B1库空料框入库
12:B1库空料框出库</t>
  </si>
  <si>
    <t>取数据
完成</t>
  </si>
  <si>
    <t>1：未完成
2：完成
3：任务取消，设备将复位</t>
  </si>
  <si>
    <t>2006,
一次分拣后码垛机之前</t>
  </si>
  <si>
    <t>B1库入口
状态</t>
  </si>
  <si>
    <r>
      <rPr>
        <sz val="12"/>
        <color theme="1"/>
        <rFont val="宋体"/>
        <charset val="134"/>
      </rPr>
      <t xml:space="preserve">1：未完成，
2：扫码完成
3: 扫码失败
</t>
    </r>
    <r>
      <rPr>
        <sz val="12"/>
        <color rgb="FFFF0000"/>
        <rFont val="宋体"/>
        <charset val="134"/>
      </rPr>
      <t>4: 不可识别的料框
7: 托盘ID重复读取,入口缓存已存在同样托盘ID</t>
    </r>
    <r>
      <rPr>
        <sz val="12"/>
        <color theme="1"/>
        <rFont val="宋体"/>
        <charset val="134"/>
      </rPr>
      <t xml:space="preserve">
注：在扫码请求信号复位后，此信号复位</t>
    </r>
  </si>
  <si>
    <r>
      <rPr>
        <sz val="12"/>
        <color theme="1"/>
        <rFont val="宋体"/>
        <charset val="134"/>
      </rPr>
      <t xml:space="preserve">1：复位
2：收到入库请求（只有在生成任务请求以后才置位） 
</t>
    </r>
    <r>
      <rPr>
        <sz val="12"/>
        <color rgb="FFFF0000"/>
        <rFont val="宋体"/>
        <charset val="134"/>
      </rPr>
      <t>3：入口缓存为空</t>
    </r>
  </si>
  <si>
    <t>2008，
空料框入口</t>
  </si>
  <si>
    <t xml:space="preserve">1：复位
2：收到入库请求（只有在生成任务请求以后才置位） </t>
  </si>
  <si>
    <t>B1库空料框入口状态</t>
  </si>
  <si>
    <t>2007,
B1库OCV4检测出口</t>
  </si>
  <si>
    <t>OCV4读卡完成</t>
  </si>
  <si>
    <r>
      <rPr>
        <sz val="12"/>
        <color theme="1"/>
        <rFont val="宋体"/>
        <charset val="134"/>
      </rPr>
      <t xml:space="preserve">1：未完成，
2：扫码完成
3: 扫码失败
4: 不可识别的料框
</t>
    </r>
    <r>
      <rPr>
        <sz val="12"/>
        <color rgb="FFFF0000"/>
        <rFont val="宋体"/>
        <charset val="134"/>
      </rPr>
      <t>注：在OCV4读卡放行后，此信号复位</t>
    </r>
  </si>
  <si>
    <t>B1库二次OCV检测出口状态</t>
  </si>
  <si>
    <t>OCV4读卡放行</t>
  </si>
  <si>
    <r>
      <rPr>
        <sz val="12"/>
        <color theme="1"/>
        <rFont val="宋体"/>
        <charset val="134"/>
      </rPr>
      <t>1：未放行，
2：放行，</t>
    </r>
    <r>
      <rPr>
        <sz val="12"/>
        <color rgb="FFFF0000"/>
        <rFont val="宋体"/>
        <charset val="134"/>
      </rPr>
      <t>注：在收到OCV4读卡完成信号复位后，此信号复位</t>
    </r>
  </si>
  <si>
    <t>2009，
空料框出口</t>
  </si>
  <si>
    <t>B1库出口
状态</t>
  </si>
  <si>
    <t>5001，
装箱组盘
机械手</t>
  </si>
  <si>
    <t>类型码为1</t>
  </si>
  <si>
    <t>读卡状态</t>
  </si>
  <si>
    <r>
      <rPr>
        <sz val="11"/>
        <color theme="1"/>
        <rFont val="宋体"/>
        <charset val="134"/>
      </rPr>
      <t xml:space="preserve">1：无读卡请求
2：成功读卡
3：读卡失败
</t>
    </r>
    <r>
      <rPr>
        <sz val="11"/>
        <color rgb="FFFF0000"/>
        <rFont val="宋体"/>
        <charset val="134"/>
      </rPr>
      <t>4：托盘未解绑</t>
    </r>
  </si>
  <si>
    <t>装箱口状态</t>
  </si>
  <si>
    <t>1:无装箱请求
2：装箱请求</t>
  </si>
  <si>
    <t>电芯条码</t>
  </si>
  <si>
    <t>每个电芯占7个寄存器</t>
  </si>
  <si>
    <t>5002，
一次分拣机械手</t>
  </si>
  <si>
    <t>任务类型码</t>
  </si>
  <si>
    <t>类型码为2</t>
  </si>
  <si>
    <t>电芯合格
状态</t>
  </si>
  <si>
    <t>1:合格，
2：不合格,
3:该位置电芯为空</t>
  </si>
  <si>
    <t>1：未完成，
2：扫码完成
3: 扫码失败
4: 不可识别的料框托盘号
5:获取不良品信息失败</t>
  </si>
  <si>
    <t>分拣口状态</t>
  </si>
  <si>
    <t>1:无分拣请求
2：分拣请求</t>
  </si>
  <si>
    <t>批次信息</t>
  </si>
  <si>
    <t>批次，5个字符</t>
  </si>
  <si>
    <t>OCV3读卡请求</t>
  </si>
  <si>
    <t>1：无请求
2：请求读卡</t>
  </si>
  <si>
    <t>5003，
二次分拣机械手</t>
  </si>
  <si>
    <t>OCV4读卡请求</t>
  </si>
  <si>
    <t>1. 设备布局及编号</t>
  </si>
  <si>
    <t>1.仓位编号示例</t>
  </si>
  <si>
    <t>2. A1库排、列方向示例</t>
  </si>
  <si>
    <t>读卡器ID分配</t>
  </si>
  <si>
    <t>读卡器ID</t>
  </si>
  <si>
    <t>485COM口</t>
  </si>
  <si>
    <t>安装位置</t>
  </si>
  <si>
    <t>COM7</t>
  </si>
  <si>
    <t>清洗下线后的装修组盘位置</t>
  </si>
  <si>
    <t>A1库入库口</t>
  </si>
  <si>
    <t>A1库分容后入口</t>
  </si>
  <si>
    <t>COM8</t>
  </si>
  <si>
    <t>OCV3 检测工位</t>
  </si>
  <si>
    <t>一次分拣完后码垛前</t>
  </si>
  <si>
    <t>COM9</t>
  </si>
  <si>
    <t>OCV4 检测工位</t>
  </si>
  <si>
    <t>二次分拣工位</t>
  </si>
  <si>
    <t>工控机</t>
  </si>
  <si>
    <t>192.168.2.190</t>
  </si>
  <si>
    <t>1#rfid</t>
  </si>
  <si>
    <t>2#rfid</t>
  </si>
  <si>
    <t>3#rfid</t>
  </si>
  <si>
    <t>4#rfid</t>
  </si>
  <si>
    <t>5#rfid</t>
  </si>
  <si>
    <t>6#rfid</t>
  </si>
  <si>
    <t>7#rfid</t>
  </si>
  <si>
    <t>8#rfid</t>
  </si>
  <si>
    <t>服务器数据库：Data Source= JIXINSQL\JXBD;Initial Catalog=ECAMSDataBase;User ID=sa;Password=jx20140808;</t>
  </si>
  <si>
    <t>本地测试：Initial Catalog=ECAMSDataBase;User ID=sa;Password=123456;</t>
  </si>
  <si>
    <r>
      <t xml:space="preserve">1：未接收
2：成功接收
3：任务取消信息收到
4：电池为空
5：批次信息不存在
</t>
    </r>
    <r>
      <rPr>
        <sz val="11"/>
        <color rgb="FFFF0000"/>
        <rFont val="宋体"/>
        <family val="3"/>
        <charset val="134"/>
      </rPr>
      <t>6：有重码电芯
7：有混批电芯</t>
    </r>
    <r>
      <rPr>
        <sz val="11"/>
        <color theme="1"/>
        <rFont val="宋体"/>
        <family val="3"/>
        <charset val="134"/>
      </rPr>
      <t xml:space="preserve">
</t>
    </r>
    <phoneticPr fontId="11" type="noConversion"/>
  </si>
  <si>
    <t>1:合格，
2：不合格,
3:该位置电芯为空</t>
    <phoneticPr fontId="11" type="noConversion"/>
  </si>
  <si>
    <t>RFID读卡交互流程，共同读写OCVRfidReading表</t>
    <phoneticPr fontId="11" type="noConversion"/>
  </si>
  <si>
    <t>仓库调度系统</t>
    <phoneticPr fontId="11" type="noConversion"/>
  </si>
  <si>
    <t>OCV检测系统</t>
    <phoneticPr fontId="11" type="noConversion"/>
  </si>
  <si>
    <t>wait</t>
    <phoneticPr fontId="11" type="noConversion"/>
  </si>
  <si>
    <t>读卡请求：readRequire置1</t>
    <phoneticPr fontId="11" type="noConversion"/>
  </si>
  <si>
    <t>读RFID卡</t>
    <phoneticPr fontId="11" type="noConversion"/>
  </si>
  <si>
    <t>rfidValue字段赋值</t>
    <phoneticPr fontId="11" type="noConversion"/>
  </si>
  <si>
    <t>读卡完成:readComplete置1</t>
    <phoneticPr fontId="11" type="noConversion"/>
  </si>
  <si>
    <t>取读卡结果：rfidValue数值</t>
    <phoneticPr fontId="11" type="noConversion"/>
  </si>
  <si>
    <t>撤销请求：readRequire置0</t>
    <phoneticPr fontId="11" type="noConversion"/>
  </si>
  <si>
    <t>读卡复位：readComplete置0，
rfidValue置0</t>
    <phoneticPr fontId="11" type="noConversion"/>
  </si>
  <si>
    <t>返回1，继续</t>
    <phoneticPr fontId="11" type="noConversion"/>
  </si>
  <si>
    <t>OCV检测交互流程，共同读写表OCVPallet,OCVBattery表</t>
    <phoneticPr fontId="11" type="noConversion"/>
  </si>
  <si>
    <t>OCV检测1</t>
    <phoneticPr fontId="11" type="noConversion"/>
  </si>
  <si>
    <t>料框到达工位</t>
    <phoneticPr fontId="11" type="noConversion"/>
  </si>
  <si>
    <t>通过仓库调度系统获得料框的RFID</t>
    <phoneticPr fontId="11" type="noConversion"/>
  </si>
  <si>
    <t>OCVPallet表的processStatus字段赋值：
“正在一次OCV检测”</t>
    <phoneticPr fontId="11" type="noConversion"/>
  </si>
  <si>
    <t>检测机开始工作，</t>
    <phoneticPr fontId="11" type="noConversion"/>
  </si>
  <si>
    <t>根据检测结果更新OCVBattery表</t>
    <phoneticPr fontId="11" type="noConversion"/>
  </si>
  <si>
    <t>OCVPallet表的processStatus字段：“一次OCV检测完成”</t>
    <phoneticPr fontId="11" type="noConversion"/>
  </si>
  <si>
    <t>OCV检测2</t>
    <phoneticPr fontId="11" type="noConversion"/>
  </si>
  <si>
    <t>OCVPallet表的processStatus字段赋值：
“正在二次次OCV检测”</t>
    <phoneticPr fontId="11" type="noConversion"/>
  </si>
  <si>
    <t>OCVPallet表的processStatus字段：“二次OCV检测完成”</t>
    <phoneticPr fontId="11" type="noConversion"/>
  </si>
  <si>
    <t>注：OCV检测流程，调度系统和OCV检测系统之间没有互相等待的交互，
各自按照各自的流程工作，在分拣工位，调度系统会接收到PLC的IO信号而读卡，然后去数据库查找ocv检测结果，再发给PLC，执行分拣工作</t>
    <phoneticPr fontId="11" type="noConversion"/>
  </si>
  <si>
    <t>1：未接收
2：成功接收
3：任务取消信息收到</t>
    <phoneticPr fontId="11" type="noConversion"/>
  </si>
  <si>
    <t>V2.16</t>
    <phoneticPr fontId="11" type="noConversion"/>
  </si>
  <si>
    <t>装载混批，重码防呆</t>
    <phoneticPr fontId="11" type="noConversion"/>
  </si>
  <si>
    <t>参数写入
完成</t>
    <phoneticPr fontId="11" type="noConversion"/>
  </si>
  <si>
    <t>位置1条码不良</t>
    <phoneticPr fontId="11" type="noConversion"/>
  </si>
  <si>
    <t>位置2条码不良</t>
    <phoneticPr fontId="11" type="noConversion"/>
  </si>
  <si>
    <t>位置48条码不良</t>
    <phoneticPr fontId="11" type="noConversion"/>
  </si>
  <si>
    <r>
      <t>V</t>
    </r>
    <r>
      <rPr>
        <sz val="11"/>
        <color theme="1"/>
        <rFont val="宋体"/>
        <family val="3"/>
        <charset val="134"/>
        <scheme val="minor"/>
      </rPr>
      <t>2.17</t>
    </r>
    <phoneticPr fontId="11" type="noConversion"/>
  </si>
  <si>
    <t>修改混批，重码防呆协议，每个位置都提示是否重码，混批</t>
    <phoneticPr fontId="11" type="noConversion"/>
  </si>
  <si>
    <t>0：正常
1：重码
2：混批
3：空码</t>
    <phoneticPr fontId="11" type="noConversion"/>
  </si>
  <si>
    <t>一次分拣工位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</si>
</sst>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5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 wrapText="1"/>
    </xf>
    <xf numFmtId="17" fontId="0" fillId="0" borderId="0" xfId="0" applyNumberFormat="1"/>
    <xf numFmtId="0" fontId="4" fillId="0" borderId="2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9" fillId="5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4" xfId="0" applyFill="1" applyBorder="1"/>
    <xf numFmtId="14" fontId="0" fillId="0" borderId="0" xfId="0" applyNumberFormat="1"/>
    <xf numFmtId="0" fontId="12" fillId="0" borderId="2" xfId="0" applyFont="1" applyBorder="1" applyAlignment="1">
      <alignment horizontal="left" vertical="center" wrapText="1"/>
    </xf>
    <xf numFmtId="0" fontId="0" fillId="0" borderId="4" xfId="0" applyFont="1" applyFill="1" applyBorder="1"/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241300</xdr:colOff>
          <xdr:row>2</xdr:row>
          <xdr:rowOff>50800</xdr:rowOff>
        </xdr:from>
        <xdr:to>
          <xdr:col>14</xdr:col>
          <xdr:colOff>152400</xdr:colOff>
          <xdr:row>48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11</xdr:col>
          <xdr:colOff>527050</xdr:colOff>
          <xdr:row>80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1657350</xdr:colOff>
      <xdr:row>2</xdr:row>
      <xdr:rowOff>152400</xdr:rowOff>
    </xdr:from>
    <xdr:to>
      <xdr:col>2</xdr:col>
      <xdr:colOff>685800</xdr:colOff>
      <xdr:row>2</xdr:row>
      <xdr:rowOff>152400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2343150" y="819150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1533525</xdr:colOff>
      <xdr:row>8</xdr:row>
      <xdr:rowOff>152400</xdr:rowOff>
    </xdr:from>
    <xdr:to>
      <xdr:col>2</xdr:col>
      <xdr:colOff>561975</xdr:colOff>
      <xdr:row>8</xdr:row>
      <xdr:rowOff>152400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2219325" y="2647950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1466850</xdr:colOff>
      <xdr:row>11</xdr:row>
      <xdr:rowOff>161925</xdr:rowOff>
    </xdr:from>
    <xdr:to>
      <xdr:col>2</xdr:col>
      <xdr:colOff>495300</xdr:colOff>
      <xdr:row>11</xdr:row>
      <xdr:rowOff>161925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2152650" y="357187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14</xdr:row>
      <xdr:rowOff>142875</xdr:rowOff>
    </xdr:from>
    <xdr:to>
      <xdr:col>2</xdr:col>
      <xdr:colOff>504825</xdr:colOff>
      <xdr:row>14</xdr:row>
      <xdr:rowOff>142875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2162175" y="446722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1685925</xdr:colOff>
      <xdr:row>3</xdr:row>
      <xdr:rowOff>161925</xdr:rowOff>
    </xdr:from>
    <xdr:to>
      <xdr:col>2</xdr:col>
      <xdr:colOff>838200</xdr:colOff>
      <xdr:row>3</xdr:row>
      <xdr:rowOff>180975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2371725" y="11334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5</xdr:row>
      <xdr:rowOff>152400</xdr:rowOff>
    </xdr:from>
    <xdr:to>
      <xdr:col>2</xdr:col>
      <xdr:colOff>847725</xdr:colOff>
      <xdr:row>5</xdr:row>
      <xdr:rowOff>171450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2381250" y="1733550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13</xdr:row>
      <xdr:rowOff>161925</xdr:rowOff>
    </xdr:from>
    <xdr:to>
      <xdr:col>2</xdr:col>
      <xdr:colOff>990600</xdr:colOff>
      <xdr:row>13</xdr:row>
      <xdr:rowOff>180975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2524125" y="41814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27</xdr:row>
      <xdr:rowOff>161925</xdr:rowOff>
    </xdr:from>
    <xdr:to>
      <xdr:col>2</xdr:col>
      <xdr:colOff>466725</xdr:colOff>
      <xdr:row>27</xdr:row>
      <xdr:rowOff>161925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2124075" y="780097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1543050</xdr:colOff>
      <xdr:row>29</xdr:row>
      <xdr:rowOff>133350</xdr:rowOff>
    </xdr:from>
    <xdr:to>
      <xdr:col>2</xdr:col>
      <xdr:colOff>409575</xdr:colOff>
      <xdr:row>29</xdr:row>
      <xdr:rowOff>133350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2228850" y="8401050"/>
          <a:ext cx="11715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12</xdr:col>
      <xdr:colOff>368935</xdr:colOff>
      <xdr:row>25</xdr:row>
      <xdr:rowOff>85090</xdr:rowOff>
    </xdr:to>
    <xdr:grpSp>
      <xdr:nvGrpSpPr>
        <xdr:cNvPr id="3" name="画布 6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52400" y="152400"/>
          <a:ext cx="7760335" cy="4422140"/>
          <a:chOff x="0" y="0"/>
          <a:chExt cx="8446135" cy="4218940"/>
        </a:xfrm>
      </xdr:grpSpPr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0" y="0"/>
            <a:ext cx="8446135" cy="4218940"/>
          </a:xfrm>
          <a:prstGeom prst="rect">
            <a:avLst/>
          </a:prstGeom>
        </xdr:spPr>
      </xdr:sp>
      <xdr:sp macro="" textlink="">
        <xdr:nvSpPr>
          <xdr:cNvPr id="5" name="AutoShape 1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>
          <a:xfrm>
            <a:off x="5341958" y="1446570"/>
            <a:ext cx="730352" cy="230228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6" name="AutoShape 1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>
          <a:xfrm>
            <a:off x="5341937" y="2055401"/>
            <a:ext cx="759086" cy="230228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7" name="AutoShape 1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>
          <a:xfrm>
            <a:off x="3617298" y="3008866"/>
            <a:ext cx="2455354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" name="AutoShape 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>
          <a:xfrm>
            <a:off x="2580416" y="1190942"/>
            <a:ext cx="301272" cy="2061333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" name="AutoShape 4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>
          <a:xfrm>
            <a:off x="3316055" y="1190942"/>
            <a:ext cx="301272" cy="2061333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0" name="AutoShape 7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>
          <a:xfrm rot="5400000">
            <a:off x="2113808" y="2079205"/>
            <a:ext cx="1988567" cy="296239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1" name="AutoShape 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>
          <a:xfrm>
            <a:off x="6101041" y="1173239"/>
            <a:ext cx="301272" cy="2861274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2" name="AutoShape 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>
          <a:xfrm>
            <a:off x="6836938" y="1173352"/>
            <a:ext cx="301272" cy="2860776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3" name="AutoShape 7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>
          <a:xfrm rot="5400000">
            <a:off x="5343758" y="2327966"/>
            <a:ext cx="2571054" cy="296239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>
          <a:xfrm>
            <a:off x="2233338" y="2997629"/>
            <a:ext cx="347043" cy="228396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 2002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5" name="AutoShape 10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>
          <a:xfrm>
            <a:off x="5674033" y="3027674"/>
            <a:ext cx="398299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2006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>
          <a:xfrm>
            <a:off x="2133553" y="1491915"/>
            <a:ext cx="393219" cy="282527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2004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7" name="AutoShape 1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>
          <a:xfrm>
            <a:off x="2133577" y="2111291"/>
            <a:ext cx="393222" cy="270762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2003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8" name="AutoShape 10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>
          <a:xfrm>
            <a:off x="5673354" y="1433198"/>
            <a:ext cx="398775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2007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9" name="AutoShape 10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>
          <a:xfrm>
            <a:off x="5674011" y="2055001"/>
            <a:ext cx="427010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2008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0" name="AutoShape 1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>
          <a:xfrm>
            <a:off x="1267318" y="2998350"/>
            <a:ext cx="941865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1" name="AutoShape 13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>
          <a:xfrm>
            <a:off x="1267308" y="3525898"/>
            <a:ext cx="4804831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2" name="AutoShape 10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ChangeArrowheads="1"/>
          </xdr:cNvSpPr>
        </xdr:nvSpPr>
        <xdr:spPr>
          <a:xfrm>
            <a:off x="5726494" y="3525974"/>
            <a:ext cx="346139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2009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4" name="AutoShape 9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>
          <a:xfrm rot="5400000">
            <a:off x="2793140" y="2429986"/>
            <a:ext cx="641864" cy="224790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 kern="100">
                <a:effectLst/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</a:rPr>
              <a:t>1001</a:t>
            </a:r>
            <a:endParaRPr lang="zh-CN" sz="1200" kern="100">
              <a:effectLst/>
              <a:latin typeface="Calibri" panose="020F0502020204030204"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25" name="AutoShape 9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>
          <a:xfrm rot="5400000">
            <a:off x="6267565" y="2698187"/>
            <a:ext cx="714686" cy="224790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 1002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6" name="AutoShape 13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>
          <a:xfrm>
            <a:off x="4872220" y="1233406"/>
            <a:ext cx="293261" cy="747716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7" name="AutoShape 13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>
          <a:xfrm>
            <a:off x="4872220" y="2111358"/>
            <a:ext cx="293261" cy="78599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8" name="丁字箭头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1203147" y="3171060"/>
            <a:ext cx="565881" cy="472981"/>
          </a:xfrm>
          <a:prstGeom prst="leftRightUpArrow">
            <a:avLst>
              <a:gd name="adj1" fmla="val 33055"/>
              <a:gd name="adj2" fmla="val 2500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5001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29" name="AutoShape 13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>
          <a:xfrm>
            <a:off x="5341956" y="1676804"/>
            <a:ext cx="293261" cy="37844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0" name="AutoShape 1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>
          <a:xfrm>
            <a:off x="3661098" y="3027018"/>
            <a:ext cx="373463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2005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1" name="菱形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4130778" y="2967630"/>
            <a:ext cx="669298" cy="313822"/>
          </a:xfrm>
          <a:prstGeom prst="diamond">
            <a:avLst/>
          </a:prstGeom>
          <a:solidFill>
            <a:schemeClr val="accent6">
              <a:lumMod val="60000"/>
              <a:lumOff val="4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4001</a:t>
            </a:r>
            <a:r>
              <a:rPr lang="en-US" sz="1200" b="1">
                <a:effectLst/>
                <a:latin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2" name="菱形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5165440" y="1601653"/>
            <a:ext cx="669290" cy="332325"/>
          </a:xfrm>
          <a:prstGeom prst="diamond">
            <a:avLst/>
          </a:prstGeom>
          <a:solidFill>
            <a:schemeClr val="accent6">
              <a:lumMod val="60000"/>
              <a:lumOff val="4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4002</a:t>
            </a:r>
            <a:r>
              <a:rPr lang="en-US" sz="1200" b="1">
                <a:effectLst/>
                <a:latin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3" name="丁字箭头 32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4966581" y="2859833"/>
            <a:ext cx="565881" cy="472981"/>
          </a:xfrm>
          <a:prstGeom prst="leftRightUpArrow">
            <a:avLst>
              <a:gd name="adj1" fmla="val 33055"/>
              <a:gd name="adj2" fmla="val 2500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5002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34" name="丁字箭头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5201079" y="1933541"/>
            <a:ext cx="509315" cy="448588"/>
          </a:xfrm>
          <a:prstGeom prst="leftRightUpArrow">
            <a:avLst>
              <a:gd name="adj1" fmla="val 35785"/>
              <a:gd name="adj2" fmla="val 2325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5003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</xdr:grpSp>
    <xdr:clientData/>
  </xdr:twoCellAnchor>
  <xdr:twoCellAnchor>
    <xdr:from>
      <xdr:col>1</xdr:col>
      <xdr:colOff>619125</xdr:colOff>
      <xdr:row>12</xdr:row>
      <xdr:rowOff>161925</xdr:rowOff>
    </xdr:from>
    <xdr:to>
      <xdr:col>3</xdr:col>
      <xdr:colOff>57150</xdr:colOff>
      <xdr:row>14</xdr:row>
      <xdr:rowOff>104775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>
          <a:off x="1304925" y="2286000"/>
          <a:ext cx="809625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647699</xdr:colOff>
      <xdr:row>9</xdr:row>
      <xdr:rowOff>95249</xdr:rowOff>
    </xdr:from>
    <xdr:to>
      <xdr:col>3</xdr:col>
      <xdr:colOff>47624</xdr:colOff>
      <xdr:row>10</xdr:row>
      <xdr:rowOff>142874</xdr:rowOff>
    </xdr:to>
    <xdr:sp macro="" textlink="">
      <xdr:nvSpPr>
        <xdr:cNvPr id="37" name="右箭头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10800000" flipH="1">
          <a:off x="1332865" y="1704340"/>
          <a:ext cx="7715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104773</xdr:colOff>
      <xdr:row>7</xdr:row>
      <xdr:rowOff>76200</xdr:rowOff>
    </xdr:from>
    <xdr:to>
      <xdr:col>8</xdr:col>
      <xdr:colOff>561974</xdr:colOff>
      <xdr:row>8</xdr:row>
      <xdr:rowOff>19050</xdr:rowOff>
    </xdr:to>
    <xdr:sp macro="" textlink="">
      <xdr:nvSpPr>
        <xdr:cNvPr id="38" name="右箭头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 rot="10800000">
          <a:off x="5590540" y="1343025"/>
          <a:ext cx="4572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152400</xdr:colOff>
      <xdr:row>14</xdr:row>
      <xdr:rowOff>95249</xdr:rowOff>
    </xdr:from>
    <xdr:to>
      <xdr:col>9</xdr:col>
      <xdr:colOff>123824</xdr:colOff>
      <xdr:row>15</xdr:row>
      <xdr:rowOff>104775</xdr:rowOff>
    </xdr:to>
    <xdr:sp macro="" textlink="">
      <xdr:nvSpPr>
        <xdr:cNvPr id="39" name="右箭头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 rot="10800000" flipH="1">
          <a:off x="5638800" y="2561590"/>
          <a:ext cx="656590" cy="1816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542923</xdr:colOff>
      <xdr:row>21</xdr:row>
      <xdr:rowOff>114300</xdr:rowOff>
    </xdr:from>
    <xdr:to>
      <xdr:col>9</xdr:col>
      <xdr:colOff>314324</xdr:colOff>
      <xdr:row>22</xdr:row>
      <xdr:rowOff>57150</xdr:rowOff>
    </xdr:to>
    <xdr:sp macro="" textlink="">
      <xdr:nvSpPr>
        <xdr:cNvPr id="40" name="右箭头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0800000">
          <a:off x="6028690" y="3781425"/>
          <a:ext cx="4572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495300</xdr:colOff>
      <xdr:row>18</xdr:row>
      <xdr:rowOff>95249</xdr:rowOff>
    </xdr:from>
    <xdr:to>
      <xdr:col>9</xdr:col>
      <xdr:colOff>466724</xdr:colOff>
      <xdr:row>19</xdr:row>
      <xdr:rowOff>104775</xdr:rowOff>
    </xdr:to>
    <xdr:sp macro="" textlink="">
      <xdr:nvSpPr>
        <xdr:cNvPr id="41" name="右箭头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0800000" flipH="1">
          <a:off x="5981700" y="3247390"/>
          <a:ext cx="656590" cy="1816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628649</xdr:colOff>
      <xdr:row>18</xdr:row>
      <xdr:rowOff>104774</xdr:rowOff>
    </xdr:from>
    <xdr:to>
      <xdr:col>4</xdr:col>
      <xdr:colOff>247648</xdr:colOff>
      <xdr:row>19</xdr:row>
      <xdr:rowOff>66675</xdr:rowOff>
    </xdr:to>
    <xdr:sp macro="" textlink="">
      <xdr:nvSpPr>
        <xdr:cNvPr id="42" name="右箭头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10800000" flipH="1">
          <a:off x="2685415" y="3256915"/>
          <a:ext cx="304800" cy="133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2</xdr:row>
          <xdr:rowOff>12700</xdr:rowOff>
        </xdr:from>
        <xdr:to>
          <xdr:col>15</xdr:col>
          <xdr:colOff>577850</xdr:colOff>
          <xdr:row>32</xdr:row>
          <xdr:rowOff>152400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5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19050</xdr:rowOff>
    </xdr:from>
    <xdr:to>
      <xdr:col>9</xdr:col>
      <xdr:colOff>476885</xdr:colOff>
      <xdr:row>41</xdr:row>
      <xdr:rowOff>78740</xdr:rowOff>
    </xdr:to>
    <xdr:grpSp>
      <xdr:nvGrpSpPr>
        <xdr:cNvPr id="85" name="画布 26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GrpSpPr/>
      </xdr:nvGrpSpPr>
      <xdr:grpSpPr>
        <a:xfrm>
          <a:off x="1835150" y="3924300"/>
          <a:ext cx="4877435" cy="3615690"/>
          <a:chOff x="0" y="0"/>
          <a:chExt cx="5277485" cy="3488690"/>
        </a:xfrm>
      </xdr:grpSpPr>
      <xdr:sp macro="" textlink="">
        <xdr:nvSpPr>
          <xdr:cNvPr id="86" name="矩形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0" y="0"/>
            <a:ext cx="5277485" cy="3488690"/>
          </a:xfrm>
          <a:prstGeom prst="rect">
            <a:avLst/>
          </a:prstGeom>
        </xdr:spPr>
      </xdr:sp>
      <xdr:sp macro="" textlink="">
        <xdr:nvSpPr>
          <xdr:cNvPr id="87" name="AutoShape 13">
            <a:extLst>
              <a:ext uri="{FF2B5EF4-FFF2-40B4-BE49-F238E27FC236}">
                <a16:creationId xmlns:a16="http://schemas.microsoft.com/office/drawing/2014/main" id="{00000000-0008-0000-0600-000057000000}"/>
              </a:ext>
            </a:extLst>
          </xdr:cNvPr>
          <xdr:cNvSpPr>
            <a:spLocks noChangeArrowheads="1"/>
          </xdr:cNvSpPr>
        </xdr:nvSpPr>
        <xdr:spPr>
          <a:xfrm>
            <a:off x="548969" y="2346694"/>
            <a:ext cx="941705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8" name="AutoShape 4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>
            <a:spLocks noChangeArrowheads="1"/>
          </xdr:cNvSpPr>
        </xdr:nvSpPr>
        <xdr:spPr>
          <a:xfrm>
            <a:off x="1551600" y="592886"/>
            <a:ext cx="300990" cy="2061210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9" name="AutoShape 4">
            <a:extLst>
              <a:ext uri="{FF2B5EF4-FFF2-40B4-BE49-F238E27FC236}">
                <a16:creationId xmlns:a16="http://schemas.microsoft.com/office/drawing/2014/main" id="{00000000-0008-0000-0600-000059000000}"/>
              </a:ext>
            </a:extLst>
          </xdr:cNvPr>
          <xdr:cNvSpPr>
            <a:spLocks noChangeArrowheads="1"/>
          </xdr:cNvSpPr>
        </xdr:nvSpPr>
        <xdr:spPr>
          <a:xfrm>
            <a:off x="2287565" y="592886"/>
            <a:ext cx="300990" cy="2061210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0" name="AutoShape 7">
            <a:extLst>
              <a:ext uri="{FF2B5EF4-FFF2-40B4-BE49-F238E27FC236}">
                <a16:creationId xmlns:a16="http://schemas.microsoft.com/office/drawing/2014/main" id="{00000000-0008-0000-0600-00005A000000}"/>
              </a:ext>
            </a:extLst>
          </xdr:cNvPr>
          <xdr:cNvSpPr>
            <a:spLocks noChangeArrowheads="1"/>
          </xdr:cNvSpPr>
        </xdr:nvSpPr>
        <xdr:spPr>
          <a:xfrm rot="5400000">
            <a:off x="1085192" y="1480934"/>
            <a:ext cx="1988185" cy="295910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1" name="AutoShape 9">
            <a:extLst>
              <a:ext uri="{FF2B5EF4-FFF2-40B4-BE49-F238E27FC236}">
                <a16:creationId xmlns:a16="http://schemas.microsoft.com/office/drawing/2014/main" id="{00000000-0008-0000-0600-00005B000000}"/>
              </a:ext>
            </a:extLst>
          </xdr:cNvPr>
          <xdr:cNvSpPr>
            <a:spLocks noChangeArrowheads="1"/>
          </xdr:cNvSpPr>
        </xdr:nvSpPr>
        <xdr:spPr>
          <a:xfrm rot="5400000">
            <a:off x="1764643" y="1832088"/>
            <a:ext cx="641350" cy="224155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1001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2" name="AutoShape 13">
            <a:extLst>
              <a:ext uri="{FF2B5EF4-FFF2-40B4-BE49-F238E27FC236}">
                <a16:creationId xmlns:a16="http://schemas.microsoft.com/office/drawing/2014/main" id="{00000000-0008-0000-0600-00005C000000}"/>
              </a:ext>
            </a:extLst>
          </xdr:cNvPr>
          <xdr:cNvSpPr>
            <a:spLocks noChangeArrowheads="1"/>
          </xdr:cNvSpPr>
        </xdr:nvSpPr>
        <xdr:spPr>
          <a:xfrm>
            <a:off x="508829" y="2956267"/>
            <a:ext cx="4600582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3" name="右箭头 92">
            <a:extLst>
              <a:ext uri="{FF2B5EF4-FFF2-40B4-BE49-F238E27FC236}">
                <a16:creationId xmlns:a16="http://schemas.microsoft.com/office/drawing/2014/main" id="{00000000-0008-0000-0600-00005D000000}"/>
              </a:ext>
            </a:extLst>
          </xdr:cNvPr>
          <xdr:cNvSpPr/>
        </xdr:nvSpPr>
        <xdr:spPr>
          <a:xfrm>
            <a:off x="393005" y="2396345"/>
            <a:ext cx="368968" cy="185890"/>
          </a:xfrm>
          <a:prstGeom prst="rightArrow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94" name="AutoShape 13">
            <a:extLst>
              <a:ext uri="{FF2B5EF4-FFF2-40B4-BE49-F238E27FC236}">
                <a16:creationId xmlns:a16="http://schemas.microsoft.com/office/drawing/2014/main" id="{00000000-0008-0000-0600-00005E000000}"/>
              </a:ext>
            </a:extLst>
          </xdr:cNvPr>
          <xdr:cNvSpPr>
            <a:spLocks noChangeArrowheads="1"/>
          </xdr:cNvSpPr>
        </xdr:nvSpPr>
        <xdr:spPr>
          <a:xfrm>
            <a:off x="2588412" y="2346694"/>
            <a:ext cx="941705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5" name="右箭头 94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 rot="10800000">
            <a:off x="677306" y="3006406"/>
            <a:ext cx="368935" cy="185420"/>
          </a:xfrm>
          <a:prstGeom prst="rightArrow">
            <a:avLst/>
          </a:prstGeom>
          <a:noFill/>
          <a:ln w="19050">
            <a:solidFill>
              <a:srgbClr val="FFC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6" name="右箭头 95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/>
        </xdr:nvSpPr>
        <xdr:spPr>
          <a:xfrm rot="16200000">
            <a:off x="429536" y="1592896"/>
            <a:ext cx="2019039" cy="102824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7" name="文本框 28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SpPr txBox="1"/>
        </xdr:nvSpPr>
        <xdr:spPr>
          <a:xfrm>
            <a:off x="1094400" y="2518265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8" name="文本框 160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 txBox="1"/>
        </xdr:nvSpPr>
        <xdr:spPr>
          <a:xfrm>
            <a:off x="852973" y="634796"/>
            <a:ext cx="534670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30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9" name="右箭头 98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SpPr/>
        </xdr:nvSpPr>
        <xdr:spPr>
          <a:xfrm>
            <a:off x="1604272" y="2776116"/>
            <a:ext cx="984140" cy="101796"/>
          </a:xfrm>
          <a:prstGeom prst="rightArrow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00" name="文本框 162"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 txBox="1"/>
        </xdr:nvSpPr>
        <xdr:spPr>
          <a:xfrm>
            <a:off x="1516040" y="2584156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01" name="文本框 163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2227240" y="2584516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2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02" name="文本框 164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142636" y="2088884"/>
            <a:ext cx="11042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满载料框方向</a:t>
            </a:r>
          </a:p>
        </xdr:txBody>
      </xdr:sp>
      <xdr:sp macro="" textlink="">
        <xdr:nvSpPr>
          <xdr:cNvPr id="103" name="文本框 166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 txBox="1"/>
        </xdr:nvSpPr>
        <xdr:spPr>
          <a:xfrm>
            <a:off x="677306" y="3192283"/>
            <a:ext cx="12566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空料框回收方向</a:t>
            </a:r>
          </a:p>
        </xdr:txBody>
      </xdr:sp>
      <xdr:sp macro="" textlink="">
        <xdr:nvSpPr>
          <xdr:cNvPr id="104" name="文本框 167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1752895" y="190659"/>
            <a:ext cx="5454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A1</a:t>
            </a: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库</a:t>
            </a:r>
          </a:p>
        </xdr:txBody>
      </xdr:sp>
    </xdr:grpSp>
    <xdr:clientData/>
  </xdr:twoCellAnchor>
  <xdr:twoCellAnchor>
    <xdr:from>
      <xdr:col>1</xdr:col>
      <xdr:colOff>323850</xdr:colOff>
      <xdr:row>0</xdr:row>
      <xdr:rowOff>161925</xdr:rowOff>
    </xdr:from>
    <xdr:to>
      <xdr:col>10</xdr:col>
      <xdr:colOff>151130</xdr:colOff>
      <xdr:row>17</xdr:row>
      <xdr:rowOff>126365</xdr:rowOff>
    </xdr:to>
    <xdr:grpSp>
      <xdr:nvGrpSpPr>
        <xdr:cNvPr id="107" name="画布 13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GrpSpPr/>
      </xdr:nvGrpSpPr>
      <xdr:grpSpPr>
        <a:xfrm>
          <a:off x="1530350" y="161925"/>
          <a:ext cx="5485130" cy="3101340"/>
          <a:chOff x="0" y="0"/>
          <a:chExt cx="5999480" cy="2879090"/>
        </a:xfrm>
      </xdr:grpSpPr>
      <xdr:sp macro="" textlink="">
        <xdr:nvSpPr>
          <xdr:cNvPr id="108" name="矩形 107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/>
        </xdr:nvSpPr>
        <xdr:spPr>
          <a:xfrm>
            <a:off x="0" y="0"/>
            <a:ext cx="5999480" cy="2879090"/>
          </a:xfrm>
          <a:prstGeom prst="rect">
            <a:avLst/>
          </a:prstGeom>
        </xdr:spPr>
      </xdr:sp>
      <xdr:grpSp>
        <xdr:nvGrpSpPr>
          <xdr:cNvPr id="109" name="组合 108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GrpSpPr/>
        </xdr:nvGrpSpPr>
        <xdr:grpSpPr>
          <a:xfrm>
            <a:off x="1312215" y="464304"/>
            <a:ext cx="3689731" cy="1473956"/>
            <a:chOff x="649658" y="416846"/>
            <a:chExt cx="3689731" cy="1307681"/>
          </a:xfrm>
          <a:scene3d>
            <a:camera prst="isometricLeftDown">
              <a:rot lat="0" lon="1800000" rev="0"/>
            </a:camera>
            <a:lightRig rig="threePt" dir="t"/>
          </a:scene3d>
        </xdr:grpSpPr>
        <xdr:sp macro="" textlink="">
          <xdr:nvSpPr>
            <xdr:cNvPr id="151" name="立方体 150">
              <a:extLst>
                <a:ext uri="{FF2B5EF4-FFF2-40B4-BE49-F238E27FC236}">
                  <a16:creationId xmlns:a16="http://schemas.microsoft.com/office/drawing/2014/main" id="{00000000-0008-0000-0600-000097000000}"/>
                </a:ext>
              </a:extLst>
            </xdr:cNvPr>
            <xdr:cNvSpPr/>
          </xdr:nvSpPr>
          <xdr:spPr>
            <a:xfrm>
              <a:off x="649658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2" name="立方体 151">
              <a:extLst>
                <a:ext uri="{FF2B5EF4-FFF2-40B4-BE49-F238E27FC236}">
                  <a16:creationId xmlns:a16="http://schemas.microsoft.com/office/drawing/2014/main" id="{00000000-0008-0000-0600-000098000000}"/>
                </a:ext>
              </a:extLst>
            </xdr:cNvPr>
            <xdr:cNvSpPr/>
          </xdr:nvSpPr>
          <xdr:spPr>
            <a:xfrm>
              <a:off x="10988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3" name="立方体 152">
              <a:extLst>
                <a:ext uri="{FF2B5EF4-FFF2-40B4-BE49-F238E27FC236}">
                  <a16:creationId xmlns:a16="http://schemas.microsoft.com/office/drawing/2014/main" id="{00000000-0008-0000-0600-000099000000}"/>
                </a:ext>
              </a:extLst>
            </xdr:cNvPr>
            <xdr:cNvSpPr/>
          </xdr:nvSpPr>
          <xdr:spPr>
            <a:xfrm>
              <a:off x="15560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4" name="立方体 153">
              <a:extLst>
                <a:ext uri="{FF2B5EF4-FFF2-40B4-BE49-F238E27FC236}">
                  <a16:creationId xmlns:a16="http://schemas.microsoft.com/office/drawing/2014/main" id="{00000000-0008-0000-0600-00009A000000}"/>
                </a:ext>
              </a:extLst>
            </xdr:cNvPr>
            <xdr:cNvSpPr/>
          </xdr:nvSpPr>
          <xdr:spPr>
            <a:xfrm>
              <a:off x="1997194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5" name="立方体 154">
              <a:extLst>
                <a:ext uri="{FF2B5EF4-FFF2-40B4-BE49-F238E27FC236}">
                  <a16:creationId xmlns:a16="http://schemas.microsoft.com/office/drawing/2014/main" id="{00000000-0008-0000-0600-00009B000000}"/>
                </a:ext>
              </a:extLst>
            </xdr:cNvPr>
            <xdr:cNvSpPr/>
          </xdr:nvSpPr>
          <xdr:spPr>
            <a:xfrm>
              <a:off x="649658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6" name="立方体 155">
              <a:extLst>
                <a:ext uri="{FF2B5EF4-FFF2-40B4-BE49-F238E27FC236}">
                  <a16:creationId xmlns:a16="http://schemas.microsoft.com/office/drawing/2014/main" id="{00000000-0008-0000-0600-00009C000000}"/>
                </a:ext>
              </a:extLst>
            </xdr:cNvPr>
            <xdr:cNvSpPr/>
          </xdr:nvSpPr>
          <xdr:spPr>
            <a:xfrm>
              <a:off x="10988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7" name="立方体 156">
              <a:extLst>
                <a:ext uri="{FF2B5EF4-FFF2-40B4-BE49-F238E27FC236}">
                  <a16:creationId xmlns:a16="http://schemas.microsoft.com/office/drawing/2014/main" id="{00000000-0008-0000-0600-00009D000000}"/>
                </a:ext>
              </a:extLst>
            </xdr:cNvPr>
            <xdr:cNvSpPr/>
          </xdr:nvSpPr>
          <xdr:spPr>
            <a:xfrm>
              <a:off x="15560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8" name="立方体 157">
              <a:extLst>
                <a:ext uri="{FF2B5EF4-FFF2-40B4-BE49-F238E27FC236}">
                  <a16:creationId xmlns:a16="http://schemas.microsoft.com/office/drawing/2014/main" id="{00000000-0008-0000-0600-00009E000000}"/>
                </a:ext>
              </a:extLst>
            </xdr:cNvPr>
            <xdr:cNvSpPr/>
          </xdr:nvSpPr>
          <xdr:spPr>
            <a:xfrm>
              <a:off x="1997194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9" name="立方体 158">
              <a:extLst>
                <a:ext uri="{FF2B5EF4-FFF2-40B4-BE49-F238E27FC236}">
                  <a16:creationId xmlns:a16="http://schemas.microsoft.com/office/drawing/2014/main" id="{00000000-0008-0000-0600-00009F000000}"/>
                </a:ext>
              </a:extLst>
            </xdr:cNvPr>
            <xdr:cNvSpPr/>
          </xdr:nvSpPr>
          <xdr:spPr>
            <a:xfrm>
              <a:off x="649658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0" name="立方体 159">
              <a:extLst>
                <a:ext uri="{FF2B5EF4-FFF2-40B4-BE49-F238E27FC236}">
                  <a16:creationId xmlns:a16="http://schemas.microsoft.com/office/drawing/2014/main" id="{00000000-0008-0000-0600-0000A0000000}"/>
                </a:ext>
              </a:extLst>
            </xdr:cNvPr>
            <xdr:cNvSpPr/>
          </xdr:nvSpPr>
          <xdr:spPr>
            <a:xfrm>
              <a:off x="10988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1" name="立方体 160">
              <a:extLst>
                <a:ext uri="{FF2B5EF4-FFF2-40B4-BE49-F238E27FC236}">
                  <a16:creationId xmlns:a16="http://schemas.microsoft.com/office/drawing/2014/main" id="{00000000-0008-0000-0600-0000A1000000}"/>
                </a:ext>
              </a:extLst>
            </xdr:cNvPr>
            <xdr:cNvSpPr/>
          </xdr:nvSpPr>
          <xdr:spPr>
            <a:xfrm>
              <a:off x="15560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2" name="立方体 161">
              <a:extLst>
                <a:ext uri="{FF2B5EF4-FFF2-40B4-BE49-F238E27FC236}">
                  <a16:creationId xmlns:a16="http://schemas.microsoft.com/office/drawing/2014/main" id="{00000000-0008-0000-0600-0000A2000000}"/>
                </a:ext>
              </a:extLst>
            </xdr:cNvPr>
            <xdr:cNvSpPr/>
          </xdr:nvSpPr>
          <xdr:spPr>
            <a:xfrm>
              <a:off x="1997194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3" name="立方体 162">
              <a:extLst>
                <a:ext uri="{FF2B5EF4-FFF2-40B4-BE49-F238E27FC236}">
                  <a16:creationId xmlns:a16="http://schemas.microsoft.com/office/drawing/2014/main" id="{00000000-0008-0000-0600-0000A3000000}"/>
                </a:ext>
              </a:extLst>
            </xdr:cNvPr>
            <xdr:cNvSpPr/>
          </xdr:nvSpPr>
          <xdr:spPr>
            <a:xfrm>
              <a:off x="649658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4" name="立方体 163">
              <a:extLst>
                <a:ext uri="{FF2B5EF4-FFF2-40B4-BE49-F238E27FC236}">
                  <a16:creationId xmlns:a16="http://schemas.microsoft.com/office/drawing/2014/main" id="{00000000-0008-0000-0600-0000A4000000}"/>
                </a:ext>
              </a:extLst>
            </xdr:cNvPr>
            <xdr:cNvSpPr/>
          </xdr:nvSpPr>
          <xdr:spPr>
            <a:xfrm>
              <a:off x="10988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5" name="立方体 164">
              <a:extLst>
                <a:ext uri="{FF2B5EF4-FFF2-40B4-BE49-F238E27FC236}">
                  <a16:creationId xmlns:a16="http://schemas.microsoft.com/office/drawing/2014/main" id="{00000000-0008-0000-0600-0000A5000000}"/>
                </a:ext>
              </a:extLst>
            </xdr:cNvPr>
            <xdr:cNvSpPr/>
          </xdr:nvSpPr>
          <xdr:spPr>
            <a:xfrm>
              <a:off x="15560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6" name="立方体 165">
              <a:extLst>
                <a:ext uri="{FF2B5EF4-FFF2-40B4-BE49-F238E27FC236}">
                  <a16:creationId xmlns:a16="http://schemas.microsoft.com/office/drawing/2014/main" id="{00000000-0008-0000-0600-0000A6000000}"/>
                </a:ext>
              </a:extLst>
            </xdr:cNvPr>
            <xdr:cNvSpPr/>
          </xdr:nvSpPr>
          <xdr:spPr>
            <a:xfrm>
              <a:off x="1997194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7" name="立方体 166">
              <a:extLst>
                <a:ext uri="{FF2B5EF4-FFF2-40B4-BE49-F238E27FC236}">
                  <a16:creationId xmlns:a16="http://schemas.microsoft.com/office/drawing/2014/main" id="{00000000-0008-0000-0600-0000A7000000}"/>
                </a:ext>
              </a:extLst>
            </xdr:cNvPr>
            <xdr:cNvSpPr/>
          </xdr:nvSpPr>
          <xdr:spPr>
            <a:xfrm>
              <a:off x="2446374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8" name="立方体 167">
              <a:extLst>
                <a:ext uri="{FF2B5EF4-FFF2-40B4-BE49-F238E27FC236}">
                  <a16:creationId xmlns:a16="http://schemas.microsoft.com/office/drawing/2014/main" id="{00000000-0008-0000-0600-0000A8000000}"/>
                </a:ext>
              </a:extLst>
            </xdr:cNvPr>
            <xdr:cNvSpPr/>
          </xdr:nvSpPr>
          <xdr:spPr>
            <a:xfrm>
              <a:off x="28955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9" name="立方体 168">
              <a:extLst>
                <a:ext uri="{FF2B5EF4-FFF2-40B4-BE49-F238E27FC236}">
                  <a16:creationId xmlns:a16="http://schemas.microsoft.com/office/drawing/2014/main" id="{00000000-0008-0000-0600-0000A9000000}"/>
                </a:ext>
              </a:extLst>
            </xdr:cNvPr>
            <xdr:cNvSpPr/>
          </xdr:nvSpPr>
          <xdr:spPr>
            <a:xfrm>
              <a:off x="33527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0" name="立方体 169">
              <a:extLst>
                <a:ext uri="{FF2B5EF4-FFF2-40B4-BE49-F238E27FC236}">
                  <a16:creationId xmlns:a16="http://schemas.microsoft.com/office/drawing/2014/main" id="{00000000-0008-0000-0600-0000AA000000}"/>
                </a:ext>
              </a:extLst>
            </xdr:cNvPr>
            <xdr:cNvSpPr/>
          </xdr:nvSpPr>
          <xdr:spPr>
            <a:xfrm>
              <a:off x="3793910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1" name="立方体 170">
              <a:extLst>
                <a:ext uri="{FF2B5EF4-FFF2-40B4-BE49-F238E27FC236}">
                  <a16:creationId xmlns:a16="http://schemas.microsoft.com/office/drawing/2014/main" id="{00000000-0008-0000-0600-0000AB000000}"/>
                </a:ext>
              </a:extLst>
            </xdr:cNvPr>
            <xdr:cNvSpPr/>
          </xdr:nvSpPr>
          <xdr:spPr>
            <a:xfrm>
              <a:off x="2446374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2" name="立方体 171">
              <a:extLst>
                <a:ext uri="{FF2B5EF4-FFF2-40B4-BE49-F238E27FC236}">
                  <a16:creationId xmlns:a16="http://schemas.microsoft.com/office/drawing/2014/main" id="{00000000-0008-0000-0600-0000AC000000}"/>
                </a:ext>
              </a:extLst>
            </xdr:cNvPr>
            <xdr:cNvSpPr/>
          </xdr:nvSpPr>
          <xdr:spPr>
            <a:xfrm>
              <a:off x="28955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3" name="立方体 172">
              <a:extLst>
                <a:ext uri="{FF2B5EF4-FFF2-40B4-BE49-F238E27FC236}">
                  <a16:creationId xmlns:a16="http://schemas.microsoft.com/office/drawing/2014/main" id="{00000000-0008-0000-0600-0000AD000000}"/>
                </a:ext>
              </a:extLst>
            </xdr:cNvPr>
            <xdr:cNvSpPr/>
          </xdr:nvSpPr>
          <xdr:spPr>
            <a:xfrm>
              <a:off x="33527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4" name="立方体 173">
              <a:extLst>
                <a:ext uri="{FF2B5EF4-FFF2-40B4-BE49-F238E27FC236}">
                  <a16:creationId xmlns:a16="http://schemas.microsoft.com/office/drawing/2014/main" id="{00000000-0008-0000-0600-0000AE000000}"/>
                </a:ext>
              </a:extLst>
            </xdr:cNvPr>
            <xdr:cNvSpPr/>
          </xdr:nvSpPr>
          <xdr:spPr>
            <a:xfrm>
              <a:off x="3793910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5" name="立方体 174">
              <a:extLst>
                <a:ext uri="{FF2B5EF4-FFF2-40B4-BE49-F238E27FC236}">
                  <a16:creationId xmlns:a16="http://schemas.microsoft.com/office/drawing/2014/main" id="{00000000-0008-0000-0600-0000AF000000}"/>
                </a:ext>
              </a:extLst>
            </xdr:cNvPr>
            <xdr:cNvSpPr/>
          </xdr:nvSpPr>
          <xdr:spPr>
            <a:xfrm>
              <a:off x="2446374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6" name="立方体 175">
              <a:extLst>
                <a:ext uri="{FF2B5EF4-FFF2-40B4-BE49-F238E27FC236}">
                  <a16:creationId xmlns:a16="http://schemas.microsoft.com/office/drawing/2014/main" id="{00000000-0008-0000-0600-0000B0000000}"/>
                </a:ext>
              </a:extLst>
            </xdr:cNvPr>
            <xdr:cNvSpPr/>
          </xdr:nvSpPr>
          <xdr:spPr>
            <a:xfrm>
              <a:off x="28955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7" name="立方体 176">
              <a:extLst>
                <a:ext uri="{FF2B5EF4-FFF2-40B4-BE49-F238E27FC236}">
                  <a16:creationId xmlns:a16="http://schemas.microsoft.com/office/drawing/2014/main" id="{00000000-0008-0000-0600-0000B1000000}"/>
                </a:ext>
              </a:extLst>
            </xdr:cNvPr>
            <xdr:cNvSpPr/>
          </xdr:nvSpPr>
          <xdr:spPr>
            <a:xfrm>
              <a:off x="33527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8" name="立方体 177">
              <a:extLst>
                <a:ext uri="{FF2B5EF4-FFF2-40B4-BE49-F238E27FC236}">
                  <a16:creationId xmlns:a16="http://schemas.microsoft.com/office/drawing/2014/main" id="{00000000-0008-0000-0600-0000B2000000}"/>
                </a:ext>
              </a:extLst>
            </xdr:cNvPr>
            <xdr:cNvSpPr/>
          </xdr:nvSpPr>
          <xdr:spPr>
            <a:xfrm>
              <a:off x="3793910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9" name="立方体 178">
              <a:extLst>
                <a:ext uri="{FF2B5EF4-FFF2-40B4-BE49-F238E27FC236}">
                  <a16:creationId xmlns:a16="http://schemas.microsoft.com/office/drawing/2014/main" id="{00000000-0008-0000-0600-0000B3000000}"/>
                </a:ext>
              </a:extLst>
            </xdr:cNvPr>
            <xdr:cNvSpPr/>
          </xdr:nvSpPr>
          <xdr:spPr>
            <a:xfrm>
              <a:off x="2446374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0" name="立方体 179">
              <a:extLst>
                <a:ext uri="{FF2B5EF4-FFF2-40B4-BE49-F238E27FC236}">
                  <a16:creationId xmlns:a16="http://schemas.microsoft.com/office/drawing/2014/main" id="{00000000-0008-0000-0600-0000B4000000}"/>
                </a:ext>
              </a:extLst>
            </xdr:cNvPr>
            <xdr:cNvSpPr/>
          </xdr:nvSpPr>
          <xdr:spPr>
            <a:xfrm>
              <a:off x="28955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1" name="立方体 180">
              <a:extLst>
                <a:ext uri="{FF2B5EF4-FFF2-40B4-BE49-F238E27FC236}">
                  <a16:creationId xmlns:a16="http://schemas.microsoft.com/office/drawing/2014/main" id="{00000000-0008-0000-0600-0000B5000000}"/>
                </a:ext>
              </a:extLst>
            </xdr:cNvPr>
            <xdr:cNvSpPr/>
          </xdr:nvSpPr>
          <xdr:spPr>
            <a:xfrm>
              <a:off x="33527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2" name="立方体 181">
              <a:extLst>
                <a:ext uri="{FF2B5EF4-FFF2-40B4-BE49-F238E27FC236}">
                  <a16:creationId xmlns:a16="http://schemas.microsoft.com/office/drawing/2014/main" id="{00000000-0008-0000-0600-0000B6000000}"/>
                </a:ext>
              </a:extLst>
            </xdr:cNvPr>
            <xdr:cNvSpPr/>
          </xdr:nvSpPr>
          <xdr:spPr>
            <a:xfrm>
              <a:off x="3793910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grpSp>
        <xdr:nvGrpSpPr>
          <xdr:cNvPr id="110" name="组合 109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GrpSpPr/>
        </xdr:nvGrpSpPr>
        <xdr:grpSpPr>
          <a:xfrm>
            <a:off x="1023316" y="722876"/>
            <a:ext cx="3689731" cy="1473956"/>
            <a:chOff x="649658" y="416846"/>
            <a:chExt cx="3689731" cy="1307681"/>
          </a:xfrm>
          <a:scene3d>
            <a:camera prst="isometricLeftDown">
              <a:rot lat="0" lon="1800000" rev="0"/>
            </a:camera>
            <a:lightRig rig="threePt" dir="t"/>
          </a:scene3d>
        </xdr:grpSpPr>
        <xdr:sp macro="" textlink="">
          <xdr:nvSpPr>
            <xdr:cNvPr id="119" name="立方体 118">
              <a:extLst>
                <a:ext uri="{FF2B5EF4-FFF2-40B4-BE49-F238E27FC236}">
                  <a16:creationId xmlns:a16="http://schemas.microsoft.com/office/drawing/2014/main" id="{00000000-0008-0000-0600-000077000000}"/>
                </a:ext>
              </a:extLst>
            </xdr:cNvPr>
            <xdr:cNvSpPr/>
          </xdr:nvSpPr>
          <xdr:spPr>
            <a:xfrm>
              <a:off x="649658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0" name="立方体 119">
              <a:extLst>
                <a:ext uri="{FF2B5EF4-FFF2-40B4-BE49-F238E27FC236}">
                  <a16:creationId xmlns:a16="http://schemas.microsoft.com/office/drawing/2014/main" id="{00000000-0008-0000-0600-000078000000}"/>
                </a:ext>
              </a:extLst>
            </xdr:cNvPr>
            <xdr:cNvSpPr/>
          </xdr:nvSpPr>
          <xdr:spPr>
            <a:xfrm>
              <a:off x="10988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1" name="立方体 120">
              <a:extLst>
                <a:ext uri="{FF2B5EF4-FFF2-40B4-BE49-F238E27FC236}">
                  <a16:creationId xmlns:a16="http://schemas.microsoft.com/office/drawing/2014/main" id="{00000000-0008-0000-0600-000079000000}"/>
                </a:ext>
              </a:extLst>
            </xdr:cNvPr>
            <xdr:cNvSpPr/>
          </xdr:nvSpPr>
          <xdr:spPr>
            <a:xfrm>
              <a:off x="15560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2" name="立方体 121">
              <a:extLst>
                <a:ext uri="{FF2B5EF4-FFF2-40B4-BE49-F238E27FC236}">
                  <a16:creationId xmlns:a16="http://schemas.microsoft.com/office/drawing/2014/main" id="{00000000-0008-0000-0600-00007A000000}"/>
                </a:ext>
              </a:extLst>
            </xdr:cNvPr>
            <xdr:cNvSpPr/>
          </xdr:nvSpPr>
          <xdr:spPr>
            <a:xfrm>
              <a:off x="1997194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3" name="立方体 122">
              <a:extLst>
                <a:ext uri="{FF2B5EF4-FFF2-40B4-BE49-F238E27FC236}">
                  <a16:creationId xmlns:a16="http://schemas.microsoft.com/office/drawing/2014/main" id="{00000000-0008-0000-0600-00007B000000}"/>
                </a:ext>
              </a:extLst>
            </xdr:cNvPr>
            <xdr:cNvSpPr/>
          </xdr:nvSpPr>
          <xdr:spPr>
            <a:xfrm>
              <a:off x="649658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4" name="立方体 123">
              <a:extLst>
                <a:ext uri="{FF2B5EF4-FFF2-40B4-BE49-F238E27FC236}">
                  <a16:creationId xmlns:a16="http://schemas.microsoft.com/office/drawing/2014/main" id="{00000000-0008-0000-0600-00007C000000}"/>
                </a:ext>
              </a:extLst>
            </xdr:cNvPr>
            <xdr:cNvSpPr/>
          </xdr:nvSpPr>
          <xdr:spPr>
            <a:xfrm>
              <a:off x="10988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5" name="立方体 124">
              <a:extLst>
                <a:ext uri="{FF2B5EF4-FFF2-40B4-BE49-F238E27FC236}">
                  <a16:creationId xmlns:a16="http://schemas.microsoft.com/office/drawing/2014/main" id="{00000000-0008-0000-0600-00007D000000}"/>
                </a:ext>
              </a:extLst>
            </xdr:cNvPr>
            <xdr:cNvSpPr/>
          </xdr:nvSpPr>
          <xdr:spPr>
            <a:xfrm>
              <a:off x="15560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6" name="立方体 125">
              <a:extLst>
                <a:ext uri="{FF2B5EF4-FFF2-40B4-BE49-F238E27FC236}">
                  <a16:creationId xmlns:a16="http://schemas.microsoft.com/office/drawing/2014/main" id="{00000000-0008-0000-0600-00007E000000}"/>
                </a:ext>
              </a:extLst>
            </xdr:cNvPr>
            <xdr:cNvSpPr/>
          </xdr:nvSpPr>
          <xdr:spPr>
            <a:xfrm>
              <a:off x="1997194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7" name="立方体 126">
              <a:extLst>
                <a:ext uri="{FF2B5EF4-FFF2-40B4-BE49-F238E27FC236}">
                  <a16:creationId xmlns:a16="http://schemas.microsoft.com/office/drawing/2014/main" id="{00000000-0008-0000-0600-00007F000000}"/>
                </a:ext>
              </a:extLst>
            </xdr:cNvPr>
            <xdr:cNvSpPr/>
          </xdr:nvSpPr>
          <xdr:spPr>
            <a:xfrm>
              <a:off x="649658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8" name="立方体 127">
              <a:extLst>
                <a:ext uri="{FF2B5EF4-FFF2-40B4-BE49-F238E27FC236}">
                  <a16:creationId xmlns:a16="http://schemas.microsoft.com/office/drawing/2014/main" id="{00000000-0008-0000-0600-000080000000}"/>
                </a:ext>
              </a:extLst>
            </xdr:cNvPr>
            <xdr:cNvSpPr/>
          </xdr:nvSpPr>
          <xdr:spPr>
            <a:xfrm>
              <a:off x="10988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9" name="立方体 128">
              <a:extLst>
                <a:ext uri="{FF2B5EF4-FFF2-40B4-BE49-F238E27FC236}">
                  <a16:creationId xmlns:a16="http://schemas.microsoft.com/office/drawing/2014/main" id="{00000000-0008-0000-0600-000081000000}"/>
                </a:ext>
              </a:extLst>
            </xdr:cNvPr>
            <xdr:cNvSpPr/>
          </xdr:nvSpPr>
          <xdr:spPr>
            <a:xfrm>
              <a:off x="15560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0" name="立方体 129">
              <a:extLst>
                <a:ext uri="{FF2B5EF4-FFF2-40B4-BE49-F238E27FC236}">
                  <a16:creationId xmlns:a16="http://schemas.microsoft.com/office/drawing/2014/main" id="{00000000-0008-0000-0600-000082000000}"/>
                </a:ext>
              </a:extLst>
            </xdr:cNvPr>
            <xdr:cNvSpPr/>
          </xdr:nvSpPr>
          <xdr:spPr>
            <a:xfrm>
              <a:off x="1997194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1" name="立方体 130">
              <a:extLst>
                <a:ext uri="{FF2B5EF4-FFF2-40B4-BE49-F238E27FC236}">
                  <a16:creationId xmlns:a16="http://schemas.microsoft.com/office/drawing/2014/main" id="{00000000-0008-0000-0600-000083000000}"/>
                </a:ext>
              </a:extLst>
            </xdr:cNvPr>
            <xdr:cNvSpPr/>
          </xdr:nvSpPr>
          <xdr:spPr>
            <a:xfrm>
              <a:off x="649658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2" name="立方体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SpPr/>
          </xdr:nvSpPr>
          <xdr:spPr>
            <a:xfrm>
              <a:off x="10988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3" name="立方体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15560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4" name="立方体 133">
              <a:extLst>
                <a:ext uri="{FF2B5EF4-FFF2-40B4-BE49-F238E27FC236}">
                  <a16:creationId xmlns:a16="http://schemas.microsoft.com/office/drawing/2014/main" id="{00000000-0008-0000-0600-000086000000}"/>
                </a:ext>
              </a:extLst>
            </xdr:cNvPr>
            <xdr:cNvSpPr/>
          </xdr:nvSpPr>
          <xdr:spPr>
            <a:xfrm>
              <a:off x="1997194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5" name="立方体 134">
              <a:extLst>
                <a:ext uri="{FF2B5EF4-FFF2-40B4-BE49-F238E27FC236}">
                  <a16:creationId xmlns:a16="http://schemas.microsoft.com/office/drawing/2014/main" id="{00000000-0008-0000-0600-000087000000}"/>
                </a:ext>
              </a:extLst>
            </xdr:cNvPr>
            <xdr:cNvSpPr/>
          </xdr:nvSpPr>
          <xdr:spPr>
            <a:xfrm>
              <a:off x="2446374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6" name="立方体 135">
              <a:extLst>
                <a:ext uri="{FF2B5EF4-FFF2-40B4-BE49-F238E27FC236}">
                  <a16:creationId xmlns:a16="http://schemas.microsoft.com/office/drawing/2014/main" id="{00000000-0008-0000-0600-000088000000}"/>
                </a:ext>
              </a:extLst>
            </xdr:cNvPr>
            <xdr:cNvSpPr/>
          </xdr:nvSpPr>
          <xdr:spPr>
            <a:xfrm>
              <a:off x="28955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7" name="立方体 136">
              <a:extLst>
                <a:ext uri="{FF2B5EF4-FFF2-40B4-BE49-F238E27FC236}">
                  <a16:creationId xmlns:a16="http://schemas.microsoft.com/office/drawing/2014/main" id="{00000000-0008-0000-0600-000089000000}"/>
                </a:ext>
              </a:extLst>
            </xdr:cNvPr>
            <xdr:cNvSpPr/>
          </xdr:nvSpPr>
          <xdr:spPr>
            <a:xfrm>
              <a:off x="33527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8" name="立方体 137">
              <a:extLst>
                <a:ext uri="{FF2B5EF4-FFF2-40B4-BE49-F238E27FC236}">
                  <a16:creationId xmlns:a16="http://schemas.microsoft.com/office/drawing/2014/main" id="{00000000-0008-0000-0600-00008A000000}"/>
                </a:ext>
              </a:extLst>
            </xdr:cNvPr>
            <xdr:cNvSpPr/>
          </xdr:nvSpPr>
          <xdr:spPr>
            <a:xfrm>
              <a:off x="3793910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9" name="立方体 138">
              <a:extLst>
                <a:ext uri="{FF2B5EF4-FFF2-40B4-BE49-F238E27FC236}">
                  <a16:creationId xmlns:a16="http://schemas.microsoft.com/office/drawing/2014/main" id="{00000000-0008-0000-0600-00008B000000}"/>
                </a:ext>
              </a:extLst>
            </xdr:cNvPr>
            <xdr:cNvSpPr/>
          </xdr:nvSpPr>
          <xdr:spPr>
            <a:xfrm>
              <a:off x="2446374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0" name="立方体 139">
              <a:extLst>
                <a:ext uri="{FF2B5EF4-FFF2-40B4-BE49-F238E27FC236}">
                  <a16:creationId xmlns:a16="http://schemas.microsoft.com/office/drawing/2014/main" id="{00000000-0008-0000-0600-00008C000000}"/>
                </a:ext>
              </a:extLst>
            </xdr:cNvPr>
            <xdr:cNvSpPr/>
          </xdr:nvSpPr>
          <xdr:spPr>
            <a:xfrm>
              <a:off x="28955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1" name="立方体 140">
              <a:extLst>
                <a:ext uri="{FF2B5EF4-FFF2-40B4-BE49-F238E27FC236}">
                  <a16:creationId xmlns:a16="http://schemas.microsoft.com/office/drawing/2014/main" id="{00000000-0008-0000-0600-00008D000000}"/>
                </a:ext>
              </a:extLst>
            </xdr:cNvPr>
            <xdr:cNvSpPr/>
          </xdr:nvSpPr>
          <xdr:spPr>
            <a:xfrm>
              <a:off x="33527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2" name="立方体 141">
              <a:extLst>
                <a:ext uri="{FF2B5EF4-FFF2-40B4-BE49-F238E27FC236}">
                  <a16:creationId xmlns:a16="http://schemas.microsoft.com/office/drawing/2014/main" id="{00000000-0008-0000-0600-00008E000000}"/>
                </a:ext>
              </a:extLst>
            </xdr:cNvPr>
            <xdr:cNvSpPr/>
          </xdr:nvSpPr>
          <xdr:spPr>
            <a:xfrm>
              <a:off x="3793910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3" name="立方体 142">
              <a:extLst>
                <a:ext uri="{FF2B5EF4-FFF2-40B4-BE49-F238E27FC236}">
                  <a16:creationId xmlns:a16="http://schemas.microsoft.com/office/drawing/2014/main" id="{00000000-0008-0000-0600-00008F000000}"/>
                </a:ext>
              </a:extLst>
            </xdr:cNvPr>
            <xdr:cNvSpPr/>
          </xdr:nvSpPr>
          <xdr:spPr>
            <a:xfrm>
              <a:off x="2446374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4" name="立方体 143">
              <a:extLst>
                <a:ext uri="{FF2B5EF4-FFF2-40B4-BE49-F238E27FC236}">
                  <a16:creationId xmlns:a16="http://schemas.microsoft.com/office/drawing/2014/main" id="{00000000-0008-0000-0600-000090000000}"/>
                </a:ext>
              </a:extLst>
            </xdr:cNvPr>
            <xdr:cNvSpPr/>
          </xdr:nvSpPr>
          <xdr:spPr>
            <a:xfrm>
              <a:off x="28955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5" name="立方体 144">
              <a:extLst>
                <a:ext uri="{FF2B5EF4-FFF2-40B4-BE49-F238E27FC236}">
                  <a16:creationId xmlns:a16="http://schemas.microsoft.com/office/drawing/2014/main" id="{00000000-0008-0000-0600-000091000000}"/>
                </a:ext>
              </a:extLst>
            </xdr:cNvPr>
            <xdr:cNvSpPr/>
          </xdr:nvSpPr>
          <xdr:spPr>
            <a:xfrm>
              <a:off x="33527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6" name="立方体 145">
              <a:extLst>
                <a:ext uri="{FF2B5EF4-FFF2-40B4-BE49-F238E27FC236}">
                  <a16:creationId xmlns:a16="http://schemas.microsoft.com/office/drawing/2014/main" id="{00000000-0008-0000-0600-000092000000}"/>
                </a:ext>
              </a:extLst>
            </xdr:cNvPr>
            <xdr:cNvSpPr/>
          </xdr:nvSpPr>
          <xdr:spPr>
            <a:xfrm>
              <a:off x="3793910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7" name="立方体 146">
              <a:extLst>
                <a:ext uri="{FF2B5EF4-FFF2-40B4-BE49-F238E27FC236}">
                  <a16:creationId xmlns:a16="http://schemas.microsoft.com/office/drawing/2014/main" id="{00000000-0008-0000-0600-000093000000}"/>
                </a:ext>
              </a:extLst>
            </xdr:cNvPr>
            <xdr:cNvSpPr/>
          </xdr:nvSpPr>
          <xdr:spPr>
            <a:xfrm>
              <a:off x="2446374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8" name="立方体 147">
              <a:extLst>
                <a:ext uri="{FF2B5EF4-FFF2-40B4-BE49-F238E27FC236}">
                  <a16:creationId xmlns:a16="http://schemas.microsoft.com/office/drawing/2014/main" id="{00000000-0008-0000-0600-000094000000}"/>
                </a:ext>
              </a:extLst>
            </xdr:cNvPr>
            <xdr:cNvSpPr/>
          </xdr:nvSpPr>
          <xdr:spPr>
            <a:xfrm>
              <a:off x="28955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9" name="立方体 148">
              <a:extLst>
                <a:ext uri="{FF2B5EF4-FFF2-40B4-BE49-F238E27FC236}">
                  <a16:creationId xmlns:a16="http://schemas.microsoft.com/office/drawing/2014/main" id="{00000000-0008-0000-0600-000095000000}"/>
                </a:ext>
              </a:extLst>
            </xdr:cNvPr>
            <xdr:cNvSpPr/>
          </xdr:nvSpPr>
          <xdr:spPr>
            <a:xfrm>
              <a:off x="33527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0" name="立方体 149">
              <a:extLst>
                <a:ext uri="{FF2B5EF4-FFF2-40B4-BE49-F238E27FC236}">
                  <a16:creationId xmlns:a16="http://schemas.microsoft.com/office/drawing/2014/main" id="{00000000-0008-0000-0600-000096000000}"/>
                </a:ext>
              </a:extLst>
            </xdr:cNvPr>
            <xdr:cNvSpPr/>
          </xdr:nvSpPr>
          <xdr:spPr>
            <a:xfrm>
              <a:off x="3793910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sp macro="" textlink="">
        <xdr:nvSpPr>
          <xdr:cNvPr id="111" name="右箭头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1344068" y="2350169"/>
            <a:ext cx="3064157" cy="112295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2" name="文本框 21">
            <a:extLst>
              <a:ext uri="{FF2B5EF4-FFF2-40B4-BE49-F238E27FC236}">
                <a16:creationId xmlns:a16="http://schemas.microsoft.com/office/drawing/2014/main" id="{00000000-0008-0000-0600-000070000000}"/>
              </a:ext>
            </a:extLst>
          </xdr:cNvPr>
          <xdr:cNvSpPr txBox="1"/>
        </xdr:nvSpPr>
        <xdr:spPr>
          <a:xfrm>
            <a:off x="2204284" y="2468486"/>
            <a:ext cx="80835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(x)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3" name="上箭头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919034" y="708061"/>
            <a:ext cx="104290" cy="1552853"/>
          </a:xfrm>
          <a:prstGeom prst="upArrow">
            <a:avLst/>
          </a:prstGeom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4" name="文本框 149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 txBox="1"/>
        </xdr:nvSpPr>
        <xdr:spPr>
          <a:xfrm>
            <a:off x="79420" y="1290548"/>
            <a:ext cx="80835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层方向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(y)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5" name="上箭头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 rot="2010874">
            <a:off x="5119798" y="1365586"/>
            <a:ext cx="45719" cy="1079489"/>
          </a:xfrm>
          <a:prstGeom prst="up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6" name="文本框 150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/>
        </xdr:nvSpPr>
        <xdr:spPr>
          <a:xfrm>
            <a:off x="5194358" y="1777170"/>
            <a:ext cx="79946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(z)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7" name="右箭头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 rot="20903364">
            <a:off x="4463801" y="1743851"/>
            <a:ext cx="545232" cy="462981"/>
          </a:xfrm>
          <a:prstGeom prst="rightArrow">
            <a:avLst>
              <a:gd name="adj1" fmla="val 50000"/>
              <a:gd name="adj2" fmla="val 22221"/>
            </a:avLst>
          </a:prstGeom>
          <a:solidFill>
            <a:srgbClr val="FFFF00"/>
          </a:solidFill>
          <a:scene3d>
            <a:camera prst="isometricOffAxis2Top"/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8" name="圆角矩形标注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4940611" y="858252"/>
            <a:ext cx="833772" cy="431966"/>
          </a:xfrm>
          <a:prstGeom prst="wedgeRoundRectCallout">
            <a:avLst>
              <a:gd name="adj1" fmla="val -61937"/>
              <a:gd name="adj2" fmla="val 204096"/>
              <a:gd name="adj3" fmla="val 16667"/>
            </a:avLst>
          </a:prstGeom>
          <a:noFill/>
          <a:ln w="9525"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巷道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3</xdr:row>
      <xdr:rowOff>123825</xdr:rowOff>
    </xdr:from>
    <xdr:to>
      <xdr:col>3</xdr:col>
      <xdr:colOff>457200</xdr:colOff>
      <xdr:row>3</xdr:row>
      <xdr:rowOff>123825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>
          <a:off x="2000250" y="790575"/>
          <a:ext cx="1143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1762125</xdr:colOff>
      <xdr:row>6</xdr:row>
      <xdr:rowOff>123825</xdr:rowOff>
    </xdr:from>
    <xdr:to>
      <xdr:col>3</xdr:col>
      <xdr:colOff>971550</xdr:colOff>
      <xdr:row>6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 flipV="1">
          <a:off x="2390775" y="1476375"/>
          <a:ext cx="12668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1343025</xdr:colOff>
      <xdr:row>8</xdr:row>
      <xdr:rowOff>133350</xdr:rowOff>
    </xdr:from>
    <xdr:to>
      <xdr:col>3</xdr:col>
      <xdr:colOff>428625</xdr:colOff>
      <xdr:row>8</xdr:row>
      <xdr:rowOff>133350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 flipH="1">
          <a:off x="1971675" y="1943100"/>
          <a:ext cx="1143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Microsoft_Visio_2003-2010___1.vsd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A2" workbookViewId="0">
      <selection activeCell="H13" sqref="H13"/>
    </sheetView>
  </sheetViews>
  <sheetFormatPr defaultColWidth="9" defaultRowHeight="14" x14ac:dyDescent="0.25"/>
  <cols>
    <col min="1" max="1" width="5.453125" customWidth="1"/>
    <col min="2" max="2" width="11.6328125" customWidth="1"/>
    <col min="3" max="3" width="56.90625" customWidth="1"/>
    <col min="4" max="4" width="10.453125" customWidth="1"/>
    <col min="5" max="5" width="7.08984375" customWidth="1"/>
  </cols>
  <sheetData>
    <row r="1" spans="1:5" ht="21" x14ac:dyDescent="0.25">
      <c r="A1" s="73" t="s">
        <v>0</v>
      </c>
      <c r="B1" s="73"/>
      <c r="C1" s="73"/>
      <c r="D1" s="73"/>
      <c r="E1" s="73"/>
    </row>
    <row r="2" spans="1:5" ht="15" x14ac:dyDescent="0.25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</row>
    <row r="3" spans="1:5" x14ac:dyDescent="0.25">
      <c r="A3" s="53">
        <v>1</v>
      </c>
      <c r="B3" s="53" t="s">
        <v>6</v>
      </c>
      <c r="C3" s="53" t="s">
        <v>7</v>
      </c>
      <c r="D3" s="57">
        <v>41767</v>
      </c>
      <c r="E3" s="53"/>
    </row>
    <row r="4" spans="1:5" ht="28" x14ac:dyDescent="0.25">
      <c r="A4" s="53">
        <v>2</v>
      </c>
      <c r="B4" s="53" t="s">
        <v>8</v>
      </c>
      <c r="C4" s="58" t="s">
        <v>9</v>
      </c>
      <c r="D4" s="57">
        <v>41770</v>
      </c>
      <c r="E4" s="53"/>
    </row>
    <row r="5" spans="1:5" x14ac:dyDescent="0.25">
      <c r="A5" s="53">
        <v>3</v>
      </c>
      <c r="B5" s="53" t="s">
        <v>10</v>
      </c>
      <c r="C5" s="53" t="s">
        <v>11</v>
      </c>
      <c r="D5" s="57">
        <v>41771</v>
      </c>
      <c r="E5" s="53"/>
    </row>
    <row r="6" spans="1:5" x14ac:dyDescent="0.25">
      <c r="A6" s="53">
        <v>4</v>
      </c>
      <c r="B6" s="53" t="s">
        <v>12</v>
      </c>
      <c r="C6" s="58" t="s">
        <v>13</v>
      </c>
      <c r="D6" s="57">
        <v>41783</v>
      </c>
      <c r="E6" s="53"/>
    </row>
    <row r="7" spans="1:5" x14ac:dyDescent="0.25">
      <c r="A7" s="53">
        <v>5</v>
      </c>
      <c r="B7" s="53" t="s">
        <v>14</v>
      </c>
      <c r="C7" s="53" t="s">
        <v>15</v>
      </c>
      <c r="D7" s="57">
        <v>41792</v>
      </c>
      <c r="E7" s="53"/>
    </row>
    <row r="8" spans="1:5" x14ac:dyDescent="0.25">
      <c r="A8" s="53">
        <v>6</v>
      </c>
      <c r="B8" s="53" t="s">
        <v>16</v>
      </c>
      <c r="C8" s="53" t="s">
        <v>17</v>
      </c>
      <c r="D8" s="57">
        <v>41794</v>
      </c>
      <c r="E8" s="53"/>
    </row>
    <row r="9" spans="1:5" x14ac:dyDescent="0.25">
      <c r="A9" s="53">
        <v>7</v>
      </c>
      <c r="B9" s="53" t="s">
        <v>18</v>
      </c>
      <c r="C9" s="53" t="s">
        <v>19</v>
      </c>
      <c r="D9" s="57">
        <v>41800</v>
      </c>
      <c r="E9" s="53"/>
    </row>
    <row r="10" spans="1:5" x14ac:dyDescent="0.25">
      <c r="A10" s="53">
        <v>8</v>
      </c>
      <c r="B10" s="53" t="s">
        <v>20</v>
      </c>
      <c r="C10" s="53" t="s">
        <v>21</v>
      </c>
      <c r="D10" s="57">
        <v>41806</v>
      </c>
      <c r="E10" s="53"/>
    </row>
    <row r="11" spans="1:5" ht="28" x14ac:dyDescent="0.25">
      <c r="A11" s="53">
        <v>9</v>
      </c>
      <c r="B11" s="53" t="s">
        <v>22</v>
      </c>
      <c r="C11" s="58" t="s">
        <v>23</v>
      </c>
      <c r="D11" s="57">
        <v>41812</v>
      </c>
      <c r="E11" s="53"/>
    </row>
    <row r="12" spans="1:5" ht="33" customHeight="1" x14ac:dyDescent="0.25">
      <c r="A12" s="53">
        <v>10</v>
      </c>
      <c r="B12" s="53" t="s">
        <v>24</v>
      </c>
      <c r="C12" s="58" t="s">
        <v>25</v>
      </c>
      <c r="D12" s="57">
        <v>41816</v>
      </c>
      <c r="E12" s="53"/>
    </row>
    <row r="13" spans="1:5" ht="51" customHeight="1" x14ac:dyDescent="0.25">
      <c r="A13" s="53">
        <v>11</v>
      </c>
      <c r="B13" s="53" t="s">
        <v>26</v>
      </c>
      <c r="C13" s="58" t="s">
        <v>27</v>
      </c>
      <c r="D13" s="57">
        <v>41819</v>
      </c>
      <c r="E13" s="53"/>
    </row>
    <row r="14" spans="1:5" x14ac:dyDescent="0.25">
      <c r="A14" s="53">
        <v>12</v>
      </c>
      <c r="B14" s="53" t="s">
        <v>28</v>
      </c>
      <c r="C14" s="53" t="s">
        <v>29</v>
      </c>
      <c r="D14" s="57">
        <v>41841</v>
      </c>
      <c r="E14" s="53"/>
    </row>
    <row r="15" spans="1:5" x14ac:dyDescent="0.25">
      <c r="A15" s="53">
        <v>13</v>
      </c>
      <c r="B15" s="53" t="s">
        <v>30</v>
      </c>
      <c r="C15" s="53" t="s">
        <v>31</v>
      </c>
      <c r="D15" s="57">
        <v>41847</v>
      </c>
      <c r="E15" s="53"/>
    </row>
    <row r="16" spans="1:5" x14ac:dyDescent="0.25">
      <c r="A16" s="53">
        <v>14</v>
      </c>
      <c r="B16" s="53" t="s">
        <v>32</v>
      </c>
      <c r="C16" s="53" t="s">
        <v>33</v>
      </c>
      <c r="D16" s="57">
        <v>41853</v>
      </c>
      <c r="E16" s="53"/>
    </row>
    <row r="17" spans="1:5" x14ac:dyDescent="0.25">
      <c r="A17" s="53">
        <v>15</v>
      </c>
      <c r="B17" s="53" t="s">
        <v>34</v>
      </c>
      <c r="C17" s="53" t="s">
        <v>35</v>
      </c>
      <c r="D17" s="57">
        <v>41859</v>
      </c>
      <c r="E17" s="53"/>
    </row>
    <row r="18" spans="1:5" x14ac:dyDescent="0.25">
      <c r="A18" s="53">
        <v>16</v>
      </c>
      <c r="B18" s="53" t="s">
        <v>36</v>
      </c>
      <c r="C18" s="53" t="s">
        <v>37</v>
      </c>
      <c r="D18" s="57">
        <v>41871</v>
      </c>
      <c r="E18" s="53"/>
    </row>
    <row r="19" spans="1:5" x14ac:dyDescent="0.25">
      <c r="A19" s="53">
        <v>17</v>
      </c>
      <c r="B19" s="53" t="s">
        <v>38</v>
      </c>
      <c r="C19" s="53" t="s">
        <v>39</v>
      </c>
      <c r="D19" s="57">
        <v>41872</v>
      </c>
      <c r="E19" s="53"/>
    </row>
    <row r="20" spans="1:5" x14ac:dyDescent="0.25">
      <c r="A20" s="69">
        <v>18</v>
      </c>
      <c r="B20" s="69" t="s">
        <v>234</v>
      </c>
      <c r="C20" s="69" t="s">
        <v>235</v>
      </c>
      <c r="D20" s="70">
        <v>43244</v>
      </c>
    </row>
    <row r="21" spans="1:5" x14ac:dyDescent="0.25">
      <c r="A21" s="69">
        <v>19</v>
      </c>
      <c r="B21" s="72" t="s">
        <v>240</v>
      </c>
      <c r="C21" s="72" t="s">
        <v>241</v>
      </c>
      <c r="D21" s="70">
        <v>43247</v>
      </c>
    </row>
  </sheetData>
  <mergeCells count="1">
    <mergeCell ref="A1:E1"/>
  </mergeCells>
  <phoneticPr fontId="1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7DEE-EEB1-4F45-93D4-C9FDA2A427A2}">
  <dimension ref="B2:G32"/>
  <sheetViews>
    <sheetView workbookViewId="0">
      <selection activeCell="J11" sqref="J11"/>
    </sheetView>
  </sheetViews>
  <sheetFormatPr defaultRowHeight="14" x14ac:dyDescent="0.25"/>
  <cols>
    <col min="2" max="2" width="2.26953125" bestFit="1" customWidth="1"/>
    <col min="3" max="3" width="26.54296875" bestFit="1" customWidth="1"/>
    <col min="4" max="4" width="27.54296875" bestFit="1" customWidth="1"/>
  </cols>
  <sheetData>
    <row r="2" spans="2:4" x14ac:dyDescent="0.25">
      <c r="B2" s="121" t="s">
        <v>209</v>
      </c>
      <c r="C2" s="121"/>
      <c r="D2" s="121"/>
    </row>
    <row r="3" spans="2:4" ht="17.5" x14ac:dyDescent="0.25">
      <c r="B3" s="1"/>
      <c r="C3" s="63" t="s">
        <v>210</v>
      </c>
      <c r="D3" s="64" t="s">
        <v>211</v>
      </c>
    </row>
    <row r="4" spans="2:4" x14ac:dyDescent="0.25">
      <c r="B4" s="60">
        <v>1</v>
      </c>
      <c r="C4" s="60" t="s">
        <v>212</v>
      </c>
      <c r="D4" s="60" t="s">
        <v>213</v>
      </c>
    </row>
    <row r="5" spans="2:4" x14ac:dyDescent="0.25">
      <c r="B5" s="88">
        <v>2</v>
      </c>
      <c r="C5" s="60" t="s">
        <v>214</v>
      </c>
      <c r="D5" s="60"/>
    </row>
    <row r="6" spans="2:4" x14ac:dyDescent="0.25">
      <c r="B6" s="88"/>
      <c r="C6" s="60" t="s">
        <v>215</v>
      </c>
      <c r="D6" s="60"/>
    </row>
    <row r="7" spans="2:4" x14ac:dyDescent="0.25">
      <c r="B7" s="60">
        <v>3</v>
      </c>
      <c r="C7" s="60" t="s">
        <v>216</v>
      </c>
      <c r="D7" s="60" t="s">
        <v>212</v>
      </c>
    </row>
    <row r="8" spans="2:4" x14ac:dyDescent="0.25">
      <c r="B8" s="60"/>
      <c r="C8" s="60"/>
      <c r="D8" s="60" t="s">
        <v>217</v>
      </c>
    </row>
    <row r="9" spans="2:4" x14ac:dyDescent="0.25">
      <c r="B9" s="60">
        <v>4</v>
      </c>
      <c r="C9" s="60" t="s">
        <v>212</v>
      </c>
      <c r="D9" s="60" t="s">
        <v>218</v>
      </c>
    </row>
    <row r="10" spans="2:4" ht="42" x14ac:dyDescent="0.25">
      <c r="B10" s="60">
        <v>5</v>
      </c>
      <c r="C10" s="59" t="s">
        <v>219</v>
      </c>
      <c r="D10" s="60"/>
    </row>
    <row r="11" spans="2:4" x14ac:dyDescent="0.25">
      <c r="B11" s="60"/>
      <c r="C11" s="60" t="s">
        <v>220</v>
      </c>
      <c r="D11" s="60" t="s">
        <v>220</v>
      </c>
    </row>
    <row r="12" spans="2:4" x14ac:dyDescent="0.25">
      <c r="B12" s="1"/>
      <c r="C12" s="1"/>
      <c r="D12" s="1"/>
    </row>
    <row r="13" spans="2:4" x14ac:dyDescent="0.25">
      <c r="B13" s="68" t="s">
        <v>221</v>
      </c>
      <c r="C13" s="68"/>
    </row>
    <row r="14" spans="2:4" ht="17.5" x14ac:dyDescent="0.25">
      <c r="B14" s="65"/>
      <c r="C14" s="122" t="s">
        <v>222</v>
      </c>
      <c r="D14" s="122"/>
    </row>
    <row r="15" spans="2:4" x14ac:dyDescent="0.25">
      <c r="B15" s="65">
        <v>1</v>
      </c>
      <c r="C15" s="123" t="s">
        <v>223</v>
      </c>
      <c r="D15" s="124"/>
    </row>
    <row r="16" spans="2:4" x14ac:dyDescent="0.25">
      <c r="B16" s="65">
        <v>2</v>
      </c>
      <c r="C16" s="123" t="s">
        <v>224</v>
      </c>
      <c r="D16" s="124"/>
    </row>
    <row r="17" spans="2:7" x14ac:dyDescent="0.25">
      <c r="B17" s="65">
        <v>3</v>
      </c>
      <c r="C17" s="125" t="s">
        <v>225</v>
      </c>
      <c r="D17" s="124"/>
    </row>
    <row r="18" spans="2:7" x14ac:dyDescent="0.25">
      <c r="B18" s="65">
        <v>4</v>
      </c>
      <c r="C18" s="123" t="s">
        <v>226</v>
      </c>
      <c r="D18" s="124"/>
    </row>
    <row r="19" spans="2:7" x14ac:dyDescent="0.25">
      <c r="B19" s="65">
        <v>5</v>
      </c>
      <c r="C19" s="123" t="s">
        <v>227</v>
      </c>
      <c r="D19" s="124"/>
    </row>
    <row r="20" spans="2:7" x14ac:dyDescent="0.25">
      <c r="B20" s="65">
        <v>6</v>
      </c>
      <c r="C20" s="123" t="s">
        <v>228</v>
      </c>
      <c r="D20" s="124"/>
    </row>
    <row r="21" spans="2:7" x14ac:dyDescent="0.25">
      <c r="B21" s="65"/>
      <c r="C21" s="65"/>
    </row>
    <row r="22" spans="2:7" x14ac:dyDescent="0.25">
      <c r="B22" s="65"/>
      <c r="C22" s="65"/>
    </row>
    <row r="23" spans="2:7" x14ac:dyDescent="0.25">
      <c r="B23" s="65"/>
      <c r="C23" s="65"/>
    </row>
    <row r="24" spans="2:7" ht="17.5" x14ac:dyDescent="0.25">
      <c r="B24" s="65"/>
      <c r="C24" s="66" t="s">
        <v>229</v>
      </c>
    </row>
    <row r="25" spans="2:7" x14ac:dyDescent="0.25">
      <c r="B25" s="65">
        <v>1</v>
      </c>
      <c r="C25" s="123" t="s">
        <v>223</v>
      </c>
      <c r="D25" s="124"/>
    </row>
    <row r="26" spans="2:7" x14ac:dyDescent="0.25">
      <c r="B26" s="65">
        <v>2</v>
      </c>
      <c r="C26" s="123" t="s">
        <v>224</v>
      </c>
      <c r="D26" s="124"/>
    </row>
    <row r="27" spans="2:7" x14ac:dyDescent="0.25">
      <c r="B27" s="65">
        <v>3</v>
      </c>
      <c r="C27" s="123" t="s">
        <v>230</v>
      </c>
      <c r="D27" s="124"/>
    </row>
    <row r="28" spans="2:7" x14ac:dyDescent="0.25">
      <c r="B28" s="65">
        <v>4</v>
      </c>
      <c r="C28" s="123" t="s">
        <v>226</v>
      </c>
      <c r="D28" s="124"/>
      <c r="F28" s="123"/>
      <c r="G28" s="124"/>
    </row>
    <row r="29" spans="2:7" x14ac:dyDescent="0.25">
      <c r="B29" s="65">
        <v>5</v>
      </c>
      <c r="C29" s="123" t="s">
        <v>227</v>
      </c>
      <c r="D29" s="124"/>
    </row>
    <row r="30" spans="2:7" x14ac:dyDescent="0.25">
      <c r="B30" s="65">
        <v>6</v>
      </c>
      <c r="C30" s="123" t="s">
        <v>231</v>
      </c>
      <c r="D30" s="124"/>
    </row>
    <row r="31" spans="2:7" x14ac:dyDescent="0.25">
      <c r="B31" s="65"/>
      <c r="C31" s="65"/>
    </row>
    <row r="32" spans="2:7" ht="126" x14ac:dyDescent="0.25">
      <c r="B32" s="65"/>
      <c r="C32" s="67" t="s">
        <v>232</v>
      </c>
    </row>
  </sheetData>
  <mergeCells count="16">
    <mergeCell ref="B2:D2"/>
    <mergeCell ref="B5:B6"/>
    <mergeCell ref="C14:D14"/>
    <mergeCell ref="F28:G28"/>
    <mergeCell ref="C30:D30"/>
    <mergeCell ref="C15:D15"/>
    <mergeCell ref="C16:D16"/>
    <mergeCell ref="C17:D17"/>
    <mergeCell ref="C18:D18"/>
    <mergeCell ref="C19:D19"/>
    <mergeCell ref="C20:D20"/>
    <mergeCell ref="C25:D25"/>
    <mergeCell ref="C26:D26"/>
    <mergeCell ref="C27:D27"/>
    <mergeCell ref="C28:D28"/>
    <mergeCell ref="C29:D29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87"/>
  <sheetViews>
    <sheetView topLeftCell="A5" workbookViewId="0">
      <selection activeCell="Q15" sqref="Q15"/>
    </sheetView>
  </sheetViews>
  <sheetFormatPr defaultColWidth="7.7265625" defaultRowHeight="14" x14ac:dyDescent="0.25"/>
  <cols>
    <col min="11" max="11" width="7.7265625" customWidth="1"/>
    <col min="17" max="17" width="16.6328125" customWidth="1"/>
    <col min="18" max="18" width="23.453125" customWidth="1"/>
    <col min="19" max="19" width="16.6328125" customWidth="1"/>
  </cols>
  <sheetData>
    <row r="2" spans="1:13" ht="33.75" customHeight="1" x14ac:dyDescent="0.25">
      <c r="A2" s="74" t="s">
        <v>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52" spans="1:13" ht="33" customHeight="1" x14ac:dyDescent="0.3">
      <c r="A52" s="75" t="s">
        <v>41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87" spans="11:11" x14ac:dyDescent="0.25">
      <c r="K87" s="55"/>
    </row>
  </sheetData>
  <mergeCells count="2">
    <mergeCell ref="A2:M2"/>
    <mergeCell ref="A52:M52"/>
  </mergeCells>
  <phoneticPr fontId="11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ltText="" r:id="rId4">
            <anchor moveWithCells="1" sizeWithCells="1">
              <from>
                <xdr:col>1</xdr:col>
                <xdr:colOff>241300</xdr:colOff>
                <xdr:row>2</xdr:row>
                <xdr:rowOff>50800</xdr:rowOff>
              </from>
              <to>
                <xdr:col>14</xdr:col>
                <xdr:colOff>152400</xdr:colOff>
                <xdr:row>48</xdr:row>
                <xdr:rowOff>19050</xdr:rowOff>
              </to>
            </anchor>
          </objectPr>
        </oleObject>
      </mc:Choice>
      <mc:Fallback>
        <oleObject progId="Visio.Drawing.11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ltText="" r:id="rId6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11</xdr:col>
                <xdr:colOff>527050</xdr:colOff>
                <xdr:row>80</xdr:row>
                <xdr:rowOff>38100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workbookViewId="0">
      <selection activeCell="C31" sqref="C31"/>
    </sheetView>
  </sheetViews>
  <sheetFormatPr defaultColWidth="9" defaultRowHeight="14" x14ac:dyDescent="0.25"/>
  <cols>
    <col min="2" max="3" width="30.26953125" style="1" customWidth="1"/>
    <col min="4" max="4" width="33.36328125" style="1" customWidth="1"/>
  </cols>
  <sheetData>
    <row r="1" spans="1:4" ht="33" customHeight="1" x14ac:dyDescent="0.25">
      <c r="A1" s="76" t="s">
        <v>42</v>
      </c>
      <c r="B1" s="76"/>
      <c r="C1" s="76"/>
      <c r="D1" s="76"/>
    </row>
    <row r="2" spans="1:4" ht="19.5" customHeight="1" x14ac:dyDescent="0.25">
      <c r="B2" s="49" t="s">
        <v>43</v>
      </c>
      <c r="C2" s="50" t="s">
        <v>44</v>
      </c>
      <c r="D2" s="51" t="s">
        <v>45</v>
      </c>
    </row>
    <row r="3" spans="1:4" ht="24" customHeight="1" x14ac:dyDescent="0.25">
      <c r="B3" s="20" t="s">
        <v>46</v>
      </c>
      <c r="C3" s="52" t="s">
        <v>47</v>
      </c>
      <c r="D3" s="3" t="s">
        <v>48</v>
      </c>
    </row>
    <row r="4" spans="1:4" ht="24" customHeight="1" x14ac:dyDescent="0.25">
      <c r="A4" s="53">
        <v>1</v>
      </c>
      <c r="B4" s="20" t="s">
        <v>49</v>
      </c>
      <c r="C4" s="52" t="s">
        <v>46</v>
      </c>
      <c r="D4" s="3"/>
    </row>
    <row r="5" spans="1:4" ht="24" customHeight="1" x14ac:dyDescent="0.25">
      <c r="A5" s="53">
        <v>2</v>
      </c>
      <c r="B5" s="20" t="s">
        <v>50</v>
      </c>
      <c r="C5" s="52"/>
      <c r="D5" s="3"/>
    </row>
    <row r="6" spans="1:4" ht="24" customHeight="1" x14ac:dyDescent="0.25">
      <c r="A6" s="53">
        <v>3</v>
      </c>
      <c r="B6" s="20" t="s">
        <v>51</v>
      </c>
      <c r="C6" s="52" t="s">
        <v>46</v>
      </c>
      <c r="D6" s="3"/>
    </row>
    <row r="7" spans="1:4" ht="24" customHeight="1" x14ac:dyDescent="0.25">
      <c r="A7" s="53"/>
      <c r="B7" s="20"/>
      <c r="C7" s="52" t="s">
        <v>52</v>
      </c>
      <c r="D7" s="3"/>
    </row>
    <row r="8" spans="1:4" ht="24" customHeight="1" x14ac:dyDescent="0.25">
      <c r="A8" s="53"/>
      <c r="B8" s="20"/>
      <c r="C8" s="52" t="s">
        <v>53</v>
      </c>
      <c r="D8" s="3"/>
    </row>
    <row r="9" spans="1:4" ht="24" customHeight="1" x14ac:dyDescent="0.25">
      <c r="A9" s="53">
        <v>4</v>
      </c>
      <c r="B9" s="20" t="s">
        <v>46</v>
      </c>
      <c r="C9" s="52" t="s">
        <v>54</v>
      </c>
      <c r="D9" s="3"/>
    </row>
    <row r="10" spans="1:4" ht="24" customHeight="1" x14ac:dyDescent="0.25">
      <c r="A10" s="53"/>
      <c r="B10" s="20" t="s">
        <v>55</v>
      </c>
      <c r="C10" s="52" t="s">
        <v>56</v>
      </c>
      <c r="D10" s="3"/>
    </row>
    <row r="11" spans="1:4" ht="24" customHeight="1" x14ac:dyDescent="0.25">
      <c r="A11" s="53"/>
      <c r="B11" s="20"/>
      <c r="C11" s="52" t="s">
        <v>57</v>
      </c>
      <c r="D11" s="3"/>
    </row>
    <row r="12" spans="1:4" ht="24" customHeight="1" x14ac:dyDescent="0.25">
      <c r="A12" s="53">
        <v>5</v>
      </c>
      <c r="B12" s="20" t="s">
        <v>46</v>
      </c>
      <c r="C12" s="52" t="s">
        <v>58</v>
      </c>
      <c r="D12" s="3"/>
    </row>
    <row r="13" spans="1:4" ht="24" customHeight="1" x14ac:dyDescent="0.25">
      <c r="A13" s="53"/>
      <c r="B13" s="20" t="s">
        <v>59</v>
      </c>
      <c r="C13" s="52"/>
      <c r="D13" s="3"/>
    </row>
    <row r="14" spans="1:4" ht="24" customHeight="1" x14ac:dyDescent="0.25">
      <c r="A14" s="53"/>
      <c r="B14" s="20" t="s">
        <v>60</v>
      </c>
      <c r="C14" s="52" t="s">
        <v>46</v>
      </c>
      <c r="D14" s="3"/>
    </row>
    <row r="15" spans="1:4" ht="24" customHeight="1" x14ac:dyDescent="0.25">
      <c r="A15" s="53">
        <v>6</v>
      </c>
      <c r="B15" s="20" t="s">
        <v>46</v>
      </c>
      <c r="C15" s="52" t="s">
        <v>61</v>
      </c>
      <c r="D15" s="3"/>
    </row>
    <row r="16" spans="1:4" ht="24" customHeight="1" x14ac:dyDescent="0.25">
      <c r="A16" s="53"/>
      <c r="B16" s="20" t="s">
        <v>62</v>
      </c>
      <c r="C16" s="52"/>
      <c r="D16" s="3"/>
    </row>
    <row r="17" spans="1:4" ht="24" customHeight="1" x14ac:dyDescent="0.25">
      <c r="A17" s="53">
        <v>7</v>
      </c>
      <c r="B17" s="20" t="s">
        <v>63</v>
      </c>
      <c r="C17" s="52"/>
      <c r="D17" s="3"/>
    </row>
    <row r="18" spans="1:4" ht="24" customHeight="1" x14ac:dyDescent="0.25">
      <c r="B18" s="20"/>
      <c r="C18" s="52"/>
      <c r="D18" s="3"/>
    </row>
    <row r="19" spans="1:4" ht="24" customHeight="1" x14ac:dyDescent="0.25">
      <c r="B19" s="20"/>
      <c r="C19" s="52"/>
      <c r="D19" s="3"/>
    </row>
    <row r="20" spans="1:4" ht="24" customHeight="1" x14ac:dyDescent="0.25">
      <c r="B20" s="20"/>
      <c r="C20" s="52"/>
      <c r="D20" s="3"/>
    </row>
    <row r="21" spans="1:4" ht="24" customHeight="1" x14ac:dyDescent="0.25">
      <c r="B21" s="20"/>
      <c r="C21" s="52"/>
      <c r="D21" s="3"/>
    </row>
    <row r="25" spans="1:4" ht="21" x14ac:dyDescent="0.25">
      <c r="A25" s="76" t="s">
        <v>64</v>
      </c>
      <c r="B25" s="76"/>
      <c r="C25" s="76"/>
    </row>
    <row r="27" spans="1:4" ht="17.5" x14ac:dyDescent="0.25">
      <c r="B27" s="49" t="s">
        <v>43</v>
      </c>
      <c r="C27" s="50" t="s">
        <v>44</v>
      </c>
    </row>
    <row r="28" spans="1:4" ht="28" x14ac:dyDescent="0.25">
      <c r="B28" s="20" t="s">
        <v>46</v>
      </c>
      <c r="C28" s="52" t="s">
        <v>65</v>
      </c>
      <c r="D28" s="54" t="s">
        <v>66</v>
      </c>
    </row>
    <row r="29" spans="1:4" ht="22.5" customHeight="1" x14ac:dyDescent="0.25">
      <c r="B29" s="20" t="s">
        <v>67</v>
      </c>
      <c r="C29" s="52"/>
    </row>
    <row r="30" spans="1:4" ht="22.5" customHeight="1" x14ac:dyDescent="0.25">
      <c r="B30" s="20" t="s">
        <v>68</v>
      </c>
      <c r="C30" s="52" t="s">
        <v>46</v>
      </c>
    </row>
    <row r="31" spans="1:4" ht="22.5" customHeight="1" x14ac:dyDescent="0.25">
      <c r="B31" s="20" t="s">
        <v>61</v>
      </c>
      <c r="C31" s="52" t="s">
        <v>69</v>
      </c>
    </row>
    <row r="32" spans="1:4" ht="22.5" customHeight="1" x14ac:dyDescent="0.25">
      <c r="B32" s="20"/>
      <c r="C32" s="52"/>
    </row>
    <row r="33" spans="2:3" ht="22.5" customHeight="1" x14ac:dyDescent="0.25">
      <c r="B33" s="20"/>
      <c r="C33" s="52"/>
    </row>
    <row r="34" spans="2:3" ht="22.5" customHeight="1" x14ac:dyDescent="0.25">
      <c r="B34" s="20"/>
      <c r="C34" s="52"/>
    </row>
    <row r="35" spans="2:3" ht="22.5" customHeight="1" x14ac:dyDescent="0.25">
      <c r="B35" s="20"/>
      <c r="C35" s="52"/>
    </row>
    <row r="36" spans="2:3" ht="22.5" customHeight="1" x14ac:dyDescent="0.25"/>
    <row r="37" spans="2:3" ht="22.5" customHeight="1" x14ac:dyDescent="0.25"/>
    <row r="38" spans="2:3" ht="22.5" customHeight="1" x14ac:dyDescent="0.25"/>
    <row r="39" spans="2:3" ht="22.5" customHeight="1" x14ac:dyDescent="0.25"/>
    <row r="40" spans="2:3" ht="22.5" customHeight="1" x14ac:dyDescent="0.25"/>
  </sheetData>
  <mergeCells count="2">
    <mergeCell ref="A1:D1"/>
    <mergeCell ref="A25:C25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0"/>
  <sheetViews>
    <sheetView workbookViewId="0">
      <pane xSplit="1" ySplit="3" topLeftCell="B64" activePane="bottomRight" state="frozen"/>
      <selection pane="topRight"/>
      <selection pane="bottomLeft"/>
      <selection pane="bottomRight" activeCell="G66" sqref="G66"/>
    </sheetView>
  </sheetViews>
  <sheetFormatPr defaultColWidth="9" defaultRowHeight="14" x14ac:dyDescent="0.25"/>
  <cols>
    <col min="1" max="1" width="12.36328125" style="1" customWidth="1"/>
    <col min="2" max="2" width="9.453125" style="1" customWidth="1"/>
    <col min="3" max="3" width="11" style="1" customWidth="1"/>
    <col min="4" max="4" width="12.453125" style="1" customWidth="1"/>
    <col min="5" max="5" width="8.26953125" style="1" customWidth="1"/>
    <col min="6" max="6" width="8.6328125" style="1" customWidth="1"/>
    <col min="7" max="7" width="20.453125" style="7" customWidth="1"/>
    <col min="8" max="8" width="9" style="1"/>
    <col min="9" max="9" width="10.90625" style="1" customWidth="1"/>
    <col min="10" max="10" width="13.453125" style="1" customWidth="1"/>
    <col min="11" max="12" width="9" style="1"/>
    <col min="13" max="13" width="15" style="7" customWidth="1"/>
    <col min="14" max="14" width="31.08984375" customWidth="1"/>
  </cols>
  <sheetData>
    <row r="1" spans="1:18" ht="15" x14ac:dyDescent="0.25">
      <c r="A1" s="109" t="s">
        <v>70</v>
      </c>
      <c r="B1" s="109"/>
      <c r="C1" s="109"/>
      <c r="D1" s="109"/>
      <c r="E1" s="109"/>
      <c r="F1" s="109"/>
      <c r="G1" s="109"/>
      <c r="H1" s="90" t="s">
        <v>71</v>
      </c>
      <c r="I1" s="90"/>
      <c r="J1" s="90"/>
      <c r="K1" s="90"/>
      <c r="L1" s="90"/>
      <c r="M1" s="90"/>
    </row>
    <row r="2" spans="1:18" ht="15" x14ac:dyDescent="0.25">
      <c r="A2" s="109" t="s">
        <v>72</v>
      </c>
      <c r="B2" s="109" t="s">
        <v>73</v>
      </c>
      <c r="C2" s="116" t="s">
        <v>74</v>
      </c>
      <c r="D2" s="109" t="s">
        <v>75</v>
      </c>
      <c r="E2" s="109"/>
      <c r="F2" s="109"/>
      <c r="G2" s="109"/>
      <c r="H2" s="90" t="s">
        <v>73</v>
      </c>
      <c r="I2" s="117" t="s">
        <v>74</v>
      </c>
      <c r="J2" s="90" t="s">
        <v>75</v>
      </c>
      <c r="K2" s="90"/>
      <c r="L2" s="90"/>
      <c r="M2" s="90"/>
    </row>
    <row r="3" spans="1:18" ht="42.75" customHeight="1" x14ac:dyDescent="0.25">
      <c r="A3" s="109"/>
      <c r="B3" s="109"/>
      <c r="C3" s="109"/>
      <c r="D3" s="11" t="s">
        <v>76</v>
      </c>
      <c r="E3" s="11" t="s">
        <v>73</v>
      </c>
      <c r="F3" s="12" t="s">
        <v>77</v>
      </c>
      <c r="G3" s="13" t="s">
        <v>45</v>
      </c>
      <c r="H3" s="90"/>
      <c r="I3" s="90"/>
      <c r="J3" s="20" t="s">
        <v>76</v>
      </c>
      <c r="K3" s="20" t="s">
        <v>73</v>
      </c>
      <c r="L3" s="34" t="s">
        <v>77</v>
      </c>
      <c r="M3" s="35" t="s">
        <v>45</v>
      </c>
      <c r="N3" s="36" t="s">
        <v>78</v>
      </c>
      <c r="P3" s="37"/>
      <c r="Q3" s="37"/>
      <c r="R3" s="37"/>
    </row>
    <row r="4" spans="1:18" ht="28" x14ac:dyDescent="0.25">
      <c r="A4" s="111" t="s">
        <v>79</v>
      </c>
      <c r="B4" s="82">
        <v>2001</v>
      </c>
      <c r="C4" s="82">
        <v>60</v>
      </c>
      <c r="D4" s="3" t="s">
        <v>80</v>
      </c>
      <c r="E4" s="3">
        <f>B4</f>
        <v>2001</v>
      </c>
      <c r="F4" s="3">
        <v>1</v>
      </c>
      <c r="G4" s="16" t="s">
        <v>81</v>
      </c>
      <c r="H4" s="82">
        <v>3001</v>
      </c>
      <c r="I4" s="82">
        <v>80</v>
      </c>
      <c r="J4" s="3" t="s">
        <v>82</v>
      </c>
      <c r="K4" s="3">
        <f>H4</f>
        <v>3001</v>
      </c>
      <c r="L4" s="3">
        <v>1</v>
      </c>
      <c r="M4" s="18"/>
    </row>
    <row r="5" spans="1:18" ht="42" x14ac:dyDescent="0.25">
      <c r="A5" s="111"/>
      <c r="B5" s="83"/>
      <c r="C5" s="83"/>
      <c r="D5" s="14" t="s">
        <v>83</v>
      </c>
      <c r="E5" s="3">
        <f>E4+F4</f>
        <v>2002</v>
      </c>
      <c r="F5" s="3">
        <v>1</v>
      </c>
      <c r="G5" s="16" t="s">
        <v>84</v>
      </c>
      <c r="H5" s="83"/>
      <c r="I5" s="83"/>
      <c r="J5" s="3" t="s">
        <v>85</v>
      </c>
      <c r="K5" s="3">
        <f>K4+L4</f>
        <v>3002</v>
      </c>
      <c r="L5" s="3">
        <v>1</v>
      </c>
      <c r="M5" s="16" t="s">
        <v>86</v>
      </c>
    </row>
    <row r="6" spans="1:18" ht="71.25" customHeight="1" x14ac:dyDescent="0.25">
      <c r="A6" s="111"/>
      <c r="B6" s="83"/>
      <c r="C6" s="83"/>
      <c r="D6" s="14" t="s">
        <v>87</v>
      </c>
      <c r="E6" s="3">
        <f t="shared" ref="E6:E10" si="0">E5+F5</f>
        <v>2003</v>
      </c>
      <c r="F6" s="3">
        <v>1</v>
      </c>
      <c r="G6" s="16" t="s">
        <v>88</v>
      </c>
      <c r="H6" s="83"/>
      <c r="I6" s="83"/>
      <c r="J6" s="3" t="s">
        <v>89</v>
      </c>
      <c r="K6" s="3">
        <f t="shared" ref="K6:K10" si="1">K5+L5</f>
        <v>3003</v>
      </c>
      <c r="L6" s="3">
        <v>1</v>
      </c>
      <c r="M6" s="16" t="s">
        <v>90</v>
      </c>
    </row>
    <row r="7" spans="1:18" ht="70" x14ac:dyDescent="0.25">
      <c r="A7" s="111"/>
      <c r="B7" s="83"/>
      <c r="C7" s="83"/>
      <c r="D7" s="14" t="s">
        <v>91</v>
      </c>
      <c r="E7" s="3">
        <f t="shared" si="0"/>
        <v>2004</v>
      </c>
      <c r="F7" s="3">
        <v>1</v>
      </c>
      <c r="G7" s="17" t="s">
        <v>92</v>
      </c>
      <c r="H7" s="83"/>
      <c r="I7" s="83"/>
      <c r="J7" s="3" t="s">
        <v>93</v>
      </c>
      <c r="K7" s="3">
        <f t="shared" si="1"/>
        <v>3004</v>
      </c>
      <c r="L7" s="3">
        <v>1</v>
      </c>
      <c r="M7" s="16" t="s">
        <v>94</v>
      </c>
    </row>
    <row r="8" spans="1:18" ht="56" x14ac:dyDescent="0.25">
      <c r="A8" s="111"/>
      <c r="B8" s="83"/>
      <c r="C8" s="83"/>
      <c r="D8" s="3" t="s">
        <v>95</v>
      </c>
      <c r="E8" s="3">
        <f t="shared" si="0"/>
        <v>2005</v>
      </c>
      <c r="F8" s="3">
        <v>1</v>
      </c>
      <c r="G8" s="18"/>
      <c r="H8" s="83"/>
      <c r="I8" s="83"/>
      <c r="J8" s="3" t="s">
        <v>96</v>
      </c>
      <c r="K8" s="3">
        <f t="shared" si="1"/>
        <v>3005</v>
      </c>
      <c r="L8" s="3">
        <v>1</v>
      </c>
      <c r="M8" s="16" t="s">
        <v>97</v>
      </c>
      <c r="N8" s="36" t="s">
        <v>98</v>
      </c>
    </row>
    <row r="9" spans="1:18" ht="28" x14ac:dyDescent="0.25">
      <c r="A9" s="111"/>
      <c r="B9" s="83"/>
      <c r="C9" s="83"/>
      <c r="D9" s="3" t="s">
        <v>99</v>
      </c>
      <c r="E9" s="3">
        <f t="shared" si="0"/>
        <v>2006</v>
      </c>
      <c r="F9" s="3">
        <v>1</v>
      </c>
      <c r="G9" s="18"/>
      <c r="H9" s="83"/>
      <c r="I9" s="83"/>
      <c r="J9" s="14" t="s">
        <v>100</v>
      </c>
      <c r="K9" s="3">
        <f t="shared" si="1"/>
        <v>3006</v>
      </c>
      <c r="L9" s="3">
        <v>1</v>
      </c>
      <c r="M9" s="18"/>
    </row>
    <row r="10" spans="1:18" ht="28" x14ac:dyDescent="0.25">
      <c r="A10" s="111"/>
      <c r="B10" s="83"/>
      <c r="C10" s="83"/>
      <c r="D10" s="3" t="s">
        <v>101</v>
      </c>
      <c r="E10" s="3">
        <f t="shared" si="0"/>
        <v>2007</v>
      </c>
      <c r="F10" s="3">
        <v>1</v>
      </c>
      <c r="G10" s="18"/>
      <c r="H10" s="83"/>
      <c r="I10" s="83"/>
      <c r="J10" s="14" t="s">
        <v>102</v>
      </c>
      <c r="K10" s="3">
        <f t="shared" si="1"/>
        <v>3007</v>
      </c>
      <c r="L10" s="3">
        <v>1</v>
      </c>
      <c r="M10" s="18"/>
    </row>
    <row r="11" spans="1:18" x14ac:dyDescent="0.25">
      <c r="A11" s="111"/>
      <c r="B11" s="83"/>
      <c r="C11" s="83"/>
      <c r="D11" s="3"/>
      <c r="E11" s="3"/>
      <c r="F11" s="3"/>
      <c r="G11" s="18"/>
      <c r="H11" s="83"/>
      <c r="I11" s="83"/>
      <c r="J11" s="14"/>
      <c r="K11" s="3"/>
      <c r="L11" s="3"/>
      <c r="M11" s="16"/>
    </row>
    <row r="12" spans="1:18" x14ac:dyDescent="0.25">
      <c r="A12" s="111"/>
      <c r="B12" s="83"/>
      <c r="C12" s="83"/>
      <c r="D12" s="3"/>
      <c r="E12" s="3"/>
      <c r="F12" s="3"/>
      <c r="G12" s="18"/>
      <c r="H12" s="83"/>
      <c r="I12" s="83"/>
    </row>
    <row r="13" spans="1:18" x14ac:dyDescent="0.25">
      <c r="A13" s="111"/>
      <c r="B13" s="83"/>
      <c r="C13" s="83"/>
      <c r="D13" s="3"/>
      <c r="E13" s="3"/>
      <c r="F13" s="3"/>
      <c r="G13" s="18"/>
      <c r="H13" s="83"/>
      <c r="I13" s="83"/>
    </row>
    <row r="14" spans="1:18" x14ac:dyDescent="0.25">
      <c r="A14" s="111"/>
      <c r="B14" s="84"/>
      <c r="C14" s="84"/>
      <c r="D14" s="3"/>
      <c r="E14" s="3"/>
      <c r="F14" s="3"/>
      <c r="G14" s="18"/>
      <c r="H14" s="84"/>
      <c r="I14" s="84"/>
    </row>
    <row r="15" spans="1:18" ht="70" x14ac:dyDescent="0.25">
      <c r="A15" s="112" t="s">
        <v>103</v>
      </c>
      <c r="B15" s="97">
        <f>B4+C4</f>
        <v>2061</v>
      </c>
      <c r="C15" s="97">
        <v>10</v>
      </c>
      <c r="D15" s="12" t="s">
        <v>104</v>
      </c>
      <c r="E15" s="11">
        <f>B15</f>
        <v>2061</v>
      </c>
      <c r="F15" s="11">
        <v>1</v>
      </c>
      <c r="G15" s="19" t="s">
        <v>105</v>
      </c>
      <c r="H15" s="87">
        <f>H4+I4</f>
        <v>3081</v>
      </c>
      <c r="I15" s="87">
        <f>10</f>
        <v>10</v>
      </c>
      <c r="J15" s="34" t="s">
        <v>106</v>
      </c>
      <c r="K15" s="20">
        <f>H15</f>
        <v>3081</v>
      </c>
      <c r="L15" s="20">
        <v>1</v>
      </c>
      <c r="M15" s="38" t="s">
        <v>107</v>
      </c>
    </row>
    <row r="16" spans="1:18" ht="183" customHeight="1" x14ac:dyDescent="0.25">
      <c r="A16" s="113"/>
      <c r="B16" s="97"/>
      <c r="C16" s="97"/>
      <c r="D16" s="11" t="s">
        <v>108</v>
      </c>
      <c r="E16" s="11">
        <f>E15+F15</f>
        <v>2062</v>
      </c>
      <c r="F16" s="11">
        <v>1</v>
      </c>
      <c r="G16" s="19" t="s">
        <v>109</v>
      </c>
      <c r="H16" s="87"/>
      <c r="I16" s="87"/>
      <c r="J16" s="20" t="s">
        <v>110</v>
      </c>
      <c r="K16" s="20">
        <f t="shared" ref="K16:K18" si="2">K15+L15</f>
        <v>3082</v>
      </c>
      <c r="L16" s="20">
        <v>1</v>
      </c>
      <c r="M16" s="38" t="s">
        <v>111</v>
      </c>
      <c r="N16" s="36" t="s">
        <v>112</v>
      </c>
    </row>
    <row r="17" spans="1:14" ht="84" x14ac:dyDescent="0.25">
      <c r="A17" s="113"/>
      <c r="B17" s="97"/>
      <c r="C17" s="97"/>
      <c r="D17" s="11" t="s">
        <v>113</v>
      </c>
      <c r="E17" s="11">
        <v>2063</v>
      </c>
      <c r="F17" s="11">
        <v>1</v>
      </c>
      <c r="G17" s="19" t="s">
        <v>114</v>
      </c>
      <c r="H17" s="87"/>
      <c r="I17" s="87"/>
      <c r="J17" s="20" t="s">
        <v>65</v>
      </c>
      <c r="K17" s="20">
        <f t="shared" si="2"/>
        <v>3083</v>
      </c>
      <c r="L17" s="20">
        <v>1</v>
      </c>
      <c r="M17" s="38" t="s">
        <v>115</v>
      </c>
      <c r="N17" t="s">
        <v>116</v>
      </c>
    </row>
    <row r="18" spans="1:14" ht="42" x14ac:dyDescent="0.25">
      <c r="A18" s="113"/>
      <c r="B18" s="97"/>
      <c r="C18" s="97"/>
      <c r="D18" s="11"/>
      <c r="E18" s="11"/>
      <c r="F18" s="11"/>
      <c r="G18" s="13"/>
      <c r="H18" s="87"/>
      <c r="I18" s="87"/>
      <c r="J18" s="20" t="s">
        <v>117</v>
      </c>
      <c r="K18" s="20">
        <f t="shared" si="2"/>
        <v>3084</v>
      </c>
      <c r="L18" s="20">
        <v>1</v>
      </c>
      <c r="M18" s="38" t="s">
        <v>118</v>
      </c>
    </row>
    <row r="19" spans="1:14" x14ac:dyDescent="0.25">
      <c r="A19" s="113"/>
      <c r="B19" s="97"/>
      <c r="C19" s="97"/>
      <c r="D19" s="11"/>
      <c r="E19" s="11"/>
      <c r="F19" s="11"/>
      <c r="G19" s="13"/>
      <c r="H19" s="87"/>
      <c r="I19" s="87"/>
      <c r="J19" s="34"/>
      <c r="K19" s="20"/>
      <c r="L19" s="20"/>
      <c r="M19" s="38"/>
    </row>
    <row r="20" spans="1:14" x14ac:dyDescent="0.25">
      <c r="A20" s="113"/>
      <c r="B20" s="97"/>
      <c r="C20" s="97"/>
      <c r="D20" s="11"/>
      <c r="E20" s="11"/>
      <c r="F20" s="11"/>
      <c r="G20" s="13"/>
      <c r="H20" s="87"/>
      <c r="I20" s="87"/>
      <c r="J20" s="34"/>
      <c r="K20" s="20"/>
      <c r="L20" s="20"/>
      <c r="M20" s="38"/>
    </row>
    <row r="21" spans="1:14" x14ac:dyDescent="0.25">
      <c r="A21" s="114"/>
      <c r="B21" s="97"/>
      <c r="C21" s="97"/>
      <c r="D21" s="11"/>
      <c r="E21" s="11"/>
      <c r="F21" s="11"/>
      <c r="G21" s="13"/>
      <c r="H21" s="87"/>
      <c r="I21" s="87"/>
      <c r="J21" s="34"/>
      <c r="K21" s="20"/>
      <c r="L21" s="20"/>
      <c r="M21" s="38"/>
    </row>
    <row r="22" spans="1:14" ht="42" x14ac:dyDescent="0.25">
      <c r="A22" s="101" t="s">
        <v>119</v>
      </c>
      <c r="B22" s="88">
        <f>B15+C15</f>
        <v>2071</v>
      </c>
      <c r="C22" s="88">
        <v>10</v>
      </c>
      <c r="D22" s="14" t="s">
        <v>104</v>
      </c>
      <c r="E22" s="3">
        <f>B22</f>
        <v>2071</v>
      </c>
      <c r="F22" s="3">
        <v>1</v>
      </c>
      <c r="G22" s="16" t="s">
        <v>120</v>
      </c>
      <c r="H22" s="88">
        <f>H15+I15</f>
        <v>3091</v>
      </c>
      <c r="I22" s="88">
        <v>10</v>
      </c>
      <c r="J22" s="14" t="s">
        <v>121</v>
      </c>
      <c r="K22" s="3">
        <f>H22</f>
        <v>3091</v>
      </c>
      <c r="L22" s="3">
        <v>1</v>
      </c>
      <c r="M22" s="16" t="s">
        <v>122</v>
      </c>
    </row>
    <row r="23" spans="1:14" ht="98" x14ac:dyDescent="0.25">
      <c r="A23" s="102"/>
      <c r="B23" s="88"/>
      <c r="C23" s="88"/>
      <c r="D23" s="3" t="s">
        <v>108</v>
      </c>
      <c r="E23" s="3">
        <f>E22+F22</f>
        <v>2072</v>
      </c>
      <c r="F23" s="3">
        <v>1</v>
      </c>
      <c r="G23" s="16" t="s">
        <v>123</v>
      </c>
      <c r="H23" s="88"/>
      <c r="I23" s="88"/>
      <c r="J23" s="14" t="s">
        <v>124</v>
      </c>
      <c r="K23" s="3">
        <f t="shared" ref="K23:K25" si="3">K22+L22</f>
        <v>3092</v>
      </c>
      <c r="L23" s="3">
        <v>1</v>
      </c>
      <c r="M23" s="16" t="s">
        <v>111</v>
      </c>
    </row>
    <row r="24" spans="1:14" ht="70" x14ac:dyDescent="0.25">
      <c r="A24" s="102"/>
      <c r="B24" s="88"/>
      <c r="C24" s="88"/>
      <c r="D24" s="3" t="s">
        <v>113</v>
      </c>
      <c r="E24" s="3">
        <v>2073</v>
      </c>
      <c r="F24" s="3">
        <v>1</v>
      </c>
      <c r="G24" s="16" t="s">
        <v>125</v>
      </c>
      <c r="H24" s="88"/>
      <c r="I24" s="88"/>
      <c r="J24" s="14" t="s">
        <v>65</v>
      </c>
      <c r="K24" s="3">
        <f t="shared" si="3"/>
        <v>3093</v>
      </c>
      <c r="L24" s="3">
        <v>1</v>
      </c>
      <c r="M24" s="16" t="s">
        <v>115</v>
      </c>
      <c r="N24" t="s">
        <v>116</v>
      </c>
    </row>
    <row r="25" spans="1:14" ht="42" x14ac:dyDescent="0.25">
      <c r="A25" s="102"/>
      <c r="B25" s="88"/>
      <c r="C25" s="88"/>
      <c r="D25" s="3"/>
      <c r="E25" s="3"/>
      <c r="F25" s="3"/>
      <c r="G25" s="18"/>
      <c r="H25" s="88"/>
      <c r="I25" s="88"/>
      <c r="J25" s="39" t="s">
        <v>117</v>
      </c>
      <c r="K25" s="39">
        <f t="shared" si="3"/>
        <v>3094</v>
      </c>
      <c r="L25" s="39">
        <v>1</v>
      </c>
      <c r="M25" s="40" t="s">
        <v>118</v>
      </c>
    </row>
    <row r="26" spans="1:14" x14ac:dyDescent="0.25">
      <c r="A26" s="103"/>
      <c r="B26" s="88"/>
      <c r="C26" s="88"/>
      <c r="D26" s="3"/>
      <c r="E26" s="3"/>
      <c r="F26" s="3"/>
      <c r="G26" s="18"/>
      <c r="H26" s="88"/>
      <c r="I26" s="88"/>
      <c r="J26" s="14"/>
      <c r="K26" s="3"/>
      <c r="L26" s="3"/>
      <c r="M26" s="16"/>
    </row>
    <row r="27" spans="1:14" ht="27" customHeight="1" x14ac:dyDescent="0.25">
      <c r="A27" s="115" t="s">
        <v>126</v>
      </c>
      <c r="B27" s="98">
        <f>B22+C22</f>
        <v>2081</v>
      </c>
      <c r="C27" s="98">
        <v>10</v>
      </c>
      <c r="D27" s="11"/>
      <c r="E27" s="11">
        <f>C22+E22</f>
        <v>2081</v>
      </c>
      <c r="F27" s="11"/>
      <c r="G27" s="19"/>
      <c r="H27" s="91">
        <f>H22+I22</f>
        <v>3101</v>
      </c>
      <c r="I27" s="21">
        <v>10</v>
      </c>
      <c r="J27" s="34" t="s">
        <v>127</v>
      </c>
      <c r="K27" s="20">
        <f>H27</f>
        <v>3101</v>
      </c>
      <c r="L27" s="20">
        <v>1</v>
      </c>
      <c r="M27" s="38" t="s">
        <v>128</v>
      </c>
    </row>
    <row r="28" spans="1:14" x14ac:dyDescent="0.25">
      <c r="A28" s="115"/>
      <c r="B28" s="99"/>
      <c r="C28" s="99"/>
      <c r="D28" s="11"/>
      <c r="E28" s="11"/>
      <c r="F28" s="11"/>
      <c r="G28" s="13"/>
      <c r="H28" s="92"/>
      <c r="I28" s="21"/>
      <c r="J28" s="34"/>
      <c r="K28" s="20"/>
      <c r="L28" s="20"/>
      <c r="M28" s="38"/>
    </row>
    <row r="29" spans="1:14" x14ac:dyDescent="0.25">
      <c r="A29" s="115"/>
      <c r="B29" s="99"/>
      <c r="C29" s="99"/>
      <c r="D29" s="11"/>
      <c r="E29" s="11"/>
      <c r="F29" s="11"/>
      <c r="G29" s="13"/>
      <c r="H29" s="92"/>
      <c r="I29" s="21"/>
      <c r="J29" s="34"/>
      <c r="K29" s="20"/>
      <c r="L29" s="20"/>
      <c r="M29" s="38"/>
    </row>
    <row r="30" spans="1:14" x14ac:dyDescent="0.25">
      <c r="A30" s="115"/>
      <c r="B30" s="100"/>
      <c r="C30" s="100"/>
      <c r="D30" s="11"/>
      <c r="E30" s="11"/>
      <c r="F30" s="11"/>
      <c r="G30" s="13"/>
      <c r="H30" s="93"/>
      <c r="I30" s="21"/>
      <c r="J30" s="34"/>
      <c r="K30" s="20"/>
      <c r="L30" s="20"/>
      <c r="M30" s="38"/>
    </row>
    <row r="31" spans="1:14" ht="98" x14ac:dyDescent="0.25">
      <c r="A31" s="111" t="s">
        <v>129</v>
      </c>
      <c r="B31" s="82">
        <f>B27+C27</f>
        <v>2091</v>
      </c>
      <c r="C31" s="82">
        <v>10</v>
      </c>
      <c r="D31" s="3" t="s">
        <v>130</v>
      </c>
      <c r="E31" s="3">
        <f>C27+E27</f>
        <v>2091</v>
      </c>
      <c r="F31" s="3">
        <v>1</v>
      </c>
      <c r="G31" s="16" t="s">
        <v>131</v>
      </c>
      <c r="H31" s="15">
        <f>H27+I27</f>
        <v>3111</v>
      </c>
      <c r="I31" s="15">
        <v>10</v>
      </c>
      <c r="J31" s="14" t="s">
        <v>132</v>
      </c>
      <c r="K31" s="3">
        <f>H31</f>
        <v>3111</v>
      </c>
      <c r="L31" s="3">
        <v>1</v>
      </c>
      <c r="M31" s="16" t="s">
        <v>128</v>
      </c>
    </row>
    <row r="32" spans="1:14" ht="70" x14ac:dyDescent="0.25">
      <c r="A32" s="111"/>
      <c r="B32" s="83"/>
      <c r="C32" s="83"/>
      <c r="D32" s="3"/>
      <c r="E32" s="3"/>
      <c r="F32" s="3"/>
      <c r="G32" s="18"/>
      <c r="H32" s="15"/>
      <c r="I32" s="15"/>
      <c r="J32" s="14" t="s">
        <v>133</v>
      </c>
      <c r="K32" s="3">
        <f t="shared" ref="K32:K38" si="4">K31+L31</f>
        <v>3112</v>
      </c>
      <c r="L32" s="3">
        <v>1</v>
      </c>
      <c r="M32" s="16" t="s">
        <v>134</v>
      </c>
    </row>
    <row r="33" spans="1:14" x14ac:dyDescent="0.25">
      <c r="A33" s="111"/>
      <c r="B33" s="83"/>
      <c r="C33" s="83"/>
      <c r="D33" s="3"/>
      <c r="E33" s="3"/>
      <c r="F33" s="3"/>
      <c r="G33" s="18"/>
      <c r="H33" s="15"/>
      <c r="I33" s="15"/>
      <c r="J33" s="14"/>
      <c r="K33" s="3"/>
      <c r="L33" s="3"/>
      <c r="M33" s="16"/>
    </row>
    <row r="34" spans="1:14" x14ac:dyDescent="0.25">
      <c r="A34" s="111"/>
      <c r="B34" s="84"/>
      <c r="C34" s="84"/>
      <c r="D34" s="3"/>
      <c r="E34" s="3"/>
      <c r="F34" s="3"/>
      <c r="G34" s="18"/>
      <c r="H34" s="15"/>
      <c r="I34" s="15"/>
      <c r="J34" s="14"/>
      <c r="K34" s="3"/>
      <c r="L34" s="3"/>
      <c r="M34" s="16"/>
    </row>
    <row r="35" spans="1:14" ht="18.75" customHeight="1" x14ac:dyDescent="0.25">
      <c r="A35" s="104" t="s">
        <v>135</v>
      </c>
      <c r="B35" s="94">
        <f>B31+C31</f>
        <v>2101</v>
      </c>
      <c r="C35" s="94">
        <v>60</v>
      </c>
      <c r="D35" s="8" t="s">
        <v>80</v>
      </c>
      <c r="E35" s="8">
        <f>B35</f>
        <v>2101</v>
      </c>
      <c r="F35" s="8">
        <v>1</v>
      </c>
      <c r="G35" s="23"/>
      <c r="H35" s="89">
        <f>H22+I22</f>
        <v>3101</v>
      </c>
      <c r="I35" s="89">
        <v>60</v>
      </c>
      <c r="J35" s="9" t="s">
        <v>82</v>
      </c>
      <c r="K35" s="9">
        <f>H35</f>
        <v>3101</v>
      </c>
      <c r="L35" s="9">
        <v>1</v>
      </c>
      <c r="M35" s="41"/>
    </row>
    <row r="36" spans="1:14" ht="32.25" customHeight="1" x14ac:dyDescent="0.25">
      <c r="A36" s="105"/>
      <c r="B36" s="95"/>
      <c r="C36" s="95"/>
      <c r="D36" s="10" t="s">
        <v>83</v>
      </c>
      <c r="E36" s="8">
        <f>E35+F35</f>
        <v>2102</v>
      </c>
      <c r="F36" s="8">
        <v>1</v>
      </c>
      <c r="G36" s="23"/>
      <c r="H36" s="80"/>
      <c r="I36" s="80"/>
      <c r="J36" s="9" t="s">
        <v>85</v>
      </c>
      <c r="K36" s="9">
        <f t="shared" si="4"/>
        <v>3102</v>
      </c>
      <c r="L36" s="9">
        <v>1</v>
      </c>
      <c r="M36" s="41"/>
    </row>
    <row r="37" spans="1:14" ht="48.75" customHeight="1" x14ac:dyDescent="0.25">
      <c r="A37" s="105"/>
      <c r="B37" s="95"/>
      <c r="C37" s="95"/>
      <c r="D37" s="10" t="s">
        <v>136</v>
      </c>
      <c r="E37" s="8">
        <f t="shared" ref="E37:E41" si="5">E36+F36</f>
        <v>2103</v>
      </c>
      <c r="F37" s="8">
        <v>1</v>
      </c>
      <c r="G37" s="26" t="s">
        <v>137</v>
      </c>
      <c r="H37" s="80"/>
      <c r="I37" s="80"/>
      <c r="J37" s="9" t="s">
        <v>89</v>
      </c>
      <c r="K37" s="9">
        <f t="shared" si="4"/>
        <v>3103</v>
      </c>
      <c r="L37" s="9">
        <v>1</v>
      </c>
      <c r="M37" s="41"/>
    </row>
    <row r="38" spans="1:14" ht="106.5" customHeight="1" x14ac:dyDescent="0.25">
      <c r="A38" s="105"/>
      <c r="B38" s="95"/>
      <c r="C38" s="95"/>
      <c r="D38" s="8" t="s">
        <v>91</v>
      </c>
      <c r="E38" s="8">
        <f t="shared" si="5"/>
        <v>2104</v>
      </c>
      <c r="F38" s="8">
        <v>1</v>
      </c>
      <c r="G38" s="26" t="s">
        <v>138</v>
      </c>
      <c r="H38" s="80"/>
      <c r="I38" s="80"/>
      <c r="J38" s="33" t="s">
        <v>139</v>
      </c>
      <c r="K38" s="9">
        <f t="shared" si="4"/>
        <v>3104</v>
      </c>
      <c r="L38" s="9">
        <v>1</v>
      </c>
      <c r="M38" s="41"/>
    </row>
    <row r="39" spans="1:14" ht="62.25" customHeight="1" x14ac:dyDescent="0.25">
      <c r="A39" s="105"/>
      <c r="B39" s="95"/>
      <c r="C39" s="95"/>
      <c r="D39" s="8" t="s">
        <v>95</v>
      </c>
      <c r="E39" s="8">
        <f t="shared" si="5"/>
        <v>2105</v>
      </c>
      <c r="F39" s="8">
        <v>1</v>
      </c>
      <c r="G39" s="23"/>
      <c r="H39" s="80"/>
      <c r="I39" s="80"/>
      <c r="J39" s="24" t="s">
        <v>96</v>
      </c>
      <c r="K39" s="9">
        <f t="shared" ref="K39:K42" si="6">K38+L38</f>
        <v>3105</v>
      </c>
      <c r="L39" s="24">
        <v>1</v>
      </c>
      <c r="M39" s="42" t="s">
        <v>140</v>
      </c>
    </row>
    <row r="40" spans="1:14" ht="30" x14ac:dyDescent="0.25">
      <c r="A40" s="105"/>
      <c r="B40" s="95"/>
      <c r="C40" s="95"/>
      <c r="D40" s="8" t="s">
        <v>99</v>
      </c>
      <c r="E40" s="8">
        <f t="shared" si="5"/>
        <v>2106</v>
      </c>
      <c r="F40" s="8">
        <v>1</v>
      </c>
      <c r="G40" s="23"/>
      <c r="H40" s="80"/>
      <c r="I40" s="80"/>
      <c r="J40" s="33" t="s">
        <v>100</v>
      </c>
      <c r="K40" s="9">
        <f t="shared" si="6"/>
        <v>3106</v>
      </c>
      <c r="L40" s="9">
        <v>1</v>
      </c>
      <c r="M40" s="41"/>
    </row>
    <row r="41" spans="1:14" ht="30" x14ac:dyDescent="0.25">
      <c r="A41" s="105"/>
      <c r="B41" s="95"/>
      <c r="C41" s="95"/>
      <c r="D41" s="8" t="s">
        <v>101</v>
      </c>
      <c r="E41" s="8">
        <f t="shared" si="5"/>
        <v>2107</v>
      </c>
      <c r="F41" s="8">
        <v>1</v>
      </c>
      <c r="G41" s="23"/>
      <c r="H41" s="80"/>
      <c r="I41" s="80"/>
      <c r="J41" s="33" t="s">
        <v>102</v>
      </c>
      <c r="K41" s="9">
        <f t="shared" si="6"/>
        <v>3107</v>
      </c>
      <c r="L41" s="9">
        <v>1</v>
      </c>
      <c r="M41" s="41"/>
    </row>
    <row r="42" spans="1:14" ht="15" x14ac:dyDescent="0.25">
      <c r="A42" s="105"/>
      <c r="B42" s="95"/>
      <c r="C42" s="95"/>
      <c r="D42" s="8"/>
      <c r="E42" s="8"/>
      <c r="F42" s="8"/>
      <c r="G42" s="23"/>
      <c r="H42" s="80"/>
      <c r="I42" s="80"/>
      <c r="J42" s="33"/>
      <c r="K42" s="9">
        <f t="shared" si="6"/>
        <v>3108</v>
      </c>
      <c r="L42" s="9">
        <v>1</v>
      </c>
      <c r="M42" s="41"/>
    </row>
    <row r="43" spans="1:14" ht="15" x14ac:dyDescent="0.25">
      <c r="A43" s="105"/>
      <c r="B43" s="95"/>
      <c r="C43" s="95"/>
      <c r="D43" s="8"/>
      <c r="E43" s="8"/>
      <c r="F43" s="8"/>
      <c r="G43" s="23"/>
      <c r="H43" s="80"/>
      <c r="I43" s="80"/>
      <c r="J43" s="33"/>
      <c r="K43" s="9"/>
      <c r="L43" s="9"/>
      <c r="M43" s="41"/>
    </row>
    <row r="44" spans="1:14" ht="15" x14ac:dyDescent="0.25">
      <c r="A44" s="105"/>
      <c r="B44" s="95"/>
      <c r="C44" s="95"/>
      <c r="D44" s="8"/>
      <c r="E44" s="8"/>
      <c r="F44" s="8"/>
      <c r="G44" s="23"/>
      <c r="H44" s="80"/>
      <c r="I44" s="80"/>
      <c r="J44" s="33"/>
      <c r="K44" s="9"/>
      <c r="L44" s="9"/>
      <c r="M44" s="41"/>
    </row>
    <row r="45" spans="1:14" ht="45.75" customHeight="1" x14ac:dyDescent="0.25">
      <c r="A45" s="105"/>
      <c r="B45" s="96"/>
      <c r="C45" s="96"/>
      <c r="D45" s="22"/>
      <c r="E45" s="22"/>
      <c r="F45" s="22"/>
      <c r="G45" s="27"/>
      <c r="H45" s="81"/>
      <c r="I45" s="81"/>
      <c r="J45" s="43"/>
      <c r="K45" s="43"/>
      <c r="L45" s="43"/>
      <c r="M45" s="41"/>
    </row>
    <row r="46" spans="1:14" ht="42.75" customHeight="1" x14ac:dyDescent="0.25">
      <c r="A46" s="107" t="s">
        <v>141</v>
      </c>
      <c r="B46" s="28">
        <f>B35+C35</f>
        <v>2161</v>
      </c>
      <c r="C46" s="28">
        <f>10</f>
        <v>10</v>
      </c>
      <c r="D46" s="14" t="s">
        <v>104</v>
      </c>
      <c r="E46" s="3">
        <f>B46</f>
        <v>2161</v>
      </c>
      <c r="F46" s="3">
        <v>1</v>
      </c>
      <c r="G46" s="16" t="s">
        <v>120</v>
      </c>
      <c r="H46" s="77">
        <f>H35+I35</f>
        <v>3161</v>
      </c>
      <c r="I46" s="77">
        <v>10</v>
      </c>
      <c r="J46" s="44" t="s">
        <v>142</v>
      </c>
      <c r="K46" s="45">
        <f>H46</f>
        <v>3161</v>
      </c>
      <c r="L46" s="45">
        <v>1</v>
      </c>
      <c r="M46" s="46" t="s">
        <v>122</v>
      </c>
    </row>
    <row r="47" spans="1:14" ht="87" customHeight="1" x14ac:dyDescent="0.25">
      <c r="A47" s="107"/>
      <c r="B47" s="28"/>
      <c r="C47" s="28"/>
      <c r="D47" s="29" t="s">
        <v>108</v>
      </c>
      <c r="E47" s="3">
        <f>E46+F46</f>
        <v>2162</v>
      </c>
      <c r="F47" s="29">
        <v>1</v>
      </c>
      <c r="G47" s="30" t="s">
        <v>143</v>
      </c>
      <c r="H47" s="78"/>
      <c r="I47" s="78"/>
      <c r="J47" s="44" t="s">
        <v>124</v>
      </c>
      <c r="K47" s="45">
        <f t="shared" ref="K47:K49" si="7">K46+L46</f>
        <v>3162</v>
      </c>
      <c r="L47" s="45">
        <v>1</v>
      </c>
      <c r="M47" s="46" t="s">
        <v>111</v>
      </c>
    </row>
    <row r="48" spans="1:14" ht="89.25" customHeight="1" x14ac:dyDescent="0.25">
      <c r="A48" s="107"/>
      <c r="B48" s="28"/>
      <c r="C48" s="28"/>
      <c r="D48" s="29" t="s">
        <v>113</v>
      </c>
      <c r="E48" s="29">
        <v>2163</v>
      </c>
      <c r="F48" s="29">
        <v>1</v>
      </c>
      <c r="G48" s="30" t="s">
        <v>144</v>
      </c>
      <c r="H48" s="78"/>
      <c r="I48" s="78"/>
      <c r="J48" s="44" t="s">
        <v>65</v>
      </c>
      <c r="K48" s="45">
        <f t="shared" si="7"/>
        <v>3163</v>
      </c>
      <c r="L48" s="45">
        <v>1</v>
      </c>
      <c r="M48" s="46" t="s">
        <v>115</v>
      </c>
      <c r="N48" t="s">
        <v>116</v>
      </c>
    </row>
    <row r="49" spans="1:13" ht="42" x14ac:dyDescent="0.25">
      <c r="A49" s="108"/>
      <c r="B49" s="28"/>
      <c r="C49" s="28"/>
      <c r="D49" s="29"/>
      <c r="E49" s="29"/>
      <c r="F49" s="29"/>
      <c r="G49" s="31"/>
      <c r="H49" s="28"/>
      <c r="I49" s="28"/>
      <c r="J49" s="39" t="s">
        <v>117</v>
      </c>
      <c r="K49" s="39">
        <f t="shared" si="7"/>
        <v>3164</v>
      </c>
      <c r="L49" s="39">
        <v>1</v>
      </c>
      <c r="M49" s="40" t="s">
        <v>118</v>
      </c>
    </row>
    <row r="50" spans="1:13" ht="60" x14ac:dyDescent="0.25">
      <c r="A50" s="104" t="s">
        <v>145</v>
      </c>
      <c r="B50" s="94">
        <f>B46+C46</f>
        <v>2171</v>
      </c>
      <c r="C50" s="94">
        <v>10</v>
      </c>
      <c r="D50" s="22" t="s">
        <v>113</v>
      </c>
      <c r="E50" s="22">
        <v>2171</v>
      </c>
      <c r="F50" s="22">
        <v>1</v>
      </c>
      <c r="G50" s="32" t="s">
        <v>146</v>
      </c>
      <c r="H50" s="80">
        <f>H46+I46</f>
        <v>3171</v>
      </c>
      <c r="I50" s="80">
        <v>10</v>
      </c>
      <c r="J50" s="33" t="s">
        <v>147</v>
      </c>
      <c r="K50" s="9">
        <f>H50</f>
        <v>3171</v>
      </c>
      <c r="L50" s="9">
        <v>1</v>
      </c>
      <c r="M50" s="47" t="s">
        <v>122</v>
      </c>
    </row>
    <row r="51" spans="1:13" ht="15.75" customHeight="1" x14ac:dyDescent="0.25">
      <c r="A51" s="105"/>
      <c r="B51" s="95"/>
      <c r="C51" s="95"/>
      <c r="D51" s="22"/>
      <c r="E51" s="22"/>
      <c r="F51" s="22"/>
      <c r="G51" s="27"/>
      <c r="H51" s="80"/>
      <c r="I51" s="80"/>
      <c r="J51" s="33" t="s">
        <v>124</v>
      </c>
      <c r="K51" s="9">
        <f>K50+L50</f>
        <v>3172</v>
      </c>
      <c r="L51" s="9">
        <v>1</v>
      </c>
      <c r="M51" s="41"/>
    </row>
    <row r="52" spans="1:13" ht="15" x14ac:dyDescent="0.25">
      <c r="A52" s="110"/>
      <c r="B52" s="96"/>
      <c r="C52" s="96"/>
      <c r="D52" s="22"/>
      <c r="E52" s="22"/>
      <c r="F52" s="22"/>
      <c r="G52" s="27"/>
      <c r="H52" s="81"/>
      <c r="I52" s="80"/>
      <c r="J52" s="33"/>
      <c r="K52" s="9"/>
      <c r="L52" s="9"/>
      <c r="M52" s="41"/>
    </row>
    <row r="53" spans="1:13" ht="97.5" customHeight="1" x14ac:dyDescent="0.25">
      <c r="A53" s="106" t="s">
        <v>148</v>
      </c>
      <c r="B53" s="77">
        <f>B50+C50</f>
        <v>2181</v>
      </c>
      <c r="C53" s="77">
        <v>10</v>
      </c>
      <c r="D53" s="29" t="s">
        <v>149</v>
      </c>
      <c r="E53" s="29">
        <f>B53</f>
        <v>2181</v>
      </c>
      <c r="F53" s="29">
        <v>1</v>
      </c>
      <c r="G53" s="30" t="s">
        <v>150</v>
      </c>
      <c r="H53" s="77">
        <f>H50+I50</f>
        <v>3181</v>
      </c>
      <c r="I53" s="78">
        <v>10</v>
      </c>
      <c r="J53" s="44" t="s">
        <v>151</v>
      </c>
      <c r="K53" s="45">
        <f>H53</f>
        <v>3181</v>
      </c>
      <c r="L53" s="45">
        <v>1</v>
      </c>
      <c r="M53" s="46" t="s">
        <v>128</v>
      </c>
    </row>
    <row r="54" spans="1:13" ht="84.75" customHeight="1" x14ac:dyDescent="0.25">
      <c r="A54" s="107"/>
      <c r="B54" s="78"/>
      <c r="C54" s="78"/>
      <c r="D54" s="29"/>
      <c r="E54" s="29"/>
      <c r="F54" s="29"/>
      <c r="G54" s="31"/>
      <c r="H54" s="78"/>
      <c r="I54" s="78"/>
      <c r="J54" s="44" t="s">
        <v>152</v>
      </c>
      <c r="K54" s="45">
        <f>K53+L53</f>
        <v>3182</v>
      </c>
      <c r="L54" s="45">
        <v>1</v>
      </c>
      <c r="M54" s="46" t="s">
        <v>153</v>
      </c>
    </row>
    <row r="55" spans="1:13" ht="15" x14ac:dyDescent="0.25">
      <c r="A55" s="108"/>
      <c r="B55" s="79"/>
      <c r="C55" s="79"/>
      <c r="D55" s="29"/>
      <c r="E55" s="29"/>
      <c r="F55" s="29"/>
      <c r="G55" s="31"/>
      <c r="H55" s="79"/>
      <c r="I55" s="78"/>
      <c r="J55" s="44"/>
      <c r="K55" s="45"/>
      <c r="L55" s="45"/>
      <c r="M55" s="48"/>
    </row>
    <row r="56" spans="1:13" ht="30" x14ac:dyDescent="0.25">
      <c r="A56" s="104" t="s">
        <v>154</v>
      </c>
      <c r="B56" s="22">
        <f>B53+C53</f>
        <v>2191</v>
      </c>
      <c r="C56" s="22">
        <v>10</v>
      </c>
      <c r="D56" s="22"/>
      <c r="E56" s="22"/>
      <c r="F56" s="22"/>
      <c r="G56" s="27"/>
      <c r="H56" s="89">
        <f>H53+I53</f>
        <v>3191</v>
      </c>
      <c r="I56" s="80">
        <v>10</v>
      </c>
      <c r="J56" s="33" t="s">
        <v>155</v>
      </c>
      <c r="K56" s="9">
        <f>H56</f>
        <v>3191</v>
      </c>
      <c r="L56" s="9">
        <v>1</v>
      </c>
      <c r="M56" s="47" t="s">
        <v>128</v>
      </c>
    </row>
    <row r="57" spans="1:13" ht="15" x14ac:dyDescent="0.25">
      <c r="A57" s="105"/>
      <c r="B57" s="22"/>
      <c r="C57" s="22"/>
      <c r="D57" s="22"/>
      <c r="E57" s="22"/>
      <c r="F57" s="22"/>
      <c r="G57" s="27"/>
      <c r="H57" s="80"/>
      <c r="I57" s="80"/>
      <c r="J57" s="33"/>
      <c r="K57" s="9"/>
      <c r="L57" s="9"/>
      <c r="M57" s="41"/>
    </row>
    <row r="58" spans="1:13" ht="24" customHeight="1" x14ac:dyDescent="0.25">
      <c r="A58" s="110"/>
      <c r="B58" s="22"/>
      <c r="C58" s="22"/>
      <c r="D58" s="22"/>
      <c r="E58" s="22"/>
      <c r="F58" s="22"/>
      <c r="G58" s="27"/>
      <c r="H58" s="81"/>
      <c r="I58" s="81"/>
      <c r="J58" s="33"/>
      <c r="K58" s="9"/>
      <c r="L58" s="9"/>
      <c r="M58" s="41"/>
    </row>
    <row r="59" spans="1:13" ht="40.5" customHeight="1" x14ac:dyDescent="0.25">
      <c r="A59" s="101" t="s">
        <v>156</v>
      </c>
      <c r="B59" s="82">
        <f>B56+C56</f>
        <v>2201</v>
      </c>
      <c r="C59" s="82">
        <v>100</v>
      </c>
      <c r="D59" s="3" t="s">
        <v>80</v>
      </c>
      <c r="E59" s="3">
        <f>B59</f>
        <v>2201</v>
      </c>
      <c r="F59" s="3">
        <v>1</v>
      </c>
      <c r="G59" s="18"/>
      <c r="H59" s="82">
        <f>H56+I56</f>
        <v>3201</v>
      </c>
      <c r="I59" s="82">
        <v>400</v>
      </c>
      <c r="J59" s="3" t="s">
        <v>82</v>
      </c>
      <c r="K59" s="3">
        <f>H59</f>
        <v>3201</v>
      </c>
      <c r="L59" s="3">
        <v>1</v>
      </c>
      <c r="M59" s="18"/>
    </row>
    <row r="60" spans="1:13" ht="42" x14ac:dyDescent="0.25">
      <c r="A60" s="102"/>
      <c r="B60" s="83"/>
      <c r="C60" s="83"/>
      <c r="D60" s="14" t="s">
        <v>236</v>
      </c>
      <c r="E60" s="3">
        <f>E59+F59</f>
        <v>2202</v>
      </c>
      <c r="F60" s="3">
        <v>1</v>
      </c>
      <c r="G60" s="18"/>
      <c r="H60" s="83"/>
      <c r="I60" s="83"/>
      <c r="J60" s="3" t="s">
        <v>85</v>
      </c>
      <c r="K60" s="3">
        <f>K59+L59</f>
        <v>3202</v>
      </c>
      <c r="L60" s="3">
        <v>1</v>
      </c>
      <c r="M60" s="16" t="s">
        <v>86</v>
      </c>
    </row>
    <row r="61" spans="1:13" ht="112" x14ac:dyDescent="0.25">
      <c r="A61" s="102"/>
      <c r="B61" s="83"/>
      <c r="C61" s="83"/>
      <c r="D61" s="14" t="s">
        <v>87</v>
      </c>
      <c r="E61" s="3">
        <f t="shared" ref="E61:E63" si="8">E60+F60</f>
        <v>2203</v>
      </c>
      <c r="F61" s="3">
        <v>1</v>
      </c>
      <c r="G61" s="61" t="s">
        <v>207</v>
      </c>
      <c r="H61" s="83"/>
      <c r="I61" s="83"/>
      <c r="J61" s="3" t="s">
        <v>89</v>
      </c>
      <c r="K61" s="3">
        <f>K60+L60</f>
        <v>3203</v>
      </c>
      <c r="L61" s="3">
        <v>1</v>
      </c>
      <c r="M61" s="18"/>
    </row>
    <row r="62" spans="1:13" ht="28" x14ac:dyDescent="0.25">
      <c r="A62" s="102"/>
      <c r="B62" s="83"/>
      <c r="C62" s="83"/>
      <c r="D62" s="14" t="s">
        <v>91</v>
      </c>
      <c r="E62" s="3">
        <f t="shared" si="8"/>
        <v>2204</v>
      </c>
      <c r="F62" s="3">
        <v>1</v>
      </c>
      <c r="G62" s="18" t="s">
        <v>157</v>
      </c>
      <c r="H62" s="83"/>
      <c r="I62" s="83"/>
      <c r="J62" s="3" t="s">
        <v>93</v>
      </c>
      <c r="K62" s="3">
        <f t="shared" ref="K62:K65" si="9">K61+L61</f>
        <v>3204</v>
      </c>
      <c r="L62" s="3">
        <v>1</v>
      </c>
      <c r="M62" s="18"/>
    </row>
    <row r="63" spans="1:13" ht="56" x14ac:dyDescent="0.25">
      <c r="A63" s="102"/>
      <c r="B63" s="83"/>
      <c r="C63" s="83"/>
      <c r="D63" s="3" t="s">
        <v>158</v>
      </c>
      <c r="E63" s="3">
        <f t="shared" si="8"/>
        <v>2205</v>
      </c>
      <c r="F63" s="3">
        <v>1</v>
      </c>
      <c r="G63" s="16" t="s">
        <v>159</v>
      </c>
      <c r="H63" s="83"/>
      <c r="I63" s="83"/>
      <c r="J63" s="3" t="s">
        <v>96</v>
      </c>
      <c r="K63" s="3">
        <f t="shared" si="9"/>
        <v>3205</v>
      </c>
      <c r="L63" s="3">
        <v>1</v>
      </c>
      <c r="M63" s="16" t="s">
        <v>140</v>
      </c>
    </row>
    <row r="64" spans="1:13" ht="56" x14ac:dyDescent="0.25">
      <c r="A64" s="102"/>
      <c r="B64" s="83"/>
      <c r="C64" s="83"/>
      <c r="D64" s="3" t="s">
        <v>237</v>
      </c>
      <c r="E64" s="3">
        <f>E63+F63</f>
        <v>2206</v>
      </c>
      <c r="F64" s="3">
        <v>1</v>
      </c>
      <c r="G64" s="71" t="s">
        <v>242</v>
      </c>
      <c r="H64" s="83"/>
      <c r="I64" s="83"/>
      <c r="J64" s="3" t="s">
        <v>160</v>
      </c>
      <c r="K64" s="3">
        <f t="shared" si="9"/>
        <v>3206</v>
      </c>
      <c r="L64" s="3">
        <v>1</v>
      </c>
      <c r="M64" s="17" t="s">
        <v>161</v>
      </c>
    </row>
    <row r="65" spans="1:13" ht="56" x14ac:dyDescent="0.25">
      <c r="A65" s="102"/>
      <c r="B65" s="83"/>
      <c r="C65" s="83"/>
      <c r="D65" s="3" t="s">
        <v>238</v>
      </c>
      <c r="E65" s="3">
        <f>E64+F64</f>
        <v>2207</v>
      </c>
      <c r="F65" s="3">
        <v>1</v>
      </c>
      <c r="G65" s="71" t="s">
        <v>242</v>
      </c>
      <c r="H65" s="83"/>
      <c r="I65" s="83"/>
      <c r="J65" s="3" t="s">
        <v>162</v>
      </c>
      <c r="K65" s="3">
        <f t="shared" si="9"/>
        <v>3207</v>
      </c>
      <c r="L65" s="3">
        <f>48*7</f>
        <v>336</v>
      </c>
      <c r="M65" s="18" t="s">
        <v>163</v>
      </c>
    </row>
    <row r="66" spans="1:13" ht="56" x14ac:dyDescent="0.25">
      <c r="A66" s="103"/>
      <c r="B66" s="84"/>
      <c r="C66" s="84"/>
      <c r="D66" s="3" t="s">
        <v>239</v>
      </c>
      <c r="E66" s="3">
        <f>E64+47</f>
        <v>2253</v>
      </c>
      <c r="F66" s="3">
        <v>1</v>
      </c>
      <c r="G66" s="71" t="s">
        <v>242</v>
      </c>
      <c r="H66" s="84"/>
      <c r="I66" s="84"/>
    </row>
    <row r="67" spans="1:13" ht="40.5" customHeight="1" x14ac:dyDescent="0.25">
      <c r="A67" s="104" t="s">
        <v>164</v>
      </c>
      <c r="B67" s="94">
        <f>B59+C59</f>
        <v>2301</v>
      </c>
      <c r="C67" s="94">
        <v>100</v>
      </c>
      <c r="D67" s="8" t="s">
        <v>80</v>
      </c>
      <c r="E67" s="8">
        <f>B67</f>
        <v>2301</v>
      </c>
      <c r="F67" s="8">
        <v>1</v>
      </c>
      <c r="G67" s="23"/>
      <c r="H67" s="85">
        <f>H59+I59</f>
        <v>3601</v>
      </c>
      <c r="I67" s="85">
        <v>100</v>
      </c>
      <c r="J67" s="33" t="s">
        <v>82</v>
      </c>
      <c r="K67" s="33">
        <f>H67</f>
        <v>3601</v>
      </c>
      <c r="L67" s="33">
        <v>1</v>
      </c>
      <c r="M67" s="47"/>
    </row>
    <row r="68" spans="1:13" ht="30" x14ac:dyDescent="0.25">
      <c r="A68" s="105"/>
      <c r="B68" s="95"/>
      <c r="C68" s="95"/>
      <c r="D68" s="10" t="s">
        <v>83</v>
      </c>
      <c r="E68" s="8">
        <f>E67+F67</f>
        <v>2302</v>
      </c>
      <c r="F68" s="8">
        <v>1</v>
      </c>
      <c r="G68" s="23"/>
      <c r="H68" s="86"/>
      <c r="I68" s="86"/>
      <c r="J68" s="33" t="s">
        <v>85</v>
      </c>
      <c r="K68" s="33">
        <f>K67+L67</f>
        <v>3602</v>
      </c>
      <c r="L68" s="33">
        <v>1</v>
      </c>
      <c r="M68" s="47"/>
    </row>
    <row r="69" spans="1:13" ht="54" customHeight="1" x14ac:dyDescent="0.25">
      <c r="A69" s="105"/>
      <c r="B69" s="95"/>
      <c r="C69" s="95"/>
      <c r="D69" s="10" t="s">
        <v>87</v>
      </c>
      <c r="E69" s="8">
        <f t="shared" ref="E69:E73" si="10">E68+F68</f>
        <v>2303</v>
      </c>
      <c r="F69" s="8">
        <v>1</v>
      </c>
      <c r="G69" s="26" t="s">
        <v>233</v>
      </c>
      <c r="H69" s="86"/>
      <c r="I69" s="86"/>
      <c r="J69" s="33" t="s">
        <v>89</v>
      </c>
      <c r="K69" s="33">
        <f>K68+L68</f>
        <v>3603</v>
      </c>
      <c r="L69" s="33">
        <v>1</v>
      </c>
      <c r="M69" s="47"/>
    </row>
    <row r="70" spans="1:13" ht="15" x14ac:dyDescent="0.25">
      <c r="A70" s="105"/>
      <c r="B70" s="95"/>
      <c r="C70" s="95"/>
      <c r="D70" s="10" t="s">
        <v>165</v>
      </c>
      <c r="E70" s="8">
        <f t="shared" si="10"/>
        <v>2304</v>
      </c>
      <c r="F70" s="8">
        <v>1</v>
      </c>
      <c r="G70" s="23" t="s">
        <v>166</v>
      </c>
      <c r="H70" s="86"/>
      <c r="I70" s="86"/>
      <c r="J70" s="33" t="s">
        <v>93</v>
      </c>
      <c r="K70" s="33">
        <f t="shared" ref="K70:K73" si="11">K69+L69</f>
        <v>3604</v>
      </c>
      <c r="L70" s="33">
        <v>1</v>
      </c>
      <c r="M70" s="47"/>
    </row>
    <row r="71" spans="1:13" ht="62.25" customHeight="1" x14ac:dyDescent="0.25">
      <c r="A71" s="105"/>
      <c r="B71" s="96"/>
      <c r="C71" s="95"/>
      <c r="D71" s="10" t="s">
        <v>167</v>
      </c>
      <c r="E71" s="8">
        <f t="shared" si="10"/>
        <v>2305</v>
      </c>
      <c r="F71" s="8">
        <v>48</v>
      </c>
      <c r="G71" s="26" t="s">
        <v>168</v>
      </c>
      <c r="H71" s="86"/>
      <c r="I71" s="86"/>
      <c r="J71" s="33" t="s">
        <v>96</v>
      </c>
      <c r="K71" s="33">
        <f t="shared" si="11"/>
        <v>3605</v>
      </c>
      <c r="L71" s="33">
        <v>1</v>
      </c>
      <c r="M71" s="47" t="s">
        <v>140</v>
      </c>
    </row>
    <row r="72" spans="1:13" ht="111.75" customHeight="1" x14ac:dyDescent="0.25">
      <c r="A72" s="105"/>
      <c r="B72" s="25"/>
      <c r="C72" s="95"/>
      <c r="D72" s="10" t="s">
        <v>158</v>
      </c>
      <c r="E72" s="8">
        <f t="shared" si="10"/>
        <v>2353</v>
      </c>
      <c r="F72" s="8">
        <v>1</v>
      </c>
      <c r="G72" s="26" t="s">
        <v>169</v>
      </c>
      <c r="H72" s="86"/>
      <c r="I72" s="86"/>
      <c r="J72" s="33" t="s">
        <v>170</v>
      </c>
      <c r="K72" s="33">
        <f t="shared" si="11"/>
        <v>3606</v>
      </c>
      <c r="L72" s="33">
        <v>1</v>
      </c>
      <c r="M72" s="47" t="s">
        <v>171</v>
      </c>
    </row>
    <row r="73" spans="1:13" ht="62.25" customHeight="1" x14ac:dyDescent="0.25">
      <c r="A73" s="105"/>
      <c r="B73" s="25"/>
      <c r="C73" s="95"/>
      <c r="D73" s="10" t="s">
        <v>172</v>
      </c>
      <c r="E73" s="8">
        <f t="shared" si="10"/>
        <v>2354</v>
      </c>
      <c r="F73" s="10">
        <v>3</v>
      </c>
      <c r="G73" s="10" t="s">
        <v>173</v>
      </c>
      <c r="H73" s="86"/>
      <c r="I73" s="86"/>
      <c r="J73" s="33" t="s">
        <v>174</v>
      </c>
      <c r="K73" s="33">
        <f t="shared" si="11"/>
        <v>3607</v>
      </c>
      <c r="L73" s="33">
        <v>1</v>
      </c>
      <c r="M73" s="33" t="s">
        <v>175</v>
      </c>
    </row>
    <row r="74" spans="1:13" s="6" customFormat="1" ht="14.25" customHeight="1" x14ac:dyDescent="0.25">
      <c r="A74" s="106" t="s">
        <v>176</v>
      </c>
      <c r="B74" s="77">
        <f>B67+C67</f>
        <v>2401</v>
      </c>
      <c r="C74" s="77">
        <v>100</v>
      </c>
      <c r="D74" s="45" t="s">
        <v>80</v>
      </c>
      <c r="E74" s="45">
        <f>B74</f>
        <v>2401</v>
      </c>
      <c r="F74" s="45">
        <v>1</v>
      </c>
      <c r="G74" s="48"/>
      <c r="H74" s="77">
        <f>H67+I67</f>
        <v>3701</v>
      </c>
      <c r="I74" s="77">
        <v>100</v>
      </c>
      <c r="J74" s="3" t="s">
        <v>82</v>
      </c>
      <c r="K74" s="45">
        <f>H74</f>
        <v>3701</v>
      </c>
      <c r="L74" s="45">
        <v>1</v>
      </c>
      <c r="M74" s="48"/>
    </row>
    <row r="75" spans="1:13" s="6" customFormat="1" ht="45" x14ac:dyDescent="0.25">
      <c r="A75" s="107"/>
      <c r="B75" s="78"/>
      <c r="C75" s="78"/>
      <c r="D75" s="44" t="s">
        <v>83</v>
      </c>
      <c r="E75" s="45">
        <f>E74+F74</f>
        <v>2402</v>
      </c>
      <c r="F75" s="45">
        <v>1</v>
      </c>
      <c r="G75" s="48"/>
      <c r="H75" s="78"/>
      <c r="I75" s="78"/>
      <c r="J75" s="3" t="s">
        <v>85</v>
      </c>
      <c r="K75" s="45">
        <f>K74+L74</f>
        <v>3702</v>
      </c>
      <c r="L75" s="45">
        <v>1</v>
      </c>
      <c r="M75" s="46" t="s">
        <v>86</v>
      </c>
    </row>
    <row r="76" spans="1:13" s="6" customFormat="1" ht="48.75" customHeight="1" x14ac:dyDescent="0.25">
      <c r="A76" s="107"/>
      <c r="B76" s="78"/>
      <c r="C76" s="78"/>
      <c r="D76" s="44" t="s">
        <v>87</v>
      </c>
      <c r="E76" s="45">
        <f t="shared" ref="E76:E79" si="12">E75+F75</f>
        <v>2403</v>
      </c>
      <c r="F76" s="45">
        <v>1</v>
      </c>
      <c r="G76" s="46" t="s">
        <v>137</v>
      </c>
      <c r="H76" s="78"/>
      <c r="I76" s="78"/>
      <c r="J76" s="3" t="s">
        <v>89</v>
      </c>
      <c r="K76" s="45">
        <f t="shared" ref="K76:K80" si="13">K75+L75</f>
        <v>3703</v>
      </c>
      <c r="L76" s="45">
        <v>1</v>
      </c>
      <c r="M76" s="48"/>
    </row>
    <row r="77" spans="1:13" s="6" customFormat="1" ht="30" x14ac:dyDescent="0.25">
      <c r="A77" s="107"/>
      <c r="B77" s="78"/>
      <c r="C77" s="78"/>
      <c r="D77" s="44" t="s">
        <v>91</v>
      </c>
      <c r="E77" s="45">
        <f t="shared" si="12"/>
        <v>2404</v>
      </c>
      <c r="F77" s="45">
        <v>1</v>
      </c>
      <c r="G77" s="48" t="s">
        <v>166</v>
      </c>
      <c r="H77" s="78"/>
      <c r="I77" s="78"/>
      <c r="J77" s="3" t="s">
        <v>93</v>
      </c>
      <c r="K77" s="45">
        <f t="shared" si="13"/>
        <v>3704</v>
      </c>
      <c r="L77" s="45">
        <v>1</v>
      </c>
      <c r="M77" s="48"/>
    </row>
    <row r="78" spans="1:13" s="6" customFormat="1" ht="67.5" customHeight="1" x14ac:dyDescent="0.25">
      <c r="A78" s="107"/>
      <c r="B78" s="78"/>
      <c r="C78" s="78"/>
      <c r="D78" s="44" t="s">
        <v>167</v>
      </c>
      <c r="E78" s="45">
        <f t="shared" si="12"/>
        <v>2405</v>
      </c>
      <c r="F78" s="45">
        <v>48</v>
      </c>
      <c r="G78" s="62" t="s">
        <v>208</v>
      </c>
      <c r="H78" s="78"/>
      <c r="I78" s="78"/>
      <c r="J78" s="3" t="s">
        <v>96</v>
      </c>
      <c r="K78" s="45">
        <f t="shared" si="13"/>
        <v>3705</v>
      </c>
      <c r="L78" s="45">
        <v>1</v>
      </c>
      <c r="M78" s="46" t="s">
        <v>140</v>
      </c>
    </row>
    <row r="79" spans="1:13" s="6" customFormat="1" ht="93.75" customHeight="1" x14ac:dyDescent="0.25">
      <c r="A79" s="107"/>
      <c r="B79" s="78"/>
      <c r="C79" s="78"/>
      <c r="D79" s="44" t="s">
        <v>158</v>
      </c>
      <c r="E79" s="44">
        <f t="shared" si="12"/>
        <v>2453</v>
      </c>
      <c r="F79" s="44">
        <v>1</v>
      </c>
      <c r="G79" s="44" t="s">
        <v>169</v>
      </c>
      <c r="H79" s="78"/>
      <c r="I79" s="78"/>
      <c r="J79" s="39" t="s">
        <v>170</v>
      </c>
      <c r="K79" s="45">
        <f t="shared" si="13"/>
        <v>3706</v>
      </c>
      <c r="L79" s="45">
        <v>1</v>
      </c>
      <c r="M79" s="40" t="s">
        <v>171</v>
      </c>
    </row>
    <row r="80" spans="1:13" s="6" customFormat="1" ht="93.75" customHeight="1" x14ac:dyDescent="0.25">
      <c r="A80" s="108"/>
      <c r="B80" s="79"/>
      <c r="C80" s="79"/>
      <c r="D80" s="44"/>
      <c r="E80" s="45"/>
      <c r="F80" s="45"/>
      <c r="G80" s="46"/>
      <c r="H80" s="79"/>
      <c r="I80" s="79"/>
      <c r="J80" s="39" t="s">
        <v>177</v>
      </c>
      <c r="K80" s="39">
        <f t="shared" si="13"/>
        <v>3707</v>
      </c>
      <c r="L80" s="39">
        <v>1</v>
      </c>
      <c r="M80" s="39" t="s">
        <v>175</v>
      </c>
    </row>
  </sheetData>
  <mergeCells count="67">
    <mergeCell ref="A1:G1"/>
    <mergeCell ref="H1:M1"/>
    <mergeCell ref="D2:G2"/>
    <mergeCell ref="J2:M2"/>
    <mergeCell ref="A2:A3"/>
    <mergeCell ref="C2:C3"/>
    <mergeCell ref="I2:I3"/>
    <mergeCell ref="A46:A49"/>
    <mergeCell ref="A50:A52"/>
    <mergeCell ref="A53:A55"/>
    <mergeCell ref="A56:A58"/>
    <mergeCell ref="A4:A14"/>
    <mergeCell ref="A15:A21"/>
    <mergeCell ref="A22:A26"/>
    <mergeCell ref="A27:A30"/>
    <mergeCell ref="A31:A34"/>
    <mergeCell ref="A59:A66"/>
    <mergeCell ref="A67:A73"/>
    <mergeCell ref="A74:A80"/>
    <mergeCell ref="B2:B3"/>
    <mergeCell ref="B4:B14"/>
    <mergeCell ref="B15:B21"/>
    <mergeCell ref="B22:B26"/>
    <mergeCell ref="B27:B30"/>
    <mergeCell ref="B31:B34"/>
    <mergeCell ref="B35:B45"/>
    <mergeCell ref="B50:B52"/>
    <mergeCell ref="B53:B55"/>
    <mergeCell ref="B59:B66"/>
    <mergeCell ref="B67:B71"/>
    <mergeCell ref="B74:B80"/>
    <mergeCell ref="A35:A45"/>
    <mergeCell ref="C53:C55"/>
    <mergeCell ref="C59:C66"/>
    <mergeCell ref="C67:C73"/>
    <mergeCell ref="C4:C14"/>
    <mergeCell ref="C15:C21"/>
    <mergeCell ref="C22:C26"/>
    <mergeCell ref="C27:C30"/>
    <mergeCell ref="C31:C34"/>
    <mergeCell ref="C74:C80"/>
    <mergeCell ref="H2:H3"/>
    <mergeCell ref="H4:H14"/>
    <mergeCell ref="H15:H21"/>
    <mergeCell ref="H22:H26"/>
    <mergeCell ref="H27:H30"/>
    <mergeCell ref="H35:H45"/>
    <mergeCell ref="H46:H48"/>
    <mergeCell ref="H50:H52"/>
    <mergeCell ref="H53:H55"/>
    <mergeCell ref="H56:H58"/>
    <mergeCell ref="H59:H66"/>
    <mergeCell ref="H67:H73"/>
    <mergeCell ref="H74:H80"/>
    <mergeCell ref="C35:C45"/>
    <mergeCell ref="C50:C52"/>
    <mergeCell ref="I4:I14"/>
    <mergeCell ref="I15:I21"/>
    <mergeCell ref="I22:I26"/>
    <mergeCell ref="I35:I45"/>
    <mergeCell ref="I46:I48"/>
    <mergeCell ref="I74:I80"/>
    <mergeCell ref="I50:I52"/>
    <mergeCell ref="I53:I55"/>
    <mergeCell ref="I56:I58"/>
    <mergeCell ref="I59:I66"/>
    <mergeCell ref="I67:I7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"/>
  <sheetViews>
    <sheetView workbookViewId="0">
      <selection activeCell="M19" sqref="M19"/>
    </sheetView>
  </sheetViews>
  <sheetFormatPr defaultColWidth="9" defaultRowHeight="14" x14ac:dyDescent="0.25"/>
  <sheetData>
    <row r="1" spans="1:11" ht="17.5" x14ac:dyDescent="0.3">
      <c r="A1" s="118" t="s">
        <v>178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</sheetData>
  <mergeCells count="1">
    <mergeCell ref="A1:K1"/>
  </mergeCells>
  <phoneticPr fontId="1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D214-ADFC-459E-BA9F-733CC159FF09}">
  <dimension ref="A1"/>
  <sheetViews>
    <sheetView topLeftCell="A2" workbookViewId="0">
      <selection activeCell="R16" sqref="R16"/>
    </sheetView>
  </sheetViews>
  <sheetFormatPr defaultRowHeight="14" x14ac:dyDescent="0.25"/>
  <sheetData/>
  <phoneticPr fontId="1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9218" r:id="rId3">
          <objectPr defaultSize="0" autoPict="0" r:id="rId4">
            <anchor moveWithCells="1">
              <from>
                <xdr:col>1</xdr:col>
                <xdr:colOff>571500</xdr:colOff>
                <xdr:row>2</xdr:row>
                <xdr:rowOff>12700</xdr:rowOff>
              </from>
              <to>
                <xdr:col>15</xdr:col>
                <xdr:colOff>577850</xdr:colOff>
                <xdr:row>32</xdr:row>
                <xdr:rowOff>152400</xdr:rowOff>
              </to>
            </anchor>
          </objectPr>
        </oleObject>
      </mc:Choice>
      <mc:Fallback>
        <oleObject progId="Visio.Drawing.15" shapeId="9218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1"/>
  <sheetViews>
    <sheetView topLeftCell="A21" workbookViewId="0">
      <selection activeCell="F46" sqref="F46"/>
    </sheetView>
  </sheetViews>
  <sheetFormatPr defaultColWidth="9" defaultRowHeight="14" x14ac:dyDescent="0.25"/>
  <cols>
    <col min="1" max="1" width="17.26953125" customWidth="1"/>
  </cols>
  <sheetData>
    <row r="2" spans="1:10" ht="23.25" customHeight="1" x14ac:dyDescent="0.25">
      <c r="A2" s="119" t="s">
        <v>179</v>
      </c>
      <c r="B2" s="119"/>
      <c r="C2" s="119"/>
      <c r="D2" s="119"/>
      <c r="E2" s="119"/>
      <c r="F2" s="119"/>
      <c r="G2" s="119"/>
      <c r="H2" s="119"/>
      <c r="I2" s="119"/>
      <c r="J2" s="119"/>
    </row>
    <row r="19" spans="1:10" ht="15" x14ac:dyDescent="0.25">
      <c r="F19" s="5"/>
    </row>
    <row r="21" spans="1:10" ht="17.5" x14ac:dyDescent="0.25">
      <c r="A21" s="119" t="s">
        <v>180</v>
      </c>
      <c r="B21" s="119"/>
      <c r="C21" s="119"/>
      <c r="D21" s="119"/>
      <c r="E21" s="119"/>
      <c r="F21" s="119"/>
      <c r="G21" s="119"/>
      <c r="H21" s="119"/>
      <c r="I21" s="119"/>
      <c r="J21" s="119"/>
    </row>
  </sheetData>
  <mergeCells count="2">
    <mergeCell ref="A2:J2"/>
    <mergeCell ref="A21:J21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tabSelected="1" workbookViewId="0">
      <selection activeCell="H19" sqref="H19"/>
    </sheetView>
  </sheetViews>
  <sheetFormatPr defaultColWidth="9" defaultRowHeight="14" x14ac:dyDescent="0.25"/>
  <cols>
    <col min="1" max="1" width="9" style="1"/>
    <col min="2" max="2" width="10.26953125" style="1" customWidth="1"/>
    <col min="3" max="3" width="27.453125" style="1" customWidth="1"/>
  </cols>
  <sheetData>
    <row r="1" spans="1:3" ht="17.25" customHeight="1" x14ac:dyDescent="0.25">
      <c r="A1" s="120" t="s">
        <v>181</v>
      </c>
      <c r="B1" s="120"/>
      <c r="C1" s="120"/>
    </row>
    <row r="2" spans="1:3" ht="20.25" customHeight="1" x14ac:dyDescent="0.25">
      <c r="A2" s="2" t="s">
        <v>182</v>
      </c>
      <c r="B2" s="2" t="s">
        <v>183</v>
      </c>
      <c r="C2" s="2" t="s">
        <v>184</v>
      </c>
    </row>
    <row r="3" spans="1:3" x14ac:dyDescent="0.25">
      <c r="A3" s="3">
        <v>1</v>
      </c>
      <c r="B3" s="3" t="s">
        <v>185</v>
      </c>
      <c r="C3" s="3" t="s">
        <v>186</v>
      </c>
    </row>
    <row r="4" spans="1:3" x14ac:dyDescent="0.25">
      <c r="A4" s="3">
        <v>2</v>
      </c>
      <c r="B4" s="3" t="s">
        <v>185</v>
      </c>
      <c r="C4" s="3" t="s">
        <v>187</v>
      </c>
    </row>
    <row r="5" spans="1:3" x14ac:dyDescent="0.25">
      <c r="A5" s="3">
        <v>3</v>
      </c>
      <c r="B5" s="3" t="s">
        <v>185</v>
      </c>
      <c r="C5" s="3" t="s">
        <v>188</v>
      </c>
    </row>
    <row r="6" spans="1:3" x14ac:dyDescent="0.25">
      <c r="A6" s="3">
        <v>4</v>
      </c>
      <c r="B6" s="3" t="s">
        <v>189</v>
      </c>
      <c r="C6" s="3" t="s">
        <v>190</v>
      </c>
    </row>
    <row r="7" spans="1:3" x14ac:dyDescent="0.25">
      <c r="A7" s="3">
        <v>5</v>
      </c>
      <c r="B7" s="3" t="s">
        <v>189</v>
      </c>
      <c r="C7" s="3" t="s">
        <v>243</v>
      </c>
    </row>
    <row r="8" spans="1:3" x14ac:dyDescent="0.25">
      <c r="A8" s="4">
        <v>6</v>
      </c>
      <c r="B8" s="4" t="s">
        <v>189</v>
      </c>
      <c r="C8" s="4" t="s">
        <v>191</v>
      </c>
    </row>
    <row r="9" spans="1:3" x14ac:dyDescent="0.25">
      <c r="A9" s="3">
        <v>7</v>
      </c>
      <c r="B9" s="3" t="s">
        <v>192</v>
      </c>
      <c r="C9" s="3" t="s">
        <v>193</v>
      </c>
    </row>
    <row r="10" spans="1:3" x14ac:dyDescent="0.25">
      <c r="A10" s="4">
        <v>8</v>
      </c>
      <c r="B10" s="4" t="s">
        <v>192</v>
      </c>
      <c r="C10" s="4" t="s">
        <v>194</v>
      </c>
    </row>
    <row r="11" spans="1:3" x14ac:dyDescent="0.25">
      <c r="A11" s="4"/>
      <c r="B11" s="4"/>
      <c r="C11" s="4"/>
    </row>
  </sheetData>
  <mergeCells count="1">
    <mergeCell ref="A1:C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D15" sqref="D15"/>
    </sheetView>
  </sheetViews>
  <sheetFormatPr defaultColWidth="9" defaultRowHeight="14" x14ac:dyDescent="0.25"/>
  <sheetData>
    <row r="1" spans="1:3" x14ac:dyDescent="0.25">
      <c r="A1" t="s">
        <v>195</v>
      </c>
      <c r="B1" t="s">
        <v>196</v>
      </c>
    </row>
    <row r="2" spans="1:3" x14ac:dyDescent="0.25">
      <c r="A2" t="s">
        <v>197</v>
      </c>
      <c r="B2">
        <v>1</v>
      </c>
      <c r="C2" t="s">
        <v>185</v>
      </c>
    </row>
    <row r="3" spans="1:3" x14ac:dyDescent="0.25">
      <c r="A3" t="s">
        <v>198</v>
      </c>
      <c r="B3">
        <v>1</v>
      </c>
      <c r="C3" t="s">
        <v>185</v>
      </c>
    </row>
    <row r="4" spans="1:3" x14ac:dyDescent="0.25">
      <c r="A4" t="s">
        <v>199</v>
      </c>
      <c r="B4">
        <v>1</v>
      </c>
      <c r="C4" t="s">
        <v>185</v>
      </c>
    </row>
    <row r="5" spans="1:3" x14ac:dyDescent="0.25">
      <c r="A5" t="s">
        <v>200</v>
      </c>
      <c r="C5" t="s">
        <v>189</v>
      </c>
    </row>
    <row r="6" spans="1:3" x14ac:dyDescent="0.25">
      <c r="A6" t="s">
        <v>201</v>
      </c>
      <c r="C6" t="s">
        <v>189</v>
      </c>
    </row>
    <row r="7" spans="1:3" x14ac:dyDescent="0.25">
      <c r="A7" t="s">
        <v>202</v>
      </c>
      <c r="C7" t="s">
        <v>189</v>
      </c>
    </row>
    <row r="8" spans="1:3" x14ac:dyDescent="0.25">
      <c r="A8" t="s">
        <v>203</v>
      </c>
      <c r="C8" t="s">
        <v>192</v>
      </c>
    </row>
    <row r="9" spans="1:3" x14ac:dyDescent="0.25">
      <c r="A9" t="s">
        <v>204</v>
      </c>
      <c r="C9" t="s">
        <v>192</v>
      </c>
    </row>
    <row r="11" spans="1:3" x14ac:dyDescent="0.25">
      <c r="A11" t="s">
        <v>205</v>
      </c>
    </row>
    <row r="12" spans="1:3" x14ac:dyDescent="0.25">
      <c r="A12" t="s">
        <v>206</v>
      </c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文件版本</vt:lpstr>
      <vt:lpstr>通信时序</vt:lpstr>
      <vt:lpstr>时序表达2</vt:lpstr>
      <vt:lpstr>通信地址分配</vt:lpstr>
      <vt:lpstr>设备编号及布局</vt:lpstr>
      <vt:lpstr>工艺流程</vt:lpstr>
      <vt:lpstr>立库的排-列-层示意</vt:lpstr>
      <vt:lpstr>读卡器ID分配</vt:lpstr>
      <vt:lpstr>设备通信地址</vt:lpstr>
      <vt:lpstr>OCV交互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2018-07-08T12:46:13Z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