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objeck-lang\docs\"/>
    </mc:Choice>
  </mc:AlternateContent>
  <xr:revisionPtr revIDLastSave="0" documentId="13_ncr:1_{97716121-B5CF-4B14-A5F1-353F95FE57BB}" xr6:coauthVersionLast="43" xr6:coauthVersionMax="43" xr10:uidLastSave="{00000000-0000-0000-0000-000000000000}"/>
  <bookViews>
    <workbookView xWindow="2604" yWindow="1884" windowWidth="21408" windowHeight="12888" activeTab="2" xr2:uid="{00000000-000D-0000-FFFF-FFFF00000000}"/>
  </bookViews>
  <sheets>
    <sheet name="spectral-norm" sheetId="1" r:id="rId1"/>
    <sheet name="mandelbrot" sheetId="2" r:id="rId2"/>
    <sheet name="fannkuch-redux" sheetId="3" r:id="rId3"/>
  </sheets>
  <definedNames>
    <definedName name="_xlnm._FilterDatabase" localSheetId="2" hidden="1">'fannkuch-redux'!$E$1:$E$8</definedName>
    <definedName name="_xlnm._FilterDatabase" localSheetId="1" hidden="1">mandelbrot!$E$1:$E$7</definedName>
    <definedName name="_xlnm._FilterDatabase" localSheetId="0" hidden="1">'spectral-norm'!$B$1:$B$8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3" l="1"/>
  <c r="D7" i="3"/>
  <c r="C7" i="3"/>
  <c r="B7" i="3"/>
  <c r="D8" i="3"/>
  <c r="E8" i="3"/>
  <c r="C8" i="3"/>
  <c r="B8" i="3"/>
  <c r="E4" i="3"/>
  <c r="E3" i="3"/>
  <c r="E2" i="3"/>
  <c r="C2" i="3"/>
  <c r="B2" i="3"/>
  <c r="E6" i="3"/>
  <c r="E5" i="3"/>
  <c r="D6" i="3"/>
  <c r="C6" i="3"/>
  <c r="B6" i="3"/>
  <c r="D5" i="3"/>
  <c r="C5" i="3"/>
  <c r="B5" i="3"/>
  <c r="D7" i="2" l="1"/>
  <c r="C7" i="2"/>
  <c r="B7" i="2"/>
  <c r="E7" i="2" s="1"/>
  <c r="E2" i="2"/>
  <c r="E2" i="1"/>
  <c r="E3" i="1"/>
  <c r="E4" i="1"/>
  <c r="E5" i="1"/>
  <c r="E6" i="1"/>
  <c r="B7" i="1"/>
  <c r="E7" i="1" s="1"/>
  <c r="C7" i="1"/>
  <c r="D7" i="1"/>
  <c r="B8" i="1"/>
  <c r="E8" i="1" s="1"/>
  <c r="C8" i="1"/>
  <c r="D8" i="1"/>
  <c r="E3" i="2"/>
  <c r="B4" i="2" l="1"/>
  <c r="E4" i="2" s="1"/>
  <c r="D8" i="2"/>
  <c r="C8" i="2"/>
  <c r="B8" i="2"/>
  <c r="E8" i="2" s="1"/>
  <c r="D6" i="2"/>
  <c r="C6" i="2"/>
  <c r="B6" i="2"/>
  <c r="E6" i="2" s="1"/>
  <c r="E5" i="2"/>
</calcChain>
</file>

<file path=xl/sharedStrings.xml><?xml version="1.0" encoding="utf-8"?>
<sst xmlns="http://schemas.openxmlformats.org/spreadsheetml/2006/main" count="27" uniqueCount="10">
  <si>
    <t>OpenJDK (9-internal)</t>
  </si>
  <si>
    <t>Free Pascal (3.0)</t>
  </si>
  <si>
    <t>Objeck(3.6)</t>
  </si>
  <si>
    <t>Erlang (HIPE 7.3)</t>
  </si>
  <si>
    <t>Python (2.7.12)</t>
  </si>
  <si>
    <t>Ruby (2.3.1)</t>
  </si>
  <si>
    <t>Language</t>
  </si>
  <si>
    <t>Time (secs)</t>
  </si>
  <si>
    <t>G++ (5.4)</t>
  </si>
  <si>
    <t>GCC (5.4)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</si>
</sst>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4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3">
    <xf numFmtId="0" fontId="0" fillId="0" borderId="0" xfId="0"/>
    <xf numFmtId="2" fontId="0" fillId="0" borderId="0" xfId="0" applyNumberFormat="1"/>
    <xf numFmtId="0" fontId="3" fillId="0" borderId="0" xfId="0" applyFont="1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3">
    <dxf>
      <numFmt numFmtId="2" formatCode="0.00"/>
    </dxf>
    <dxf>
      <numFmt numFmtId="2" formatCode="0.0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Spectral-Norm: n=5500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'spectral-norm'!$E$1</c:f>
              <c:strCache>
                <c:ptCount val="1"/>
                <c:pt idx="0">
                  <c:v>Time (secs)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cat>
            <c:strRef>
              <c:f>'spectral-norm'!$A$2:$A$8</c:f>
              <c:strCache>
                <c:ptCount val="7"/>
                <c:pt idx="0">
                  <c:v>GCC (5.4)</c:v>
                </c:pt>
                <c:pt idx="1">
                  <c:v>OpenJDK (9-internal)</c:v>
                </c:pt>
                <c:pt idx="2">
                  <c:v>Free Pascal (3.0)</c:v>
                </c:pt>
                <c:pt idx="3">
                  <c:v>Objeck(3.6)</c:v>
                </c:pt>
                <c:pt idx="4">
                  <c:v>Erlang (HIPE 7.3)</c:v>
                </c:pt>
                <c:pt idx="5">
                  <c:v>Python (2.7.12)</c:v>
                </c:pt>
                <c:pt idx="6">
                  <c:v>Ruby (2.3.1)</c:v>
                </c:pt>
              </c:strCache>
            </c:strRef>
          </c:cat>
          <c:val>
            <c:numRef>
              <c:f>'spectral-norm'!$E$2:$E$8</c:f>
              <c:numCache>
                <c:formatCode>0.00</c:formatCode>
                <c:ptCount val="7"/>
                <c:pt idx="0">
                  <c:v>1.3129999999999999</c:v>
                </c:pt>
                <c:pt idx="1">
                  <c:v>5.0040000000000004</c:v>
                </c:pt>
                <c:pt idx="2">
                  <c:v>6.1033333333333326</c:v>
                </c:pt>
                <c:pt idx="3">
                  <c:v>13.461333333333334</c:v>
                </c:pt>
                <c:pt idx="4">
                  <c:v>18.443000000000001</c:v>
                </c:pt>
                <c:pt idx="5">
                  <c:v>216.92699999999999</c:v>
                </c:pt>
                <c:pt idx="6">
                  <c:v>272.73266666666666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B-4073-8A6C-262861787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0120032"/>
        <c:axId val="340120360"/>
      </c:barChart>
      <c:catAx>
        <c:axId val="34012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20360"/>
        <c:crosses val="autoZero"/>
        <c:auto val="1"/>
        <c:lblAlgn val="ctr"/>
        <c:lblOffset val="100"/>
        <c:noMultiLvlLbl val="0"/>
      </c:catAx>
      <c:valAx>
        <c:axId val="34012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2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Mandelbrot: n=16000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121265247249503E-2"/>
          <c:y val="0.12825034578146613"/>
          <c:w val="0.905428713302729"/>
          <c:h val="0.7535501138083881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cat>
            <c:strRef>
              <c:f>mandelbrot!$A$2:$A$8</c:f>
              <c:strCache>
                <c:ptCount val="7"/>
                <c:pt idx="0">
                  <c:v>G++ (5.4)</c:v>
                </c:pt>
                <c:pt idx="1">
                  <c:v>OpenJDK (9-internal)</c:v>
                </c:pt>
                <c:pt idx="2">
                  <c:v>Free Pascal (3.0)</c:v>
                </c:pt>
                <c:pt idx="3">
                  <c:v>Objeck(3.6)</c:v>
                </c:pt>
                <c:pt idx="4">
                  <c:v>Erlang (HIPE 7.3)</c:v>
                </c:pt>
                <c:pt idx="5">
                  <c:v>Python (2.7.12)</c:v>
                </c:pt>
                <c:pt idx="6">
                  <c:v>Ruby (2.3.1)</c:v>
                </c:pt>
              </c:strCache>
            </c:strRef>
          </c:cat>
          <c:val>
            <c:numRef>
              <c:f>mandelbrot!$E$2:$E$8</c:f>
              <c:numCache>
                <c:formatCode>0.00</c:formatCode>
                <c:ptCount val="7"/>
                <c:pt idx="0">
                  <c:v>4.9133333333333331</c:v>
                </c:pt>
                <c:pt idx="1">
                  <c:v>6.6196666666666673</c:v>
                </c:pt>
                <c:pt idx="2">
                  <c:v>25.289000000000001</c:v>
                </c:pt>
                <c:pt idx="3">
                  <c:v>33.838333333333338</c:v>
                </c:pt>
                <c:pt idx="4">
                  <c:v>118.866</c:v>
                </c:pt>
                <c:pt idx="5">
                  <c:v>558.96999999999991</c:v>
                </c:pt>
                <c:pt idx="6">
                  <c:v>1027.8823333333332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8-48CF-96EF-0B15C4231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4953432"/>
        <c:axId val="384950152"/>
      </c:barChart>
      <c:catAx>
        <c:axId val="38495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50152"/>
        <c:crosses val="autoZero"/>
        <c:auto val="1"/>
        <c:lblAlgn val="ctr"/>
        <c:lblOffset val="100"/>
        <c:noMultiLvlLbl val="0"/>
      </c:catAx>
      <c:valAx>
        <c:axId val="384950152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53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Fannkuch-redux: n=12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'fannkuch-redux'!$E$1</c:f>
              <c:strCache>
                <c:ptCount val="1"/>
                <c:pt idx="0">
                  <c:v>Time (secs)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cat>
            <c:strRef>
              <c:f>'fannkuch-redux'!$A$2:$A$8</c:f>
              <c:strCache>
                <c:ptCount val="7"/>
                <c:pt idx="0">
                  <c:v>GCC (5.4)</c:v>
                </c:pt>
                <c:pt idx="1">
                  <c:v>OpenJDK (9-internal)</c:v>
                </c:pt>
                <c:pt idx="2">
                  <c:v>Free Pascal (3.0)</c:v>
                </c:pt>
                <c:pt idx="3">
                  <c:v>Objeck(3.6)</c:v>
                </c:pt>
                <c:pt idx="4">
                  <c:v>Erlang (HIPE 7.3)</c:v>
                </c:pt>
                <c:pt idx="5">
                  <c:v>Ruby (2.3.1)</c:v>
                </c:pt>
                <c:pt idx="6">
                  <c:v>Python (2.7.12)</c:v>
                </c:pt>
              </c:strCache>
            </c:strRef>
          </c:cat>
          <c:val>
            <c:numRef>
              <c:f>'fannkuch-redux'!$E$2:$E$8</c:f>
              <c:numCache>
                <c:formatCode>0.00</c:formatCode>
                <c:ptCount val="7"/>
                <c:pt idx="0">
                  <c:v>13.012333333333332</c:v>
                </c:pt>
                <c:pt idx="1">
                  <c:v>14.729666666666667</c:v>
                </c:pt>
                <c:pt idx="2">
                  <c:v>16.221999999999998</c:v>
                </c:pt>
                <c:pt idx="3">
                  <c:v>106.33033333333333</c:v>
                </c:pt>
                <c:pt idx="4">
                  <c:v>106.637</c:v>
                </c:pt>
                <c:pt idx="5">
                  <c:v>643.17133333333334</c:v>
                </c:pt>
                <c:pt idx="6">
                  <c:v>685.90033333333338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B-4E58-AB0F-7961BEC41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6220240"/>
        <c:axId val="293009192"/>
      </c:barChart>
      <c:catAx>
        <c:axId val="34622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09192"/>
        <c:crosses val="autoZero"/>
        <c:auto val="1"/>
        <c:lblAlgn val="ctr"/>
        <c:lblOffset val="100"/>
        <c:noMultiLvlLbl val="0"/>
      </c:catAx>
      <c:valAx>
        <c:axId val="29300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2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10</xdr:row>
      <xdr:rowOff>0</xdr:rowOff>
    </xdr:from>
    <xdr:to>
      <xdr:col>8</xdr:col>
      <xdr:colOff>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502627-ACAD-48A5-8D6C-267672BA7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9</xdr:row>
      <xdr:rowOff>0</xdr:rowOff>
    </xdr:from>
    <xdr:to>
      <xdr:col>9</xdr:col>
      <xdr:colOff>0</xdr:colOff>
      <xdr:row>26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10D57E-F89B-4C3F-9223-87A522E8A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8</xdr:col>
      <xdr:colOff>662940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330A66-CBBB-4674-A0D7-C93667B3E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_Anonymous_Sheet_DB__0" displayName="__Anonymous_Sheet_DB__0" ref="E1:E8" totalsRowShown="0" headerRowDxfId="2" dataDxfId="1">
  <sortState xmlns:xlrd2="http://schemas.microsoft.com/office/spreadsheetml/2017/richdata2" ref="E2:E8">
    <sortCondition ref="E3:E8"/>
  </sortState>
  <tableColumns count="1">
    <tableColumn id="1" xr3:uid="{00000000-0010-0000-0000-000001000000}" name="Time (secs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K25" sqref="K25"/>
    </sheetView>
  </sheetViews>
  <sheetFormatPr defaultRowHeight="13.8"/>
  <cols>
    <col min="1" max="1" width="18.09765625" bestFit="1" customWidth="1"/>
    <col min="2" max="4" width="10.69921875" customWidth="1"/>
    <col min="5" max="5" width="11.09765625" bestFit="1" customWidth="1"/>
  </cols>
  <sheetData>
    <row r="1" spans="1:5">
      <c r="A1" s="2" t="s">
        <v>6</v>
      </c>
      <c r="B1" s="2"/>
      <c r="C1" s="2"/>
      <c r="D1" s="2"/>
      <c r="E1" s="2" t="s">
        <v>7</v>
      </c>
    </row>
    <row r="2" spans="1:5">
      <c r="A2" t="s">
        <v>9</v>
      </c>
      <c r="B2">
        <v>1.2390000000000001</v>
      </c>
      <c r="C2">
        <v>1.42</v>
      </c>
      <c r="D2">
        <v>1.28</v>
      </c>
      <c r="E2" s="1">
        <f t="shared" ref="E2:E8" si="0">AVERAGE(B2:D2)</f>
        <v>1.3129999999999999</v>
      </c>
    </row>
    <row r="3" spans="1:5">
      <c r="A3" t="s">
        <v>0</v>
      </c>
      <c r="B3">
        <v>5.04</v>
      </c>
      <c r="C3">
        <v>4.88</v>
      </c>
      <c r="D3">
        <v>5.0919999999999996</v>
      </c>
      <c r="E3" s="1">
        <f t="shared" si="0"/>
        <v>5.0040000000000004</v>
      </c>
    </row>
    <row r="4" spans="1:5">
      <c r="A4" t="s">
        <v>1</v>
      </c>
      <c r="B4">
        <v>6.2519999999999998</v>
      </c>
      <c r="C4">
        <v>6.0149999999999997</v>
      </c>
      <c r="D4">
        <v>6.0430000000000001</v>
      </c>
      <c r="E4" s="1">
        <f t="shared" si="0"/>
        <v>6.1033333333333326</v>
      </c>
    </row>
    <row r="5" spans="1:5">
      <c r="A5" t="s">
        <v>2</v>
      </c>
      <c r="B5">
        <v>13.672000000000001</v>
      </c>
      <c r="C5">
        <v>13.282</v>
      </c>
      <c r="D5">
        <v>13.43</v>
      </c>
      <c r="E5" s="1">
        <f t="shared" si="0"/>
        <v>13.461333333333334</v>
      </c>
    </row>
    <row r="6" spans="1:5">
      <c r="A6" t="s">
        <v>3</v>
      </c>
      <c r="B6">
        <v>17.992000000000001</v>
      </c>
      <c r="C6">
        <v>18.741</v>
      </c>
      <c r="D6">
        <v>18.596</v>
      </c>
      <c r="E6" s="1">
        <f t="shared" si="0"/>
        <v>18.443000000000001</v>
      </c>
    </row>
    <row r="7" spans="1:5">
      <c r="A7" t="s">
        <v>4</v>
      </c>
      <c r="B7">
        <f>(3*60)+33.954</f>
        <v>213.95400000000001</v>
      </c>
      <c r="C7">
        <f>(3*60)+37.373</f>
        <v>217.37299999999999</v>
      </c>
      <c r="D7">
        <f>(3*60)+39.454</f>
        <v>219.45400000000001</v>
      </c>
      <c r="E7" s="1">
        <f t="shared" si="0"/>
        <v>216.92699999999999</v>
      </c>
    </row>
    <row r="8" spans="1:5">
      <c r="A8" t="s">
        <v>5</v>
      </c>
      <c r="B8">
        <f>(4*60)+30.212</f>
        <v>270.21199999999999</v>
      </c>
      <c r="C8">
        <f>(4*60)+34.819</f>
        <v>274.81900000000002</v>
      </c>
      <c r="D8">
        <f>(4*60)+33.167</f>
        <v>273.16700000000003</v>
      </c>
      <c r="E8" s="1">
        <f t="shared" si="0"/>
        <v>272.73266666666666</v>
      </c>
    </row>
  </sheetData>
  <pageMargins left="0" right="0" top="0.39374999999999999" bottom="0.39374999999999999" header="0" footer="0"/>
  <pageSetup orientation="portrait" r:id="rId1"/>
  <headerFooter>
    <oddHeader>&amp;C&amp;A</oddHeader>
    <oddFooter>&amp;CPage &amp;P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workbookViewId="0">
      <selection activeCell="H27" sqref="H27"/>
    </sheetView>
  </sheetViews>
  <sheetFormatPr defaultRowHeight="13.8"/>
  <cols>
    <col min="1" max="1" width="15" bestFit="1" customWidth="1"/>
    <col min="5" max="5" width="11.09765625" bestFit="1" customWidth="1"/>
  </cols>
  <sheetData>
    <row r="1" spans="1:5">
      <c r="A1" s="2" t="s">
        <v>6</v>
      </c>
      <c r="B1" s="2"/>
      <c r="C1" s="2"/>
      <c r="D1" s="2"/>
      <c r="E1" s="2" t="s">
        <v>7</v>
      </c>
    </row>
    <row r="2" spans="1:5">
      <c r="A2" t="s">
        <v>8</v>
      </c>
      <c r="B2">
        <v>4.8639999999999999</v>
      </c>
      <c r="C2">
        <v>4.7380000000000004</v>
      </c>
      <c r="D2">
        <v>5.1379999999999999</v>
      </c>
      <c r="E2" s="1">
        <f t="shared" ref="E2:E8" si="0">AVERAGE(B2:D2)</f>
        <v>4.9133333333333331</v>
      </c>
    </row>
    <row r="3" spans="1:5">
      <c r="A3" t="s">
        <v>0</v>
      </c>
      <c r="B3">
        <v>6.7279999999999998</v>
      </c>
      <c r="C3">
        <v>6.6070000000000002</v>
      </c>
      <c r="D3">
        <v>6.524</v>
      </c>
      <c r="E3" s="1">
        <f t="shared" si="0"/>
        <v>6.6196666666666673</v>
      </c>
    </row>
    <row r="4" spans="1:5">
      <c r="A4" t="s">
        <v>1</v>
      </c>
      <c r="B4">
        <f>25.083</f>
        <v>25.082999999999998</v>
      </c>
      <c r="C4">
        <v>25.318999999999999</v>
      </c>
      <c r="D4">
        <v>25.465</v>
      </c>
      <c r="E4" s="1">
        <f t="shared" si="0"/>
        <v>25.289000000000001</v>
      </c>
    </row>
    <row r="5" spans="1:5">
      <c r="A5" t="s">
        <v>2</v>
      </c>
      <c r="B5">
        <v>33.874000000000002</v>
      </c>
      <c r="C5">
        <v>33.255000000000003</v>
      </c>
      <c r="D5">
        <v>34.386000000000003</v>
      </c>
      <c r="E5" s="1">
        <f t="shared" si="0"/>
        <v>33.838333333333338</v>
      </c>
    </row>
    <row r="6" spans="1:5">
      <c r="A6" t="s">
        <v>3</v>
      </c>
      <c r="B6">
        <f>(2+60)+55.453</f>
        <v>117.453</v>
      </c>
      <c r="C6">
        <f>(2+60)+57.005</f>
        <v>119.005</v>
      </c>
      <c r="D6">
        <f>(2+60)+58.14</f>
        <v>120.14</v>
      </c>
      <c r="E6" s="1">
        <f t="shared" si="0"/>
        <v>118.866</v>
      </c>
    </row>
    <row r="7" spans="1:5">
      <c r="A7" t="s">
        <v>4</v>
      </c>
      <c r="B7">
        <f>(9*60)+12.776</f>
        <v>552.77599999999995</v>
      </c>
      <c r="C7">
        <f>(9*60)+37.495</f>
        <v>577.495</v>
      </c>
      <c r="D7">
        <f>(9*60)+6.639</f>
        <v>546.63900000000001</v>
      </c>
      <c r="E7" s="1">
        <f t="shared" si="0"/>
        <v>558.96999999999991</v>
      </c>
    </row>
    <row r="8" spans="1:5">
      <c r="A8" t="s">
        <v>5</v>
      </c>
      <c r="B8">
        <f>(16*60)+46.672</f>
        <v>1006.672</v>
      </c>
      <c r="C8">
        <f>(17*60)+3.502</f>
        <v>1023.502</v>
      </c>
      <c r="D8">
        <f>(17*60)+33.473</f>
        <v>1053.473</v>
      </c>
      <c r="E8" s="1">
        <f t="shared" si="0"/>
        <v>1027.8823333333332</v>
      </c>
    </row>
  </sheetData>
  <autoFilter ref="E1:E7" xr:uid="{00000000-0009-0000-0000-000001000000}">
    <sortState xmlns:xlrd2="http://schemas.microsoft.com/office/spreadsheetml/2017/richdata2" ref="A2:E8">
      <sortCondition ref="E1:E7"/>
    </sortState>
  </autoFilter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tabSelected="1" workbookViewId="0">
      <selection activeCell="K15" sqref="K15"/>
    </sheetView>
  </sheetViews>
  <sheetFormatPr defaultRowHeight="13.8"/>
  <cols>
    <col min="1" max="1" width="18.09765625" bestFit="1" customWidth="1"/>
    <col min="5" max="5" width="11.09765625" bestFit="1" customWidth="1"/>
  </cols>
  <sheetData>
    <row r="1" spans="1:5">
      <c r="A1" s="2" t="s">
        <v>6</v>
      </c>
      <c r="E1" s="2" t="s">
        <v>7</v>
      </c>
    </row>
    <row r="2" spans="1:5">
      <c r="A2" t="s">
        <v>9</v>
      </c>
      <c r="B2">
        <f>13.709</f>
        <v>13.709</v>
      </c>
      <c r="C2">
        <f>12.529</f>
        <v>12.529</v>
      </c>
      <c r="D2">
        <v>12.798999999999999</v>
      </c>
      <c r="E2" s="1">
        <f t="shared" ref="E2:E8" si="0">AVERAGE(B2:D2)</f>
        <v>13.012333333333332</v>
      </c>
    </row>
    <row r="3" spans="1:5">
      <c r="A3" t="s">
        <v>0</v>
      </c>
      <c r="B3">
        <v>15.23</v>
      </c>
      <c r="C3">
        <v>14.831</v>
      </c>
      <c r="D3">
        <v>14.128</v>
      </c>
      <c r="E3" s="1">
        <f t="shared" si="0"/>
        <v>14.729666666666667</v>
      </c>
    </row>
    <row r="4" spans="1:5">
      <c r="A4" t="s">
        <v>1</v>
      </c>
      <c r="B4">
        <v>16.277999999999999</v>
      </c>
      <c r="C4">
        <v>16.408000000000001</v>
      </c>
      <c r="D4">
        <v>15.98</v>
      </c>
      <c r="E4" s="1">
        <f t="shared" si="0"/>
        <v>16.221999999999998</v>
      </c>
    </row>
    <row r="5" spans="1:5">
      <c r="A5" t="s">
        <v>2</v>
      </c>
      <c r="B5">
        <f>(1*60)+46.348</f>
        <v>106.348</v>
      </c>
      <c r="C5">
        <f>(1*60)+44.91</f>
        <v>104.91</v>
      </c>
      <c r="D5">
        <f>(1*60)+47.733</f>
        <v>107.733</v>
      </c>
      <c r="E5" s="1">
        <f t="shared" si="0"/>
        <v>106.33033333333333</v>
      </c>
    </row>
    <row r="6" spans="1:5">
      <c r="A6" t="s">
        <v>3</v>
      </c>
      <c r="B6">
        <f>(1*60)+48.598</f>
        <v>108.598</v>
      </c>
      <c r="C6">
        <f>(1*60)+46.546</f>
        <v>106.54599999999999</v>
      </c>
      <c r="D6">
        <f>(1*60)+44.767</f>
        <v>104.767</v>
      </c>
      <c r="E6" s="1">
        <f t="shared" si="0"/>
        <v>106.637</v>
      </c>
    </row>
    <row r="7" spans="1:5">
      <c r="A7" t="s">
        <v>5</v>
      </c>
      <c r="B7">
        <f>(10*60)+44.518</f>
        <v>644.51800000000003</v>
      </c>
      <c r="C7">
        <f>(10*60)+47.477</f>
        <v>647.47699999999998</v>
      </c>
      <c r="D7">
        <f>(10*60)+37.519</f>
        <v>637.51900000000001</v>
      </c>
      <c r="E7" s="1">
        <f t="shared" si="0"/>
        <v>643.17133333333334</v>
      </c>
    </row>
    <row r="8" spans="1:5">
      <c r="A8" t="s">
        <v>4</v>
      </c>
      <c r="B8">
        <f>(11*60)+21.633</f>
        <v>681.63300000000004</v>
      </c>
      <c r="C8">
        <f>(11*60)+24.536</f>
        <v>684.53600000000006</v>
      </c>
      <c r="D8">
        <f>(11*60)+31.532</f>
        <v>691.53200000000004</v>
      </c>
      <c r="E8" s="1">
        <f t="shared" si="0"/>
        <v>685.90033333333338</v>
      </c>
    </row>
  </sheetData>
  <autoFilter ref="E1:E8" xr:uid="{00000000-0009-0000-0000-000002000000}">
    <sortState xmlns:xlrd2="http://schemas.microsoft.com/office/spreadsheetml/2017/richdata2" ref="A2:E8">
      <sortCondition ref="E1:E8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spectral-norm</vt:lpstr>
      <vt:lpstr>mandelbrot</vt:lpstr>
      <vt:lpstr>fannkuch-redux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Randy Hollines</cp:lastModifiedBy>
  <cp:revision>5</cp:revision>
  <dcterms:created xsi:type="dcterms:W3CDTF">2017-03-05T22:03:02Z</dcterms:created>
  <dcterms:modified xsi:type="dcterms:W3CDTF">2019-06-09T04:42:54Z</dcterms:modified>
</cp:coreProperties>
</file>