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AC8BCF78-57B5-45D1-BAE5-92C94FDB94A6}" xr6:coauthVersionLast="47" xr6:coauthVersionMax="47" xr10:uidLastSave="{00000000-0000-0000-0000-000000000000}"/>
  <bookViews>
    <workbookView xWindow="2244" yWindow="1224" windowWidth="21048" windowHeight="14076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F2" i="4" l="1"/>
  <c r="G2" i="4"/>
  <c r="F9" i="3"/>
  <c r="F4" i="3"/>
  <c r="D12" i="3"/>
  <c r="C12" i="3"/>
  <c r="B12" i="3"/>
  <c r="B5" i="4"/>
  <c r="E2" i="4" s="1"/>
  <c r="H2" i="4" s="1"/>
  <c r="A5" i="4"/>
  <c r="D3" i="4" s="1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K3" i="3"/>
  <c r="C11" i="3"/>
  <c r="D11" i="3"/>
  <c r="B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F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F11" i="3"/>
  <c r="F13" i="3" s="1"/>
  <c r="I11" i="3"/>
  <c r="I13" i="3" s="1"/>
  <c r="J11" i="3"/>
  <c r="J13" i="3" s="1"/>
  <c r="G11" i="3"/>
  <c r="G13" i="3" s="1"/>
  <c r="H11" i="3"/>
  <c r="H13" i="3" s="1"/>
  <c r="P11" i="3" l="1"/>
  <c r="G4" i="4"/>
  <c r="F4" i="4"/>
  <c r="G5" i="4"/>
  <c r="F3" i="4"/>
  <c r="G19" i="3"/>
  <c r="G17" i="3"/>
  <c r="G16" i="3"/>
  <c r="G18" i="3" s="1"/>
  <c r="F5" i="4" l="1"/>
  <c r="B7" i="4" s="1"/>
  <c r="G20" i="3"/>
  <c r="G15" i="3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</calcChain>
</file>

<file path=xl/sharedStrings.xml><?xml version="1.0" encoding="utf-8"?>
<sst xmlns="http://schemas.openxmlformats.org/spreadsheetml/2006/main" count="62" uniqueCount="56">
  <si>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</si>
  <si>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</si>
  <si>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</si>
  <si>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</si>
  <si>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</si>
  <si>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</si>
  <si>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</si>
  <si>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</si>
  <si>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</si>
  <si>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</si>
  <si>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</si>
  <si>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</si>
  <si>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</si>
  <si>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</si>
  <si>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</si>
  <si>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</si>
  <si>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</si>
  <si>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</si>
  <si>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</si>
  <si>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</si>
  <si>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</si>
  <si>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</si>
  <si>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</si>
  <si>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</si>
  <si>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</si>
  <si>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</si>
  <si>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</si>
  <si>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</si>
  <si>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</si>
  <si>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</si>
  <si>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</si>
  <si>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</si>
  <si>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</si>
  <si>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</si>
  <si>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</si>
  <si>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</si>
  <si>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</si>
  <si>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</si>
  <si>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</si>
  <si>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</si>
  <si>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</si>
  <si>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</si>
  <si>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</si>
  <si>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</si>
  <si>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</si>
  <si>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</si>
  <si>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</si>
  <si>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</si>
  <si>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</si>
  <si>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</si>
  <si>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</si>
  <si>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</si>
  <si>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t>t1</t>
  </si>
  <si>
    <t>t2</t>
  </si>
  <si>
    <t>t1`</t>
  </si>
  <si>
    <t>t2`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</si>
</sst>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2" formatCode="0.00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3" borderId="0" xfId="0" applyFill="1"/>
    <xf numFmtId="0" fontId="0" fillId="3" borderId="3" xfId="0" applyFill="1" applyBorder="1"/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2"/>
  <sheetViews>
    <sheetView tabSelected="1" workbookViewId="0">
      <selection activeCell="R17" sqref="R17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7.44140625" customWidth="1"/>
    <col min="4" max="4" width="6.5546875" bestFit="1" customWidth="1"/>
    <col min="5" max="5" width="6.33203125" customWidth="1"/>
    <col min="6" max="6" width="8.5546875" bestFit="1" customWidth="1"/>
    <col min="7" max="7" width="9.21875" bestFit="1" customWidth="1"/>
    <col min="8" max="8" width="9.5546875" bestFit="1" customWidth="1"/>
    <col min="9" max="9" width="8.5546875" bestFit="1" customWidth="1"/>
    <col min="10" max="10" width="7.5546875" customWidth="1"/>
    <col min="11" max="11" width="5.6640625" bestFit="1" customWidth="1"/>
    <col min="13" max="13" width="6.6640625" bestFit="1" customWidth="1"/>
    <col min="14" max="14" width="6.5546875" bestFit="1" customWidth="1"/>
    <col min="15" max="15" width="5.77734375" bestFit="1" customWidth="1"/>
    <col min="16" max="17" width="7.5546875" bestFit="1" customWidth="1"/>
  </cols>
  <sheetData>
    <row r="1" spans="1:17" ht="16.8" thickBot="1" x14ac:dyDescent="0.35">
      <c r="B1" s="16" t="s">
        <v>49</v>
      </c>
      <c r="C1" s="17"/>
      <c r="D1" s="18"/>
      <c r="F1" s="16" t="s">
        <v>36</v>
      </c>
      <c r="G1" s="17"/>
      <c r="H1" s="17"/>
      <c r="I1" s="17"/>
      <c r="J1" s="17"/>
      <c r="K1" s="18"/>
      <c r="M1" s="16" t="s">
        <v>18</v>
      </c>
      <c r="N1" s="17"/>
      <c r="O1" s="17"/>
      <c r="P1" s="17"/>
      <c r="Q1" s="18"/>
    </row>
    <row r="2" spans="1:17" ht="16.8" thickTop="1" x14ac:dyDescent="0.3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9</v>
      </c>
      <c r="K2" t="s">
        <v>8</v>
      </c>
      <c r="M2" t="s">
        <v>45</v>
      </c>
      <c r="N2" t="s">
        <v>46</v>
      </c>
      <c r="O2" t="s">
        <v>50</v>
      </c>
      <c r="P2" t="s">
        <v>47</v>
      </c>
      <c r="Q2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>POWER(C3,2)</f>
        <v>3600</v>
      </c>
      <c r="G3" s="1">
        <f>POWER(D3,2)</f>
        <v>484</v>
      </c>
      <c r="H3" s="1">
        <f>C3*B3</f>
        <v>8400</v>
      </c>
      <c r="I3" s="1">
        <f>D3*B3</f>
        <v>3080</v>
      </c>
      <c r="J3" s="1">
        <f>C3*D3</f>
        <v>1320</v>
      </c>
      <c r="K3" s="1">
        <f>ROWS(B3:B10)</f>
        <v>8</v>
      </c>
      <c r="L3" s="1"/>
      <c r="M3" s="1">
        <f>$G$15+$G$18*C3+$G$20*D3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>POWER(C4,2)</f>
        <v>3844</v>
      </c>
      <c r="G4" s="1">
        <f>POWER(D4,2)</f>
        <v>625</v>
      </c>
      <c r="H4" s="1">
        <f>C4*B4</f>
        <v>9610</v>
      </c>
      <c r="I4" s="1">
        <f>D4*B4</f>
        <v>3875</v>
      </c>
      <c r="J4" s="1">
        <f>C4*D4</f>
        <v>1550</v>
      </c>
      <c r="K4" s="1"/>
      <c r="L4" s="1"/>
      <c r="M4" s="1">
        <f>$G$15+$G$18*C4+$G$20*D4</f>
        <v>146.89830339321358</v>
      </c>
      <c r="N4" s="1">
        <f t="shared" ref="N4:N10" si="0">B4-M4</f>
        <v>8.1016966067864189</v>
      </c>
      <c r="O4" s="1">
        <f t="shared" ref="O4:O10" si="1">N4^2</f>
        <v>65.63748790841457</v>
      </c>
      <c r="P4" s="1">
        <f t="shared" ref="P4:P10" si="2">(B4-$B$12)^2</f>
        <v>702.25</v>
      </c>
      <c r="Q4" s="1">
        <f t="shared" ref="Q4:Q10" si="3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>POWER(C5,2)</f>
        <v>4489</v>
      </c>
      <c r="G5" s="1">
        <f>POWER(D5,2)</f>
        <v>576</v>
      </c>
      <c r="H5" s="1">
        <f>C5*B5</f>
        <v>10653</v>
      </c>
      <c r="I5" s="1">
        <f>D5*B5</f>
        <v>3816</v>
      </c>
      <c r="J5" s="1">
        <f>C5*D5</f>
        <v>1608</v>
      </c>
      <c r="K5" s="1"/>
      <c r="L5" s="1"/>
      <c r="M5" s="1">
        <f>$G$15+$G$18*C5+$G$20*D5</f>
        <v>164.29391217564873</v>
      </c>
      <c r="N5" s="1">
        <f t="shared" si="0"/>
        <v>-5.2939121756487282</v>
      </c>
      <c r="O5" s="1">
        <f t="shared" si="1"/>
        <v>28.025506123481851</v>
      </c>
      <c r="P5" s="1">
        <f t="shared" si="2"/>
        <v>506.25</v>
      </c>
      <c r="Q5" s="1">
        <f t="shared" si="3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>POWER(C6,2)</f>
        <v>4900</v>
      </c>
      <c r="G6" s="1">
        <f>POWER(D6,2)</f>
        <v>400</v>
      </c>
      <c r="H6" s="1">
        <f>C6*B6</f>
        <v>12530</v>
      </c>
      <c r="I6" s="1">
        <f>D6*B6</f>
        <v>3580</v>
      </c>
      <c r="J6" s="1">
        <f>C6*D6</f>
        <v>1400</v>
      </c>
      <c r="K6" s="1"/>
      <c r="L6" s="1"/>
      <c r="M6" s="1">
        <f>$G$15+$G$18*C6+$G$20*D6</f>
        <v>180.36216455976935</v>
      </c>
      <c r="N6" s="1">
        <f t="shared" si="0"/>
        <v>-1.3621645597693544</v>
      </c>
      <c r="O6" s="1">
        <f t="shared" si="1"/>
        <v>1.8554922878916389</v>
      </c>
      <c r="P6" s="1">
        <f t="shared" si="2"/>
        <v>6.25</v>
      </c>
      <c r="Q6" s="1">
        <f t="shared" si="3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>POWER(C7,2)</f>
        <v>5041</v>
      </c>
      <c r="G7" s="1">
        <f>POWER(D7,2)</f>
        <v>225</v>
      </c>
      <c r="H7" s="1">
        <f>C7*B7</f>
        <v>13632</v>
      </c>
      <c r="I7" s="1">
        <f>D7*B7</f>
        <v>2880</v>
      </c>
      <c r="J7" s="1">
        <f>C7*D7</f>
        <v>1065</v>
      </c>
      <c r="K7" s="1"/>
      <c r="L7" s="1"/>
      <c r="M7" s="1">
        <f>$G$15+$G$18*C7+$G$20*D7</f>
        <v>191.79077400754048</v>
      </c>
      <c r="N7" s="1">
        <f t="shared" si="0"/>
        <v>0.20922599245952256</v>
      </c>
      <c r="O7" s="1">
        <f t="shared" si="1"/>
        <v>4.3775515920672192E-2</v>
      </c>
      <c r="P7" s="1">
        <f t="shared" si="2"/>
        <v>110.25</v>
      </c>
      <c r="Q7" s="1">
        <f t="shared" si="3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>POWER(C8,2)</f>
        <v>5184</v>
      </c>
      <c r="G8" s="1">
        <f>POWER(D8,2)</f>
        <v>196</v>
      </c>
      <c r="H8" s="1">
        <f>C8*B8</f>
        <v>14400</v>
      </c>
      <c r="I8" s="1">
        <f>D8*B8</f>
        <v>2800</v>
      </c>
      <c r="J8" s="1">
        <f>C8*D8</f>
        <v>1008</v>
      </c>
      <c r="K8" s="1"/>
      <c r="L8" s="1"/>
      <c r="M8" s="1">
        <f>$G$15+$G$18*C8+$G$20*D8</f>
        <v>196.59481037924155</v>
      </c>
      <c r="N8" s="1">
        <f t="shared" si="0"/>
        <v>3.4051896207584491</v>
      </c>
      <c r="O8" s="1">
        <f t="shared" si="1"/>
        <v>11.595316353321071</v>
      </c>
      <c r="P8" s="1">
        <f t="shared" si="2"/>
        <v>342.25</v>
      </c>
      <c r="Q8" s="1">
        <f t="shared" si="3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>POWER(C9,2)</f>
        <v>5625</v>
      </c>
      <c r="G9" s="1">
        <f>POWER(D9,2)</f>
        <v>196</v>
      </c>
      <c r="H9" s="1">
        <f>C9*B9</f>
        <v>15900</v>
      </c>
      <c r="I9" s="1">
        <f>D9*B9</f>
        <v>2968</v>
      </c>
      <c r="J9" s="1">
        <f>C9*D9</f>
        <v>1050</v>
      </c>
      <c r="K9" s="1"/>
      <c r="L9" s="1"/>
      <c r="M9" s="1">
        <f>$G$15+$G$18*C9+$G$20*D9</f>
        <v>206.0384896872921</v>
      </c>
      <c r="N9" s="1">
        <f t="shared" si="0"/>
        <v>5.961510312707901</v>
      </c>
      <c r="O9" s="1">
        <f t="shared" si="1"/>
        <v>35.539605208522659</v>
      </c>
      <c r="P9" s="1">
        <f t="shared" si="2"/>
        <v>930.25</v>
      </c>
      <c r="Q9" s="1">
        <f t="shared" si="3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>POWER(C10,2)</f>
        <v>6084</v>
      </c>
      <c r="G10" s="1">
        <f>POWER(D10,2)</f>
        <v>121</v>
      </c>
      <c r="H10" s="1">
        <f>C10*B10</f>
        <v>16770</v>
      </c>
      <c r="I10" s="1">
        <f>D10*B10</f>
        <v>2365</v>
      </c>
      <c r="J10" s="1">
        <f>C10*D10</f>
        <v>858</v>
      </c>
      <c r="K10" s="1"/>
      <c r="L10" s="1"/>
      <c r="M10" s="1">
        <f>$G$15+$G$18*C10+$G$20*D10</f>
        <v>220.45059880239523</v>
      </c>
      <c r="N10" s="1">
        <f t="shared" si="0"/>
        <v>-5.4505988023952341</v>
      </c>
      <c r="O10" s="1">
        <f t="shared" si="1"/>
        <v>29.709027304672361</v>
      </c>
      <c r="P10" s="1">
        <f t="shared" si="2"/>
        <v>1122.25</v>
      </c>
      <c r="Q10" s="1">
        <f t="shared" si="3"/>
        <v>1517.1491470651531</v>
      </c>
    </row>
    <row r="11" spans="1:17" x14ac:dyDescent="0.3">
      <c r="A11" t="s">
        <v>7</v>
      </c>
      <c r="B11" s="2">
        <f>SUM(B3:B10)</f>
        <v>1452</v>
      </c>
      <c r="C11" s="2">
        <f t="shared" ref="C11:F11" si="4">SUM(C3:C10)</f>
        <v>555</v>
      </c>
      <c r="D11" s="2">
        <f t="shared" si="4"/>
        <v>145</v>
      </c>
      <c r="E11" s="1"/>
      <c r="F11" s="2">
        <f t="shared" si="4"/>
        <v>38767</v>
      </c>
      <c r="G11" s="2">
        <f t="shared" ref="G11" si="5">SUM(G3:G10)</f>
        <v>2823</v>
      </c>
      <c r="H11" s="2">
        <f t="shared" ref="H11" si="6">SUM(H3:H10)</f>
        <v>101895</v>
      </c>
      <c r="I11" s="2">
        <f t="shared" ref="I11:J11" si="7">SUM(I3:I10)</f>
        <v>25364</v>
      </c>
      <c r="J11" s="2">
        <f t="shared" si="7"/>
        <v>9859</v>
      </c>
      <c r="K11" s="1"/>
      <c r="L11" s="1"/>
      <c r="M11" s="1"/>
      <c r="N11" s="1"/>
      <c r="O11" s="1"/>
      <c r="P11" s="2">
        <f t="shared" ref="P11:Q11" si="8">SUM(P3:P10)</f>
        <v>5442</v>
      </c>
      <c r="Q11" s="2">
        <f t="shared" si="8"/>
        <v>5238.5583388778014</v>
      </c>
    </row>
    <row r="12" spans="1:17" x14ac:dyDescent="0.3">
      <c r="A12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">
        <f>F11-POWER(C11,2)/$K$3</f>
        <v>263.875</v>
      </c>
      <c r="G13" s="1">
        <f>G11-POWER(D11,2)/$K$3</f>
        <v>194.875</v>
      </c>
      <c r="H13" s="1">
        <f>H11-(C11*$B$11)/K3</f>
        <v>1162.5</v>
      </c>
      <c r="I13" s="1">
        <f>I11-(D11*$B$11)/$K$3</f>
        <v>-953.5</v>
      </c>
      <c r="J13" s="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5"/>
      <c r="Q14" s="1"/>
    </row>
    <row r="15" spans="1:17" ht="16.2" x14ac:dyDescent="0.3">
      <c r="C15" s="3"/>
      <c r="D15" s="3"/>
      <c r="E15" s="1"/>
      <c r="F15" s="19" t="s">
        <v>51</v>
      </c>
      <c r="G15" s="19">
        <f>B12-G18*C12-G20*D12</f>
        <v>-6.8674872477267677</v>
      </c>
      <c r="M15" s="19" t="s">
        <v>18</v>
      </c>
      <c r="N15" s="20">
        <f>Q11/P11</f>
        <v>0.96261637980113957</v>
      </c>
      <c r="P15" s="14"/>
    </row>
    <row r="16" spans="1:17" x14ac:dyDescent="0.3">
      <c r="C16" s="3"/>
      <c r="D16" s="3"/>
      <c r="E16" s="1"/>
      <c r="F16" t="s">
        <v>11</v>
      </c>
      <c r="G16">
        <f>F13*G13-POWER(J13,2)</f>
        <v>11272.5</v>
      </c>
    </row>
    <row r="17" spans="2:7" x14ac:dyDescent="0.3">
      <c r="C17" s="3"/>
      <c r="D17" s="3"/>
      <c r="E17" s="1"/>
      <c r="F17" t="s">
        <v>54</v>
      </c>
      <c r="G17">
        <f>G13*H13-J13*I13</f>
        <v>35484.625</v>
      </c>
    </row>
    <row r="18" spans="2:7" x14ac:dyDescent="0.3">
      <c r="C18" s="3"/>
      <c r="D18" s="3"/>
      <c r="E18" s="1"/>
      <c r="F18" s="19" t="s">
        <v>52</v>
      </c>
      <c r="G18" s="19">
        <f>G17/$G$16</f>
        <v>3.147893102683522</v>
      </c>
    </row>
    <row r="19" spans="2:7" x14ac:dyDescent="0.3">
      <c r="C19" s="1"/>
      <c r="D19" s="1"/>
      <c r="E19" s="1"/>
      <c r="F19" t="s">
        <v>55</v>
      </c>
      <c r="G19">
        <f>F13*I13-(J13*H13)</f>
        <v>-18668.875</v>
      </c>
    </row>
    <row r="20" spans="2:7" x14ac:dyDescent="0.3">
      <c r="C20" s="1"/>
      <c r="D20" s="1"/>
      <c r="E20" s="1"/>
      <c r="F20" s="19" t="s">
        <v>53</v>
      </c>
      <c r="G20" s="19">
        <f>G19/$G$16</f>
        <v>-1.6561432690175206</v>
      </c>
    </row>
    <row r="21" spans="2:7" x14ac:dyDescent="0.3">
      <c r="C21" s="1"/>
      <c r="D21" s="1"/>
      <c r="E21" s="1"/>
    </row>
    <row r="22" spans="2:7" x14ac:dyDescent="0.3">
      <c r="B22" s="1"/>
      <c r="C22" s="1"/>
      <c r="D22" s="1"/>
      <c r="E22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1" t="s">
        <v>20</v>
      </c>
      <c r="B3" s="11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9" t="s">
        <v>25</v>
      </c>
      <c r="B8" s="9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0"/>
      <c r="B11" s="10" t="s">
        <v>31</v>
      </c>
      <c r="C11" s="10" t="s">
        <v>32</v>
      </c>
      <c r="D11" s="10" t="s">
        <v>33</v>
      </c>
      <c r="E11" s="10" t="s">
        <v>34</v>
      </c>
      <c r="F11" s="10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9" t="s">
        <v>29</v>
      </c>
      <c r="B14" s="9">
        <v>7</v>
      </c>
      <c r="C14" s="9">
        <v>5442</v>
      </c>
      <c r="D14" s="9"/>
      <c r="E14" s="9"/>
      <c r="F14" s="9"/>
    </row>
    <row r="15" spans="1:10" ht="15" thickBot="1" x14ac:dyDescent="0.35"/>
    <row r="16" spans="1:10" x14ac:dyDescent="0.3">
      <c r="A16" s="10"/>
      <c r="B16" s="10" t="s">
        <v>36</v>
      </c>
      <c r="C16" s="10" t="s">
        <v>24</v>
      </c>
      <c r="D16" s="10" t="s">
        <v>37</v>
      </c>
      <c r="E16" s="10" t="s">
        <v>38</v>
      </c>
      <c r="F16" s="10" t="s">
        <v>39</v>
      </c>
      <c r="G16" s="10" t="s">
        <v>40</v>
      </c>
      <c r="H16" s="10" t="s">
        <v>41</v>
      </c>
      <c r="I16" s="10" t="s">
        <v>42</v>
      </c>
    </row>
    <row r="17" spans="1:9" x14ac:dyDescent="0.3">
      <c r="A17" t="s">
        <v>30</v>
      </c>
      <c r="B17" s="12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2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9" t="s">
        <v>44</v>
      </c>
      <c r="B19" s="13">
        <v>-1.6561432690175213</v>
      </c>
      <c r="C19" s="9">
        <v>0.9759418588878106</v>
      </c>
      <c r="D19" s="9">
        <v>-1.6969691933337836</v>
      </c>
      <c r="E19" s="9">
        <v>0.15046353543016708</v>
      </c>
      <c r="F19" s="9">
        <v>-4.1648816841116671</v>
      </c>
      <c r="G19" s="9">
        <v>0.85259514607662457</v>
      </c>
      <c r="H19" s="9">
        <v>-4.1648816841116671</v>
      </c>
      <c r="I19" s="9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5" t="s">
        <v>0</v>
      </c>
      <c r="B1" s="5" t="s">
        <v>1</v>
      </c>
      <c r="D1" s="6" t="s">
        <v>13</v>
      </c>
      <c r="E1" s="6" t="s">
        <v>14</v>
      </c>
      <c r="F1" s="7" t="s">
        <v>15</v>
      </c>
      <c r="G1" s="8" t="s">
        <v>16</v>
      </c>
      <c r="H1" s="8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4">
        <f>AVERAGE(A2:A4)</f>
        <v>7</v>
      </c>
      <c r="B5" s="4">
        <f>AVERAGE(B2:B4)</f>
        <v>10</v>
      </c>
      <c r="D5" s="4"/>
      <c r="E5" s="4"/>
      <c r="F5" s="4">
        <f>POWER(SUM(F2:F4),2)</f>
        <v>3025</v>
      </c>
      <c r="G5" s="4">
        <f>SUM(G2:G4)</f>
        <v>50</v>
      </c>
      <c r="H5" s="4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2023-12-02T12:46:04Z</dcterms:modified>
</cp:coreProperties>
</file>