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AA56D92F-9F22-4F82-A6E5-F7EE06B3A412}" xr6:coauthVersionLast="47" xr6:coauthVersionMax="47" xr10:uidLastSave="{00000000-0000-0000-0000-000000000000}"/>
  <bookViews>
    <workbookView xWindow="2244" yWindow="1224" windowWidth="21048" windowHeight="14076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3" l="1"/>
  <c r="P10" i="3"/>
  <c r="Q3" i="3"/>
  <c r="Q4" i="3"/>
  <c r="Q5" i="3"/>
  <c r="Q6" i="3"/>
  <c r="Q7" i="3"/>
  <c r="Q8" i="3"/>
  <c r="Q9" i="3"/>
  <c r="Q2" i="3"/>
  <c r="P3" i="3"/>
  <c r="P4" i="3"/>
  <c r="P5" i="3"/>
  <c r="P6" i="3"/>
  <c r="P7" i="3"/>
  <c r="P8" i="3"/>
  <c r="P9" i="3"/>
  <c r="P2" i="3"/>
  <c r="O9" i="3"/>
  <c r="O8" i="3"/>
  <c r="O7" i="3"/>
  <c r="O6" i="3"/>
  <c r="O5" i="3"/>
  <c r="O4" i="3"/>
  <c r="O3" i="3"/>
  <c r="O2" i="3"/>
  <c r="N3" i="3"/>
  <c r="N4" i="3"/>
  <c r="N5" i="3"/>
  <c r="N6" i="3"/>
  <c r="N7" i="3"/>
  <c r="N8" i="3"/>
  <c r="N9" i="3"/>
  <c r="N2" i="3"/>
  <c r="M3" i="3"/>
  <c r="M4" i="3"/>
  <c r="M5" i="3"/>
  <c r="M6" i="3"/>
  <c r="M7" i="3"/>
  <c r="M8" i="3"/>
  <c r="M9" i="3"/>
  <c r="M2" i="3"/>
  <c r="F2" i="4" l="1"/>
  <c r="G2" i="4"/>
  <c r="F8" i="3"/>
  <c r="F3" i="3"/>
  <c r="D11" i="3"/>
  <c r="C11" i="3"/>
  <c r="B11" i="3"/>
  <c r="B5" i="4"/>
  <c r="E2" i="4" s="1"/>
  <c r="H2" i="4" s="1"/>
  <c r="A5" i="4"/>
  <c r="D3" i="4" s="1"/>
  <c r="J3" i="3"/>
  <c r="J4" i="3"/>
  <c r="J5" i="3"/>
  <c r="J6" i="3"/>
  <c r="J7" i="3"/>
  <c r="J8" i="3"/>
  <c r="J9" i="3"/>
  <c r="J2" i="3"/>
  <c r="I3" i="3"/>
  <c r="I4" i="3"/>
  <c r="I5" i="3"/>
  <c r="I6" i="3"/>
  <c r="I7" i="3"/>
  <c r="I8" i="3"/>
  <c r="I9" i="3"/>
  <c r="I2" i="3"/>
  <c r="H3" i="3"/>
  <c r="K2" i="3"/>
  <c r="C10" i="3"/>
  <c r="D10" i="3"/>
  <c r="B10" i="3"/>
  <c r="H4" i="3"/>
  <c r="H5" i="3"/>
  <c r="H6" i="3"/>
  <c r="H7" i="3"/>
  <c r="H8" i="3"/>
  <c r="H9" i="3"/>
  <c r="H2" i="3"/>
  <c r="G3" i="3"/>
  <c r="F4" i="3"/>
  <c r="G4" i="3"/>
  <c r="F5" i="3"/>
  <c r="G5" i="3"/>
  <c r="F6" i="3"/>
  <c r="G6" i="3"/>
  <c r="F7" i="3"/>
  <c r="G7" i="3"/>
  <c r="G8" i="3"/>
  <c r="F9" i="3"/>
  <c r="G9" i="3"/>
  <c r="G2" i="3"/>
  <c r="F2" i="3"/>
  <c r="G3" i="4" l="1"/>
  <c r="E4" i="4"/>
  <c r="H4" i="4" s="1"/>
  <c r="D2" i="4"/>
  <c r="E3" i="4"/>
  <c r="H3" i="4" s="1"/>
  <c r="H5" i="4" s="1"/>
  <c r="D4" i="4"/>
  <c r="F10" i="3"/>
  <c r="F12" i="3" s="1"/>
  <c r="I10" i="3"/>
  <c r="I12" i="3" s="1"/>
  <c r="J10" i="3"/>
  <c r="J12" i="3" s="1"/>
  <c r="G10" i="3"/>
  <c r="G12" i="3" s="1"/>
  <c r="H10" i="3"/>
  <c r="H12" i="3" s="1"/>
  <c r="G4" i="4" l="1"/>
  <c r="F4" i="4"/>
  <c r="G5" i="4"/>
  <c r="F3" i="4"/>
  <c r="B19" i="3"/>
  <c r="B17" i="3"/>
  <c r="B16" i="3"/>
  <c r="B18" i="3" s="1"/>
  <c r="F5" i="4" l="1"/>
  <c r="B7" i="4" s="1"/>
  <c r="B20" i="3"/>
  <c r="B14" i="3" s="1"/>
</calcChain>
</file>

<file path=xl/sharedStrings.xml><?xml version="1.0" encoding="utf-8"?>
<sst xmlns="http://schemas.openxmlformats.org/spreadsheetml/2006/main" count="58" uniqueCount="55">
  <si>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</si>
  <si>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</si>
  <si>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</si>
  <si>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</si>
  <si>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</si>
  <si>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</si>
  <si>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</si>
  <si>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</si>
  <si>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</si>
  <si>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</si>
  <si>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</si>
  <si>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b1</t>
  </si>
  <si>
    <t>b2</t>
  </si>
  <si>
    <t>b1`</t>
  </si>
  <si>
    <t>d`</t>
  </si>
  <si>
    <t>b2`</t>
  </si>
  <si>
    <t>b0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</si>
  <si>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</si>
  <si>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</si>
  <si>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</si>
  <si>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</si>
  <si>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</si>
  <si>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</si>
  <si>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</si>
  <si>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</si>
  <si>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</si>
  <si>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</si>
  <si>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</si>
  <si>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</si>
  <si>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</si>
  <si>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</si>
  <si>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</si>
  <si>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</si>
  <si>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</si>
  <si>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</si>
  <si>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</si>
  <si>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</si>
  <si>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</si>
  <si>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</si>
  <si>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</si>
  <si>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</si>
  <si>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</si>
  <si>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</si>
  <si>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</si>
  <si>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</si>
  <si>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</si>
  <si>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</si>
  <si>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</si>
  <si>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</si>
  <si>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</si>
  <si>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</si>
  <si>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</si>
  <si>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error^2</t>
  </si>
  <si>
    <t>sst</t>
  </si>
  <si>
    <t>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</si>
</sst>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6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5" borderId="0" xfId="0" applyFill="1"/>
    <xf numFmtId="0" fontId="0" fillId="5" borderId="3" xfId="0" applyFill="1" applyBorder="1"/>
    <xf numFmtId="2" fontId="0" fillId="3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2"/>
  <sheetViews>
    <sheetView tabSelected="1" workbookViewId="0">
      <selection activeCell="P2" sqref="P2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7.44140625" customWidth="1"/>
    <col min="4" max="4" width="6.5546875" bestFit="1" customWidth="1"/>
    <col min="5" max="5" width="6.33203125" customWidth="1"/>
    <col min="6" max="6" width="8.5546875" bestFit="1" customWidth="1"/>
    <col min="7" max="7" width="7.5546875" bestFit="1" customWidth="1"/>
    <col min="8" max="8" width="9.5546875" bestFit="1" customWidth="1"/>
    <col min="9" max="9" width="8.5546875" bestFit="1" customWidth="1"/>
    <col min="10" max="10" width="7.5546875" customWidth="1"/>
    <col min="11" max="11" width="5.6640625" bestFit="1" customWidth="1"/>
    <col min="15" max="15" width="7.109375" bestFit="1" customWidth="1"/>
    <col min="16" max="16" width="13.6640625" bestFit="1" customWidth="1"/>
  </cols>
  <sheetData>
    <row r="1" spans="1:17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8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3">
      <c r="A2" s="1"/>
      <c r="B2" s="1">
        <v>140</v>
      </c>
      <c r="C2" s="1">
        <v>60</v>
      </c>
      <c r="D2" s="1">
        <v>22</v>
      </c>
      <c r="E2" s="1"/>
      <c r="F2" s="1">
        <f>POWER(C2,2)</f>
        <v>3600</v>
      </c>
      <c r="G2" s="1">
        <f>POWER(D2,2)</f>
        <v>484</v>
      </c>
      <c r="H2" s="1">
        <f>C2*B2</f>
        <v>8400</v>
      </c>
      <c r="I2" s="1">
        <f>D2*B2</f>
        <v>3080</v>
      </c>
      <c r="J2" s="1">
        <f>C2*D2</f>
        <v>1320</v>
      </c>
      <c r="K2" s="1">
        <f>ROWS(B2:B9)</f>
        <v>8</v>
      </c>
      <c r="L2" s="1"/>
      <c r="M2" s="1">
        <f>$B$14+$B$18*C2+$B$20*D2</f>
        <v>145.57094699489909</v>
      </c>
      <c r="N2" s="1">
        <f>B2-M2</f>
        <v>-5.5709469948990886</v>
      </c>
      <c r="O2" s="1">
        <f>N2^2</f>
        <v>31.035450419975184</v>
      </c>
      <c r="P2" s="1">
        <f>(B2-$B$11)^2</f>
        <v>1722.25</v>
      </c>
      <c r="Q2" s="1">
        <f>(M2-$B$11)^2</f>
        <v>1290.8968498433508</v>
      </c>
    </row>
    <row r="3" spans="1:17" x14ac:dyDescent="0.3">
      <c r="A3" s="1"/>
      <c r="B3" s="1">
        <v>155</v>
      </c>
      <c r="C3" s="1">
        <v>62</v>
      </c>
      <c r="D3" s="1">
        <v>25</v>
      </c>
      <c r="E3" s="1"/>
      <c r="F3" s="1">
        <f>POWER(C3,2)</f>
        <v>3844</v>
      </c>
      <c r="G3" s="1">
        <f>POWER(D3,2)</f>
        <v>625</v>
      </c>
      <c r="H3" s="1">
        <f>C3*B3</f>
        <v>9610</v>
      </c>
      <c r="I3" s="1">
        <f>D3*B3</f>
        <v>3875</v>
      </c>
      <c r="J3" s="1">
        <f>C3*D3</f>
        <v>1550</v>
      </c>
      <c r="K3" s="1"/>
      <c r="L3" s="1"/>
      <c r="M3" s="1">
        <f t="shared" ref="M3:M9" si="0">$B$14+$B$18*C3+$B$20*D3</f>
        <v>146.89830339321358</v>
      </c>
      <c r="N3" s="1">
        <f t="shared" ref="N3:N9" si="1">B3-M3</f>
        <v>8.1016966067864189</v>
      </c>
      <c r="O3" s="1">
        <f t="shared" ref="O3:O9" si="2">N3^2</f>
        <v>65.63748790841457</v>
      </c>
      <c r="P3" s="1">
        <f t="shared" ref="P3:P9" si="3">(B3-$B$11)^2</f>
        <v>702.25</v>
      </c>
      <c r="Q3" s="1">
        <f t="shared" ref="Q3:Q9" si="4">(M3-$B$11)^2</f>
        <v>1197.2774080680947</v>
      </c>
    </row>
    <row r="4" spans="1:17" x14ac:dyDescent="0.3">
      <c r="A4" s="1"/>
      <c r="B4" s="1">
        <v>159</v>
      </c>
      <c r="C4" s="1">
        <v>67</v>
      </c>
      <c r="D4" s="1">
        <v>24</v>
      </c>
      <c r="E4" s="1"/>
      <c r="F4" s="1">
        <f>POWER(C4,2)</f>
        <v>4489</v>
      </c>
      <c r="G4" s="1">
        <f>POWER(D4,2)</f>
        <v>576</v>
      </c>
      <c r="H4" s="1">
        <f>C4*B4</f>
        <v>10653</v>
      </c>
      <c r="I4" s="1">
        <f>D4*B4</f>
        <v>3816</v>
      </c>
      <c r="J4" s="1">
        <f>C4*D4</f>
        <v>1608</v>
      </c>
      <c r="K4" s="1"/>
      <c r="L4" s="1"/>
      <c r="M4" s="1">
        <f t="shared" si="0"/>
        <v>164.29391217564873</v>
      </c>
      <c r="N4" s="1">
        <f t="shared" si="1"/>
        <v>-5.2939121756487282</v>
      </c>
      <c r="O4" s="1">
        <f t="shared" si="2"/>
        <v>28.025506123481851</v>
      </c>
      <c r="P4" s="1">
        <f t="shared" si="3"/>
        <v>506.25</v>
      </c>
      <c r="Q4" s="1">
        <f t="shared" si="4"/>
        <v>296.04945821928908</v>
      </c>
    </row>
    <row r="5" spans="1:17" x14ac:dyDescent="0.3">
      <c r="A5" s="1"/>
      <c r="B5" s="1">
        <v>179</v>
      </c>
      <c r="C5" s="1">
        <v>70</v>
      </c>
      <c r="D5" s="1">
        <v>20</v>
      </c>
      <c r="E5" s="1"/>
      <c r="F5" s="1">
        <f>POWER(C5,2)</f>
        <v>4900</v>
      </c>
      <c r="G5" s="1">
        <f>POWER(D5,2)</f>
        <v>400</v>
      </c>
      <c r="H5" s="1">
        <f>C5*B5</f>
        <v>12530</v>
      </c>
      <c r="I5" s="1">
        <f>D5*B5</f>
        <v>3580</v>
      </c>
      <c r="J5" s="1">
        <f>C5*D5</f>
        <v>1400</v>
      </c>
      <c r="K5" s="1"/>
      <c r="L5" s="1"/>
      <c r="M5" s="1">
        <f t="shared" si="0"/>
        <v>180.36216455976935</v>
      </c>
      <c r="N5" s="1">
        <f t="shared" si="1"/>
        <v>-1.3621645597693544</v>
      </c>
      <c r="O5" s="1">
        <f t="shared" si="2"/>
        <v>1.8554922878916389</v>
      </c>
      <c r="P5" s="1">
        <f t="shared" si="3"/>
        <v>6.25</v>
      </c>
      <c r="Q5" s="1">
        <f t="shared" si="4"/>
        <v>1.2946694890448671</v>
      </c>
    </row>
    <row r="6" spans="1:17" x14ac:dyDescent="0.3">
      <c r="A6" s="1"/>
      <c r="B6" s="1">
        <v>192</v>
      </c>
      <c r="C6" s="1">
        <v>71</v>
      </c>
      <c r="D6" s="1">
        <v>15</v>
      </c>
      <c r="E6" s="1"/>
      <c r="F6" s="1">
        <f>POWER(C6,2)</f>
        <v>5041</v>
      </c>
      <c r="G6" s="1">
        <f>POWER(D6,2)</f>
        <v>225</v>
      </c>
      <c r="H6" s="1">
        <f>C6*B6</f>
        <v>13632</v>
      </c>
      <c r="I6" s="1">
        <f>D6*B6</f>
        <v>2880</v>
      </c>
      <c r="J6" s="1">
        <f>C6*D6</f>
        <v>1065</v>
      </c>
      <c r="K6" s="1"/>
      <c r="L6" s="1"/>
      <c r="M6" s="1">
        <f t="shared" si="0"/>
        <v>191.79077400754048</v>
      </c>
      <c r="N6" s="1">
        <f t="shared" si="1"/>
        <v>0.20922599245952256</v>
      </c>
      <c r="O6" s="1">
        <f t="shared" si="2"/>
        <v>4.3775515920672192E-2</v>
      </c>
      <c r="P6" s="1">
        <f t="shared" si="3"/>
        <v>110.25</v>
      </c>
      <c r="Q6" s="1">
        <f t="shared" si="4"/>
        <v>105.9000296742707</v>
      </c>
    </row>
    <row r="7" spans="1:17" x14ac:dyDescent="0.3">
      <c r="A7" s="1"/>
      <c r="B7" s="1">
        <v>200</v>
      </c>
      <c r="C7" s="1">
        <v>72</v>
      </c>
      <c r="D7" s="1">
        <v>14</v>
      </c>
      <c r="E7" s="1"/>
      <c r="F7" s="1">
        <f>POWER(C7,2)</f>
        <v>5184</v>
      </c>
      <c r="G7" s="1">
        <f>POWER(D7,2)</f>
        <v>196</v>
      </c>
      <c r="H7" s="1">
        <f>C7*B7</f>
        <v>14400</v>
      </c>
      <c r="I7" s="1">
        <f>D7*B7</f>
        <v>2800</v>
      </c>
      <c r="J7" s="1">
        <f>C7*D7</f>
        <v>1008</v>
      </c>
      <c r="K7" s="1"/>
      <c r="L7" s="1"/>
      <c r="M7" s="1">
        <f t="shared" si="0"/>
        <v>196.59481037924155</v>
      </c>
      <c r="N7" s="1">
        <f t="shared" si="1"/>
        <v>3.4051896207584491</v>
      </c>
      <c r="O7" s="1">
        <f t="shared" si="2"/>
        <v>11.595316353321071</v>
      </c>
      <c r="P7" s="1">
        <f t="shared" si="3"/>
        <v>342.25</v>
      </c>
      <c r="Q7" s="1">
        <f t="shared" si="4"/>
        <v>227.85330038525845</v>
      </c>
    </row>
    <row r="8" spans="1:17" x14ac:dyDescent="0.3">
      <c r="A8" s="1"/>
      <c r="B8" s="1">
        <v>212</v>
      </c>
      <c r="C8" s="1">
        <v>75</v>
      </c>
      <c r="D8" s="1">
        <v>14</v>
      </c>
      <c r="E8" s="1"/>
      <c r="F8" s="1">
        <f>POWER(C8,2)</f>
        <v>5625</v>
      </c>
      <c r="G8" s="1">
        <f>POWER(D8,2)</f>
        <v>196</v>
      </c>
      <c r="H8" s="1">
        <f>C8*B8</f>
        <v>15900</v>
      </c>
      <c r="I8" s="1">
        <f>D8*B8</f>
        <v>2968</v>
      </c>
      <c r="J8" s="1">
        <f>C8*D8</f>
        <v>1050</v>
      </c>
      <c r="K8" s="1"/>
      <c r="L8" s="1"/>
      <c r="M8" s="1">
        <f t="shared" si="0"/>
        <v>206.0384896872921</v>
      </c>
      <c r="N8" s="1">
        <f t="shared" si="1"/>
        <v>5.961510312707901</v>
      </c>
      <c r="O8" s="1">
        <f t="shared" si="2"/>
        <v>35.539605208522659</v>
      </c>
      <c r="P8" s="1">
        <f t="shared" si="3"/>
        <v>930.25</v>
      </c>
      <c r="Q8" s="1">
        <f t="shared" si="4"/>
        <v>602.13747613334067</v>
      </c>
    </row>
    <row r="9" spans="1:17" x14ac:dyDescent="0.3">
      <c r="A9" s="1"/>
      <c r="B9" s="1">
        <v>215</v>
      </c>
      <c r="C9" s="1">
        <v>78</v>
      </c>
      <c r="D9" s="1">
        <v>11</v>
      </c>
      <c r="E9" s="1"/>
      <c r="F9" s="1">
        <f>POWER(C9,2)</f>
        <v>6084</v>
      </c>
      <c r="G9" s="1">
        <f>POWER(D9,2)</f>
        <v>121</v>
      </c>
      <c r="H9" s="1">
        <f>C9*B9</f>
        <v>16770</v>
      </c>
      <c r="I9" s="1">
        <f>D9*B9</f>
        <v>2365</v>
      </c>
      <c r="J9" s="1">
        <f>C9*D9</f>
        <v>858</v>
      </c>
      <c r="K9" s="1"/>
      <c r="L9" s="1"/>
      <c r="M9" s="1">
        <f t="shared" si="0"/>
        <v>220.45059880239523</v>
      </c>
      <c r="N9" s="1">
        <f t="shared" si="1"/>
        <v>-5.4505988023952341</v>
      </c>
      <c r="O9" s="1">
        <f t="shared" si="2"/>
        <v>29.709027304672361</v>
      </c>
      <c r="P9" s="1">
        <f t="shared" si="3"/>
        <v>1122.25</v>
      </c>
      <c r="Q9" s="1">
        <f t="shared" si="4"/>
        <v>1517.1491470651531</v>
      </c>
    </row>
    <row r="10" spans="1:17" x14ac:dyDescent="0.3">
      <c r="A10" t="s">
        <v>7</v>
      </c>
      <c r="B10" s="2">
        <f>SUM(B2:B9)</f>
        <v>1452</v>
      </c>
      <c r="C10" s="2">
        <f t="shared" ref="C10:F10" si="5">SUM(C2:C9)</f>
        <v>555</v>
      </c>
      <c r="D10" s="2">
        <f t="shared" si="5"/>
        <v>145</v>
      </c>
      <c r="E10" s="1"/>
      <c r="F10" s="2">
        <f t="shared" si="5"/>
        <v>38767</v>
      </c>
      <c r="G10" s="2">
        <f t="shared" ref="G10" si="6">SUM(G2:G9)</f>
        <v>2823</v>
      </c>
      <c r="H10" s="2">
        <f t="shared" ref="H10" si="7">SUM(H2:H9)</f>
        <v>101895</v>
      </c>
      <c r="I10" s="2">
        <f t="shared" ref="I10:J10" si="8">SUM(I2:I9)</f>
        <v>25364</v>
      </c>
      <c r="J10" s="2">
        <f t="shared" si="8"/>
        <v>9859</v>
      </c>
      <c r="K10" s="1"/>
      <c r="L10" s="1"/>
      <c r="M10" s="1"/>
      <c r="N10" s="1"/>
      <c r="O10" s="1"/>
      <c r="P10" s="2">
        <f t="shared" ref="P10:Q10" si="9">SUM(P2:P9)</f>
        <v>5442</v>
      </c>
      <c r="Q10" s="2">
        <f t="shared" si="9"/>
        <v>5238.5583388778014</v>
      </c>
    </row>
    <row r="11" spans="1:17" x14ac:dyDescent="0.3">
      <c r="A11" t="s">
        <v>17</v>
      </c>
      <c r="B11" s="1">
        <f>AVERAGE(B2:B9)</f>
        <v>181.5</v>
      </c>
      <c r="C11" s="1">
        <f>AVERAGE(C2:C9)</f>
        <v>69.375</v>
      </c>
      <c r="D11" s="1">
        <f>AVERAGE(D2:D9)</f>
        <v>18.125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t="s">
        <v>10</v>
      </c>
      <c r="B12" s="1"/>
      <c r="C12" s="1"/>
      <c r="D12" s="1"/>
      <c r="E12" s="1"/>
      <c r="F12" s="1">
        <f>F10-POWER(C10,2)/$K$2</f>
        <v>263.875</v>
      </c>
      <c r="G12" s="1">
        <f>G10-POWER(D10,2)/$K$2</f>
        <v>194.875</v>
      </c>
      <c r="H12" s="1">
        <f>H10-(C10*$B$10)/K2</f>
        <v>1162.5</v>
      </c>
      <c r="I12" s="1">
        <f>I10-(D10*$B$10)/$K$2</f>
        <v>-953.5</v>
      </c>
      <c r="J12" s="1">
        <f>J10-(C10*D10)/K2</f>
        <v>-200.375</v>
      </c>
      <c r="K12" s="1"/>
      <c r="L12" s="1"/>
      <c r="M12" s="1"/>
      <c r="N12" s="1"/>
      <c r="O12" s="1"/>
      <c r="P12" s="1"/>
      <c r="Q12" s="1"/>
    </row>
    <row r="13" spans="1:17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8"/>
      <c r="Q13" s="1"/>
    </row>
    <row r="14" spans="1:17" x14ac:dyDescent="0.3">
      <c r="A14" s="13" t="s">
        <v>16</v>
      </c>
      <c r="B14" s="15">
        <f>B11-B18*C11-B20*D11</f>
        <v>-6.8674872477267677</v>
      </c>
      <c r="C14" s="3"/>
      <c r="D14" s="3"/>
      <c r="E14" s="1"/>
      <c r="P14" s="17"/>
    </row>
    <row r="15" spans="1:17" x14ac:dyDescent="0.3">
      <c r="B15" s="1"/>
      <c r="C15" s="3"/>
      <c r="D15" s="3"/>
      <c r="E15" s="1"/>
    </row>
    <row r="16" spans="1:17" x14ac:dyDescent="0.3">
      <c r="A16" s="4" t="s">
        <v>14</v>
      </c>
      <c r="B16" s="16">
        <f>F12*G12-POWER(J12,2)</f>
        <v>11272.5</v>
      </c>
      <c r="C16" s="3"/>
      <c r="D16" s="3"/>
      <c r="E16" s="1"/>
    </row>
    <row r="17" spans="1:5" x14ac:dyDescent="0.3">
      <c r="A17" t="s">
        <v>13</v>
      </c>
      <c r="B17" s="1">
        <f>G12*H12-J12*I12</f>
        <v>35484.625</v>
      </c>
      <c r="C17" s="3"/>
      <c r="D17" s="3"/>
      <c r="E17" s="1"/>
    </row>
    <row r="18" spans="1:5" x14ac:dyDescent="0.3">
      <c r="A18" s="13" t="s">
        <v>11</v>
      </c>
      <c r="B18" s="15">
        <f>B17/$B$16</f>
        <v>3.147893102683522</v>
      </c>
      <c r="C18" s="3"/>
      <c r="D18" s="3"/>
      <c r="E18" s="1"/>
    </row>
    <row r="19" spans="1:5" x14ac:dyDescent="0.3">
      <c r="A19" t="s">
        <v>15</v>
      </c>
      <c r="B19" s="1">
        <f>F12*I12-(J12*H12)</f>
        <v>-18668.875</v>
      </c>
      <c r="C19" s="1"/>
      <c r="D19" s="1"/>
      <c r="E19" s="1"/>
    </row>
    <row r="20" spans="1:5" x14ac:dyDescent="0.3">
      <c r="A20" s="13" t="s">
        <v>12</v>
      </c>
      <c r="B20" s="15">
        <f>B19/$B$16</f>
        <v>-1.6561432690175206</v>
      </c>
      <c r="C20" s="1"/>
      <c r="D20" s="1"/>
      <c r="E20" s="1"/>
    </row>
    <row r="21" spans="1:5" x14ac:dyDescent="0.3">
      <c r="C21" s="1"/>
      <c r="D21" s="1"/>
      <c r="E21" s="1"/>
    </row>
    <row r="22" spans="1:5" x14ac:dyDescent="0.3">
      <c r="B22" s="1"/>
      <c r="C22" s="1"/>
      <c r="D22" s="1"/>
      <c r="E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24</v>
      </c>
      <c r="J1" s="1"/>
    </row>
    <row r="2" spans="1:10" ht="15" thickBot="1" x14ac:dyDescent="0.35">
      <c r="J2" s="1"/>
    </row>
    <row r="3" spans="1:10" x14ac:dyDescent="0.3">
      <c r="A3" s="12" t="s">
        <v>25</v>
      </c>
      <c r="B3" s="12"/>
      <c r="J3" s="1"/>
    </row>
    <row r="4" spans="1:10" x14ac:dyDescent="0.3">
      <c r="A4" t="s">
        <v>26</v>
      </c>
      <c r="B4">
        <v>0.98113015436339501</v>
      </c>
      <c r="J4" s="1"/>
    </row>
    <row r="5" spans="1:10" x14ac:dyDescent="0.3">
      <c r="A5" t="s">
        <v>27</v>
      </c>
      <c r="B5">
        <v>0.96261637980113923</v>
      </c>
      <c r="J5" s="1"/>
    </row>
    <row r="6" spans="1:10" x14ac:dyDescent="0.3">
      <c r="A6" t="s">
        <v>28</v>
      </c>
      <c r="B6">
        <v>0.94766293172159488</v>
      </c>
      <c r="J6" s="1"/>
    </row>
    <row r="7" spans="1:10" x14ac:dyDescent="0.3">
      <c r="A7" t="s">
        <v>29</v>
      </c>
      <c r="B7">
        <v>6.3787406456478539</v>
      </c>
      <c r="J7" s="1"/>
    </row>
    <row r="8" spans="1:10" ht="15" thickBot="1" x14ac:dyDescent="0.35">
      <c r="A8" s="10" t="s">
        <v>30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31</v>
      </c>
    </row>
    <row r="11" spans="1:10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10" x14ac:dyDescent="0.3">
      <c r="A12" t="s">
        <v>32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33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34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t="s">
        <v>35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48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49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18</v>
      </c>
      <c r="E1" s="7" t="s">
        <v>19</v>
      </c>
      <c r="F1" s="8" t="s">
        <v>20</v>
      </c>
      <c r="G1" s="9" t="s">
        <v>21</v>
      </c>
      <c r="H1" s="9" t="s">
        <v>22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23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2023-12-02T12:29:40Z</dcterms:modified>
</cp:coreProperties>
</file>