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7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G18" i="1" l="1"/>
  <c r="CA18" i="1"/>
  <c r="BX18" i="1"/>
  <c r="BU19" i="1"/>
  <c r="S19" i="1"/>
  <c r="CR20" i="1"/>
  <c r="CS19" i="1"/>
  <c r="CU19" i="1"/>
  <c r="CX19" i="1"/>
  <c r="DD19" i="1"/>
  <c r="DP20" i="1"/>
  <c r="DQ19" i="1"/>
  <c r="LV17" i="1"/>
  <c r="BI19" i="1"/>
  <c r="BC19" i="1"/>
  <c r="AZ19" i="1"/>
  <c r="AX19" i="1"/>
  <c r="AK19" i="1"/>
  <c r="Z19" i="1"/>
  <c r="P19" i="1"/>
  <c r="N19" i="1"/>
  <c r="J19" i="1"/>
  <c r="H19" i="1"/>
  <c r="E19" i="1"/>
  <c r="GI19" i="1"/>
  <c r="GM17" i="1"/>
  <c r="GR17" i="1"/>
  <c r="GP17" i="1"/>
  <c r="HA17" i="1"/>
  <c r="GX17" i="1"/>
  <c r="GV17" i="1"/>
  <c r="HS17" i="1"/>
  <c r="HM17" i="1"/>
  <c r="HJ17" i="1"/>
  <c r="HH17" i="1"/>
  <c r="JB17" i="1"/>
  <c r="IP17" i="1"/>
  <c r="IJ17" i="1"/>
  <c r="IG17" i="1"/>
  <c r="IE17" i="1"/>
  <c r="KA17" i="1"/>
  <c r="KC17" i="1"/>
  <c r="KF17" i="1"/>
  <c r="KL17" i="1"/>
  <c r="KX17" i="1"/>
  <c r="MT15" i="1"/>
  <c r="JZ18" i="1"/>
  <c r="ID18" i="1"/>
  <c r="HG18" i="1"/>
  <c r="GU18" i="1"/>
  <c r="GO18" i="1"/>
  <c r="GL18" i="1"/>
  <c r="GJ18" i="1"/>
  <c r="FK17" i="1"/>
  <c r="EZ17" i="1"/>
  <c r="ET17" i="1"/>
  <c r="EQ17" i="1"/>
  <c r="EN18" i="1"/>
  <c r="EO17" i="1"/>
  <c r="EC18" i="1"/>
  <c r="DW18" i="1"/>
  <c r="DT18" i="1"/>
  <c r="DR18" i="1"/>
  <c r="DJ18" i="1"/>
  <c r="DG18" i="1"/>
  <c r="DE18" i="1"/>
  <c r="DA18" i="1"/>
  <c r="CY18" i="1"/>
  <c r="CV18" i="1"/>
  <c r="BO18" i="1"/>
  <c r="BL18" i="1"/>
  <c r="BJ18" i="1"/>
  <c r="BF18" i="1"/>
  <c r="BD18" i="1"/>
  <c r="BA18" i="1"/>
  <c r="AQ18" i="1"/>
  <c r="AN18" i="1"/>
  <c r="AL18" i="1"/>
  <c r="AH18" i="1"/>
  <c r="AF18" i="1"/>
  <c r="AC18" i="1"/>
  <c r="V18" i="1"/>
  <c r="T18" i="1"/>
  <c r="Q18" i="1"/>
  <c r="K18" i="1"/>
  <c r="MH16" i="1"/>
  <c r="MB16" i="1"/>
  <c r="LY16" i="1"/>
  <c r="LW16" i="1"/>
  <c r="LJ16" i="1"/>
  <c r="LD16" i="1"/>
  <c r="LA16" i="1"/>
  <c r="KY16" i="1"/>
  <c r="KR16" i="1"/>
  <c r="KO16" i="1"/>
  <c r="KM16" i="1"/>
  <c r="KI16" i="1"/>
  <c r="KG16" i="1"/>
  <c r="KD16" i="1"/>
  <c r="JN16" i="1"/>
  <c r="JH16" i="1"/>
  <c r="JE16" i="1"/>
  <c r="JC16" i="1"/>
  <c r="IV16" i="1"/>
  <c r="IS16" i="1"/>
  <c r="IQ16" i="1"/>
  <c r="IM16" i="1"/>
  <c r="IK16" i="1"/>
  <c r="IH16" i="1"/>
  <c r="HY16" i="1"/>
  <c r="HV16" i="1"/>
  <c r="HT16" i="1"/>
  <c r="HP16" i="1"/>
  <c r="HN16" i="1"/>
  <c r="HK16" i="1"/>
  <c r="HD16" i="1"/>
  <c r="HB16" i="1"/>
  <c r="GY16" i="1"/>
  <c r="GS16" i="1"/>
  <c r="FW16" i="1"/>
  <c r="FQ16" i="1"/>
  <c r="FN16" i="1"/>
  <c r="FL16" i="1"/>
  <c r="FF16" i="1"/>
  <c r="FC16" i="1"/>
  <c r="FA16" i="1"/>
  <c r="EW16" i="1"/>
  <c r="EU16" i="1"/>
  <c r="ER16" i="1"/>
  <c r="EI16" i="1"/>
  <c r="EF16" i="1"/>
  <c r="ED16" i="1"/>
  <c r="DZ16" i="1"/>
  <c r="DX16" i="1"/>
  <c r="DU16" i="1"/>
  <c r="DM16" i="1"/>
  <c r="DK16" i="1"/>
  <c r="DH16" i="1"/>
  <c r="DB16" i="1"/>
  <c r="CM16" i="1"/>
  <c r="CJ16" i="1"/>
  <c r="CH16" i="1"/>
  <c r="CD16" i="1"/>
  <c r="CB16" i="1"/>
  <c r="BY16" i="1"/>
  <c r="BR16" i="1"/>
  <c r="BP16" i="1"/>
  <c r="BM16" i="1"/>
  <c r="BG16" i="1"/>
  <c r="AT16" i="1"/>
  <c r="AR16" i="1"/>
  <c r="AO16" i="1"/>
  <c r="AI16" i="1"/>
  <c r="W16" i="1"/>
  <c r="NF12" i="1"/>
  <c r="MZ12" i="1"/>
  <c r="MW12" i="1"/>
  <c r="MU12" i="1"/>
  <c r="MN12" i="1"/>
  <c r="MK12" i="1"/>
  <c r="MI12" i="1"/>
  <c r="ME12" i="1"/>
  <c r="MC12" i="1"/>
  <c r="LZ12" i="1"/>
  <c r="LP12" i="1"/>
  <c r="LM12" i="1"/>
  <c r="LK12" i="1"/>
  <c r="LG12" i="1"/>
  <c r="LE12" i="1"/>
  <c r="LB12" i="1"/>
  <c r="KU12" i="1"/>
  <c r="KS12" i="1"/>
  <c r="KP12" i="1"/>
  <c r="KJ12" i="1"/>
  <c r="JT12" i="1"/>
  <c r="JQ12" i="1"/>
  <c r="JO12" i="1"/>
  <c r="JK12" i="1"/>
  <c r="JI12" i="1"/>
  <c r="JF12" i="1"/>
  <c r="JW10" i="1" l="1"/>
  <c r="IT12" i="1"/>
  <c r="IN12" i="1"/>
  <c r="IB12" i="1"/>
  <c r="HZ12" i="1"/>
  <c r="HW12" i="1"/>
  <c r="HQ12" i="1"/>
  <c r="HE12" i="1"/>
  <c r="IW12" i="1"/>
  <c r="GC12" i="1"/>
  <c r="FZ12" i="1"/>
  <c r="FX12" i="1"/>
  <c r="FT12" i="1"/>
  <c r="FR12" i="1"/>
  <c r="FO12" i="1"/>
  <c r="FI12" i="1"/>
  <c r="FG12" i="1"/>
  <c r="FD12" i="1"/>
  <c r="EX12" i="1"/>
  <c r="EL12" i="1"/>
  <c r="EJ12" i="1"/>
  <c r="EG12" i="1"/>
  <c r="EA12" i="1"/>
  <c r="DN12" i="1"/>
  <c r="CP12" i="1"/>
  <c r="CN12" i="1"/>
  <c r="CK12" i="1"/>
  <c r="CE14" i="1"/>
  <c r="CE12" i="1"/>
  <c r="BS12" i="1"/>
  <c r="AU12" i="1"/>
  <c r="NK10" i="1"/>
  <c r="NI10" i="1"/>
  <c r="NG10" i="1"/>
  <c r="NC10" i="1"/>
  <c r="NA10" i="1"/>
  <c r="MX10" i="1"/>
  <c r="MQ10" i="1"/>
  <c r="MO10" i="1"/>
  <c r="ML10" i="1"/>
  <c r="MF10" i="1"/>
  <c r="LS10" i="1"/>
  <c r="LQ10" i="1"/>
  <c r="LN10" i="1"/>
  <c r="LH10" i="1"/>
  <c r="KV10" i="1"/>
  <c r="JU10" i="1"/>
  <c r="JR10" i="1"/>
  <c r="JL10" i="1"/>
  <c r="IZ10" i="1"/>
  <c r="IB10" i="1"/>
  <c r="GF10" i="1"/>
  <c r="GD10" i="1"/>
  <c r="GA10" i="1"/>
  <c r="FU10" i="1"/>
</calcChain>
</file>

<file path=xl/sharedStrings.xml><?xml version="1.0" encoding="utf-8"?>
<sst xmlns="http://schemas.openxmlformats.org/spreadsheetml/2006/main" count="243" uniqueCount="228">
  <si>
    <t>01111111</t>
  </si>
  <si>
    <t>10111111</t>
  </si>
  <si>
    <t>11011111</t>
  </si>
  <si>
    <t>11101111</t>
  </si>
  <si>
    <t>11110111</t>
  </si>
  <si>
    <t>11111011</t>
  </si>
  <si>
    <t>11111101</t>
  </si>
  <si>
    <t>11111110</t>
  </si>
  <si>
    <t>00111111</t>
  </si>
  <si>
    <t>01011111</t>
  </si>
  <si>
    <t>01101111</t>
  </si>
  <si>
    <t>01110111</t>
  </si>
  <si>
    <t>01111011</t>
  </si>
  <si>
    <t>01111101</t>
  </si>
  <si>
    <t>01111110</t>
  </si>
  <si>
    <t>10011111</t>
  </si>
  <si>
    <t>11001111</t>
  </si>
  <si>
    <t>11010111</t>
  </si>
  <si>
    <t>11011011</t>
  </si>
  <si>
    <t>11011101</t>
  </si>
  <si>
    <t>11011110</t>
  </si>
  <si>
    <t>11100111</t>
  </si>
  <si>
    <t>11101011</t>
  </si>
  <si>
    <t>11101101</t>
  </si>
  <si>
    <t>11101110</t>
  </si>
  <si>
    <t>11110011</t>
  </si>
  <si>
    <t>11110101</t>
  </si>
  <si>
    <t>11110110</t>
  </si>
  <si>
    <t>11111001</t>
  </si>
  <si>
    <t>11111010</t>
  </si>
  <si>
    <t>11111100</t>
  </si>
  <si>
    <t>4+7-2-6+5+2+4-3</t>
  </si>
  <si>
    <t>00011111</t>
  </si>
  <si>
    <t>00101111</t>
  </si>
  <si>
    <t>00110111</t>
  </si>
  <si>
    <t>00111011</t>
  </si>
  <si>
    <t>00111101</t>
  </si>
  <si>
    <t>00111110</t>
  </si>
  <si>
    <t>01001111</t>
  </si>
  <si>
    <t>01010111</t>
  </si>
  <si>
    <t>01011011</t>
  </si>
  <si>
    <t>01011101</t>
  </si>
  <si>
    <t>01011110</t>
  </si>
  <si>
    <t>01100111</t>
  </si>
  <si>
    <t>01101011</t>
  </si>
  <si>
    <t>01101101</t>
  </si>
  <si>
    <t>01101110</t>
  </si>
  <si>
    <t>01110011</t>
  </si>
  <si>
    <t>01110101</t>
  </si>
  <si>
    <t>01110110</t>
  </si>
  <si>
    <t>01111001</t>
  </si>
  <si>
    <t>01111010</t>
  </si>
  <si>
    <t>01111100</t>
  </si>
  <si>
    <t xml:space="preserve">F = </t>
  </si>
  <si>
    <t>10001111</t>
  </si>
  <si>
    <t>10010111</t>
  </si>
  <si>
    <t>10011011</t>
  </si>
  <si>
    <t>10011101</t>
  </si>
  <si>
    <t>10011110</t>
  </si>
  <si>
    <t>11000111</t>
  </si>
  <si>
    <t>11001011</t>
  </si>
  <si>
    <t>11001101</t>
  </si>
  <si>
    <t>11001110</t>
  </si>
  <si>
    <t>11010011</t>
  </si>
  <si>
    <t>11010101</t>
  </si>
  <si>
    <t>11010110</t>
  </si>
  <si>
    <t>11011001</t>
  </si>
  <si>
    <t>11011010</t>
  </si>
  <si>
    <t>11011100</t>
  </si>
  <si>
    <t>11100011</t>
  </si>
  <si>
    <t>11100101</t>
  </si>
  <si>
    <t>11100110</t>
  </si>
  <si>
    <t>11101001</t>
  </si>
  <si>
    <t>11101010</t>
  </si>
  <si>
    <t>11101100</t>
  </si>
  <si>
    <t>11110001</t>
  </si>
  <si>
    <t>11110010</t>
  </si>
  <si>
    <t>11110100</t>
  </si>
  <si>
    <t>11111000</t>
  </si>
  <si>
    <t>10101111</t>
  </si>
  <si>
    <t>10110111</t>
  </si>
  <si>
    <t>10111011</t>
  </si>
  <si>
    <t>10111101</t>
  </si>
  <si>
    <t>10111110</t>
  </si>
  <si>
    <t>10110101</t>
  </si>
  <si>
    <t>10110110</t>
  </si>
  <si>
    <t>10101011</t>
  </si>
  <si>
    <t>10100111</t>
  </si>
  <si>
    <t>10101101</t>
  </si>
  <si>
    <t>10101110</t>
  </si>
  <si>
    <t>10110011</t>
  </si>
  <si>
    <t>10111001</t>
  </si>
  <si>
    <t>10111010</t>
  </si>
  <si>
    <t>10111100</t>
  </si>
  <si>
    <t>F=</t>
  </si>
  <si>
    <t>00001111</t>
  </si>
  <si>
    <t>00010111</t>
  </si>
  <si>
    <t>00011011</t>
  </si>
  <si>
    <t>00011101</t>
  </si>
  <si>
    <t>00011110</t>
  </si>
  <si>
    <t>00100111</t>
  </si>
  <si>
    <t>00101011</t>
  </si>
  <si>
    <t>00101101</t>
  </si>
  <si>
    <t>00101110</t>
  </si>
  <si>
    <t>00110011</t>
  </si>
  <si>
    <t>00110101</t>
  </si>
  <si>
    <t>00110110</t>
  </si>
  <si>
    <t>00111001</t>
  </si>
  <si>
    <t>000111010</t>
  </si>
  <si>
    <t>00111100</t>
  </si>
  <si>
    <t>01000111</t>
  </si>
  <si>
    <t>01001011</t>
  </si>
  <si>
    <t>01001101</t>
  </si>
  <si>
    <t>01001110</t>
  </si>
  <si>
    <t>01010011</t>
  </si>
  <si>
    <t>01010101</t>
  </si>
  <si>
    <t>01010110</t>
  </si>
  <si>
    <t>01011001</t>
  </si>
  <si>
    <t>01011010</t>
  </si>
  <si>
    <t>01011100</t>
  </si>
  <si>
    <t>01100011</t>
  </si>
  <si>
    <t>01100101</t>
  </si>
  <si>
    <t>01100110</t>
  </si>
  <si>
    <t>01101001</t>
  </si>
  <si>
    <t>01101010</t>
  </si>
  <si>
    <t>01101100</t>
  </si>
  <si>
    <t>01110001</t>
  </si>
  <si>
    <t>01110010</t>
  </si>
  <si>
    <t>01110100</t>
  </si>
  <si>
    <t>01111000</t>
  </si>
  <si>
    <t>10000111</t>
  </si>
  <si>
    <t>10001011</t>
  </si>
  <si>
    <t>10001101</t>
  </si>
  <si>
    <t>10001110</t>
  </si>
  <si>
    <t>10010011</t>
  </si>
  <si>
    <t>10010101</t>
  </si>
  <si>
    <t>10010110</t>
  </si>
  <si>
    <t>10011001</t>
  </si>
  <si>
    <t>10011010</t>
  </si>
  <si>
    <t>10011100</t>
  </si>
  <si>
    <t>10100011</t>
  </si>
  <si>
    <t>10100101</t>
  </si>
  <si>
    <t>10100110</t>
  </si>
  <si>
    <t>10101001</t>
  </si>
  <si>
    <t>10101010</t>
  </si>
  <si>
    <t>10101100</t>
  </si>
  <si>
    <t>10110001</t>
  </si>
  <si>
    <t>10110010</t>
  </si>
  <si>
    <t>10110100</t>
  </si>
  <si>
    <t>00000111</t>
  </si>
  <si>
    <t>00001011</t>
  </si>
  <si>
    <t>00001101</t>
  </si>
  <si>
    <t>00001110</t>
  </si>
  <si>
    <t>00010011</t>
  </si>
  <si>
    <t>00010101</t>
  </si>
  <si>
    <t>00010110</t>
  </si>
  <si>
    <t>00011001</t>
  </si>
  <si>
    <t>00011010</t>
  </si>
  <si>
    <t>00011100</t>
  </si>
  <si>
    <t>00100011</t>
  </si>
  <si>
    <t>00100101</t>
  </si>
  <si>
    <t>00100110</t>
  </si>
  <si>
    <t>00101001</t>
  </si>
  <si>
    <t>00101010</t>
  </si>
  <si>
    <t>00101100</t>
  </si>
  <si>
    <t>00110001</t>
  </si>
  <si>
    <t>00110010</t>
  </si>
  <si>
    <t>00110100</t>
  </si>
  <si>
    <t>00111000</t>
  </si>
  <si>
    <t>01000011</t>
  </si>
  <si>
    <t>01000101</t>
  </si>
  <si>
    <t>01000110</t>
  </si>
  <si>
    <t>01001001</t>
  </si>
  <si>
    <t>01001010</t>
  </si>
  <si>
    <t>01001100</t>
  </si>
  <si>
    <t>01010001</t>
  </si>
  <si>
    <t>01010010</t>
  </si>
  <si>
    <t>01010100</t>
  </si>
  <si>
    <t>01011000</t>
  </si>
  <si>
    <t>00000011</t>
  </si>
  <si>
    <t>00000101</t>
  </si>
  <si>
    <t>00000110</t>
  </si>
  <si>
    <t>00001001</t>
  </si>
  <si>
    <t>00001010</t>
  </si>
  <si>
    <t>00001100</t>
  </si>
  <si>
    <t>00010001</t>
  </si>
  <si>
    <t>00010010</t>
  </si>
  <si>
    <t>00010100</t>
  </si>
  <si>
    <t>00011000</t>
  </si>
  <si>
    <t>00100001</t>
  </si>
  <si>
    <t>00100010</t>
  </si>
  <si>
    <t>00100100</t>
  </si>
  <si>
    <t>00101000</t>
  </si>
  <si>
    <t>00110000</t>
  </si>
  <si>
    <t>01000001</t>
  </si>
  <si>
    <t>01000010</t>
  </si>
  <si>
    <t>01000100</t>
  </si>
  <si>
    <t>01001000</t>
  </si>
  <si>
    <t>10000001</t>
  </si>
  <si>
    <t>10000010</t>
  </si>
  <si>
    <t>100000100</t>
  </si>
  <si>
    <t>10001000</t>
  </si>
  <si>
    <t>10010000</t>
  </si>
  <si>
    <t>10100000</t>
  </si>
  <si>
    <t>11000000</t>
  </si>
  <si>
    <t>00000001</t>
  </si>
  <si>
    <t>00000010</t>
  </si>
  <si>
    <t>000000100</t>
  </si>
  <si>
    <t>00001000</t>
  </si>
  <si>
    <t>1100000</t>
  </si>
  <si>
    <t>10000000</t>
  </si>
  <si>
    <t>00000000</t>
  </si>
  <si>
    <t>00010000</t>
  </si>
  <si>
    <t>00100000</t>
  </si>
  <si>
    <t>30</t>
  </si>
  <si>
    <t>22</t>
  </si>
  <si>
    <t>27</t>
  </si>
  <si>
    <t>-3</t>
  </si>
  <si>
    <t>0</t>
  </si>
  <si>
    <t>---------</t>
  </si>
  <si>
    <t>Метод Балаша</t>
  </si>
  <si>
    <t>Метод Полного Перебора</t>
  </si>
  <si>
    <t>4</t>
  </si>
  <si>
    <t>2</t>
  </si>
  <si>
    <t>5</t>
  </si>
  <si>
    <t>Максимум по методу Балаша =32</t>
  </si>
  <si>
    <t>Максимум по методу перебора =32</t>
  </si>
  <si>
    <t>*Следующая ступень ветвления происходит с отступом влево.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</si>
</sst>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2" fontId="0" fillId="0" borderId="0" xfId="0" applyNumberFormat="1"/>
    <xf numFmtId="49" fontId="1" fillId="2" borderId="0" xfId="0" applyNumberFormat="1" applyFont="1" applyFill="1"/>
    <xf numFmtId="49" fontId="0" fillId="3" borderId="0" xfId="0" applyNumberFormat="1" applyFill="1"/>
    <xf numFmtId="0" fontId="0" fillId="3" borderId="0" xfId="0" applyNumberFormat="1" applyFill="1"/>
    <xf numFmtId="49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Y137"/>
  <sheetViews>
    <sheetView tabSelected="1" zoomScale="40" zoomScaleNormal="40" workbookViewId="0">
      <selection activeCell="FX117" sqref="FX117"/>
    </sheetView>
  </sheetViews>
  <sheetFormatPr defaultColWidth="8.85546875" defaultRowHeight="15" x14ac:dyDescent="0.25"/>
  <cols>
    <col min="1" max="16384" width="8.85546875" style="1"/>
  </cols>
  <sheetData>
    <row r="4" spans="1:382" x14ac:dyDescent="0.25">
      <c r="A4" s="6"/>
      <c r="B4" s="1" t="s">
        <v>219</v>
      </c>
      <c r="C4" s="1" t="s">
        <v>220</v>
      </c>
    </row>
    <row r="6" spans="1:382" x14ac:dyDescent="0.25">
      <c r="A6" s="7"/>
      <c r="B6" s="1" t="s">
        <v>219</v>
      </c>
      <c r="C6" s="1" t="s">
        <v>221</v>
      </c>
      <c r="FU6" s="2" t="s">
        <v>31</v>
      </c>
      <c r="FV6" s="2"/>
      <c r="FW6" s="2"/>
      <c r="FX6" s="2"/>
      <c r="FY6" s="2"/>
      <c r="FZ6" s="2"/>
    </row>
    <row r="7" spans="1:382" x14ac:dyDescent="0.25">
      <c r="MR7" s="9">
        <v>11111111</v>
      </c>
      <c r="MS7" s="9"/>
    </row>
    <row r="8" spans="1:382" x14ac:dyDescent="0.25">
      <c r="GG8" s="9" t="s">
        <v>0</v>
      </c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 t="s">
        <v>1</v>
      </c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 t="s">
        <v>2</v>
      </c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 t="s">
        <v>3</v>
      </c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 t="s">
        <v>4</v>
      </c>
      <c r="NE8" s="9"/>
      <c r="NF8" s="9"/>
      <c r="NG8" s="9"/>
      <c r="NH8" s="9"/>
      <c r="NI8" s="9" t="s">
        <v>5</v>
      </c>
      <c r="NJ8" s="9"/>
      <c r="NK8" s="9" t="s">
        <v>6</v>
      </c>
      <c r="NL8" s="9"/>
      <c r="NM8" s="9" t="s">
        <v>7</v>
      </c>
      <c r="NN8" s="9"/>
      <c r="NO8" s="9"/>
      <c r="NP8" s="9"/>
      <c r="NQ8" s="9"/>
      <c r="NR8" s="9"/>
    </row>
    <row r="9" spans="1:382" x14ac:dyDescent="0.25">
      <c r="A9" s="1" t="s">
        <v>225</v>
      </c>
      <c r="CP9" s="9" t="s">
        <v>8</v>
      </c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 t="s">
        <v>9</v>
      </c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 t="s">
        <v>10</v>
      </c>
      <c r="FK9" s="9"/>
      <c r="FL9" s="9"/>
      <c r="FM9" s="9"/>
      <c r="FN9" s="9"/>
      <c r="FO9" s="9"/>
      <c r="FP9" s="9"/>
      <c r="FQ9" s="9"/>
      <c r="FR9" s="9"/>
      <c r="FS9" s="9"/>
      <c r="FT9" s="9"/>
      <c r="FU9" s="1" t="s">
        <v>11</v>
      </c>
      <c r="GA9" s="1" t="s">
        <v>12</v>
      </c>
      <c r="GD9" s="1" t="s">
        <v>13</v>
      </c>
      <c r="GF9" s="1" t="s">
        <v>14</v>
      </c>
      <c r="IB9" s="1" t="s">
        <v>15</v>
      </c>
      <c r="IZ9" s="1" t="s">
        <v>79</v>
      </c>
      <c r="JL9" s="1" t="s">
        <v>80</v>
      </c>
      <c r="JR9" s="1" t="s">
        <v>81</v>
      </c>
      <c r="JU9" s="1" t="s">
        <v>82</v>
      </c>
      <c r="JW9" s="1" t="s">
        <v>83</v>
      </c>
      <c r="KV9" s="1" t="s">
        <v>16</v>
      </c>
      <c r="LH9" s="1" t="s">
        <v>17</v>
      </c>
      <c r="LN9" s="1" t="s">
        <v>18</v>
      </c>
      <c r="LQ9" s="1" t="s">
        <v>19</v>
      </c>
      <c r="LS9" s="1" t="s">
        <v>20</v>
      </c>
      <c r="MF9" s="1" t="s">
        <v>21</v>
      </c>
      <c r="ML9" s="1" t="s">
        <v>22</v>
      </c>
      <c r="MO9" s="1" t="s">
        <v>23</v>
      </c>
      <c r="MQ9" s="1" t="s">
        <v>24</v>
      </c>
      <c r="MX9" s="1" t="s">
        <v>25</v>
      </c>
      <c r="NA9" s="1" t="s">
        <v>26</v>
      </c>
      <c r="NC9" s="1" t="s">
        <v>27</v>
      </c>
      <c r="NG9" s="1" t="s">
        <v>28</v>
      </c>
      <c r="NI9" s="1" t="s">
        <v>29</v>
      </c>
      <c r="NK9" s="1" t="s">
        <v>30</v>
      </c>
    </row>
    <row r="10" spans="1:382" x14ac:dyDescent="0.25">
      <c r="A10" s="1" t="s">
        <v>226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>
        <f>7-2-6+2+4-3</f>
        <v>2</v>
      </c>
      <c r="FV10" s="2"/>
      <c r="FW10" s="2"/>
      <c r="FX10" s="2"/>
      <c r="FY10" s="2"/>
      <c r="FZ10" s="2"/>
      <c r="GA10" s="2">
        <f>7-2-6+5+4-3</f>
        <v>5</v>
      </c>
      <c r="GB10" s="2"/>
      <c r="GC10" s="2"/>
      <c r="GD10" s="2">
        <f>7-2-6+5+2-3</f>
        <v>3</v>
      </c>
      <c r="GE10" s="2"/>
      <c r="GF10" s="2">
        <f>7-2-6+5+2+4</f>
        <v>10</v>
      </c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>
        <f>4+6+5+2+4-3</f>
        <v>18</v>
      </c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>
        <f>4+2+5+2+4-3</f>
        <v>14</v>
      </c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>
        <f>4-2-6+5+4-3</f>
        <v>2</v>
      </c>
      <c r="JM10" s="2"/>
      <c r="JN10" s="2"/>
      <c r="JO10" s="2"/>
      <c r="JP10" s="2"/>
      <c r="JQ10" s="2"/>
      <c r="JR10" s="2">
        <f>4-2-6+5+2-3</f>
        <v>0</v>
      </c>
      <c r="JS10" s="2"/>
      <c r="JT10" s="2"/>
      <c r="JU10" s="2">
        <f>4-2-6+5+2+4</f>
        <v>7</v>
      </c>
      <c r="JV10" s="2"/>
      <c r="JW10" s="2">
        <f>4-2-6+5+2+4</f>
        <v>7</v>
      </c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>
        <f>4+7+5+2+4-3</f>
        <v>19</v>
      </c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>
        <f>4+7-6+2+4-3</f>
        <v>8</v>
      </c>
      <c r="LI10" s="2"/>
      <c r="LJ10" s="2"/>
      <c r="LK10" s="2"/>
      <c r="LL10" s="2"/>
      <c r="LM10" s="2"/>
      <c r="LN10" s="2">
        <f>4+7-6+5+4-3</f>
        <v>11</v>
      </c>
      <c r="LO10" s="2"/>
      <c r="LP10" s="2"/>
      <c r="LQ10" s="2">
        <f>4+7-6+5+2-3</f>
        <v>9</v>
      </c>
      <c r="LR10" s="2"/>
      <c r="LS10" s="2">
        <f>4+7-6+5+2+4</f>
        <v>16</v>
      </c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>
        <f>4+7-2+2+4-3</f>
        <v>12</v>
      </c>
      <c r="MG10" s="2"/>
      <c r="MH10" s="2"/>
      <c r="MI10" s="2"/>
      <c r="MJ10" s="2"/>
      <c r="MK10" s="2"/>
      <c r="ML10" s="2">
        <f>4+7-2+5+4-3</f>
        <v>15</v>
      </c>
      <c r="MM10" s="2"/>
      <c r="MN10" s="2"/>
      <c r="MO10" s="2">
        <f>4+7-2+5+2-3</f>
        <v>13</v>
      </c>
      <c r="MP10" s="2"/>
      <c r="MQ10" s="2">
        <f>4+7-2+5+2+4</f>
        <v>20</v>
      </c>
      <c r="MR10" s="2"/>
      <c r="MS10" s="2"/>
      <c r="MT10" s="2"/>
      <c r="MU10" s="2"/>
      <c r="MV10" s="2"/>
      <c r="MW10" s="2"/>
      <c r="MX10" s="2">
        <f>4+7-2-6+4-3</f>
        <v>4</v>
      </c>
      <c r="MY10" s="2"/>
      <c r="MZ10" s="2"/>
      <c r="NA10" s="2">
        <f>4+7-2-6+2-3</f>
        <v>2</v>
      </c>
      <c r="NB10" s="2"/>
      <c r="NC10" s="2">
        <f>4+7-2-6+2+4</f>
        <v>9</v>
      </c>
      <c r="ND10" s="2"/>
      <c r="NE10" s="2"/>
      <c r="NF10" s="2"/>
      <c r="NG10" s="2">
        <f>4+7-2-6+5-3</f>
        <v>5</v>
      </c>
      <c r="NH10" s="2"/>
      <c r="NI10" s="2">
        <f>4+7-2-6+5+4</f>
        <v>12</v>
      </c>
      <c r="NJ10" s="2"/>
      <c r="NK10" s="2">
        <f>4+7-2-6+5+2</f>
        <v>10</v>
      </c>
      <c r="NL10" s="2"/>
      <c r="NM10" s="2"/>
    </row>
    <row r="11" spans="1:382" x14ac:dyDescent="0.25">
      <c r="AU11" s="1" t="s">
        <v>32</v>
      </c>
      <c r="BS11" s="1" t="s">
        <v>33</v>
      </c>
      <c r="CE11" s="3" t="s">
        <v>34</v>
      </c>
      <c r="CF11" s="9"/>
      <c r="CG11" s="9"/>
      <c r="CH11" s="9"/>
      <c r="CI11" s="9"/>
      <c r="CJ11" s="9"/>
      <c r="CK11" s="1" t="s">
        <v>35</v>
      </c>
      <c r="CN11" s="1" t="s">
        <v>36</v>
      </c>
      <c r="CP11" s="1" t="s">
        <v>37</v>
      </c>
      <c r="DN11" s="1" t="s">
        <v>38</v>
      </c>
      <c r="EA11" s="1" t="s">
        <v>39</v>
      </c>
      <c r="EG11" s="1" t="s">
        <v>40</v>
      </c>
      <c r="EJ11" s="1" t="s">
        <v>41</v>
      </c>
      <c r="EL11" s="1" t="s">
        <v>42</v>
      </c>
      <c r="EX11" s="1" t="s">
        <v>43</v>
      </c>
      <c r="FD11" s="1" t="s">
        <v>44</v>
      </c>
      <c r="FG11" s="1" t="s">
        <v>45</v>
      </c>
      <c r="FI11" s="1" t="s">
        <v>46</v>
      </c>
      <c r="FO11" s="1" t="s">
        <v>47</v>
      </c>
      <c r="FR11" s="1" t="s">
        <v>48</v>
      </c>
      <c r="FT11" s="1" t="s">
        <v>49</v>
      </c>
      <c r="FX11" s="1" t="s">
        <v>50</v>
      </c>
      <c r="FZ11" s="1" t="s">
        <v>51</v>
      </c>
      <c r="GC11" s="1" t="s">
        <v>52</v>
      </c>
      <c r="HE11" s="1" t="s">
        <v>54</v>
      </c>
      <c r="HQ11" s="1" t="s">
        <v>55</v>
      </c>
      <c r="HW11" s="1" t="s">
        <v>56</v>
      </c>
      <c r="HZ11" s="1" t="s">
        <v>57</v>
      </c>
      <c r="IB11" s="1" t="s">
        <v>58</v>
      </c>
      <c r="IN11" s="1" t="s">
        <v>87</v>
      </c>
      <c r="IT11" s="1" t="s">
        <v>86</v>
      </c>
      <c r="IW11" s="1" t="s">
        <v>88</v>
      </c>
      <c r="IY11" s="1" t="s">
        <v>89</v>
      </c>
      <c r="JF11" s="1" t="s">
        <v>90</v>
      </c>
      <c r="JI11" s="3" t="s">
        <v>84</v>
      </c>
      <c r="JK11" s="1" t="s">
        <v>85</v>
      </c>
      <c r="JO11" s="1" t="s">
        <v>91</v>
      </c>
      <c r="JQ11" s="1" t="s">
        <v>92</v>
      </c>
      <c r="JT11" s="1" t="s">
        <v>93</v>
      </c>
      <c r="KJ11" s="1" t="s">
        <v>59</v>
      </c>
      <c r="KP11" s="1" t="s">
        <v>60</v>
      </c>
      <c r="KS11" s="1" t="s">
        <v>61</v>
      </c>
      <c r="KU11" s="1" t="s">
        <v>62</v>
      </c>
      <c r="LB11" s="1" t="s">
        <v>63</v>
      </c>
      <c r="LE11" s="1" t="s">
        <v>64</v>
      </c>
      <c r="LG11" s="1" t="s">
        <v>65</v>
      </c>
      <c r="LK11" s="1" t="s">
        <v>66</v>
      </c>
      <c r="LM11" s="1" t="s">
        <v>67</v>
      </c>
      <c r="LP11" s="1" t="s">
        <v>68</v>
      </c>
      <c r="LZ11" s="1" t="s">
        <v>69</v>
      </c>
      <c r="MC11" s="1" t="s">
        <v>70</v>
      </c>
      <c r="ME11" s="1" t="s">
        <v>71</v>
      </c>
      <c r="MI11" s="1" t="s">
        <v>72</v>
      </c>
      <c r="MK11" s="1" t="s">
        <v>73</v>
      </c>
      <c r="MN11" s="1" t="s">
        <v>74</v>
      </c>
      <c r="MU11" s="1" t="s">
        <v>75</v>
      </c>
      <c r="MW11" s="1" t="s">
        <v>76</v>
      </c>
      <c r="MZ11" s="1" t="s">
        <v>77</v>
      </c>
      <c r="NF11" s="1" t="s">
        <v>78</v>
      </c>
    </row>
    <row r="12" spans="1:382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>
        <f>-6+5+2+4-3</f>
        <v>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>
        <f>-2+5+2+4-3</f>
        <v>6</v>
      </c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4">
        <f>-2-6+2+4-3</f>
        <v>-5</v>
      </c>
      <c r="CF12" s="2"/>
      <c r="CG12" s="2"/>
      <c r="CH12" s="2"/>
      <c r="CI12" s="2"/>
      <c r="CJ12" s="2"/>
      <c r="CK12" s="2">
        <f>-2-6+5+4-3</f>
        <v>-2</v>
      </c>
      <c r="CL12" s="2"/>
      <c r="CM12" s="2"/>
      <c r="CN12" s="2">
        <f>-2-6+5+2-3</f>
        <v>-4</v>
      </c>
      <c r="CO12" s="2"/>
      <c r="CP12" s="2">
        <f>-2-6+5+2+4</f>
        <v>3</v>
      </c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>
        <f>7+5+2+4-3</f>
        <v>15</v>
      </c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>
        <f>7-6+2+4-3</f>
        <v>4</v>
      </c>
      <c r="EB12" s="2"/>
      <c r="EC12" s="2"/>
      <c r="ED12" s="2"/>
      <c r="EE12" s="2"/>
      <c r="EF12" s="2"/>
      <c r="EG12" s="2">
        <f>7-6+5+4-3</f>
        <v>7</v>
      </c>
      <c r="EH12" s="2"/>
      <c r="EI12" s="2"/>
      <c r="EJ12" s="2">
        <f>7-6+5+2-3</f>
        <v>5</v>
      </c>
      <c r="EK12" s="2"/>
      <c r="EL12" s="2">
        <f>7-6+5+2+4</f>
        <v>12</v>
      </c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>
        <f>7-2+2+4-3</f>
        <v>8</v>
      </c>
      <c r="EY12" s="2"/>
      <c r="EZ12" s="2"/>
      <c r="FA12" s="2"/>
      <c r="FB12" s="2"/>
      <c r="FC12" s="2"/>
      <c r="FD12" s="2">
        <f>7-2+5+4-3</f>
        <v>11</v>
      </c>
      <c r="FE12" s="2"/>
      <c r="FF12" s="2"/>
      <c r="FG12" s="2">
        <f>7-2+5+2-3</f>
        <v>9</v>
      </c>
      <c r="FH12" s="2"/>
      <c r="FI12" s="2">
        <f>7-2+5+2+4</f>
        <v>16</v>
      </c>
      <c r="FJ12" s="2"/>
      <c r="FK12" s="2"/>
      <c r="FL12" s="2"/>
      <c r="FM12" s="2"/>
      <c r="FN12" s="2"/>
      <c r="FO12" s="2">
        <f>7-2-6+4-3</f>
        <v>0</v>
      </c>
      <c r="FP12" s="2"/>
      <c r="FQ12" s="2"/>
      <c r="FR12" s="2">
        <f>7-2-6+2-3</f>
        <v>-2</v>
      </c>
      <c r="FS12" s="2"/>
      <c r="FT12" s="2">
        <f>7-2-6+2+4</f>
        <v>5</v>
      </c>
      <c r="FU12" s="2"/>
      <c r="FV12" s="2"/>
      <c r="FW12" s="2"/>
      <c r="FX12" s="2">
        <f>7-2-6+5-3</f>
        <v>1</v>
      </c>
      <c r="FY12" s="2"/>
      <c r="FZ12" s="2">
        <f>7-2-6+5+4</f>
        <v>8</v>
      </c>
      <c r="GA12" s="2"/>
      <c r="GB12" s="2"/>
      <c r="GC12" s="2">
        <f>7-2-6+5+2</f>
        <v>6</v>
      </c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>
        <f>4+5+2+4-3</f>
        <v>12</v>
      </c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>
        <f>4-6+2+4-3</f>
        <v>1</v>
      </c>
      <c r="HR12" s="2"/>
      <c r="HS12" s="2"/>
      <c r="HT12" s="2"/>
      <c r="HU12" s="2"/>
      <c r="HV12" s="2"/>
      <c r="HW12" s="2">
        <f>4-6+5+4-3</f>
        <v>4</v>
      </c>
      <c r="HX12" s="2"/>
      <c r="HY12" s="2"/>
      <c r="HZ12" s="2">
        <f>4-6+5+2-3</f>
        <v>2</v>
      </c>
      <c r="IA12" s="2"/>
      <c r="IB12" s="2">
        <f>4-6+5+2+4</f>
        <v>9</v>
      </c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>
        <f>4-2-6+4-3</f>
        <v>-3</v>
      </c>
      <c r="IO12" s="2"/>
      <c r="IP12" s="2"/>
      <c r="IQ12" s="2"/>
      <c r="IR12" s="2"/>
      <c r="IS12" s="2"/>
      <c r="IT12" s="2">
        <f>4+7-6+2-3</f>
        <v>4</v>
      </c>
      <c r="IU12" s="2"/>
      <c r="IV12" s="2"/>
      <c r="IW12" s="2">
        <f>4+7-2-6+5+2+4-3</f>
        <v>11</v>
      </c>
      <c r="IX12" s="2"/>
      <c r="IY12" s="2"/>
      <c r="IZ12" s="2"/>
      <c r="JA12" s="2"/>
      <c r="JB12" s="2"/>
      <c r="JC12" s="2"/>
      <c r="JD12" s="2"/>
      <c r="JE12" s="2"/>
      <c r="JF12" s="2">
        <f>4-2-6+5-3</f>
        <v>-2</v>
      </c>
      <c r="JG12" s="2"/>
      <c r="JH12" s="2"/>
      <c r="JI12" s="4">
        <f>4-2-6+2-3</f>
        <v>-5</v>
      </c>
      <c r="JJ12" s="2"/>
      <c r="JK12" s="2">
        <f>4-2-6+2+4</f>
        <v>2</v>
      </c>
      <c r="JL12" s="2"/>
      <c r="JM12" s="2"/>
      <c r="JN12" s="2"/>
      <c r="JO12" s="2">
        <f>4-2-6+5-3</f>
        <v>-2</v>
      </c>
      <c r="JP12" s="2"/>
      <c r="JQ12" s="2">
        <f>4-2-6+5+4</f>
        <v>5</v>
      </c>
      <c r="JR12" s="2"/>
      <c r="JS12" s="2"/>
      <c r="JT12" s="2">
        <f>4-2-6+5+2</f>
        <v>3</v>
      </c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>
        <f>4+7+2+4-3</f>
        <v>14</v>
      </c>
      <c r="KK12" s="2"/>
      <c r="KL12" s="2"/>
      <c r="KM12" s="2"/>
      <c r="KN12" s="2"/>
      <c r="KO12" s="2"/>
      <c r="KP12" s="2">
        <f>4+7+5+4-3</f>
        <v>17</v>
      </c>
      <c r="KQ12" s="2"/>
      <c r="KR12" s="2"/>
      <c r="KS12" s="2">
        <f>4+7+5+2+4-3</f>
        <v>19</v>
      </c>
      <c r="KT12" s="2"/>
      <c r="KU12" s="2">
        <f>4+7+5+2+4</f>
        <v>22</v>
      </c>
      <c r="KV12" s="2"/>
      <c r="KW12" s="2"/>
      <c r="KX12" s="2"/>
      <c r="KY12" s="2"/>
      <c r="KZ12" s="2"/>
      <c r="LA12" s="2"/>
      <c r="LB12" s="2">
        <f>4+7-6+4-3</f>
        <v>6</v>
      </c>
      <c r="LC12" s="2"/>
      <c r="LD12" s="2"/>
      <c r="LE12" s="2">
        <f>4+7-6+2-3</f>
        <v>4</v>
      </c>
      <c r="LF12" s="2"/>
      <c r="LG12" s="2">
        <f>4+7-6+2+4</f>
        <v>11</v>
      </c>
      <c r="LH12" s="2"/>
      <c r="LI12" s="2"/>
      <c r="LJ12" s="2"/>
      <c r="LK12" s="2">
        <f>4+7-6+5-3</f>
        <v>7</v>
      </c>
      <c r="LL12" s="2"/>
      <c r="LM12" s="2">
        <f>4+7-6+5+4</f>
        <v>14</v>
      </c>
      <c r="LN12" s="2"/>
      <c r="LO12" s="2"/>
      <c r="LP12" s="2">
        <f>4+7-6+5+2</f>
        <v>12</v>
      </c>
      <c r="LQ12" s="2"/>
      <c r="LR12" s="2"/>
      <c r="LS12" s="2"/>
      <c r="LT12" s="2"/>
      <c r="LU12" s="2"/>
      <c r="LV12" s="2"/>
      <c r="LW12" s="2"/>
      <c r="LX12" s="2"/>
      <c r="LY12" s="2"/>
      <c r="LZ12" s="2">
        <f>4+7-2-6-3</f>
        <v>0</v>
      </c>
      <c r="MA12" s="2"/>
      <c r="MB12" s="2"/>
      <c r="MC12" s="2">
        <f>4+7-2+2-3</f>
        <v>8</v>
      </c>
      <c r="MD12" s="2"/>
      <c r="ME12" s="2">
        <f>4+7-2+2+4</f>
        <v>15</v>
      </c>
      <c r="MF12" s="2"/>
      <c r="MG12" s="2"/>
      <c r="MH12" s="2"/>
      <c r="MI12" s="2">
        <f>4+7-2+5-3</f>
        <v>11</v>
      </c>
      <c r="MJ12" s="2"/>
      <c r="MK12" s="2">
        <f>4+7-2+5+4</f>
        <v>18</v>
      </c>
      <c r="ML12" s="2"/>
      <c r="MM12" s="2"/>
      <c r="MN12" s="2">
        <f>4+7-2+5+2</f>
        <v>16</v>
      </c>
      <c r="MO12" s="2"/>
      <c r="MP12" s="2"/>
      <c r="MQ12" s="2"/>
      <c r="MR12" s="2"/>
      <c r="MS12" s="2"/>
      <c r="MT12" s="2"/>
      <c r="MU12" s="2">
        <f>4+7-2-6-3</f>
        <v>0</v>
      </c>
      <c r="MV12" s="2"/>
      <c r="MW12" s="2">
        <f>4+7-2-6+4</f>
        <v>7</v>
      </c>
      <c r="MX12" s="2"/>
      <c r="MY12" s="2"/>
      <c r="MZ12" s="2">
        <f>4+7-2-6+2</f>
        <v>5</v>
      </c>
      <c r="NA12" s="2"/>
      <c r="NB12" s="2"/>
      <c r="NC12" s="2"/>
      <c r="ND12" s="2"/>
      <c r="NE12" s="2"/>
      <c r="NF12" s="2">
        <f>4+7-2-6+5</f>
        <v>8</v>
      </c>
      <c r="NG12" s="2"/>
      <c r="NH12" s="2"/>
      <c r="NI12" s="2"/>
      <c r="NJ12" s="2"/>
      <c r="NK12" s="2"/>
      <c r="NL12" s="2"/>
      <c r="NM12" s="2"/>
    </row>
    <row r="13" spans="1:382" x14ac:dyDescent="0.25">
      <c r="A13" s="1" t="s">
        <v>227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4" t="s">
        <v>53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4" t="s">
        <v>94</v>
      </c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</row>
    <row r="14" spans="1:382" x14ac:dyDescent="0.25"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4">
        <f>9+8+2+10+3</f>
        <v>32</v>
      </c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4">
        <v>32</v>
      </c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>
        <v>11110000</v>
      </c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</row>
    <row r="15" spans="1:382" x14ac:dyDescent="0.25">
      <c r="W15" s="1" t="s">
        <v>95</v>
      </c>
      <c r="AI15" s="1" t="s">
        <v>96</v>
      </c>
      <c r="AO15" s="1" t="s">
        <v>97</v>
      </c>
      <c r="AR15" s="1" t="s">
        <v>98</v>
      </c>
      <c r="AT15" s="1" t="s">
        <v>99</v>
      </c>
      <c r="BG15" s="1" t="s">
        <v>100</v>
      </c>
      <c r="BM15" s="1" t="s">
        <v>101</v>
      </c>
      <c r="BP15" s="1" t="s">
        <v>102</v>
      </c>
      <c r="BR15" s="1" t="s">
        <v>103</v>
      </c>
      <c r="BY15" s="7" t="s">
        <v>104</v>
      </c>
      <c r="CB15" s="7" t="s">
        <v>105</v>
      </c>
      <c r="CD15" s="1" t="s">
        <v>106</v>
      </c>
      <c r="CH15" s="3" t="s">
        <v>107</v>
      </c>
      <c r="CJ15" s="1" t="s">
        <v>108</v>
      </c>
      <c r="CM15" s="1" t="s">
        <v>109</v>
      </c>
      <c r="DB15" s="1" t="s">
        <v>110</v>
      </c>
      <c r="DH15" s="1" t="s">
        <v>111</v>
      </c>
      <c r="DK15" s="1" t="s">
        <v>112</v>
      </c>
      <c r="DM15" s="1" t="s">
        <v>113</v>
      </c>
      <c r="DU15" s="1" t="s">
        <v>114</v>
      </c>
      <c r="DX15" s="1" t="s">
        <v>115</v>
      </c>
      <c r="DZ15" s="1" t="s">
        <v>116</v>
      </c>
      <c r="ED15" s="1" t="s">
        <v>117</v>
      </c>
      <c r="EF15" s="1" t="s">
        <v>118</v>
      </c>
      <c r="EI15" s="1" t="s">
        <v>119</v>
      </c>
      <c r="ER15" s="1" t="s">
        <v>120</v>
      </c>
      <c r="EU15" s="1" t="s">
        <v>121</v>
      </c>
      <c r="EW15" s="1" t="s">
        <v>122</v>
      </c>
      <c r="FA15" s="1" t="s">
        <v>123</v>
      </c>
      <c r="FC15" s="1" t="s">
        <v>124</v>
      </c>
      <c r="FF15" s="1" t="s">
        <v>125</v>
      </c>
      <c r="FL15" s="1" t="s">
        <v>126</v>
      </c>
      <c r="FN15" s="1" t="s">
        <v>127</v>
      </c>
      <c r="FQ15" s="1" t="s">
        <v>128</v>
      </c>
      <c r="FW15" s="1" t="s">
        <v>129</v>
      </c>
      <c r="GS15" s="1" t="s">
        <v>130</v>
      </c>
      <c r="GY15" s="1" t="s">
        <v>131</v>
      </c>
      <c r="HB15" s="1" t="s">
        <v>132</v>
      </c>
      <c r="HD15" s="1" t="s">
        <v>133</v>
      </c>
      <c r="HK15" s="1" t="s">
        <v>134</v>
      </c>
      <c r="HN15" s="1" t="s">
        <v>135</v>
      </c>
      <c r="HP15" s="1" t="s">
        <v>136</v>
      </c>
      <c r="HT15" s="1" t="s">
        <v>137</v>
      </c>
      <c r="HV15" s="1" t="s">
        <v>138</v>
      </c>
      <c r="HY15" s="1" t="s">
        <v>139</v>
      </c>
      <c r="IH15" s="1" t="s">
        <v>140</v>
      </c>
      <c r="IK15" s="1" t="s">
        <v>141</v>
      </c>
      <c r="IM15" s="1" t="s">
        <v>142</v>
      </c>
      <c r="IQ15" s="1" t="s">
        <v>143</v>
      </c>
      <c r="IS15" s="1" t="s">
        <v>144</v>
      </c>
      <c r="IV15" s="1" t="s">
        <v>145</v>
      </c>
      <c r="JC15" s="3" t="s">
        <v>146</v>
      </c>
      <c r="JE15" s="1" t="s">
        <v>147</v>
      </c>
      <c r="JH15" s="1" t="s">
        <v>148</v>
      </c>
      <c r="JN15" s="2">
        <v>10111000</v>
      </c>
      <c r="KD15" s="2">
        <v>11000011</v>
      </c>
      <c r="KE15" s="2"/>
      <c r="KF15" s="2"/>
      <c r="KG15" s="2">
        <v>11000101</v>
      </c>
      <c r="KH15" s="2"/>
      <c r="KI15" s="2">
        <v>11000110</v>
      </c>
      <c r="KM15" s="2">
        <v>11001001</v>
      </c>
      <c r="KN15" s="2"/>
      <c r="KO15" s="2">
        <v>11001010</v>
      </c>
      <c r="KP15" s="2"/>
      <c r="KQ15" s="2"/>
      <c r="KR15" s="2">
        <v>11001100</v>
      </c>
      <c r="KS15" s="2"/>
      <c r="KT15" s="2"/>
      <c r="KU15" s="2"/>
      <c r="KV15" s="2"/>
      <c r="KW15" s="2"/>
      <c r="KX15" s="2"/>
      <c r="KY15" s="2">
        <v>11010001</v>
      </c>
      <c r="KZ15" s="2"/>
      <c r="LA15" s="2">
        <v>11010010</v>
      </c>
      <c r="LB15" s="2"/>
      <c r="LC15" s="2"/>
      <c r="LD15" s="2">
        <v>11010100</v>
      </c>
      <c r="LE15" s="2"/>
      <c r="LF15" s="2"/>
      <c r="LG15" s="2"/>
      <c r="LH15" s="2"/>
      <c r="LI15" s="2"/>
      <c r="LJ15" s="2">
        <v>11011000</v>
      </c>
      <c r="LW15" s="2">
        <v>11100001</v>
      </c>
      <c r="LX15" s="2"/>
      <c r="LY15" s="2">
        <v>11100010</v>
      </c>
      <c r="LZ15" s="2"/>
      <c r="MA15" s="2"/>
      <c r="MB15" s="2">
        <v>11100100</v>
      </c>
      <c r="MC15" s="2"/>
      <c r="MD15" s="2"/>
      <c r="ME15" s="2"/>
      <c r="MF15" s="2"/>
      <c r="MG15" s="2"/>
      <c r="MH15" s="2">
        <v>11101000</v>
      </c>
      <c r="MT15" s="2">
        <f>4+7-2-6</f>
        <v>3</v>
      </c>
    </row>
    <row r="16" spans="1:382" x14ac:dyDescent="0.25">
      <c r="W16" s="2">
        <f>5+2+4-3</f>
        <v>8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f>-6+2+4-3</f>
        <v>-3</v>
      </c>
      <c r="AJ16" s="2"/>
      <c r="AK16" s="2"/>
      <c r="AL16" s="2"/>
      <c r="AM16" s="2"/>
      <c r="AN16" s="2"/>
      <c r="AO16" s="2">
        <f>-6+5+4-3</f>
        <v>0</v>
      </c>
      <c r="AP16" s="2"/>
      <c r="AQ16" s="2"/>
      <c r="AR16" s="2">
        <f>-6+5+2-3</f>
        <v>-2</v>
      </c>
      <c r="AS16" s="2"/>
      <c r="AT16" s="2">
        <f>-6+5+2+4</f>
        <v>5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>
        <f>-2+2+4-3</f>
        <v>1</v>
      </c>
      <c r="BH16" s="2"/>
      <c r="BI16" s="2"/>
      <c r="BJ16" s="2"/>
      <c r="BK16" s="2"/>
      <c r="BL16" s="2"/>
      <c r="BM16" s="2">
        <f>-2+5+4-3</f>
        <v>4</v>
      </c>
      <c r="BN16" s="2"/>
      <c r="BO16" s="2"/>
      <c r="BP16" s="2">
        <f>-2+5+2-3</f>
        <v>2</v>
      </c>
      <c r="BQ16" s="2"/>
      <c r="BR16" s="2">
        <f>-2+5+2+4</f>
        <v>9</v>
      </c>
      <c r="BS16" s="2"/>
      <c r="BT16" s="2"/>
      <c r="BU16" s="2"/>
      <c r="BV16" s="2"/>
      <c r="BW16" s="2"/>
      <c r="BX16" s="2"/>
      <c r="BY16" s="8">
        <f>-2-6+4-3</f>
        <v>-7</v>
      </c>
      <c r="BZ16" s="2"/>
      <c r="CA16" s="2"/>
      <c r="CB16" s="8">
        <f>-2-6+2-3</f>
        <v>-9</v>
      </c>
      <c r="CC16" s="2"/>
      <c r="CD16" s="2">
        <f>-2-6+2+4</f>
        <v>-2</v>
      </c>
      <c r="CE16" s="2"/>
      <c r="CF16" s="2"/>
      <c r="CG16" s="2"/>
      <c r="CH16" s="4">
        <f>-2-6+5-3</f>
        <v>-6</v>
      </c>
      <c r="CI16" s="2"/>
      <c r="CJ16" s="2">
        <f>4-2-6+5+4</f>
        <v>5</v>
      </c>
      <c r="CK16" s="2"/>
      <c r="CL16" s="2"/>
      <c r="CM16" s="2">
        <f>-2-6+5+2</f>
        <v>-1</v>
      </c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>
        <f>7+2+4-3</f>
        <v>10</v>
      </c>
      <c r="DC16" s="2"/>
      <c r="DD16" s="2"/>
      <c r="DE16" s="2"/>
      <c r="DF16" s="2"/>
      <c r="DG16" s="2"/>
      <c r="DH16" s="2">
        <f>7+5+4-3</f>
        <v>13</v>
      </c>
      <c r="DI16" s="2"/>
      <c r="DJ16" s="2"/>
      <c r="DK16" s="2">
        <f>7+5+2-3</f>
        <v>11</v>
      </c>
      <c r="DL16" s="2"/>
      <c r="DM16" s="2">
        <f>7+5+2+4</f>
        <v>18</v>
      </c>
      <c r="DN16" s="2"/>
      <c r="DO16" s="2"/>
      <c r="DP16" s="2"/>
      <c r="DQ16" s="2"/>
      <c r="DR16" s="2"/>
      <c r="DS16" s="2"/>
      <c r="DT16" s="2"/>
      <c r="DU16" s="2">
        <f>7-6+4-3</f>
        <v>2</v>
      </c>
      <c r="DV16" s="2"/>
      <c r="DW16" s="2"/>
      <c r="DX16" s="2">
        <f>7-6+2-3</f>
        <v>0</v>
      </c>
      <c r="DY16" s="2"/>
      <c r="DZ16" s="2">
        <f>7-6+2+4</f>
        <v>7</v>
      </c>
      <c r="EA16" s="2"/>
      <c r="EB16" s="2"/>
      <c r="EC16" s="2"/>
      <c r="ED16" s="2">
        <f>7-6+5-3</f>
        <v>3</v>
      </c>
      <c r="EE16" s="2"/>
      <c r="EF16" s="2">
        <f>7-6+5+4</f>
        <v>10</v>
      </c>
      <c r="EG16" s="2"/>
      <c r="EH16" s="2"/>
      <c r="EI16" s="2">
        <f>7-6+5+2</f>
        <v>8</v>
      </c>
      <c r="EJ16" s="2"/>
      <c r="EK16" s="2"/>
      <c r="EL16" s="2"/>
      <c r="EM16" s="2"/>
      <c r="EN16" s="2"/>
      <c r="EO16" s="2">
        <v>1100001</v>
      </c>
      <c r="EP16" s="2"/>
      <c r="EQ16" s="2">
        <v>1100010</v>
      </c>
      <c r="ER16" s="2">
        <f>7-2+4-3</f>
        <v>6</v>
      </c>
      <c r="ES16" s="2"/>
      <c r="ET16" s="2">
        <v>1100100</v>
      </c>
      <c r="EU16" s="2">
        <f>7-2+2-3</f>
        <v>4</v>
      </c>
      <c r="EV16" s="2"/>
      <c r="EW16" s="2">
        <f>7-2+2+4</f>
        <v>11</v>
      </c>
      <c r="EX16" s="2"/>
      <c r="EY16" s="2"/>
      <c r="EZ16" s="2">
        <v>1101000</v>
      </c>
      <c r="FA16" s="2">
        <f>7-2+5-3</f>
        <v>7</v>
      </c>
      <c r="FB16" s="2"/>
      <c r="FC16" s="2">
        <f>7-2+5+4</f>
        <v>14</v>
      </c>
      <c r="FD16" s="2"/>
      <c r="FE16" s="2"/>
      <c r="FF16" s="2">
        <f>7-2+5+2</f>
        <v>12</v>
      </c>
      <c r="FG16" s="2"/>
      <c r="FH16" s="2"/>
      <c r="FI16" s="2"/>
      <c r="FJ16" s="2"/>
      <c r="FK16" s="2">
        <v>1110000</v>
      </c>
      <c r="FL16" s="2">
        <f>7-2-6-3</f>
        <v>-4</v>
      </c>
      <c r="FM16" s="2"/>
      <c r="FN16" s="2">
        <f>7-2-6+4</f>
        <v>3</v>
      </c>
      <c r="FO16" s="2"/>
      <c r="FP16" s="2"/>
      <c r="FQ16" s="2">
        <f>7-2-6+2</f>
        <v>1</v>
      </c>
      <c r="FR16" s="2"/>
      <c r="FS16" s="2"/>
      <c r="FT16" s="2"/>
      <c r="FU16" s="2"/>
      <c r="FV16" s="2"/>
      <c r="FW16" s="2">
        <f>7-2-6+5</f>
        <v>4</v>
      </c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>
        <v>10000011</v>
      </c>
      <c r="GN16" s="2"/>
      <c r="GO16" s="2"/>
      <c r="GP16" s="2">
        <v>10000101</v>
      </c>
      <c r="GQ16" s="2"/>
      <c r="GR16" s="2">
        <v>10000110</v>
      </c>
      <c r="GS16" s="2">
        <f>4+2+4-3</f>
        <v>7</v>
      </c>
      <c r="GT16" s="2"/>
      <c r="GU16" s="2"/>
      <c r="GV16" s="2">
        <v>10001001</v>
      </c>
      <c r="GW16" s="2"/>
      <c r="GX16" s="2">
        <v>10001010</v>
      </c>
      <c r="GY16" s="2">
        <f>4+5+4-3</f>
        <v>10</v>
      </c>
      <c r="GZ16" s="2"/>
      <c r="HA16" s="2">
        <v>10001100</v>
      </c>
      <c r="HB16" s="2">
        <f>4+5+2-3</f>
        <v>8</v>
      </c>
      <c r="HC16" s="2"/>
      <c r="HD16" s="2">
        <f>4+5+2+4</f>
        <v>15</v>
      </c>
      <c r="HE16" s="2"/>
      <c r="HF16" s="2"/>
      <c r="HG16" s="2"/>
      <c r="HH16" s="4">
        <v>10010001</v>
      </c>
      <c r="HI16" s="2"/>
      <c r="HJ16" s="2">
        <v>10010010</v>
      </c>
      <c r="HK16" s="2">
        <f>4-6+4-3</f>
        <v>-1</v>
      </c>
      <c r="HL16" s="2"/>
      <c r="HM16" s="2">
        <v>10010100</v>
      </c>
      <c r="HN16" s="2">
        <f>4-6+2-3</f>
        <v>-3</v>
      </c>
      <c r="HO16" s="2"/>
      <c r="HP16" s="2">
        <f>4-6+2+4</f>
        <v>4</v>
      </c>
      <c r="HQ16" s="2"/>
      <c r="HR16" s="2"/>
      <c r="HS16" s="2">
        <v>10011000</v>
      </c>
      <c r="HT16" s="2">
        <f>4-6+5-3</f>
        <v>0</v>
      </c>
      <c r="HU16" s="2"/>
      <c r="HV16" s="2">
        <f>4-6+5+4</f>
        <v>7</v>
      </c>
      <c r="HW16" s="2"/>
      <c r="HX16" s="2"/>
      <c r="HY16" s="2">
        <f>4-6+5+2</f>
        <v>5</v>
      </c>
      <c r="HZ16" s="2"/>
      <c r="IA16" s="2"/>
      <c r="IB16" s="2"/>
      <c r="IC16" s="2"/>
      <c r="ID16" s="2"/>
      <c r="IE16" s="2">
        <v>10100001</v>
      </c>
      <c r="IF16" s="2"/>
      <c r="IG16" s="2">
        <v>10100010</v>
      </c>
      <c r="IH16" s="2">
        <f>4-2+4-3</f>
        <v>3</v>
      </c>
      <c r="II16" s="2"/>
      <c r="IJ16" s="2">
        <v>10100100</v>
      </c>
      <c r="IK16" s="2">
        <f>4-2+2-3</f>
        <v>1</v>
      </c>
      <c r="IL16" s="2"/>
      <c r="IM16" s="2">
        <f>4-2+2+4</f>
        <v>8</v>
      </c>
      <c r="IN16" s="2"/>
      <c r="IO16" s="2"/>
      <c r="IP16" s="2">
        <v>10101000</v>
      </c>
      <c r="IQ16" s="2">
        <f>4-2+5-3</f>
        <v>4</v>
      </c>
      <c r="IR16" s="2"/>
      <c r="IS16" s="2">
        <f>4-2+5+4</f>
        <v>11</v>
      </c>
      <c r="IT16" s="2"/>
      <c r="IU16" s="2"/>
      <c r="IV16" s="2">
        <f>4-2+5+2</f>
        <v>9</v>
      </c>
      <c r="IW16" s="2"/>
      <c r="IX16" s="2"/>
      <c r="IY16" s="2"/>
      <c r="IZ16" s="2"/>
      <c r="JA16" s="2"/>
      <c r="JB16" s="2">
        <v>10110000</v>
      </c>
      <c r="JC16" s="4">
        <f>4-2-6-3</f>
        <v>-7</v>
      </c>
      <c r="JD16" s="2"/>
      <c r="JE16" s="2">
        <f>4-2-6+4</f>
        <v>0</v>
      </c>
      <c r="JF16" s="2"/>
      <c r="JG16" s="2"/>
      <c r="JH16" s="2">
        <f>4-2-6+2</f>
        <v>-2</v>
      </c>
      <c r="JI16" s="2"/>
      <c r="JJ16" s="2"/>
      <c r="JK16" s="2"/>
      <c r="JL16" s="2"/>
      <c r="JM16" s="2"/>
      <c r="JN16" s="2">
        <f>4-2-6+5</f>
        <v>1</v>
      </c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>
        <v>11000001</v>
      </c>
      <c r="KB16" s="2"/>
      <c r="KC16" s="2">
        <v>11000010</v>
      </c>
      <c r="KD16" s="2">
        <f>4+7+4-3</f>
        <v>12</v>
      </c>
      <c r="KE16" s="2"/>
      <c r="KF16" s="2">
        <v>11000100</v>
      </c>
      <c r="KG16" s="2">
        <f>4+7+2-3</f>
        <v>10</v>
      </c>
      <c r="KH16" s="2"/>
      <c r="KI16" s="2">
        <f>4+7+2+4</f>
        <v>17</v>
      </c>
      <c r="KJ16" s="2"/>
      <c r="KK16" s="2"/>
      <c r="KL16" s="2">
        <v>11001000</v>
      </c>
      <c r="KM16" s="2">
        <f>4+7+5-3</f>
        <v>13</v>
      </c>
      <c r="KN16" s="2"/>
      <c r="KO16" s="2">
        <f>4+7+5+4</f>
        <v>20</v>
      </c>
      <c r="KP16" s="2"/>
      <c r="KQ16" s="2"/>
      <c r="KR16" s="2">
        <f>4+7+5+2</f>
        <v>18</v>
      </c>
      <c r="KS16" s="2"/>
      <c r="KT16" s="2"/>
      <c r="KU16" s="2"/>
      <c r="KV16" s="2"/>
      <c r="KW16" s="2"/>
      <c r="KX16" s="2">
        <v>11010000</v>
      </c>
      <c r="KY16" s="2">
        <f>4+7-6-3</f>
        <v>2</v>
      </c>
      <c r="KZ16" s="2"/>
      <c r="LA16" s="2">
        <f>4+7-6+4</f>
        <v>9</v>
      </c>
      <c r="LB16" s="2"/>
      <c r="LC16" s="2"/>
      <c r="LD16" s="2">
        <f>4+7-6+2</f>
        <v>7</v>
      </c>
      <c r="LE16" s="2"/>
      <c r="LF16" s="2"/>
      <c r="LG16" s="2"/>
      <c r="LH16" s="2"/>
      <c r="LI16" s="2"/>
      <c r="LJ16" s="2">
        <f>4+7-6+5</f>
        <v>10</v>
      </c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>
        <v>11100000</v>
      </c>
      <c r="LW16" s="2">
        <f>4+7-2-3</f>
        <v>6</v>
      </c>
      <c r="LX16" s="2"/>
      <c r="LY16" s="2">
        <f>4+7-2+4</f>
        <v>13</v>
      </c>
      <c r="LZ16" s="2"/>
      <c r="MA16" s="2"/>
      <c r="MB16" s="2">
        <f>4+7-2+2</f>
        <v>11</v>
      </c>
      <c r="MC16" s="2"/>
      <c r="MD16" s="2"/>
      <c r="ME16" s="2"/>
      <c r="MF16" s="2"/>
      <c r="MG16" s="2"/>
      <c r="MH16" s="2">
        <f>4+7-2+5</f>
        <v>14</v>
      </c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</row>
    <row r="17" spans="2:389" x14ac:dyDescent="0.25">
      <c r="K17" s="1" t="s">
        <v>149</v>
      </c>
      <c r="Q17" s="1" t="s">
        <v>150</v>
      </c>
      <c r="T17" s="1" t="s">
        <v>151</v>
      </c>
      <c r="V17" s="1" t="s">
        <v>152</v>
      </c>
      <c r="W17" s="2"/>
      <c r="X17" s="2"/>
      <c r="Y17" s="2"/>
      <c r="Z17" s="2"/>
      <c r="AA17" s="2"/>
      <c r="AB17" s="2"/>
      <c r="AC17" s="3" t="s">
        <v>153</v>
      </c>
      <c r="AF17" s="3" t="s">
        <v>154</v>
      </c>
      <c r="AH17" s="1" t="s">
        <v>155</v>
      </c>
      <c r="AL17" s="1" t="s">
        <v>156</v>
      </c>
      <c r="AN17" s="1" t="s">
        <v>157</v>
      </c>
      <c r="AQ17" s="1" t="s">
        <v>158</v>
      </c>
      <c r="BA17" s="1" t="s">
        <v>159</v>
      </c>
      <c r="BD17" s="1" t="s">
        <v>160</v>
      </c>
      <c r="BF17" s="1" t="s">
        <v>161</v>
      </c>
      <c r="BJ17" s="1" t="s">
        <v>162</v>
      </c>
      <c r="BL17" s="1" t="s">
        <v>163</v>
      </c>
      <c r="BO17" s="1" t="s">
        <v>164</v>
      </c>
      <c r="BV17" s="7" t="s">
        <v>165</v>
      </c>
      <c r="BX17" s="1" t="s">
        <v>166</v>
      </c>
      <c r="BY17" s="7" t="s">
        <v>94</v>
      </c>
      <c r="CA17" s="7" t="s">
        <v>167</v>
      </c>
      <c r="CB17" s="7" t="s">
        <v>94</v>
      </c>
      <c r="CG17" s="1" t="s">
        <v>168</v>
      </c>
      <c r="CH17" s="3" t="s">
        <v>94</v>
      </c>
      <c r="CV17" s="1" t="s">
        <v>169</v>
      </c>
      <c r="CY17" s="1" t="s">
        <v>170</v>
      </c>
      <c r="DA17" s="1" t="s">
        <v>171</v>
      </c>
      <c r="DE17" s="1" t="s">
        <v>172</v>
      </c>
      <c r="DG17" s="1" t="s">
        <v>173</v>
      </c>
      <c r="DJ17" s="1" t="s">
        <v>174</v>
      </c>
      <c r="DR17" s="1" t="s">
        <v>175</v>
      </c>
      <c r="DT17" s="1" t="s">
        <v>176</v>
      </c>
      <c r="DW17" s="1" t="s">
        <v>177</v>
      </c>
      <c r="EC17" s="1" t="s">
        <v>178</v>
      </c>
      <c r="EN17" s="1" t="s">
        <v>209</v>
      </c>
      <c r="EO17" s="2">
        <f>4+7-2-3</f>
        <v>6</v>
      </c>
      <c r="EP17" s="2"/>
      <c r="EQ17" s="2">
        <f>4+7+4</f>
        <v>15</v>
      </c>
      <c r="ET17" s="2">
        <f>4+7-2+2</f>
        <v>11</v>
      </c>
      <c r="EU17" s="2"/>
      <c r="EV17" s="2"/>
      <c r="EW17" s="2"/>
      <c r="EX17" s="2"/>
      <c r="EY17" s="2"/>
      <c r="EZ17" s="2">
        <f>4+7-2+5</f>
        <v>14</v>
      </c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>
        <f>7-2-6</f>
        <v>-1</v>
      </c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J17" s="1" t="s">
        <v>198</v>
      </c>
      <c r="GL17" s="1" t="s">
        <v>199</v>
      </c>
      <c r="GM17" s="2">
        <f>4+4-3</f>
        <v>5</v>
      </c>
      <c r="GO17" s="1" t="s">
        <v>200</v>
      </c>
      <c r="GP17" s="2">
        <f>4+2-3</f>
        <v>3</v>
      </c>
      <c r="GQ17" s="2"/>
      <c r="GR17" s="2">
        <f>4+2+4</f>
        <v>10</v>
      </c>
      <c r="GU17" s="1" t="s">
        <v>201</v>
      </c>
      <c r="GV17" s="2">
        <f>4+5-3</f>
        <v>6</v>
      </c>
      <c r="GW17" s="2"/>
      <c r="GX17" s="2">
        <f>4+5+4</f>
        <v>13</v>
      </c>
      <c r="GY17" s="2"/>
      <c r="GZ17" s="2"/>
      <c r="HA17" s="2">
        <f>4+5+2</f>
        <v>11</v>
      </c>
      <c r="HG17" s="1" t="s">
        <v>202</v>
      </c>
      <c r="HH17" s="4">
        <f>4-6-3</f>
        <v>-5</v>
      </c>
      <c r="HI17" s="2"/>
      <c r="HJ17" s="2">
        <f>4-6+4</f>
        <v>2</v>
      </c>
      <c r="HK17" s="2"/>
      <c r="HL17" s="2"/>
      <c r="HM17" s="2">
        <f>4-6+2</f>
        <v>0</v>
      </c>
      <c r="HN17" s="2"/>
      <c r="HO17" s="2"/>
      <c r="HP17" s="2"/>
      <c r="HQ17" s="2"/>
      <c r="HR17" s="2"/>
      <c r="HS17" s="2">
        <f>4-6+5</f>
        <v>3</v>
      </c>
      <c r="HT17" s="2"/>
      <c r="ID17" s="1" t="s">
        <v>203</v>
      </c>
      <c r="IE17" s="2">
        <f>4-2-3</f>
        <v>-1</v>
      </c>
      <c r="IF17" s="2"/>
      <c r="IG17" s="2">
        <f>4-2+4</f>
        <v>6</v>
      </c>
      <c r="IH17" s="2"/>
      <c r="II17" s="2"/>
      <c r="IJ17" s="2">
        <f>4-2+2</f>
        <v>4</v>
      </c>
      <c r="IK17" s="2"/>
      <c r="IL17" s="2"/>
      <c r="IM17" s="2"/>
      <c r="IN17" s="2"/>
      <c r="IO17" s="2"/>
      <c r="IP17" s="2">
        <f>4-2+5</f>
        <v>7</v>
      </c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>
        <f>4-2-6</f>
        <v>-4</v>
      </c>
      <c r="JC17" s="3" t="s">
        <v>94</v>
      </c>
      <c r="JZ17" s="1" t="s">
        <v>204</v>
      </c>
      <c r="KA17" s="2">
        <f>4+7-3</f>
        <v>8</v>
      </c>
      <c r="KB17" s="2"/>
      <c r="KC17" s="2">
        <f>4+7+4</f>
        <v>15</v>
      </c>
      <c r="KD17" s="2"/>
      <c r="KE17" s="2"/>
      <c r="KF17" s="2">
        <f>4+7+2</f>
        <v>13</v>
      </c>
      <c r="KG17" s="2"/>
      <c r="KH17" s="2"/>
      <c r="KI17" s="2"/>
      <c r="KJ17" s="2"/>
      <c r="KK17" s="2"/>
      <c r="KL17" s="2">
        <f>4+7+5</f>
        <v>16</v>
      </c>
      <c r="KX17" s="2">
        <f>4+7-6</f>
        <v>5</v>
      </c>
      <c r="LV17" s="2">
        <f>4+7-2</f>
        <v>9</v>
      </c>
    </row>
    <row r="18" spans="2:389" x14ac:dyDescent="0.25">
      <c r="E18" s="1" t="s">
        <v>179</v>
      </c>
      <c r="H18" s="1" t="s">
        <v>180</v>
      </c>
      <c r="J18" s="1" t="s">
        <v>181</v>
      </c>
      <c r="K18" s="2">
        <f>2+4-3</f>
        <v>3</v>
      </c>
      <c r="L18" s="2"/>
      <c r="N18" s="1" t="s">
        <v>182</v>
      </c>
      <c r="P18" s="1" t="s">
        <v>183</v>
      </c>
      <c r="Q18" s="2">
        <f>5+4-3</f>
        <v>6</v>
      </c>
      <c r="R18" s="2"/>
      <c r="S18" s="1" t="s">
        <v>184</v>
      </c>
      <c r="T18" s="2">
        <f>5+2-3</f>
        <v>4</v>
      </c>
      <c r="V18" s="2">
        <f>5+2+4</f>
        <v>11</v>
      </c>
      <c r="W18" s="2"/>
      <c r="X18" s="2"/>
      <c r="Y18" s="2"/>
      <c r="Z18" s="7" t="s">
        <v>185</v>
      </c>
      <c r="AB18" s="1" t="s">
        <v>186</v>
      </c>
      <c r="AC18" s="4">
        <f>-6+4-3</f>
        <v>-5</v>
      </c>
      <c r="AD18" s="2"/>
      <c r="AE18" s="1" t="s">
        <v>187</v>
      </c>
      <c r="AF18" s="4">
        <f>-6+2-3</f>
        <v>-7</v>
      </c>
      <c r="AH18" s="2">
        <f>-6+2+4</f>
        <v>0</v>
      </c>
      <c r="AK18" s="1" t="s">
        <v>188</v>
      </c>
      <c r="AL18" s="2">
        <f>-6+5-3</f>
        <v>-4</v>
      </c>
      <c r="AN18" s="2">
        <f>-6+5+4</f>
        <v>3</v>
      </c>
      <c r="AQ18" s="2">
        <f>-6+5+2</f>
        <v>1</v>
      </c>
      <c r="AX18" s="3" t="s">
        <v>189</v>
      </c>
      <c r="AZ18" s="1" t="s">
        <v>190</v>
      </c>
      <c r="BA18" s="2">
        <f>-2+4-3</f>
        <v>-1</v>
      </c>
      <c r="BC18" s="1" t="s">
        <v>191</v>
      </c>
      <c r="BD18" s="2">
        <f>-2+2-3</f>
        <v>-3</v>
      </c>
      <c r="BF18" s="2">
        <f>-2+2+4</f>
        <v>4</v>
      </c>
      <c r="BI18" s="1" t="s">
        <v>192</v>
      </c>
      <c r="BJ18" s="2">
        <f>-2+5-3</f>
        <v>0</v>
      </c>
      <c r="BL18" s="2">
        <f>-2+5+4</f>
        <v>7</v>
      </c>
      <c r="BM18" s="2"/>
      <c r="BN18" s="2"/>
      <c r="BO18" s="2">
        <f>-2+5+2</f>
        <v>5</v>
      </c>
      <c r="BU18" s="7" t="s">
        <v>193</v>
      </c>
      <c r="BV18" s="8">
        <v>-11</v>
      </c>
      <c r="BW18" s="2"/>
      <c r="BX18" s="2">
        <f>-2-6+4</f>
        <v>-4</v>
      </c>
      <c r="BY18" s="7" t="s">
        <v>214</v>
      </c>
      <c r="CA18" s="8">
        <f>-2-6+2</f>
        <v>-6</v>
      </c>
      <c r="CB18" s="7" t="s">
        <v>215</v>
      </c>
      <c r="CF18" s="2"/>
      <c r="CG18" s="2">
        <f>-2-6+5</f>
        <v>-3</v>
      </c>
      <c r="CH18" s="3" t="s">
        <v>214</v>
      </c>
      <c r="CS18" s="1" t="s">
        <v>194</v>
      </c>
      <c r="CU18" s="1" t="s">
        <v>195</v>
      </c>
      <c r="CV18" s="2">
        <f>7+4-3</f>
        <v>8</v>
      </c>
      <c r="CX18" s="1" t="s">
        <v>196</v>
      </c>
      <c r="CY18" s="2">
        <f>7+2-3</f>
        <v>6</v>
      </c>
      <c r="DA18" s="2">
        <f>7+2+4</f>
        <v>13</v>
      </c>
      <c r="DD18" s="1" t="s">
        <v>197</v>
      </c>
      <c r="DE18" s="2">
        <f>7+5-3</f>
        <v>9</v>
      </c>
      <c r="DF18" s="2"/>
      <c r="DG18" s="2">
        <f>7+5+4</f>
        <v>16</v>
      </c>
      <c r="DH18" s="2"/>
      <c r="DI18" s="2"/>
      <c r="DJ18" s="2">
        <f>7+5+2</f>
        <v>14</v>
      </c>
      <c r="DQ18" s="1" t="s">
        <v>175</v>
      </c>
      <c r="DR18" s="2">
        <f>7-6-3</f>
        <v>-2</v>
      </c>
      <c r="DS18" s="2"/>
      <c r="DT18" s="2">
        <f>7-6+4</f>
        <v>5</v>
      </c>
      <c r="DU18" s="2"/>
      <c r="DV18" s="2"/>
      <c r="DW18" s="2">
        <f>7-6+2</f>
        <v>3</v>
      </c>
      <c r="DX18" s="2"/>
      <c r="DY18" s="2"/>
      <c r="DZ18" s="2"/>
      <c r="EA18" s="2"/>
      <c r="EB18" s="2"/>
      <c r="EC18" s="2">
        <f>7-6+5</f>
        <v>6</v>
      </c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>
        <f>4+7</f>
        <v>11</v>
      </c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1" t="s">
        <v>210</v>
      </c>
      <c r="GJ18" s="2">
        <f>4-3</f>
        <v>1</v>
      </c>
      <c r="GK18" s="2"/>
      <c r="GL18" s="2">
        <f>4+4</f>
        <v>8</v>
      </c>
      <c r="GM18" s="2"/>
      <c r="GN18" s="2"/>
      <c r="GO18" s="2">
        <f>4+2</f>
        <v>6</v>
      </c>
      <c r="GP18" s="2"/>
      <c r="GQ18" s="2"/>
      <c r="GR18" s="2"/>
      <c r="GS18" s="2"/>
      <c r="GT18" s="2"/>
      <c r="GU18" s="2">
        <f>4+5</f>
        <v>9</v>
      </c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>
        <f>4-6</f>
        <v>-2</v>
      </c>
      <c r="HH18" s="4" t="s">
        <v>94</v>
      </c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>
        <f>4-2</f>
        <v>2</v>
      </c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4" t="s">
        <v>216</v>
      </c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>
        <f>4+7</f>
        <v>11</v>
      </c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</row>
    <row r="19" spans="2:389" x14ac:dyDescent="0.25">
      <c r="C19" s="1" t="s">
        <v>205</v>
      </c>
      <c r="D19" s="1" t="s">
        <v>206</v>
      </c>
      <c r="E19" s="2">
        <f>4-3</f>
        <v>1</v>
      </c>
      <c r="G19" s="1" t="s">
        <v>207</v>
      </c>
      <c r="H19" s="2">
        <f>2-3</f>
        <v>-1</v>
      </c>
      <c r="J19" s="2">
        <f>2+4</f>
        <v>6</v>
      </c>
      <c r="K19" s="5"/>
      <c r="M19" s="1" t="s">
        <v>208</v>
      </c>
      <c r="N19" s="2">
        <f>5-3</f>
        <v>2</v>
      </c>
      <c r="O19" s="2"/>
      <c r="P19" s="2">
        <f>5+4</f>
        <v>9</v>
      </c>
      <c r="Q19" s="2"/>
      <c r="R19" s="2"/>
      <c r="S19" s="2">
        <f>5+2</f>
        <v>7</v>
      </c>
      <c r="T19" s="2"/>
      <c r="W19" s="2"/>
      <c r="Y19" s="1" t="s">
        <v>212</v>
      </c>
      <c r="Z19" s="8">
        <f>-6-3</f>
        <v>-9</v>
      </c>
      <c r="AA19" s="2"/>
      <c r="AB19" s="2"/>
      <c r="AC19" s="4" t="s">
        <v>94</v>
      </c>
      <c r="AD19" s="2"/>
      <c r="AE19" s="2"/>
      <c r="AF19" s="4" t="s">
        <v>94</v>
      </c>
      <c r="AG19" s="2"/>
      <c r="AH19" s="2"/>
      <c r="AI19" s="2"/>
      <c r="AJ19" s="2"/>
      <c r="AK19" s="2">
        <f>-6+5</f>
        <v>-1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W19" s="1" t="s">
        <v>213</v>
      </c>
      <c r="AX19" s="4">
        <f>-2-3</f>
        <v>-5</v>
      </c>
      <c r="AY19" s="2"/>
      <c r="AZ19" s="2">
        <f>-2+4</f>
        <v>2</v>
      </c>
      <c r="BA19" s="2"/>
      <c r="BB19" s="2"/>
      <c r="BC19" s="2">
        <f>-2+2</f>
        <v>0</v>
      </c>
      <c r="BD19" s="2"/>
      <c r="BE19" s="2"/>
      <c r="BF19" s="2"/>
      <c r="BG19" s="2"/>
      <c r="BH19" s="2"/>
      <c r="BI19" s="2">
        <f>-2+5</f>
        <v>3</v>
      </c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8">
        <f>-2-6</f>
        <v>-8</v>
      </c>
      <c r="BV19" s="8" t="s">
        <v>94</v>
      </c>
      <c r="BW19" s="2"/>
      <c r="BX19" s="2"/>
      <c r="BY19" s="2"/>
      <c r="BZ19" s="2"/>
      <c r="CA19" s="8" t="s">
        <v>94</v>
      </c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>
        <v>1000000</v>
      </c>
      <c r="CS19" s="2">
        <f>7-3</f>
        <v>4</v>
      </c>
      <c r="CT19" s="2"/>
      <c r="CU19" s="2">
        <f>7+4</f>
        <v>11</v>
      </c>
      <c r="CV19" s="2"/>
      <c r="CW19" s="2"/>
      <c r="CX19" s="2">
        <f>7+2</f>
        <v>9</v>
      </c>
      <c r="CY19" s="2"/>
      <c r="CZ19" s="2"/>
      <c r="DA19" s="2"/>
      <c r="DB19" s="2"/>
      <c r="DC19" s="2"/>
      <c r="DD19" s="2">
        <f>7+5</f>
        <v>12</v>
      </c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>
        <v>1010000</v>
      </c>
      <c r="DQ19" s="2">
        <f>7-6-3</f>
        <v>-2</v>
      </c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>
        <f>4</f>
        <v>4</v>
      </c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4">
        <v>18</v>
      </c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</row>
    <row r="20" spans="2:389" x14ac:dyDescent="0.25">
      <c r="B20" s="1" t="s">
        <v>211</v>
      </c>
      <c r="C20" s="1" t="s">
        <v>217</v>
      </c>
      <c r="D20" s="1" t="s">
        <v>222</v>
      </c>
      <c r="G20" s="1" t="s">
        <v>223</v>
      </c>
      <c r="M20" s="1" t="s">
        <v>224</v>
      </c>
      <c r="Q20" s="2"/>
      <c r="W20" s="2"/>
      <c r="X20" s="2"/>
      <c r="Y20" s="2"/>
      <c r="Z20" s="8" t="s">
        <v>94</v>
      </c>
      <c r="AA20" s="2"/>
      <c r="AB20" s="2"/>
      <c r="AC20" s="4">
        <v>23</v>
      </c>
      <c r="AD20" s="2"/>
      <c r="AE20" s="2"/>
      <c r="AF20" s="4">
        <v>13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4" t="s">
        <v>94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8" t="s">
        <v>94</v>
      </c>
      <c r="BV20" s="8">
        <v>20</v>
      </c>
      <c r="BW20" s="2"/>
      <c r="BX20" s="2"/>
      <c r="BY20" s="2"/>
      <c r="BZ20" s="2"/>
      <c r="CA20" s="8">
        <v>19</v>
      </c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>
        <f>4</f>
        <v>4</v>
      </c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>
        <f>4-2</f>
        <v>2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</row>
    <row r="21" spans="2:389" x14ac:dyDescent="0.25">
      <c r="B21" s="1" t="s">
        <v>218</v>
      </c>
      <c r="W21" s="2"/>
      <c r="X21" s="2"/>
      <c r="Y21" s="2"/>
      <c r="Z21" s="8">
        <v>11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4">
        <v>12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8">
        <v>17</v>
      </c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</row>
    <row r="22" spans="2:389" x14ac:dyDescent="0.2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</row>
    <row r="23" spans="2:389" x14ac:dyDescent="0.2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</row>
    <row r="24" spans="2:389" x14ac:dyDescent="0.2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</row>
    <row r="25" spans="2:389" x14ac:dyDescent="0.2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</row>
    <row r="26" spans="2:389" x14ac:dyDescent="0.2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</row>
    <row r="27" spans="2:389" x14ac:dyDescent="0.2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</row>
    <row r="28" spans="2:389" x14ac:dyDescent="0.2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</row>
    <row r="29" spans="2:389" x14ac:dyDescent="0.2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</row>
    <row r="30" spans="2:389" x14ac:dyDescent="0.2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</row>
    <row r="31" spans="2:389" x14ac:dyDescent="0.2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</row>
    <row r="32" spans="2:389" x14ac:dyDescent="0.2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</row>
    <row r="33" spans="23:377" x14ac:dyDescent="0.2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</row>
    <row r="34" spans="23:377" x14ac:dyDescent="0.2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</row>
    <row r="35" spans="23:377" x14ac:dyDescent="0.2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</row>
    <row r="36" spans="23:377" x14ac:dyDescent="0.2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</row>
    <row r="37" spans="23:377" x14ac:dyDescent="0.2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</row>
    <row r="38" spans="23:377" x14ac:dyDescent="0.2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</row>
    <row r="39" spans="23:377" x14ac:dyDescent="0.2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</row>
    <row r="40" spans="23:377" x14ac:dyDescent="0.2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</row>
    <row r="41" spans="23:377" x14ac:dyDescent="0.2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</row>
    <row r="42" spans="23:377" x14ac:dyDescent="0.2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</row>
    <row r="43" spans="23:377" x14ac:dyDescent="0.2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</row>
    <row r="44" spans="23:377" x14ac:dyDescent="0.2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</row>
    <row r="45" spans="23:377" x14ac:dyDescent="0.25"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</row>
    <row r="46" spans="23:377" x14ac:dyDescent="0.25"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</row>
    <row r="47" spans="23:377" x14ac:dyDescent="0.25"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</row>
    <row r="48" spans="23:377" x14ac:dyDescent="0.25"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</row>
    <row r="49" spans="23:377" x14ac:dyDescent="0.25"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</row>
    <row r="50" spans="23:377" x14ac:dyDescent="0.25"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</row>
    <row r="51" spans="23:377" x14ac:dyDescent="0.25"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</row>
    <row r="52" spans="23:377" x14ac:dyDescent="0.25"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</row>
    <row r="53" spans="23:377" x14ac:dyDescent="0.25"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</row>
    <row r="54" spans="23:377" x14ac:dyDescent="0.25"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</row>
    <row r="55" spans="23:377" x14ac:dyDescent="0.2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</row>
    <row r="56" spans="23:377" x14ac:dyDescent="0.2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</row>
    <row r="57" spans="23:377" x14ac:dyDescent="0.2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</row>
    <row r="58" spans="23:377" x14ac:dyDescent="0.2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</row>
    <row r="59" spans="23:377" x14ac:dyDescent="0.2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</row>
    <row r="60" spans="23:377" x14ac:dyDescent="0.2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</row>
    <row r="61" spans="23:377" x14ac:dyDescent="0.2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</row>
    <row r="62" spans="23:377" x14ac:dyDescent="0.2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</row>
    <row r="63" spans="23:377" x14ac:dyDescent="0.2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</row>
    <row r="64" spans="23:377" x14ac:dyDescent="0.2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</row>
    <row r="65" spans="23:377" x14ac:dyDescent="0.2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</row>
    <row r="66" spans="23:377" x14ac:dyDescent="0.2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</row>
    <row r="67" spans="23:377" x14ac:dyDescent="0.2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</row>
    <row r="68" spans="23:377" x14ac:dyDescent="0.25"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</row>
    <row r="69" spans="23:377" x14ac:dyDescent="0.25"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</row>
    <row r="70" spans="23:377" x14ac:dyDescent="0.25"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</row>
    <row r="71" spans="23:377" x14ac:dyDescent="0.25"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</row>
    <row r="72" spans="23:377" x14ac:dyDescent="0.25"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</row>
    <row r="73" spans="23:377" x14ac:dyDescent="0.25"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</row>
    <row r="74" spans="23:377" x14ac:dyDescent="0.2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</row>
    <row r="75" spans="23:377" x14ac:dyDescent="0.25"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</row>
    <row r="76" spans="23:377" x14ac:dyDescent="0.25"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</row>
    <row r="77" spans="23:377" x14ac:dyDescent="0.2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</row>
    <row r="78" spans="23:377" x14ac:dyDescent="0.2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</row>
    <row r="79" spans="23:377" x14ac:dyDescent="0.25"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</row>
    <row r="80" spans="23:377" x14ac:dyDescent="0.25"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</row>
    <row r="81" spans="23:377" x14ac:dyDescent="0.25"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</row>
    <row r="82" spans="23:377" x14ac:dyDescent="0.25"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</row>
    <row r="83" spans="23:377" x14ac:dyDescent="0.25"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</row>
    <row r="84" spans="23:377" x14ac:dyDescent="0.25"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</row>
    <row r="85" spans="23:377" x14ac:dyDescent="0.2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</row>
    <row r="86" spans="23:377" x14ac:dyDescent="0.2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</row>
    <row r="87" spans="23:377" x14ac:dyDescent="0.2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</row>
    <row r="88" spans="23:377" x14ac:dyDescent="0.25"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</row>
    <row r="89" spans="23:377" x14ac:dyDescent="0.2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</row>
    <row r="90" spans="23:377" x14ac:dyDescent="0.25"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</row>
    <row r="91" spans="23:377" x14ac:dyDescent="0.25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</row>
    <row r="92" spans="23:377" x14ac:dyDescent="0.25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</row>
    <row r="93" spans="23:377" x14ac:dyDescent="0.2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</row>
    <row r="94" spans="23:377" x14ac:dyDescent="0.25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</row>
    <row r="95" spans="23:377" x14ac:dyDescent="0.25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</row>
    <row r="96" spans="23:377" x14ac:dyDescent="0.25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</row>
    <row r="97" spans="23:377" x14ac:dyDescent="0.25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</row>
    <row r="98" spans="23:377" x14ac:dyDescent="0.25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</row>
    <row r="99" spans="23:377" x14ac:dyDescent="0.2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</row>
    <row r="100" spans="23:377" x14ac:dyDescent="0.2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</row>
    <row r="101" spans="23:377" x14ac:dyDescent="0.25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</row>
    <row r="102" spans="23:377" x14ac:dyDescent="0.2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</row>
    <row r="103" spans="23:377" x14ac:dyDescent="0.2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</row>
    <row r="104" spans="23:377" x14ac:dyDescent="0.25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</row>
    <row r="105" spans="23:377" x14ac:dyDescent="0.25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</row>
    <row r="106" spans="23:377" x14ac:dyDescent="0.25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</row>
    <row r="107" spans="23:377" x14ac:dyDescent="0.2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</row>
    <row r="108" spans="23:377" x14ac:dyDescent="0.25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</row>
    <row r="109" spans="23:377" x14ac:dyDescent="0.25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</row>
    <row r="110" spans="23:377" x14ac:dyDescent="0.25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</row>
    <row r="111" spans="23:377" x14ac:dyDescent="0.25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</row>
    <row r="112" spans="23:377" x14ac:dyDescent="0.25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</row>
    <row r="113" spans="23:377" x14ac:dyDescent="0.25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</row>
    <row r="114" spans="23:377" x14ac:dyDescent="0.25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</row>
    <row r="115" spans="23:377" x14ac:dyDescent="0.25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</row>
    <row r="116" spans="23:377" x14ac:dyDescent="0.25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</row>
    <row r="117" spans="23:377" x14ac:dyDescent="0.25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</row>
    <row r="118" spans="23:377" x14ac:dyDescent="0.25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</row>
    <row r="119" spans="23:377" x14ac:dyDescent="0.25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</row>
    <row r="120" spans="23:377" x14ac:dyDescent="0.25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</row>
    <row r="121" spans="23:377" x14ac:dyDescent="0.25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</row>
    <row r="122" spans="23:377" x14ac:dyDescent="0.25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</row>
    <row r="123" spans="23:377" x14ac:dyDescent="0.25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</row>
    <row r="124" spans="23:377" x14ac:dyDescent="0.25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</row>
    <row r="125" spans="23:377" x14ac:dyDescent="0.25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</row>
    <row r="126" spans="23:377" x14ac:dyDescent="0.25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</row>
    <row r="127" spans="23:377" x14ac:dyDescent="0.25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</row>
    <row r="128" spans="23:377" x14ac:dyDescent="0.25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</row>
    <row r="129" spans="23:377" x14ac:dyDescent="0.25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</row>
    <row r="130" spans="23:377" x14ac:dyDescent="0.25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</row>
    <row r="131" spans="23:377" x14ac:dyDescent="0.25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</row>
    <row r="132" spans="23:377" x14ac:dyDescent="0.25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</row>
    <row r="133" spans="23:377" x14ac:dyDescent="0.25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</row>
    <row r="134" spans="23:377" x14ac:dyDescent="0.25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</row>
    <row r="135" spans="23:377" x14ac:dyDescent="0.25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</row>
    <row r="136" spans="23:377" x14ac:dyDescent="0.25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</row>
    <row r="137" spans="23:377" x14ac:dyDescent="0.25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</dc:creator>
  <cp:lastModifiedBy>Robinzon</cp:lastModifiedBy>
  <dcterms:created xsi:type="dcterms:W3CDTF">2015-06-05T18:19:34Z</dcterms:created>
  <dcterms:modified xsi:type="dcterms:W3CDTF">2019-12-21T01:34:52Z</dcterms:modified>
</cp:coreProperties>
</file>