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jasminedumas/Desktop/depaul/CSC423/"/>
    </mc:Choice>
  </mc:AlternateContent>
  <bookViews>
    <workbookView xWindow="480" yWindow="1620" windowWidth="25060" windowHeight="11720" activeTab="1"/>
  </bookViews>
  <sheets>
    <sheet name="linreg" sheetId="1" r:id="rId1"/>
    <sheet name="var" sheetId="6" r:id="rId2"/>
  </sheets>
  <calcPr calcId="162913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6" l="1"/>
  <c r="B11" i="6"/>
  <c r="B7" i="6"/>
  <c r="B9" i="6"/>
  <c r="B10" i="6"/>
  <c r="D4" i="6"/>
  <c r="D6" i="6"/>
  <c r="D5" i="6"/>
  <c r="D3" i="6"/>
  <c r="D7" i="6"/>
  <c r="C4" i="6"/>
  <c r="C5" i="6"/>
  <c r="C3" i="6"/>
  <c r="C6" i="6"/>
  <c r="E6" i="6"/>
  <c r="F6" i="6"/>
  <c r="E3" i="6"/>
  <c r="F3" i="6"/>
  <c r="E5" i="6"/>
  <c r="F5" i="6"/>
  <c r="E4" i="6"/>
  <c r="F4" i="6"/>
  <c r="I14" i="1"/>
  <c r="B8" i="1"/>
  <c r="I7" i="1"/>
  <c r="B6" i="1"/>
  <c r="B10" i="1"/>
  <c r="A6" i="1"/>
  <c r="B9" i="1"/>
  <c r="E3" i="1"/>
  <c r="E4" i="1"/>
  <c r="E5" i="1"/>
  <c r="E2" i="1"/>
  <c r="E6" i="1"/>
  <c r="B13" i="1"/>
  <c r="D3" i="1"/>
  <c r="D4" i="1"/>
  <c r="D5" i="1"/>
  <c r="D2" i="1"/>
  <c r="D6" i="1"/>
  <c r="B12" i="1"/>
  <c r="C3" i="1"/>
  <c r="C4" i="1"/>
  <c r="C5" i="1"/>
  <c r="C2" i="1"/>
  <c r="C6" i="1"/>
  <c r="B11" i="1"/>
  <c r="F7" i="6"/>
  <c r="E7" i="6"/>
  <c r="E9" i="6"/>
  <c r="B14" i="1"/>
  <c r="F10" i="1"/>
  <c r="F11" i="1"/>
  <c r="B15" i="1"/>
  <c r="G4" i="1"/>
  <c r="I4" i="1"/>
  <c r="G5" i="1"/>
  <c r="I5" i="1"/>
  <c r="G2" i="1"/>
  <c r="I2" i="1"/>
  <c r="G3" i="1"/>
  <c r="I3" i="1"/>
  <c r="I6" i="1"/>
  <c r="I8" i="1"/>
  <c r="I9" i="1"/>
  <c r="F15" i="1"/>
  <c r="I12" i="1"/>
  <c r="I13" i="1"/>
  <c r="I15" i="1"/>
</calcChain>
</file>

<file path=xl/sharedStrings.xml><?xml version="1.0" encoding="utf-8"?>
<sst xmlns="http://schemas.openxmlformats.org/spreadsheetml/2006/main" count="43" uniqueCount="40">
  <si>
    <t>x</t>
  </si>
  <si>
    <t>y</t>
  </si>
  <si>
    <t>xy</t>
  </si>
  <si>
    <t>SSxx</t>
  </si>
  <si>
    <t>n</t>
  </si>
  <si>
    <t>Ssyy</t>
  </si>
  <si>
    <t>Ssxy</t>
  </si>
  <si>
    <t>yHat</t>
  </si>
  <si>
    <t>b1</t>
  </si>
  <si>
    <t>b0</t>
  </si>
  <si>
    <t>xBar</t>
  </si>
  <si>
    <t>yBar</t>
  </si>
  <si>
    <t>s</t>
  </si>
  <si>
    <t>(SSE)</t>
  </si>
  <si>
    <t>(RMSE)</t>
  </si>
  <si>
    <t>(MSE)</t>
  </si>
  <si>
    <r>
      <t>x</t>
    </r>
    <r>
      <rPr>
        <b/>
        <sz val="14"/>
        <rFont val="Calibri"/>
        <family val="2"/>
      </rPr>
      <t>²</t>
    </r>
  </si>
  <si>
    <r>
      <t>y</t>
    </r>
    <r>
      <rPr>
        <b/>
        <sz val="14"/>
        <rFont val="Calibri"/>
        <family val="2"/>
      </rPr>
      <t>²</t>
    </r>
  </si>
  <si>
    <r>
      <t>(y-yHat)</t>
    </r>
    <r>
      <rPr>
        <b/>
        <sz val="14"/>
        <rFont val="Calibri"/>
        <family val="2"/>
      </rPr>
      <t>²</t>
    </r>
  </si>
  <si>
    <r>
      <t>s</t>
    </r>
    <r>
      <rPr>
        <sz val="14"/>
        <color theme="1"/>
        <rFont val="Calibri"/>
        <family val="2"/>
      </rPr>
      <t>²</t>
    </r>
  </si>
  <si>
    <t>n-2</t>
  </si>
  <si>
    <t>s(b1)</t>
  </si>
  <si>
    <t>df</t>
  </si>
  <si>
    <t>t(b1)</t>
  </si>
  <si>
    <t>p-value</t>
  </si>
  <si>
    <t>Test H0: b1=0</t>
  </si>
  <si>
    <t>cv</t>
  </si>
  <si>
    <t>(Prefer cv &lt; 10%)</t>
  </si>
  <si>
    <t>r</t>
  </si>
  <si>
    <r>
      <t>r</t>
    </r>
    <r>
      <rPr>
        <sz val="14"/>
        <color theme="1"/>
        <rFont val="Calibri"/>
        <family val="2"/>
      </rPr>
      <t>²</t>
    </r>
  </si>
  <si>
    <t>total</t>
  </si>
  <si>
    <t>explained</t>
  </si>
  <si>
    <t>unexplained</t>
  </si>
  <si>
    <t>intercept</t>
  </si>
  <si>
    <t>slope</t>
  </si>
  <si>
    <t>rsq</t>
  </si>
  <si>
    <t>explained / total:</t>
  </si>
  <si>
    <r>
      <t>(y-yBar)</t>
    </r>
    <r>
      <rPr>
        <b/>
        <sz val="12"/>
        <color theme="1"/>
        <rFont val="Calibri"/>
        <family val="2"/>
      </rPr>
      <t>²</t>
    </r>
  </si>
  <si>
    <r>
      <t>(yHat-yBar)</t>
    </r>
    <r>
      <rPr>
        <b/>
        <sz val="12"/>
        <color theme="1"/>
        <rFont val="Calibri"/>
        <family val="2"/>
      </rPr>
      <t>²</t>
    </r>
  </si>
  <si>
    <r>
      <t>(y-yHat)</t>
    </r>
    <r>
      <rPr>
        <b/>
        <sz val="12"/>
        <color theme="1"/>
        <rFont val="Calibri"/>
        <family val="2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</si>
</sst>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0" xfId="0" applyFont="1" applyFill="1" applyBorder="1"/>
    <xf numFmtId="10" fontId="4" fillId="0" borderId="0" xfId="1" applyNumberFormat="1" applyFont="1"/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9" fontId="4" fillId="0" borderId="3" xfId="1" applyFont="1" applyFill="1" applyBorder="1" applyAlignment="1">
      <alignment horizontal="center"/>
    </xf>
    <xf numFmtId="9" fontId="4" fillId="0" borderId="0" xfId="1" applyFont="1" applyFill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5"/>
  <sheetViews>
    <sheetView workbookViewId="0">
      <selection activeCell="F11" sqref="F11"/>
    </sheetView>
  </sheetViews>
  <sheetFormatPr baseColWidth="10" defaultColWidth="8.83203125" defaultRowHeight="19" x14ac:dyDescent="0.25"/>
  <cols>
    <col min="1" max="9" width="10.6640625" style="2" customWidth="1"/>
    <col min="10" max="16384" width="8.83203125" style="2"/>
  </cols>
  <sheetData>
    <row r="1" spans="1:10" x14ac:dyDescent="0.25">
      <c r="A1" s="1" t="s">
        <v>0</v>
      </c>
      <c r="B1" s="1" t="s">
        <v>1</v>
      </c>
      <c r="C1" s="1" t="s">
        <v>16</v>
      </c>
      <c r="D1" s="1" t="s">
        <v>17</v>
      </c>
      <c r="E1" s="1" t="s">
        <v>2</v>
      </c>
      <c r="G1" s="1" t="s">
        <v>7</v>
      </c>
      <c r="I1" s="1" t="s">
        <v>18</v>
      </c>
    </row>
    <row r="2" spans="1:10" x14ac:dyDescent="0.25">
      <c r="A2" s="2">
        <v>2</v>
      </c>
      <c r="B2" s="2">
        <v>2</v>
      </c>
      <c r="C2" s="2">
        <f>A2^2</f>
        <v>4</v>
      </c>
      <c r="D2" s="2">
        <f>B2^2</f>
        <v>4</v>
      </c>
      <c r="E2" s="2">
        <f>A2*B2</f>
        <v>4</v>
      </c>
      <c r="G2" s="2">
        <f>$B$15+$B$14*A2</f>
        <v>2.6</v>
      </c>
      <c r="I2" s="2">
        <f>(B2-G2)^2</f>
        <v>0.3600000000000001</v>
      </c>
    </row>
    <row r="3" spans="1:10" x14ac:dyDescent="0.25">
      <c r="A3" s="2">
        <v>4</v>
      </c>
      <c r="B3" s="2">
        <v>6</v>
      </c>
      <c r="C3" s="2">
        <f t="shared" ref="C3:C5" si="0">A3^2</f>
        <v>16</v>
      </c>
      <c r="D3" s="2">
        <f t="shared" ref="D3:D5" si="1">B3^2</f>
        <v>36</v>
      </c>
      <c r="E3" s="2">
        <f t="shared" ref="E3:E5" si="2">A3*B3</f>
        <v>24</v>
      </c>
      <c r="G3" s="2">
        <f t="shared" ref="G3:G5" si="3">$B$15+$B$14*A3</f>
        <v>4.2</v>
      </c>
      <c r="I3" s="2">
        <f t="shared" ref="I3:I5" si="4">(B3-G3)^2</f>
        <v>3.2399999999999993</v>
      </c>
    </row>
    <row r="4" spans="1:10" x14ac:dyDescent="0.25">
      <c r="A4" s="2">
        <v>6</v>
      </c>
      <c r="B4" s="2">
        <v>4</v>
      </c>
      <c r="C4" s="2">
        <f t="shared" si="0"/>
        <v>36</v>
      </c>
      <c r="D4" s="2">
        <f t="shared" si="1"/>
        <v>16</v>
      </c>
      <c r="E4" s="2">
        <f t="shared" si="2"/>
        <v>24</v>
      </c>
      <c r="G4" s="2">
        <f t="shared" si="3"/>
        <v>5.8000000000000007</v>
      </c>
      <c r="I4" s="2">
        <f t="shared" si="4"/>
        <v>3.2400000000000024</v>
      </c>
    </row>
    <row r="5" spans="1:10" x14ac:dyDescent="0.25">
      <c r="A5" s="2">
        <v>8</v>
      </c>
      <c r="B5" s="2">
        <v>8</v>
      </c>
      <c r="C5" s="2">
        <f t="shared" si="0"/>
        <v>64</v>
      </c>
      <c r="D5" s="2">
        <f t="shared" si="1"/>
        <v>64</v>
      </c>
      <c r="E5" s="2">
        <f t="shared" si="2"/>
        <v>64</v>
      </c>
      <c r="G5" s="2">
        <f t="shared" si="3"/>
        <v>7.4</v>
      </c>
      <c r="I5" s="2">
        <f t="shared" si="4"/>
        <v>0.3599999999999996</v>
      </c>
    </row>
    <row r="6" spans="1:10" x14ac:dyDescent="0.25">
      <c r="A6" s="3">
        <f>SUM(A2:A5)</f>
        <v>20</v>
      </c>
      <c r="B6" s="3">
        <f t="shared" ref="B6:E6" si="5">SUM(B2:B5)</f>
        <v>20</v>
      </c>
      <c r="C6" s="3">
        <f t="shared" si="5"/>
        <v>120</v>
      </c>
      <c r="D6" s="3">
        <f t="shared" si="5"/>
        <v>120</v>
      </c>
      <c r="E6" s="3">
        <f t="shared" si="5"/>
        <v>116</v>
      </c>
      <c r="I6" s="3">
        <f t="shared" ref="I6" si="6">SUM(I2:I5)</f>
        <v>7.2000000000000011</v>
      </c>
      <c r="J6" s="2" t="s">
        <v>13</v>
      </c>
    </row>
    <row r="7" spans="1:10" x14ac:dyDescent="0.25">
      <c r="H7" s="2" t="s">
        <v>20</v>
      </c>
      <c r="I7" s="4">
        <f>B8-2</f>
        <v>2</v>
      </c>
    </row>
    <row r="8" spans="1:10" x14ac:dyDescent="0.25">
      <c r="A8" s="2" t="s">
        <v>4</v>
      </c>
      <c r="B8" s="2">
        <f>COUNT(A2:A5)</f>
        <v>4</v>
      </c>
      <c r="H8" s="2" t="s">
        <v>19</v>
      </c>
      <c r="I8" s="3">
        <f>I6/I7</f>
        <v>3.6000000000000005</v>
      </c>
      <c r="J8" s="2" t="s">
        <v>15</v>
      </c>
    </row>
    <row r="9" spans="1:10" x14ac:dyDescent="0.25">
      <c r="A9" s="2" t="s">
        <v>10</v>
      </c>
      <c r="B9" s="2">
        <f>A6/B8</f>
        <v>5</v>
      </c>
      <c r="H9" s="2" t="s">
        <v>12</v>
      </c>
      <c r="I9" s="2">
        <f>SQRT(I8)</f>
        <v>1.8973665961010278</v>
      </c>
      <c r="J9" s="2" t="s">
        <v>14</v>
      </c>
    </row>
    <row r="10" spans="1:10" x14ac:dyDescent="0.25">
      <c r="A10" s="2" t="s">
        <v>11</v>
      </c>
      <c r="B10" s="2">
        <f>B6/B8</f>
        <v>5</v>
      </c>
      <c r="E10" s="2" t="s">
        <v>28</v>
      </c>
      <c r="F10" s="2">
        <f>B14*SQRT(B11/B12)</f>
        <v>0.8</v>
      </c>
    </row>
    <row r="11" spans="1:10" x14ac:dyDescent="0.25">
      <c r="A11" s="2" t="s">
        <v>3</v>
      </c>
      <c r="B11" s="2">
        <f>C6-(1/B8)*A6^2</f>
        <v>20</v>
      </c>
      <c r="E11" s="2" t="s">
        <v>29</v>
      </c>
      <c r="F11" s="2">
        <f>F10^2</f>
        <v>0.64000000000000012</v>
      </c>
      <c r="H11" s="17" t="s">
        <v>25</v>
      </c>
      <c r="I11" s="17"/>
    </row>
    <row r="12" spans="1:10" x14ac:dyDescent="0.25">
      <c r="A12" s="2" t="s">
        <v>5</v>
      </c>
      <c r="B12" s="2">
        <f>D6-(1/B8)*B6^2</f>
        <v>20</v>
      </c>
      <c r="H12" s="2" t="s">
        <v>21</v>
      </c>
      <c r="I12" s="2">
        <f>I9/SQRT(B11)</f>
        <v>0.42426406871192851</v>
      </c>
    </row>
    <row r="13" spans="1:10" x14ac:dyDescent="0.25">
      <c r="A13" s="2" t="s">
        <v>6</v>
      </c>
      <c r="B13" s="2">
        <f>E6-(1/B8)*A6*B6</f>
        <v>16</v>
      </c>
      <c r="H13" s="2" t="s">
        <v>23</v>
      </c>
      <c r="I13" s="2">
        <f>B14/I12</f>
        <v>1.8856180831641269</v>
      </c>
    </row>
    <row r="14" spans="1:10" x14ac:dyDescent="0.25">
      <c r="A14" s="2" t="s">
        <v>8</v>
      </c>
      <c r="B14" s="2">
        <f>B13/B11</f>
        <v>0.8</v>
      </c>
      <c r="E14" s="17" t="s">
        <v>27</v>
      </c>
      <c r="F14" s="17"/>
      <c r="H14" s="2" t="s">
        <v>22</v>
      </c>
      <c r="I14" s="2">
        <f>B8-2</f>
        <v>2</v>
      </c>
    </row>
    <row r="15" spans="1:10" x14ac:dyDescent="0.25">
      <c r="A15" s="2" t="s">
        <v>9</v>
      </c>
      <c r="B15" s="2">
        <f>B10-B14*B9</f>
        <v>1</v>
      </c>
      <c r="E15" s="2" t="s">
        <v>26</v>
      </c>
      <c r="F15" s="5">
        <f>I9/B10</f>
        <v>0.37947331922020555</v>
      </c>
      <c r="H15" s="2" t="s">
        <v>24</v>
      </c>
      <c r="I15" s="2">
        <f>_xlfn.T.DIST.2T(I13,I14)</f>
        <v>0.19999999999999996</v>
      </c>
    </row>
  </sheetData>
  <mergeCells count="2">
    <mergeCell ref="H11:I11"/>
    <mergeCell ref="E14:F1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Formulas="1" tabSelected="1" workbookViewId="0">
      <selection activeCell="B15" sqref="B15"/>
    </sheetView>
  </sheetViews>
  <sheetFormatPr baseColWidth="10" defaultColWidth="8.83203125" defaultRowHeight="15" x14ac:dyDescent="0.2"/>
  <cols>
    <col min="1" max="1" width="9.6640625" customWidth="1"/>
    <col min="2" max="2" width="12.6640625" customWidth="1"/>
    <col min="3" max="3" width="9.1640625" bestFit="1" customWidth="1"/>
    <col min="4" max="4" width="8.83203125" bestFit="1" customWidth="1"/>
    <col min="5" max="5" width="7.1640625" bestFit="1" customWidth="1"/>
    <col min="6" max="6" width="6.83203125" bestFit="1" customWidth="1"/>
  </cols>
  <sheetData>
    <row r="1" spans="1:6" ht="19" x14ac:dyDescent="0.25">
      <c r="A1" s="6"/>
      <c r="B1" s="6"/>
      <c r="C1" s="7"/>
      <c r="D1" s="18" t="s">
        <v>30</v>
      </c>
      <c r="E1" s="18" t="s">
        <v>31</v>
      </c>
      <c r="F1" s="18" t="s">
        <v>32</v>
      </c>
    </row>
    <row r="2" spans="1:6" ht="19" x14ac:dyDescent="0.25">
      <c r="A2" s="20" t="s">
        <v>0</v>
      </c>
      <c r="B2" s="20" t="s">
        <v>1</v>
      </c>
      <c r="C2" s="19" t="s">
        <v>7</v>
      </c>
      <c r="D2" s="19" t="s">
        <v>37</v>
      </c>
      <c r="E2" s="19" t="s">
        <v>38</v>
      </c>
      <c r="F2" s="19" t="s">
        <v>39</v>
      </c>
    </row>
    <row r="3" spans="1:6" ht="19" x14ac:dyDescent="0.25">
      <c r="A3" s="8">
        <v>2</v>
      </c>
      <c r="B3" s="8">
        <v>2</v>
      </c>
      <c r="C3" s="16">
        <f>$B$9+$B$10*A3</f>
        <v>2.6</v>
      </c>
      <c r="D3" s="13">
        <f>(B3-$B$7)^2</f>
        <v>9</v>
      </c>
      <c r="E3" s="13">
        <f>(C3-$B$7)^2</f>
        <v>5.76</v>
      </c>
      <c r="F3" s="13">
        <f>(B3-C3)^2</f>
        <v>0.3600000000000001</v>
      </c>
    </row>
    <row r="4" spans="1:6" ht="19" x14ac:dyDescent="0.25">
      <c r="A4" s="8">
        <v>4</v>
      </c>
      <c r="B4" s="8">
        <v>6</v>
      </c>
      <c r="C4" s="16">
        <f t="shared" ref="C4:C6" si="0">$B$9+$B$10*A4</f>
        <v>4.2</v>
      </c>
      <c r="D4" s="13">
        <f t="shared" ref="D4:D6" si="1">(B4-$B$7)^2</f>
        <v>1</v>
      </c>
      <c r="E4" s="13">
        <f t="shared" ref="E4:E6" si="2">(C4-$B$7)^2</f>
        <v>0.63999999999999968</v>
      </c>
      <c r="F4" s="13">
        <f>(B4-C4)^2</f>
        <v>3.2399999999999993</v>
      </c>
    </row>
    <row r="5" spans="1:6" ht="19" x14ac:dyDescent="0.25">
      <c r="A5" s="8">
        <v>6</v>
      </c>
      <c r="B5" s="8">
        <v>4</v>
      </c>
      <c r="C5" s="16">
        <f t="shared" si="0"/>
        <v>5.8000000000000007</v>
      </c>
      <c r="D5" s="13">
        <f t="shared" si="1"/>
        <v>1</v>
      </c>
      <c r="E5" s="13">
        <f t="shared" si="2"/>
        <v>0.64000000000000112</v>
      </c>
      <c r="F5" s="13">
        <f>(B5-C5)^2</f>
        <v>3.2400000000000024</v>
      </c>
    </row>
    <row r="6" spans="1:6" ht="20" thickBot="1" x14ac:dyDescent="0.3">
      <c r="A6" s="8">
        <v>8</v>
      </c>
      <c r="B6" s="8">
        <v>8</v>
      </c>
      <c r="C6" s="16">
        <f t="shared" si="0"/>
        <v>7.4</v>
      </c>
      <c r="D6" s="14">
        <f t="shared" si="1"/>
        <v>9</v>
      </c>
      <c r="E6" s="14">
        <f t="shared" si="2"/>
        <v>5.7600000000000016</v>
      </c>
      <c r="F6" s="14">
        <f>(B6-C6)^2</f>
        <v>0.3599999999999996</v>
      </c>
    </row>
    <row r="7" spans="1:6" ht="19" x14ac:dyDescent="0.25">
      <c r="A7" s="9">
        <f>AVERAGE(A3:A6)</f>
        <v>5</v>
      </c>
      <c r="B7" s="9">
        <f>AVERAGE(B3:B6)</f>
        <v>5</v>
      </c>
      <c r="C7" s="6"/>
      <c r="D7" s="15">
        <f>SUM(D3:D6)</f>
        <v>20</v>
      </c>
      <c r="E7" s="15">
        <f>SUM(E3:E6)</f>
        <v>12.800000000000002</v>
      </c>
      <c r="F7" s="15">
        <f>SUM(F3:F6)</f>
        <v>7.2000000000000011</v>
      </c>
    </row>
    <row r="8" spans="1:6" ht="19" x14ac:dyDescent="0.25">
      <c r="A8" s="10"/>
      <c r="B8" s="10"/>
      <c r="C8" s="10"/>
      <c r="D8" s="10"/>
      <c r="E8" s="10"/>
      <c r="F8" s="10"/>
    </row>
    <row r="9" spans="1:6" ht="19" x14ac:dyDescent="0.25">
      <c r="A9" s="21" t="s">
        <v>33</v>
      </c>
      <c r="B9" s="6">
        <f>INTERCEPT(B3:B6,A3:A6)</f>
        <v>1</v>
      </c>
      <c r="C9" s="10"/>
      <c r="D9" s="22" t="s">
        <v>36</v>
      </c>
      <c r="E9" s="11">
        <f>E7/D7</f>
        <v>0.64000000000000012</v>
      </c>
      <c r="F9" s="10"/>
    </row>
    <row r="10" spans="1:6" ht="19" x14ac:dyDescent="0.25">
      <c r="A10" s="21" t="s">
        <v>34</v>
      </c>
      <c r="B10" s="6">
        <f>SLOPE(B3:B6,A3:A6)</f>
        <v>0.8</v>
      </c>
      <c r="C10" s="10"/>
      <c r="D10" s="10"/>
      <c r="E10" s="10"/>
      <c r="F10" s="10"/>
    </row>
    <row r="11" spans="1:6" ht="19" x14ac:dyDescent="0.25">
      <c r="A11" s="21" t="s">
        <v>35</v>
      </c>
      <c r="B11" s="12">
        <f>RSQ(B3:B6,A3:A6)</f>
        <v>0.64000000000000012</v>
      </c>
      <c r="C11" s="10"/>
      <c r="D11" s="10"/>
      <c r="E11" s="10"/>
      <c r="F11" s="10"/>
    </row>
    <row r="12" spans="1:6" ht="19" x14ac:dyDescent="0.25">
      <c r="A12" s="10"/>
      <c r="B12" s="10"/>
      <c r="C12" s="10"/>
      <c r="D12" s="10"/>
      <c r="E12" s="10"/>
      <c r="F12" s="1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linreg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Qualls</dc:creator>
  <cp:lastModifiedBy>Microsoft Office User</cp:lastModifiedBy>
  <cp:lastPrinted>2015-10-25T02:39:53Z</cp:lastPrinted>
  <dcterms:created xsi:type="dcterms:W3CDTF">2015-09-10T00:51:02Z</dcterms:created>
  <dcterms:modified xsi:type="dcterms:W3CDTF">2015-11-04T19:12:39Z</dcterms:modified>
</cp:coreProperties>
</file>