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spec/results/"/>
    </mc:Choice>
  </mc:AlternateContent>
  <xr:revisionPtr revIDLastSave="0" documentId="13_ncr:1_{A248C3B6-4C6E-7F45-B483-7FE6D9B43DFF}" xr6:coauthVersionLast="45" xr6:coauthVersionMax="45" xr10:uidLastSave="{00000000-0000-0000-0000-000000000000}"/>
  <bookViews>
    <workbookView xWindow="0" yWindow="460" windowWidth="16800" windowHeight="19780" xr2:uid="{3B1D7D53-693A-CC4B-99C9-F7AE6D80617F}"/>
  </bookViews>
  <sheets>
    <sheet name="127, 1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20" i="1" l="1"/>
  <c r="AL20" i="1"/>
  <c r="AI20" i="1"/>
  <c r="AR18" i="1"/>
  <c r="AR20" i="1" s="1"/>
  <c r="AT18" i="1" l="1"/>
  <c r="AT16" i="1"/>
  <c r="AT15" i="1"/>
  <c r="AT14" i="1"/>
  <c r="AT13" i="1"/>
  <c r="AT12" i="1"/>
  <c r="AT11" i="1"/>
  <c r="AT10" i="1"/>
  <c r="AT9" i="1"/>
  <c r="AT8" i="1"/>
  <c r="AT7" i="1"/>
  <c r="AQ18" i="1"/>
  <c r="AQ16" i="1"/>
  <c r="AQ15" i="1"/>
  <c r="AQ14" i="1"/>
  <c r="AQ13" i="1"/>
  <c r="AQ12" i="1"/>
  <c r="AQ11" i="1"/>
  <c r="AQ10" i="1"/>
  <c r="AQ9" i="1"/>
  <c r="AQ8" i="1"/>
  <c r="AQ7" i="1"/>
  <c r="AN18" i="1"/>
  <c r="AN16" i="1"/>
  <c r="AN15" i="1"/>
  <c r="AN14" i="1"/>
  <c r="AN13" i="1"/>
  <c r="AN12" i="1"/>
  <c r="AN11" i="1"/>
  <c r="AN10" i="1"/>
  <c r="AN9" i="1"/>
  <c r="AN8" i="1"/>
  <c r="AN7" i="1"/>
  <c r="AK18" i="1"/>
  <c r="AH18" i="1"/>
  <c r="AK16" i="1"/>
  <c r="AH16" i="1"/>
  <c r="AK15" i="1"/>
  <c r="AH15" i="1"/>
  <c r="AK14" i="1"/>
  <c r="AH14" i="1"/>
  <c r="AK13" i="1"/>
  <c r="AH13" i="1"/>
  <c r="AK12" i="1"/>
  <c r="AH12" i="1"/>
  <c r="AK11" i="1"/>
  <c r="AH11" i="1"/>
  <c r="AK10" i="1"/>
  <c r="AH10" i="1"/>
  <c r="AK9" i="1"/>
  <c r="AH9" i="1"/>
  <c r="AK8" i="1"/>
  <c r="AH8" i="1"/>
  <c r="AK7" i="1"/>
  <c r="AH7" i="1"/>
  <c r="AE16" i="1" l="1"/>
  <c r="AE15" i="1"/>
  <c r="AE14" i="1"/>
  <c r="AE13" i="1"/>
  <c r="AE12" i="1"/>
  <c r="AE11" i="1"/>
  <c r="AE10" i="1"/>
  <c r="AE9" i="1"/>
  <c r="AE8" i="1"/>
  <c r="AE7" i="1"/>
  <c r="AB18" i="1"/>
  <c r="AB16" i="1"/>
  <c r="AB15" i="1"/>
  <c r="AB14" i="1"/>
  <c r="AB13" i="1"/>
  <c r="AB12" i="1"/>
  <c r="AB11" i="1"/>
  <c r="AB10" i="1"/>
  <c r="AB9" i="1"/>
  <c r="AB8" i="1"/>
  <c r="AB7" i="1"/>
  <c r="Y18" i="1" l="1"/>
  <c r="Y16" i="1"/>
  <c r="Y15" i="1"/>
  <c r="Y14" i="1"/>
  <c r="Y13" i="1"/>
  <c r="Y12" i="1"/>
  <c r="Y11" i="1"/>
  <c r="Y10" i="1"/>
  <c r="Y9" i="1"/>
  <c r="Y8" i="1"/>
  <c r="Y7" i="1"/>
  <c r="V18" i="1" l="1"/>
  <c r="V16" i="1"/>
  <c r="V15" i="1"/>
  <c r="V14" i="1"/>
  <c r="V13" i="1"/>
  <c r="V12" i="1"/>
  <c r="V11" i="1"/>
  <c r="V10" i="1"/>
  <c r="V9" i="1"/>
  <c r="V8" i="1"/>
  <c r="V7" i="1"/>
  <c r="S18" i="1" l="1"/>
  <c r="S16" i="1"/>
  <c r="S15" i="1"/>
  <c r="S14" i="1"/>
  <c r="S13" i="1"/>
  <c r="S12" i="1"/>
  <c r="S11" i="1"/>
  <c r="S10" i="1"/>
  <c r="S9" i="1"/>
  <c r="S8" i="1"/>
  <c r="S7" i="1"/>
  <c r="P18" i="1" l="1"/>
  <c r="P16" i="1"/>
  <c r="P15" i="1"/>
  <c r="P14" i="1"/>
  <c r="P13" i="1"/>
  <c r="P12" i="1"/>
  <c r="P11" i="1"/>
  <c r="P10" i="1"/>
  <c r="P9" i="1"/>
  <c r="P8" i="1"/>
  <c r="P7" i="1"/>
  <c r="M18" i="1" l="1"/>
  <c r="M16" i="1" l="1"/>
  <c r="M15" i="1"/>
  <c r="M14" i="1"/>
  <c r="M13" i="1"/>
  <c r="M12" i="1"/>
  <c r="M11" i="1"/>
  <c r="M10" i="1"/>
  <c r="M9" i="1"/>
  <c r="M8" i="1"/>
  <c r="M7" i="1"/>
  <c r="J8" i="1"/>
  <c r="J9" i="1"/>
  <c r="J10" i="1"/>
  <c r="J11" i="1"/>
  <c r="J12" i="1"/>
  <c r="J13" i="1"/>
  <c r="J14" i="1"/>
  <c r="J15" i="1"/>
  <c r="J16" i="1"/>
  <c r="J7" i="1"/>
  <c r="J18" i="1"/>
</calcChain>
</file>

<file path=xl/sharedStrings.xml><?xml version="1.0" encoding="utf-8"?>
<sst xmlns="http://schemas.openxmlformats.org/spreadsheetml/2006/main" count="188" uniqueCount="61">
  <si>
    <t>Benchmark</t>
  </si>
  <si>
    <t>QEMU</t>
  </si>
  <si>
    <t>DBT</t>
  </si>
  <si>
    <t>600.perlbench_s</t>
  </si>
  <si>
    <t>602.gcc_s</t>
  </si>
  <si>
    <t>605.mcf_s</t>
  </si>
  <si>
    <t>620.omnetpp_s</t>
  </si>
  <si>
    <t>623.xalancbmk_s</t>
  </si>
  <si>
    <t>625.x264_s</t>
  </si>
  <si>
    <t>631.deepsjeng_s</t>
  </si>
  <si>
    <t>641.leela_s</t>
  </si>
  <si>
    <t>648.exchange2_s</t>
  </si>
  <si>
    <t>657.xz_s</t>
  </si>
  <si>
    <t>Ratio</t>
  </si>
  <si>
    <t>Seconds</t>
  </si>
  <si>
    <t>Base Score</t>
  </si>
  <si>
    <t>DBT:QEMU*</t>
  </si>
  <si>
    <t>Seconds:</t>
  </si>
  <si>
    <t>Runtime of benchmarks. Lower is better</t>
  </si>
  <si>
    <t>Ratio:</t>
  </si>
  <si>
    <t>Time on reference system / time on SUT. Higher is better</t>
  </si>
  <si>
    <t>Base Score:</t>
  </si>
  <si>
    <t>SPECspeed2017_int_base metric. Higher is better</t>
  </si>
  <si>
    <t>DBT:QEMU ratios*:</t>
  </si>
  <si>
    <t>Ratio between QEMU and DBT, so that lower is better.</t>
  </si>
  <si>
    <r>
      <t xml:space="preserve">Indicates how many times </t>
    </r>
    <r>
      <rPr>
        <b/>
        <sz val="12"/>
        <color theme="1"/>
        <rFont val="Calibri"/>
        <family val="2"/>
        <scheme val="minor"/>
      </rPr>
      <t>slower</t>
    </r>
    <r>
      <rPr>
        <sz val="12"/>
        <color theme="1"/>
        <rFont val="Calibri"/>
        <family val="2"/>
        <scheme val="minor"/>
      </rPr>
      <t xml:space="preserve"> DBT is to QEMU.</t>
    </r>
  </si>
  <si>
    <t>--size=ref --noreportable as 600.perlbench_s crashes for test.</t>
  </si>
  <si>
    <t>Base Score**</t>
  </si>
  <si>
    <t>**:</t>
  </si>
  <si>
    <t>Not accurate, as the 625.x264_s data is from a separate run</t>
  </si>
  <si>
    <t>Results</t>
  </si>
  <si>
    <t>Factor</t>
  </si>
  <si>
    <t>SPEC CPU 2017 Runs</t>
  </si>
  <si>
    <t>Reference Run</t>
  </si>
  <si>
    <r>
      <t>v1.2.1-7</t>
    </r>
    <r>
      <rPr>
        <sz val="14"/>
        <color theme="1"/>
        <rFont val="Calibri"/>
        <family val="2"/>
        <scheme val="minor"/>
      </rPr>
      <t xml:space="preserve"> (fc8ddf76)</t>
    </r>
  </si>
  <si>
    <r>
      <t>v1.2.2-0</t>
    </r>
    <r>
      <rPr>
        <sz val="14"/>
        <color theme="1"/>
        <rFont val="Calibri"/>
        <family val="2"/>
        <scheme val="minor"/>
      </rPr>
      <t xml:space="preserve"> (c17b9bc9)</t>
    </r>
  </si>
  <si>
    <t>v1.2.1-7 (fc8ddf76):</t>
  </si>
  <si>
    <r>
      <t xml:space="preserve">Translator version. </t>
    </r>
    <r>
      <rPr>
        <i/>
        <sz val="12"/>
        <color theme="1"/>
        <rFont val="Calibri"/>
        <family val="2"/>
        <scheme val="minor"/>
      </rPr>
      <t>&lt;last git version tag&gt;–&lt;no. of commits between HEAD &amp; last tag&gt; (latest commit hash)</t>
    </r>
  </si>
  <si>
    <r>
      <t>v1.2.2-12</t>
    </r>
    <r>
      <rPr>
        <sz val="14"/>
        <color theme="1"/>
        <rFont val="Calibri"/>
        <family val="2"/>
        <scheme val="minor"/>
      </rPr>
      <t xml:space="preserve"> (b904a345)</t>
    </r>
  </si>
  <si>
    <r>
      <t>v1.2.2-67</t>
    </r>
    <r>
      <rPr>
        <sz val="14"/>
        <color theme="1"/>
        <rFont val="Calibri"/>
        <family val="2"/>
        <scheme val="minor"/>
      </rPr>
      <t xml:space="preserve"> (b47ad7cf)</t>
    </r>
  </si>
  <si>
    <t>Native</t>
  </si>
  <si>
    <r>
      <t>v1.2.2-78</t>
    </r>
    <r>
      <rPr>
        <sz val="14"/>
        <color theme="1"/>
        <rFont val="Calibri"/>
        <family val="2"/>
        <scheme val="minor"/>
      </rPr>
      <t xml:space="preserve"> (0390bce3)</t>
    </r>
  </si>
  <si>
    <t>rv8</t>
  </si>
  <si>
    <t>-</t>
  </si>
  <si>
    <r>
      <t>v1.2.3-51</t>
    </r>
    <r>
      <rPr>
        <sz val="14"/>
        <color theme="1"/>
        <rFont val="Calibri"/>
        <family val="2"/>
        <scheme val="minor"/>
      </rPr>
      <t xml:space="preserve"> (f44daeb5)</t>
    </r>
  </si>
  <si>
    <t>after lazy_replace</t>
  </si>
  <si>
    <t>after new allocation</t>
  </si>
  <si>
    <r>
      <t>v1.3.0</t>
    </r>
    <r>
      <rPr>
        <sz val="14"/>
        <color theme="1"/>
        <rFont val="Calibri"/>
        <family val="2"/>
        <scheme val="minor"/>
      </rPr>
      <t xml:space="preserve"> (cfeedc41)</t>
    </r>
  </si>
  <si>
    <r>
      <t>v1.3.0</t>
    </r>
    <r>
      <rPr>
        <sz val="14"/>
        <color theme="1"/>
        <rFont val="Calibri"/>
        <family val="2"/>
        <scheme val="minor"/>
      </rPr>
      <t xml:space="preserve"> (cfeedc41)</t>
    </r>
    <r>
      <rPr>
        <b/>
        <sz val="14"/>
        <color theme="1"/>
        <rFont val="Calibri"/>
        <family val="2"/>
        <scheme val="minor"/>
      </rPr>
      <t xml:space="preserve"> --optimize=no-fusion</t>
    </r>
  </si>
  <si>
    <t>1,22 (invalid - miscompare)</t>
  </si>
  <si>
    <t>invalid</t>
  </si>
  <si>
    <t>buggy</t>
  </si>
  <si>
    <t>buggy no-fusion</t>
  </si>
  <si>
    <r>
      <t>v1.3.1</t>
    </r>
    <r>
      <rPr>
        <sz val="14"/>
        <color theme="1"/>
        <rFont val="Calibri"/>
        <family val="2"/>
        <scheme val="minor"/>
      </rPr>
      <t xml:space="preserve"> (523411b3)</t>
    </r>
  </si>
  <si>
    <t>finalized…</t>
  </si>
  <si>
    <r>
      <t>v1.3.1</t>
    </r>
    <r>
      <rPr>
        <sz val="14"/>
        <color theme="1"/>
        <rFont val="Calibri"/>
        <family val="2"/>
        <scheme val="minor"/>
      </rPr>
      <t xml:space="preserve"> (523411b3)</t>
    </r>
    <r>
      <rPr>
        <b/>
        <sz val="14"/>
        <color theme="1"/>
        <rFont val="Calibri"/>
        <family val="2"/>
        <scheme val="minor"/>
      </rPr>
      <t xml:space="preserve"> --optimize=no-fusion</t>
    </r>
  </si>
  <si>
    <r>
      <t>v1.3.1</t>
    </r>
    <r>
      <rPr>
        <sz val="14"/>
        <color theme="1"/>
        <rFont val="Calibri"/>
        <family val="2"/>
        <scheme val="minor"/>
      </rPr>
      <t xml:space="preserve"> (523411b3)</t>
    </r>
    <r>
      <rPr>
        <b/>
        <sz val="14"/>
        <color theme="1"/>
        <rFont val="Calibri"/>
        <family val="2"/>
        <scheme val="minor"/>
      </rPr>
      <t xml:space="preserve"> --optimize=no-ras</t>
    </r>
  </si>
  <si>
    <r>
      <t>v1.3.1</t>
    </r>
    <r>
      <rPr>
        <sz val="14"/>
        <color rgb="FF000000"/>
        <rFont val="Calibri"/>
        <family val="2"/>
        <scheme val="minor"/>
      </rPr>
      <t xml:space="preserve"> (523411b3)</t>
    </r>
    <r>
      <rPr>
        <b/>
        <sz val="14"/>
        <color rgb="FF000000"/>
        <rFont val="Calibri"/>
        <family val="2"/>
        <scheme val="minor"/>
      </rPr>
      <t xml:space="preserve"> --optimize=no-jump-no-ras</t>
    </r>
  </si>
  <si>
    <r>
      <t>v1.3.1</t>
    </r>
    <r>
      <rPr>
        <sz val="14"/>
        <color rgb="FF000000"/>
        <rFont val="Calibri"/>
        <family val="2"/>
        <scheme val="minor"/>
      </rPr>
      <t xml:space="preserve"> (523411b3)</t>
    </r>
    <r>
      <rPr>
        <b/>
        <sz val="14"/>
        <color rgb="FF000000"/>
        <rFont val="Calibri"/>
        <family val="2"/>
        <scheme val="minor"/>
      </rPr>
      <t xml:space="preserve"> --optimize=none</t>
    </r>
  </si>
  <si>
    <t>Average Ratio</t>
  </si>
  <si>
    <t>Factor to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</si>
</sst>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966"/>
        <bgColor rgb="FF000000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/>
    <xf numFmtId="49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quotePrefix="1" applyFont="1"/>
    <xf numFmtId="0" fontId="1" fillId="2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11" xfId="0" applyFill="1" applyBorder="1"/>
    <xf numFmtId="2" fontId="0" fillId="2" borderId="7" xfId="0" applyNumberFormat="1" applyFill="1" applyBorder="1" applyAlignment="1">
      <alignment horizontal="center"/>
    </xf>
    <xf numFmtId="0" fontId="0" fillId="2" borderId="12" xfId="0" applyFill="1" applyBorder="1"/>
    <xf numFmtId="2" fontId="0" fillId="2" borderId="8" xfId="0" applyNumberFormat="1" applyFill="1" applyBorder="1" applyAlignment="1">
      <alignment horizontal="center"/>
    </xf>
    <xf numFmtId="0" fontId="0" fillId="2" borderId="13" xfId="0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20" xfId="0" applyNumberFormat="1" applyFill="1" applyBorder="1"/>
    <xf numFmtId="0" fontId="2" fillId="3" borderId="15" xfId="0" applyFont="1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2" fontId="0" fillId="3" borderId="6" xfId="0" applyNumberFormat="1" applyFill="1" applyBorder="1"/>
    <xf numFmtId="2" fontId="0" fillId="3" borderId="3" xfId="0" applyNumberFormat="1" applyFill="1" applyBorder="1"/>
    <xf numFmtId="2" fontId="0" fillId="3" borderId="7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2" fontId="0" fillId="3" borderId="19" xfId="0" applyNumberFormat="1" applyFill="1" applyBorder="1"/>
    <xf numFmtId="164" fontId="0" fillId="3" borderId="13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4" fillId="0" borderId="27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0" fontId="2" fillId="0" borderId="25" xfId="0" applyFont="1" applyBorder="1"/>
    <xf numFmtId="0" fontId="1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2" fontId="6" fillId="3" borderId="8" xfId="0" applyNumberFormat="1" applyFont="1" applyFill="1" applyBorder="1"/>
    <xf numFmtId="2" fontId="6" fillId="3" borderId="19" xfId="0" applyNumberFormat="1" applyFont="1" applyFill="1" applyBorder="1"/>
    <xf numFmtId="2" fontId="0" fillId="0" borderId="0" xfId="0" applyNumberFormat="1"/>
    <xf numFmtId="2" fontId="9" fillId="3" borderId="8" xfId="0" applyNumberFormat="1" applyFont="1" applyFill="1" applyBorder="1"/>
    <xf numFmtId="2" fontId="9" fillId="3" borderId="19" xfId="0" applyNumberFormat="1" applyFont="1" applyFill="1" applyBorder="1"/>
    <xf numFmtId="0" fontId="0" fillId="0" borderId="0" xfId="0" applyBorder="1"/>
    <xf numFmtId="0" fontId="4" fillId="0" borderId="0" xfId="0" applyFont="1" applyBorder="1"/>
    <xf numFmtId="2" fontId="0" fillId="0" borderId="0" xfId="0" applyNumberFormat="1" applyBorder="1"/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7" fillId="4" borderId="22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2" fontId="0" fillId="3" borderId="8" xfId="0" applyNumberFormat="1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2" fontId="0" fillId="3" borderId="21" xfId="0" applyNumberFormat="1" applyFont="1" applyFill="1" applyBorder="1" applyAlignment="1">
      <alignment horizontal="center"/>
    </xf>
    <xf numFmtId="2" fontId="0" fillId="3" borderId="13" xfId="0" applyNumberFormat="1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7EA3-8BF5-F743-9E89-1A0A4F76CDF3}">
  <sheetPr>
    <pageSetUpPr fitToPage="1"/>
  </sheetPr>
  <dimension ref="A1:AX34"/>
  <sheetViews>
    <sheetView tabSelected="1" zoomScale="114" workbookViewId="0">
      <selection activeCell="AR15" sqref="AR15"/>
    </sheetView>
  </sheetViews>
  <sheetFormatPr baseColWidth="10" defaultRowHeight="16" x14ac:dyDescent="0.2"/>
  <cols>
    <col min="1" max="1" width="17.6640625" customWidth="1"/>
    <col min="2" max="2" width="7.83203125" bestFit="1" customWidth="1"/>
    <col min="3" max="5" width="8.1640625" customWidth="1"/>
    <col min="6" max="6" width="9" customWidth="1"/>
    <col min="7" max="7" width="8.6640625" customWidth="1"/>
    <col min="8" max="9" width="0" hidden="1" customWidth="1"/>
    <col min="10" max="10" width="13.33203125" hidden="1" customWidth="1"/>
    <col min="11" max="11" width="11.5" hidden="1" customWidth="1"/>
    <col min="12" max="12" width="12.1640625" hidden="1" customWidth="1"/>
    <col min="13" max="13" width="13.33203125" hidden="1" customWidth="1"/>
    <col min="14" max="14" width="12.1640625" hidden="1" customWidth="1"/>
    <col min="15" max="15" width="0" hidden="1" customWidth="1"/>
    <col min="16" max="22" width="13.33203125" hidden="1" customWidth="1"/>
    <col min="23" max="23" width="12.5" hidden="1" customWidth="1"/>
    <col min="24" max="24" width="12.1640625" hidden="1" customWidth="1"/>
    <col min="25" max="31" width="13.33203125" hidden="1" customWidth="1"/>
    <col min="32" max="40" width="13.33203125" customWidth="1"/>
    <col min="41" max="41" width="15.5" customWidth="1"/>
    <col min="42" max="42" width="15.6640625" customWidth="1"/>
    <col min="43" max="43" width="16" customWidth="1"/>
    <col min="44" max="44" width="12.5" customWidth="1"/>
    <col min="45" max="45" width="13.33203125" customWidth="1"/>
    <col min="46" max="46" width="13.83203125" customWidth="1"/>
    <col min="47" max="47" width="16" bestFit="1" customWidth="1"/>
  </cols>
  <sheetData>
    <row r="1" spans="1:49" ht="34" x14ac:dyDescent="0.4">
      <c r="A1" s="1" t="s">
        <v>32</v>
      </c>
      <c r="B1" s="1"/>
      <c r="C1" s="1"/>
      <c r="D1" s="1"/>
      <c r="E1" s="1"/>
    </row>
    <row r="2" spans="1:49" ht="16" customHeight="1" x14ac:dyDescent="0.2">
      <c r="A2" s="4" t="s">
        <v>26</v>
      </c>
      <c r="B2" s="4"/>
      <c r="C2" s="4"/>
      <c r="D2" s="4"/>
      <c r="E2" s="4"/>
    </row>
    <row r="3" spans="1:49" ht="16" customHeight="1" thickBot="1" x14ac:dyDescent="0.25">
      <c r="A3" s="4"/>
      <c r="B3" s="4"/>
      <c r="C3" s="4"/>
      <c r="D3" s="4"/>
      <c r="E3" s="4"/>
      <c r="T3" s="53" t="s">
        <v>46</v>
      </c>
      <c r="U3" s="53"/>
      <c r="V3" s="53"/>
      <c r="W3" s="53" t="s">
        <v>45</v>
      </c>
      <c r="X3" s="53"/>
      <c r="Y3" s="53"/>
      <c r="Z3" s="53" t="s">
        <v>51</v>
      </c>
      <c r="AA3" s="53"/>
      <c r="AB3" s="53"/>
      <c r="AC3" s="53" t="s">
        <v>52</v>
      </c>
      <c r="AD3" s="53"/>
      <c r="AE3" s="53"/>
      <c r="AF3" s="53" t="s">
        <v>54</v>
      </c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</row>
    <row r="4" spans="1:49" ht="20" thickBot="1" x14ac:dyDescent="0.25">
      <c r="A4" s="4"/>
      <c r="B4" s="67" t="s">
        <v>33</v>
      </c>
      <c r="C4" s="68"/>
      <c r="D4" s="67" t="s">
        <v>33</v>
      </c>
      <c r="E4" s="68"/>
      <c r="F4" s="67" t="s">
        <v>33</v>
      </c>
      <c r="G4" s="68"/>
      <c r="H4" s="59" t="s">
        <v>34</v>
      </c>
      <c r="I4" s="60"/>
      <c r="J4" s="61"/>
      <c r="K4" s="59" t="s">
        <v>35</v>
      </c>
      <c r="L4" s="60"/>
      <c r="M4" s="61"/>
      <c r="N4" s="59" t="s">
        <v>38</v>
      </c>
      <c r="O4" s="60"/>
      <c r="P4" s="61"/>
      <c r="Q4" s="59" t="s">
        <v>39</v>
      </c>
      <c r="R4" s="60"/>
      <c r="S4" s="61"/>
      <c r="T4" s="59" t="s">
        <v>41</v>
      </c>
      <c r="U4" s="60"/>
      <c r="V4" s="61"/>
      <c r="W4" s="59" t="s">
        <v>44</v>
      </c>
      <c r="X4" s="60"/>
      <c r="Y4" s="61"/>
      <c r="Z4" s="59" t="s">
        <v>47</v>
      </c>
      <c r="AA4" s="60"/>
      <c r="AB4" s="61"/>
      <c r="AC4" s="59" t="s">
        <v>48</v>
      </c>
      <c r="AD4" s="60"/>
      <c r="AE4" s="61"/>
      <c r="AF4" s="59" t="s">
        <v>53</v>
      </c>
      <c r="AG4" s="60"/>
      <c r="AH4" s="61"/>
      <c r="AI4" s="59" t="s">
        <v>55</v>
      </c>
      <c r="AJ4" s="60"/>
      <c r="AK4" s="61"/>
      <c r="AL4" s="59" t="s">
        <v>56</v>
      </c>
      <c r="AM4" s="60"/>
      <c r="AN4" s="61"/>
      <c r="AO4" s="54" t="s">
        <v>57</v>
      </c>
      <c r="AP4" s="55"/>
      <c r="AQ4" s="62"/>
      <c r="AR4" s="54" t="s">
        <v>58</v>
      </c>
      <c r="AS4" s="55"/>
      <c r="AT4" s="56"/>
    </row>
    <row r="5" spans="1:49" ht="19" x14ac:dyDescent="0.25">
      <c r="A5" s="33" t="s">
        <v>30</v>
      </c>
      <c r="B5" s="63" t="s">
        <v>40</v>
      </c>
      <c r="C5" s="64"/>
      <c r="D5" s="63" t="s">
        <v>42</v>
      </c>
      <c r="E5" s="64"/>
      <c r="F5" s="63" t="s">
        <v>1</v>
      </c>
      <c r="G5" s="64"/>
      <c r="H5" s="57" t="s">
        <v>2</v>
      </c>
      <c r="I5" s="58"/>
      <c r="J5" s="16" t="s">
        <v>16</v>
      </c>
      <c r="K5" s="57" t="s">
        <v>2</v>
      </c>
      <c r="L5" s="58"/>
      <c r="M5" s="16" t="s">
        <v>16</v>
      </c>
      <c r="N5" s="57" t="s">
        <v>2</v>
      </c>
      <c r="O5" s="58"/>
      <c r="P5" s="16" t="s">
        <v>16</v>
      </c>
      <c r="Q5" s="57" t="s">
        <v>2</v>
      </c>
      <c r="R5" s="58"/>
      <c r="S5" s="16" t="s">
        <v>16</v>
      </c>
      <c r="T5" s="57" t="s">
        <v>2</v>
      </c>
      <c r="U5" s="58"/>
      <c r="V5" s="16" t="s">
        <v>16</v>
      </c>
      <c r="W5" s="57" t="s">
        <v>2</v>
      </c>
      <c r="X5" s="58"/>
      <c r="Y5" s="16" t="s">
        <v>16</v>
      </c>
      <c r="Z5" s="57" t="s">
        <v>2</v>
      </c>
      <c r="AA5" s="58"/>
      <c r="AB5" s="16" t="s">
        <v>16</v>
      </c>
      <c r="AC5" s="57" t="s">
        <v>2</v>
      </c>
      <c r="AD5" s="58"/>
      <c r="AE5" s="16" t="s">
        <v>16</v>
      </c>
      <c r="AF5" s="57" t="s">
        <v>2</v>
      </c>
      <c r="AG5" s="58"/>
      <c r="AH5" s="76" t="s">
        <v>16</v>
      </c>
      <c r="AI5" s="57" t="s">
        <v>2</v>
      </c>
      <c r="AJ5" s="58"/>
      <c r="AK5" s="76" t="s">
        <v>16</v>
      </c>
      <c r="AL5" s="57" t="s">
        <v>2</v>
      </c>
      <c r="AM5" s="58"/>
      <c r="AN5" s="76" t="s">
        <v>16</v>
      </c>
      <c r="AO5" s="57" t="s">
        <v>2</v>
      </c>
      <c r="AP5" s="58"/>
      <c r="AQ5" s="76" t="s">
        <v>16</v>
      </c>
      <c r="AR5" s="57" t="s">
        <v>2</v>
      </c>
      <c r="AS5" s="58"/>
      <c r="AT5" s="76" t="s">
        <v>16</v>
      </c>
      <c r="AU5" s="28" t="s">
        <v>30</v>
      </c>
    </row>
    <row r="6" spans="1:49" ht="17" thickBot="1" x14ac:dyDescent="0.25">
      <c r="A6" s="34" t="s">
        <v>0</v>
      </c>
      <c r="B6" s="5" t="s">
        <v>14</v>
      </c>
      <c r="C6" s="6" t="s">
        <v>13</v>
      </c>
      <c r="D6" s="5" t="s">
        <v>14</v>
      </c>
      <c r="E6" s="6" t="s">
        <v>13</v>
      </c>
      <c r="F6" s="5" t="s">
        <v>14</v>
      </c>
      <c r="G6" s="6" t="s">
        <v>13</v>
      </c>
      <c r="H6" s="17" t="s">
        <v>14</v>
      </c>
      <c r="I6" s="18" t="s">
        <v>13</v>
      </c>
      <c r="J6" s="19" t="s">
        <v>31</v>
      </c>
      <c r="K6" s="17" t="s">
        <v>14</v>
      </c>
      <c r="L6" s="18" t="s">
        <v>13</v>
      </c>
      <c r="M6" s="19" t="s">
        <v>31</v>
      </c>
      <c r="N6" s="17" t="s">
        <v>14</v>
      </c>
      <c r="O6" s="18" t="s">
        <v>13</v>
      </c>
      <c r="P6" s="19" t="s">
        <v>31</v>
      </c>
      <c r="Q6" s="17" t="s">
        <v>14</v>
      </c>
      <c r="R6" s="18" t="s">
        <v>13</v>
      </c>
      <c r="S6" s="19" t="s">
        <v>31</v>
      </c>
      <c r="T6" s="17" t="s">
        <v>14</v>
      </c>
      <c r="U6" s="18" t="s">
        <v>13</v>
      </c>
      <c r="V6" s="19" t="s">
        <v>31</v>
      </c>
      <c r="W6" s="17" t="s">
        <v>14</v>
      </c>
      <c r="X6" s="18" t="s">
        <v>13</v>
      </c>
      <c r="Y6" s="19" t="s">
        <v>31</v>
      </c>
      <c r="Z6" s="17" t="s">
        <v>14</v>
      </c>
      <c r="AA6" s="18" t="s">
        <v>13</v>
      </c>
      <c r="AB6" s="19" t="s">
        <v>31</v>
      </c>
      <c r="AC6" s="17" t="s">
        <v>14</v>
      </c>
      <c r="AD6" s="18" t="s">
        <v>13</v>
      </c>
      <c r="AE6" s="19" t="s">
        <v>31</v>
      </c>
      <c r="AF6" s="17" t="s">
        <v>14</v>
      </c>
      <c r="AG6" s="18" t="s">
        <v>13</v>
      </c>
      <c r="AH6" s="19" t="s">
        <v>31</v>
      </c>
      <c r="AI6" s="17" t="s">
        <v>14</v>
      </c>
      <c r="AJ6" s="18" t="s">
        <v>13</v>
      </c>
      <c r="AK6" s="19" t="s">
        <v>31</v>
      </c>
      <c r="AL6" s="17" t="s">
        <v>14</v>
      </c>
      <c r="AM6" s="18" t="s">
        <v>13</v>
      </c>
      <c r="AN6" s="19" t="s">
        <v>31</v>
      </c>
      <c r="AO6" s="17" t="s">
        <v>14</v>
      </c>
      <c r="AP6" s="18" t="s">
        <v>13</v>
      </c>
      <c r="AQ6" s="19" t="s">
        <v>31</v>
      </c>
      <c r="AR6" s="17" t="s">
        <v>14</v>
      </c>
      <c r="AS6" s="18" t="s">
        <v>13</v>
      </c>
      <c r="AT6" s="19" t="s">
        <v>31</v>
      </c>
      <c r="AU6" s="29" t="s">
        <v>0</v>
      </c>
      <c r="AW6" s="43"/>
    </row>
    <row r="7" spans="1:49" ht="17" thickTop="1" x14ac:dyDescent="0.2">
      <c r="A7" s="35" t="s">
        <v>3</v>
      </c>
      <c r="B7" s="7">
        <v>654</v>
      </c>
      <c r="C7" s="8">
        <v>2.71</v>
      </c>
      <c r="D7" s="7" t="s">
        <v>43</v>
      </c>
      <c r="E7" s="39" t="s">
        <v>43</v>
      </c>
      <c r="F7" s="7">
        <v>3090</v>
      </c>
      <c r="G7" s="8">
        <v>0.57399999999999995</v>
      </c>
      <c r="H7" s="21">
        <v>10930</v>
      </c>
      <c r="I7" s="22">
        <v>0.16200000000000001</v>
      </c>
      <c r="J7" s="13">
        <f>H7/$F7</f>
        <v>3.5372168284789645</v>
      </c>
      <c r="K7" s="21">
        <v>12673</v>
      </c>
      <c r="L7" s="22">
        <v>0.14000000000000001</v>
      </c>
      <c r="M7" s="13">
        <f>K7/$F7</f>
        <v>4.1012944983818773</v>
      </c>
      <c r="N7" s="21">
        <v>10971</v>
      </c>
      <c r="O7" s="22">
        <v>0.16200000000000001</v>
      </c>
      <c r="P7" s="13">
        <f>N7/$F7</f>
        <v>3.5504854368932039</v>
      </c>
      <c r="Q7" s="21">
        <v>10939</v>
      </c>
      <c r="R7" s="22">
        <v>0.16200000000000001</v>
      </c>
      <c r="S7" s="13">
        <f>Q7/$F7</f>
        <v>3.5401294498381879</v>
      </c>
      <c r="T7" s="21">
        <v>2222</v>
      </c>
      <c r="U7" s="22">
        <v>0.79900000000000004</v>
      </c>
      <c r="V7" s="13">
        <f>T7/$F7</f>
        <v>0.71909385113268609</v>
      </c>
      <c r="W7" s="21">
        <v>2196</v>
      </c>
      <c r="X7" s="22">
        <v>0.80800000000000005</v>
      </c>
      <c r="Y7" s="13">
        <f>W7/$F7</f>
        <v>0.71067961165048543</v>
      </c>
      <c r="Z7" s="21">
        <v>1994</v>
      </c>
      <c r="AA7" s="22">
        <v>0.89</v>
      </c>
      <c r="AB7" s="13">
        <f>Z7/$F7</f>
        <v>0.64530744336569579</v>
      </c>
      <c r="AC7" s="21">
        <v>1997</v>
      </c>
      <c r="AD7" s="22">
        <v>0.88900000000000001</v>
      </c>
      <c r="AE7" s="13">
        <f>AC7/$F7</f>
        <v>0.6462783171521036</v>
      </c>
      <c r="AF7" s="21">
        <v>2028</v>
      </c>
      <c r="AG7" s="22">
        <v>0.875</v>
      </c>
      <c r="AH7" s="13">
        <f>AF7/$F7</f>
        <v>0.65631067961165046</v>
      </c>
      <c r="AI7" s="21">
        <v>2108</v>
      </c>
      <c r="AJ7" s="22">
        <v>0.84199999999999997</v>
      </c>
      <c r="AK7" s="13">
        <f>AI7/$F7</f>
        <v>0.68220064724919094</v>
      </c>
      <c r="AL7" s="21">
        <v>2560</v>
      </c>
      <c r="AM7" s="22">
        <v>0.69299999999999995</v>
      </c>
      <c r="AN7" s="13">
        <f>AL7/$F7</f>
        <v>0.82847896440129454</v>
      </c>
      <c r="AO7" s="21">
        <v>2643</v>
      </c>
      <c r="AP7" s="22">
        <v>0.67200000000000004</v>
      </c>
      <c r="AQ7" s="13">
        <f>AO7/$F7</f>
        <v>0.85533980582524272</v>
      </c>
      <c r="AR7" s="21">
        <v>14840</v>
      </c>
      <c r="AS7" s="22">
        <v>0.12</v>
      </c>
      <c r="AT7" s="13">
        <f>AR7/$F7</f>
        <v>4.8025889967637543</v>
      </c>
      <c r="AU7" s="30" t="s">
        <v>3</v>
      </c>
      <c r="AW7" s="43"/>
    </row>
    <row r="8" spans="1:49" x14ac:dyDescent="0.2">
      <c r="A8" s="36" t="s">
        <v>4</v>
      </c>
      <c r="B8" s="9">
        <v>953</v>
      </c>
      <c r="C8" s="10">
        <v>4.18</v>
      </c>
      <c r="D8" s="9" t="s">
        <v>43</v>
      </c>
      <c r="E8" s="40" t="s">
        <v>43</v>
      </c>
      <c r="F8" s="9">
        <v>3379</v>
      </c>
      <c r="G8" s="10">
        <v>1.18</v>
      </c>
      <c r="H8" s="23">
        <v>9301</v>
      </c>
      <c r="I8" s="24">
        <v>0.42799999999999999</v>
      </c>
      <c r="J8" s="14">
        <f t="shared" ref="J8:J16" si="0">H8/$F8</f>
        <v>2.7525895235276709</v>
      </c>
      <c r="K8" s="23">
        <v>10375</v>
      </c>
      <c r="L8" s="24">
        <v>0.38400000000000001</v>
      </c>
      <c r="M8" s="14">
        <f t="shared" ref="M8:M16" si="1">K8/$F8</f>
        <v>3.0704350399526485</v>
      </c>
      <c r="N8" s="23">
        <v>8693</v>
      </c>
      <c r="O8" s="24">
        <v>0.45800000000000002</v>
      </c>
      <c r="P8" s="14">
        <f t="shared" ref="P8:P16" si="2">N8/$F8</f>
        <v>2.5726546315477954</v>
      </c>
      <c r="Q8" s="23">
        <v>8686</v>
      </c>
      <c r="R8" s="24">
        <v>0.45800000000000002</v>
      </c>
      <c r="S8" s="14">
        <f t="shared" ref="S8:S16" si="3">Q8/$F8</f>
        <v>2.5705830127256584</v>
      </c>
      <c r="T8" s="23">
        <v>1956</v>
      </c>
      <c r="U8" s="24">
        <v>2.04</v>
      </c>
      <c r="V8" s="14">
        <f t="shared" ref="V8:V16" si="4">T8/$F8</f>
        <v>0.57886948801420535</v>
      </c>
      <c r="W8" s="23">
        <v>1926</v>
      </c>
      <c r="X8" s="24">
        <v>2.0699999999999998</v>
      </c>
      <c r="Y8" s="14">
        <f t="shared" ref="Y8:Y16" si="5">W8/$F8</f>
        <v>0.56999112163361942</v>
      </c>
      <c r="Z8" s="23">
        <v>1785</v>
      </c>
      <c r="AA8" s="24">
        <v>2.23</v>
      </c>
      <c r="AB8" s="14">
        <f t="shared" ref="AB8:AB16" si="6">Z8/$F8</f>
        <v>0.52826279964486533</v>
      </c>
      <c r="AC8" s="23">
        <v>1790</v>
      </c>
      <c r="AD8" s="24">
        <v>2.2200000000000002</v>
      </c>
      <c r="AE8" s="14">
        <f t="shared" ref="AE8:AE16" si="7">AC8/$F8</f>
        <v>0.52974252737496297</v>
      </c>
      <c r="AF8" s="23">
        <v>1784</v>
      </c>
      <c r="AG8" s="24">
        <v>2.23</v>
      </c>
      <c r="AH8" s="14">
        <f t="shared" ref="AH8:AH16" si="8">AF8/$F8</f>
        <v>0.52796685409884581</v>
      </c>
      <c r="AI8" s="23">
        <v>1800</v>
      </c>
      <c r="AJ8" s="24">
        <v>2.21</v>
      </c>
      <c r="AK8" s="14">
        <f t="shared" ref="AK8:AK16" si="9">AI8/$F8</f>
        <v>0.53270198283515835</v>
      </c>
      <c r="AL8" s="23">
        <v>2383</v>
      </c>
      <c r="AM8" s="24">
        <v>1.67</v>
      </c>
      <c r="AN8" s="14">
        <f t="shared" ref="AN8:AN16" si="10">AL8/$F8</f>
        <v>0.70523823616454573</v>
      </c>
      <c r="AO8" s="23">
        <v>2765</v>
      </c>
      <c r="AP8" s="24">
        <v>1.44</v>
      </c>
      <c r="AQ8" s="14">
        <f t="shared" ref="AQ8:AQ16" si="11">AO8/$F8</f>
        <v>0.81828943474400706</v>
      </c>
      <c r="AR8" s="23">
        <v>14072</v>
      </c>
      <c r="AS8" s="24">
        <v>0.28299999999999997</v>
      </c>
      <c r="AT8" s="14">
        <f t="shared" ref="AT8:AT16" si="12">AR8/$F8</f>
        <v>4.1645457235868601</v>
      </c>
      <c r="AU8" s="31" t="s">
        <v>4</v>
      </c>
      <c r="AW8" s="43"/>
    </row>
    <row r="9" spans="1:49" x14ac:dyDescent="0.2">
      <c r="A9" s="36" t="s">
        <v>5</v>
      </c>
      <c r="B9" s="9">
        <v>1409</v>
      </c>
      <c r="C9" s="10">
        <v>3.35</v>
      </c>
      <c r="D9" s="9" t="s">
        <v>43</v>
      </c>
      <c r="E9" s="40" t="s">
        <v>43</v>
      </c>
      <c r="F9" s="9">
        <v>3225</v>
      </c>
      <c r="G9" s="10">
        <v>1.46</v>
      </c>
      <c r="H9" s="23">
        <v>3654</v>
      </c>
      <c r="I9" s="24">
        <v>1.29</v>
      </c>
      <c r="J9" s="14">
        <f t="shared" si="0"/>
        <v>1.1330232558139535</v>
      </c>
      <c r="K9" s="23">
        <v>4774</v>
      </c>
      <c r="L9" s="24">
        <v>0.98899999999999999</v>
      </c>
      <c r="M9" s="14">
        <f t="shared" si="1"/>
        <v>1.4803100775193798</v>
      </c>
      <c r="N9" s="23">
        <v>3558</v>
      </c>
      <c r="O9" s="24">
        <v>1.33</v>
      </c>
      <c r="P9" s="14">
        <f t="shared" si="2"/>
        <v>1.1032558139534883</v>
      </c>
      <c r="Q9" s="23">
        <v>3548</v>
      </c>
      <c r="R9" s="24">
        <v>1.33</v>
      </c>
      <c r="S9" s="14">
        <f t="shared" si="3"/>
        <v>1.1001550387596899</v>
      </c>
      <c r="T9" s="23">
        <v>2695</v>
      </c>
      <c r="U9" s="24">
        <v>1.75</v>
      </c>
      <c r="V9" s="14">
        <f t="shared" si="4"/>
        <v>0.83565891472868215</v>
      </c>
      <c r="W9" s="23">
        <v>2672</v>
      </c>
      <c r="X9" s="24">
        <v>1.77</v>
      </c>
      <c r="Y9" s="14">
        <f t="shared" si="5"/>
        <v>0.82852713178294579</v>
      </c>
      <c r="Z9" s="23">
        <v>2510</v>
      </c>
      <c r="AA9" s="24">
        <v>1.88</v>
      </c>
      <c r="AB9" s="14">
        <f t="shared" si="6"/>
        <v>0.77829457364341081</v>
      </c>
      <c r="AC9" s="23">
        <v>2495</v>
      </c>
      <c r="AD9" s="24">
        <v>1.89</v>
      </c>
      <c r="AE9" s="14">
        <f t="shared" si="7"/>
        <v>0.77364341085271315</v>
      </c>
      <c r="AF9" s="23">
        <v>2484</v>
      </c>
      <c r="AG9" s="24">
        <v>1.9</v>
      </c>
      <c r="AH9" s="14">
        <f t="shared" si="8"/>
        <v>0.77023255813953484</v>
      </c>
      <c r="AI9" s="23">
        <v>2532</v>
      </c>
      <c r="AJ9" s="24">
        <v>1.86</v>
      </c>
      <c r="AK9" s="14">
        <f t="shared" si="9"/>
        <v>0.78511627906976744</v>
      </c>
      <c r="AL9" s="23">
        <v>3061</v>
      </c>
      <c r="AM9" s="24">
        <v>1.54</v>
      </c>
      <c r="AN9" s="14">
        <f t="shared" si="10"/>
        <v>0.94914728682170546</v>
      </c>
      <c r="AO9" s="23">
        <v>3039</v>
      </c>
      <c r="AP9" s="24">
        <v>1.55</v>
      </c>
      <c r="AQ9" s="14">
        <f t="shared" si="11"/>
        <v>0.94232558139534883</v>
      </c>
      <c r="AR9" s="23">
        <v>9127</v>
      </c>
      <c r="AS9" s="24">
        <v>0.51700000000000002</v>
      </c>
      <c r="AT9" s="14">
        <f t="shared" si="12"/>
        <v>2.8300775193798451</v>
      </c>
      <c r="AU9" s="31" t="s">
        <v>5</v>
      </c>
      <c r="AW9" s="43"/>
    </row>
    <row r="10" spans="1:49" x14ac:dyDescent="0.2">
      <c r="A10" s="36" t="s">
        <v>6</v>
      </c>
      <c r="B10" s="9">
        <v>779</v>
      </c>
      <c r="C10" s="10">
        <v>2.09</v>
      </c>
      <c r="D10" s="9" t="s">
        <v>43</v>
      </c>
      <c r="E10" s="40" t="s">
        <v>43</v>
      </c>
      <c r="F10" s="9">
        <v>2604</v>
      </c>
      <c r="G10" s="10">
        <v>0.626</v>
      </c>
      <c r="H10" s="23">
        <v>8210</v>
      </c>
      <c r="I10" s="24">
        <v>0.19900000000000001</v>
      </c>
      <c r="J10" s="14">
        <f t="shared" si="0"/>
        <v>3.1528417818740397</v>
      </c>
      <c r="K10" s="23">
        <v>10257</v>
      </c>
      <c r="L10" s="24">
        <v>0.159</v>
      </c>
      <c r="M10" s="14">
        <f t="shared" si="1"/>
        <v>3.9389400921658986</v>
      </c>
      <c r="N10" s="23">
        <v>7892</v>
      </c>
      <c r="O10" s="24">
        <v>0.20699999999999999</v>
      </c>
      <c r="P10" s="14">
        <f t="shared" si="2"/>
        <v>3.0307219662058373</v>
      </c>
      <c r="Q10" s="23">
        <v>7991</v>
      </c>
      <c r="R10" s="24">
        <v>0.20399999999999999</v>
      </c>
      <c r="S10" s="14">
        <f t="shared" si="3"/>
        <v>3.0687403993855606</v>
      </c>
      <c r="T10" s="23">
        <v>1768</v>
      </c>
      <c r="U10" s="24">
        <v>0.92200000000000004</v>
      </c>
      <c r="V10" s="14">
        <f t="shared" si="4"/>
        <v>0.67895545314900152</v>
      </c>
      <c r="W10" s="23">
        <v>1757</v>
      </c>
      <c r="X10" s="24">
        <v>0.92800000000000005</v>
      </c>
      <c r="Y10" s="14">
        <f t="shared" si="5"/>
        <v>0.67473118279569888</v>
      </c>
      <c r="Z10" s="23">
        <v>1669</v>
      </c>
      <c r="AA10" s="24">
        <v>0.97699999999999998</v>
      </c>
      <c r="AB10" s="14">
        <f t="shared" si="6"/>
        <v>0.64093701996927799</v>
      </c>
      <c r="AC10" s="23">
        <v>1671</v>
      </c>
      <c r="AD10" s="24">
        <v>0.97599999999999998</v>
      </c>
      <c r="AE10" s="14">
        <f t="shared" si="7"/>
        <v>0.64170506912442393</v>
      </c>
      <c r="AF10" s="23">
        <v>1640</v>
      </c>
      <c r="AG10" s="24">
        <v>0.99399999999999999</v>
      </c>
      <c r="AH10" s="14">
        <f t="shared" si="8"/>
        <v>0.62980030721966207</v>
      </c>
      <c r="AI10" s="23">
        <v>1679</v>
      </c>
      <c r="AJ10" s="24">
        <v>0.97199999999999998</v>
      </c>
      <c r="AK10" s="14">
        <f t="shared" si="9"/>
        <v>0.64477726574500771</v>
      </c>
      <c r="AL10" s="23">
        <v>2396</v>
      </c>
      <c r="AM10" s="24">
        <v>0.68100000000000005</v>
      </c>
      <c r="AN10" s="14">
        <f t="shared" si="10"/>
        <v>0.92012288786482332</v>
      </c>
      <c r="AO10" s="23">
        <v>2666</v>
      </c>
      <c r="AP10" s="24">
        <v>0.61199999999999999</v>
      </c>
      <c r="AQ10" s="14">
        <f t="shared" si="11"/>
        <v>1.0238095238095237</v>
      </c>
      <c r="AR10" s="23">
        <v>8557</v>
      </c>
      <c r="AS10" s="24">
        <v>0.191</v>
      </c>
      <c r="AT10" s="14">
        <f t="shared" si="12"/>
        <v>3.2860983102918588</v>
      </c>
      <c r="AU10" s="31" t="s">
        <v>6</v>
      </c>
      <c r="AW10" s="43"/>
    </row>
    <row r="11" spans="1:49" x14ac:dyDescent="0.2">
      <c r="A11" s="36" t="s">
        <v>7</v>
      </c>
      <c r="B11" s="9">
        <v>533</v>
      </c>
      <c r="C11" s="10">
        <v>2.66</v>
      </c>
      <c r="D11" s="9" t="s">
        <v>43</v>
      </c>
      <c r="E11" s="40" t="s">
        <v>43</v>
      </c>
      <c r="F11" s="9">
        <v>1651</v>
      </c>
      <c r="G11" s="10">
        <v>0.85799999999999998</v>
      </c>
      <c r="H11" s="23">
        <v>4563</v>
      </c>
      <c r="I11" s="24">
        <v>0.311</v>
      </c>
      <c r="J11" s="14">
        <f t="shared" si="0"/>
        <v>2.7637795275590551</v>
      </c>
      <c r="K11" s="23">
        <v>5285</v>
      </c>
      <c r="L11" s="24">
        <v>0.26800000000000002</v>
      </c>
      <c r="M11" s="14">
        <f t="shared" si="1"/>
        <v>3.2010902483343426</v>
      </c>
      <c r="N11" s="23">
        <v>4313</v>
      </c>
      <c r="O11" s="24">
        <v>0.32900000000000001</v>
      </c>
      <c r="P11" s="14">
        <f t="shared" si="2"/>
        <v>2.6123561477892188</v>
      </c>
      <c r="Q11" s="23">
        <v>4392</v>
      </c>
      <c r="R11" s="24">
        <v>0.32300000000000001</v>
      </c>
      <c r="S11" s="14">
        <f t="shared" si="3"/>
        <v>2.6602059357964869</v>
      </c>
      <c r="T11" s="23">
        <v>1178</v>
      </c>
      <c r="U11" s="24">
        <v>1.2</v>
      </c>
      <c r="V11" s="14">
        <f t="shared" si="4"/>
        <v>0.71350696547546943</v>
      </c>
      <c r="W11" s="23">
        <v>1105</v>
      </c>
      <c r="X11" s="24">
        <v>1.28</v>
      </c>
      <c r="Y11" s="14">
        <f t="shared" si="5"/>
        <v>0.6692913385826772</v>
      </c>
      <c r="Z11" s="23">
        <v>981</v>
      </c>
      <c r="AA11" s="24">
        <v>1.44</v>
      </c>
      <c r="AB11" s="14">
        <f t="shared" si="6"/>
        <v>0.59418534221683827</v>
      </c>
      <c r="AC11" s="23">
        <v>975</v>
      </c>
      <c r="AD11" s="24">
        <v>1.45</v>
      </c>
      <c r="AE11" s="14">
        <f t="shared" si="7"/>
        <v>0.59055118110236215</v>
      </c>
      <c r="AF11" s="23">
        <v>964</v>
      </c>
      <c r="AG11" s="24">
        <v>1.47</v>
      </c>
      <c r="AH11" s="14">
        <f t="shared" si="8"/>
        <v>0.58388855239248938</v>
      </c>
      <c r="AI11" s="23">
        <v>988</v>
      </c>
      <c r="AJ11" s="24">
        <v>1.43</v>
      </c>
      <c r="AK11" s="14">
        <f t="shared" si="9"/>
        <v>0.59842519685039375</v>
      </c>
      <c r="AL11" s="23">
        <v>1399</v>
      </c>
      <c r="AM11" s="24">
        <v>1.01</v>
      </c>
      <c r="AN11" s="14">
        <f t="shared" si="10"/>
        <v>0.84736523319200485</v>
      </c>
      <c r="AO11" s="23">
        <v>1532</v>
      </c>
      <c r="AP11" s="24">
        <v>0.92500000000000004</v>
      </c>
      <c r="AQ11" s="14">
        <f t="shared" si="11"/>
        <v>0.92792247122955784</v>
      </c>
      <c r="AR11" s="23">
        <v>7382</v>
      </c>
      <c r="AS11" s="24">
        <v>0.192</v>
      </c>
      <c r="AT11" s="14">
        <f t="shared" si="12"/>
        <v>4.4712295578437313</v>
      </c>
      <c r="AU11" s="31" t="s">
        <v>7</v>
      </c>
      <c r="AW11" s="43"/>
    </row>
    <row r="12" spans="1:49" x14ac:dyDescent="0.2">
      <c r="A12" s="36" t="s">
        <v>8</v>
      </c>
      <c r="B12" s="9">
        <v>554</v>
      </c>
      <c r="C12" s="10">
        <v>3.19</v>
      </c>
      <c r="D12" s="9" t="s">
        <v>43</v>
      </c>
      <c r="E12" s="40" t="s">
        <v>43</v>
      </c>
      <c r="F12" s="9">
        <v>2926</v>
      </c>
      <c r="G12" s="10">
        <v>0.60299999999999998</v>
      </c>
      <c r="H12" s="23">
        <v>4333</v>
      </c>
      <c r="I12" s="24">
        <v>0.40699999999999997</v>
      </c>
      <c r="J12" s="14">
        <f t="shared" si="0"/>
        <v>1.4808612440191387</v>
      </c>
      <c r="K12" s="23">
        <v>4305</v>
      </c>
      <c r="L12" s="24">
        <v>0.41</v>
      </c>
      <c r="M12" s="14">
        <f t="shared" si="1"/>
        <v>1.4712918660287082</v>
      </c>
      <c r="N12" s="23">
        <v>4009</v>
      </c>
      <c r="O12" s="24">
        <v>0.44</v>
      </c>
      <c r="P12" s="14">
        <f t="shared" si="2"/>
        <v>1.3701298701298701</v>
      </c>
      <c r="Q12" s="23">
        <v>4017</v>
      </c>
      <c r="R12" s="24">
        <v>0.439</v>
      </c>
      <c r="S12" s="14">
        <f t="shared" si="3"/>
        <v>1.3728639781271361</v>
      </c>
      <c r="T12" s="23">
        <v>2590</v>
      </c>
      <c r="U12" s="24">
        <v>0.68100000000000005</v>
      </c>
      <c r="V12" s="14">
        <f t="shared" si="4"/>
        <v>0.88516746411483249</v>
      </c>
      <c r="W12" s="23">
        <v>2766</v>
      </c>
      <c r="X12" s="24">
        <v>0.63800000000000001</v>
      </c>
      <c r="Y12" s="14">
        <f t="shared" si="5"/>
        <v>0.94531784005468211</v>
      </c>
      <c r="Z12" s="23">
        <v>2735</v>
      </c>
      <c r="AA12" s="24">
        <v>0.64500000000000002</v>
      </c>
      <c r="AB12" s="14">
        <f t="shared" si="6"/>
        <v>0.93472317156527684</v>
      </c>
      <c r="AC12" s="23">
        <v>2738</v>
      </c>
      <c r="AD12" s="24">
        <v>0.64400000000000002</v>
      </c>
      <c r="AE12" s="14">
        <f t="shared" si="7"/>
        <v>0.93574846206425155</v>
      </c>
      <c r="AF12" s="23">
        <v>2739</v>
      </c>
      <c r="AG12" s="24">
        <v>0.64400000000000002</v>
      </c>
      <c r="AH12" s="14">
        <f t="shared" si="8"/>
        <v>0.93609022556390975</v>
      </c>
      <c r="AI12" s="23">
        <v>2744</v>
      </c>
      <c r="AJ12" s="24">
        <v>0.64300000000000002</v>
      </c>
      <c r="AK12" s="14">
        <f t="shared" si="9"/>
        <v>0.93779904306220097</v>
      </c>
      <c r="AL12" s="23">
        <v>2906</v>
      </c>
      <c r="AM12" s="24">
        <v>0.60699999999999998</v>
      </c>
      <c r="AN12" s="14">
        <f t="shared" si="10"/>
        <v>0.99316473000683525</v>
      </c>
      <c r="AO12" s="23">
        <v>2907</v>
      </c>
      <c r="AP12" s="24">
        <v>0.60699999999999998</v>
      </c>
      <c r="AQ12" s="14">
        <f t="shared" si="11"/>
        <v>0.99350649350649356</v>
      </c>
      <c r="AR12" s="23">
        <v>6750</v>
      </c>
      <c r="AS12" s="24">
        <v>0.26100000000000001</v>
      </c>
      <c r="AT12" s="14">
        <f t="shared" si="12"/>
        <v>2.3069036226930963</v>
      </c>
      <c r="AU12" s="31" t="s">
        <v>8</v>
      </c>
      <c r="AW12" s="43"/>
    </row>
    <row r="13" spans="1:49" x14ac:dyDescent="0.2">
      <c r="A13" s="36" t="s">
        <v>9</v>
      </c>
      <c r="B13" s="9">
        <v>773</v>
      </c>
      <c r="C13" s="10">
        <v>1.85</v>
      </c>
      <c r="D13" s="9" t="s">
        <v>43</v>
      </c>
      <c r="E13" s="40" t="s">
        <v>43</v>
      </c>
      <c r="F13" s="9">
        <v>2443</v>
      </c>
      <c r="G13" s="10">
        <v>0.58699999999999997</v>
      </c>
      <c r="H13" s="23">
        <v>10330</v>
      </c>
      <c r="I13" s="24">
        <v>0.13900000000000001</v>
      </c>
      <c r="J13" s="14">
        <f t="shared" si="0"/>
        <v>4.228407695456406</v>
      </c>
      <c r="K13" s="23">
        <v>10327</v>
      </c>
      <c r="L13" s="24">
        <v>0.13900000000000001</v>
      </c>
      <c r="M13" s="14">
        <f t="shared" si="1"/>
        <v>4.227179697093737</v>
      </c>
      <c r="N13" s="23">
        <v>10089</v>
      </c>
      <c r="O13" s="24">
        <v>0.14199999999999999</v>
      </c>
      <c r="P13" s="14">
        <f t="shared" si="2"/>
        <v>4.1297584936553422</v>
      </c>
      <c r="Q13" s="23">
        <v>10104</v>
      </c>
      <c r="R13" s="24">
        <v>0.14199999999999999</v>
      </c>
      <c r="S13" s="14">
        <f t="shared" si="3"/>
        <v>4.1358984854686858</v>
      </c>
      <c r="T13" s="23">
        <v>1603</v>
      </c>
      <c r="U13" s="24">
        <v>0.89400000000000002</v>
      </c>
      <c r="V13" s="14">
        <f t="shared" si="4"/>
        <v>0.65616045845272208</v>
      </c>
      <c r="W13" s="23">
        <v>1564</v>
      </c>
      <c r="X13" s="24">
        <v>0.91600000000000004</v>
      </c>
      <c r="Y13" s="14">
        <f t="shared" si="5"/>
        <v>0.64019647973802707</v>
      </c>
      <c r="Z13" s="23">
        <v>1492</v>
      </c>
      <c r="AA13" s="24">
        <v>0.96</v>
      </c>
      <c r="AB13" s="14">
        <f t="shared" si="6"/>
        <v>0.61072451903397462</v>
      </c>
      <c r="AC13" s="23">
        <v>1516</v>
      </c>
      <c r="AD13" s="24">
        <v>0.94499999999999995</v>
      </c>
      <c r="AE13" s="14">
        <f t="shared" si="7"/>
        <v>0.6205485059353254</v>
      </c>
      <c r="AF13" s="23">
        <v>1494</v>
      </c>
      <c r="AG13" s="24">
        <v>0.95899999999999996</v>
      </c>
      <c r="AH13" s="14">
        <f t="shared" si="8"/>
        <v>0.61154318460908719</v>
      </c>
      <c r="AI13" s="23">
        <v>1503</v>
      </c>
      <c r="AJ13" s="24">
        <v>0.95299999999999996</v>
      </c>
      <c r="AK13" s="14">
        <f t="shared" si="9"/>
        <v>0.61522717969709373</v>
      </c>
      <c r="AL13" s="23">
        <v>2337</v>
      </c>
      <c r="AM13" s="24">
        <v>0.61299999999999999</v>
      </c>
      <c r="AN13" s="14">
        <f t="shared" si="10"/>
        <v>0.95661072451903395</v>
      </c>
      <c r="AO13" s="23">
        <v>2329</v>
      </c>
      <c r="AP13" s="24">
        <v>0.61499999999999999</v>
      </c>
      <c r="AQ13" s="14">
        <f t="shared" si="11"/>
        <v>0.95333606221858369</v>
      </c>
      <c r="AR13" s="23">
        <v>11064</v>
      </c>
      <c r="AS13" s="24">
        <v>0.13</v>
      </c>
      <c r="AT13" s="14">
        <f t="shared" si="12"/>
        <v>4.5288579615227178</v>
      </c>
      <c r="AU13" s="31" t="s">
        <v>9</v>
      </c>
      <c r="AW13" s="43"/>
    </row>
    <row r="14" spans="1:49" x14ac:dyDescent="0.2">
      <c r="A14" s="36" t="s">
        <v>10</v>
      </c>
      <c r="B14" s="9">
        <v>1045</v>
      </c>
      <c r="C14" s="10">
        <v>1.63</v>
      </c>
      <c r="D14" s="9" t="s">
        <v>43</v>
      </c>
      <c r="E14" s="40" t="s">
        <v>43</v>
      </c>
      <c r="F14" s="9">
        <v>3176</v>
      </c>
      <c r="G14" s="10">
        <v>0.53700000000000003</v>
      </c>
      <c r="H14" s="23">
        <v>7517</v>
      </c>
      <c r="I14" s="24">
        <v>0.22700000000000001</v>
      </c>
      <c r="J14" s="14">
        <f t="shared" si="0"/>
        <v>2.3668136020151134</v>
      </c>
      <c r="K14" s="23">
        <v>6737</v>
      </c>
      <c r="L14" s="24">
        <v>0.253</v>
      </c>
      <c r="M14" s="14">
        <f t="shared" si="1"/>
        <v>2.1212216624685141</v>
      </c>
      <c r="N14" s="23">
        <v>6716</v>
      </c>
      <c r="O14" s="24">
        <v>0.254</v>
      </c>
      <c r="P14" s="14">
        <f t="shared" si="2"/>
        <v>2.1146095717884132</v>
      </c>
      <c r="Q14" s="23">
        <v>7568</v>
      </c>
      <c r="R14" s="24">
        <v>0.22500000000000001</v>
      </c>
      <c r="S14" s="14">
        <f t="shared" si="3"/>
        <v>2.3828715365239295</v>
      </c>
      <c r="T14" s="23">
        <v>2080</v>
      </c>
      <c r="U14" s="24">
        <v>0.82</v>
      </c>
      <c r="V14" s="14">
        <f t="shared" si="4"/>
        <v>0.65491183879093195</v>
      </c>
      <c r="W14" s="23">
        <v>1952</v>
      </c>
      <c r="X14" s="24">
        <v>0.874</v>
      </c>
      <c r="Y14" s="14">
        <f t="shared" si="5"/>
        <v>0.61460957178841313</v>
      </c>
      <c r="Z14" s="23">
        <v>1867</v>
      </c>
      <c r="AA14" s="24">
        <v>0.91400000000000003</v>
      </c>
      <c r="AB14" s="14">
        <f t="shared" si="6"/>
        <v>0.5878463476070529</v>
      </c>
      <c r="AC14" s="23">
        <v>1892</v>
      </c>
      <c r="AD14" s="24">
        <v>0.90200000000000002</v>
      </c>
      <c r="AE14" s="14">
        <f t="shared" si="7"/>
        <v>0.59571788413098237</v>
      </c>
      <c r="AF14" s="23">
        <v>1871</v>
      </c>
      <c r="AG14" s="24">
        <v>0.91200000000000003</v>
      </c>
      <c r="AH14" s="14">
        <f t="shared" si="8"/>
        <v>0.58910579345088165</v>
      </c>
      <c r="AI14" s="23">
        <v>1881</v>
      </c>
      <c r="AJ14" s="24">
        <v>0.90700000000000003</v>
      </c>
      <c r="AK14" s="14">
        <f t="shared" si="9"/>
        <v>0.59225440806045337</v>
      </c>
      <c r="AL14" s="23">
        <v>2796</v>
      </c>
      <c r="AM14" s="24">
        <v>0.61</v>
      </c>
      <c r="AN14" s="14">
        <f t="shared" si="10"/>
        <v>0.88035264483627207</v>
      </c>
      <c r="AO14" s="23">
        <v>2824</v>
      </c>
      <c r="AP14" s="24">
        <v>0.60399999999999998</v>
      </c>
      <c r="AQ14" s="14">
        <f t="shared" si="11"/>
        <v>0.88916876574307302</v>
      </c>
      <c r="AR14" s="23">
        <v>10375</v>
      </c>
      <c r="AS14" s="24">
        <v>0.16400000000000001</v>
      </c>
      <c r="AT14" s="14">
        <f t="shared" si="12"/>
        <v>3.2666876574307304</v>
      </c>
      <c r="AU14" s="31" t="s">
        <v>10</v>
      </c>
      <c r="AW14" s="43"/>
    </row>
    <row r="15" spans="1:49" x14ac:dyDescent="0.2">
      <c r="A15" s="36" t="s">
        <v>11</v>
      </c>
      <c r="B15" s="9">
        <v>780</v>
      </c>
      <c r="C15" s="10">
        <v>3.77</v>
      </c>
      <c r="D15" s="9">
        <v>2171</v>
      </c>
      <c r="E15" s="10">
        <v>1.35</v>
      </c>
      <c r="F15" s="9">
        <v>2214</v>
      </c>
      <c r="G15" s="10">
        <v>1.33</v>
      </c>
      <c r="H15" s="23">
        <v>4891</v>
      </c>
      <c r="I15" s="24">
        <v>0.60099999999999998</v>
      </c>
      <c r="J15" s="14">
        <f t="shared" si="0"/>
        <v>2.2091237579042455</v>
      </c>
      <c r="K15" s="23">
        <v>4807</v>
      </c>
      <c r="L15" s="24">
        <v>0.61199999999999999</v>
      </c>
      <c r="M15" s="14">
        <f t="shared" si="1"/>
        <v>2.1711833785004515</v>
      </c>
      <c r="N15" s="23">
        <v>4849</v>
      </c>
      <c r="O15" s="24">
        <v>0.60599999999999998</v>
      </c>
      <c r="P15" s="14">
        <f t="shared" si="2"/>
        <v>2.1901535682023487</v>
      </c>
      <c r="Q15" s="23">
        <v>4763</v>
      </c>
      <c r="R15" s="24">
        <v>0.61699999999999999</v>
      </c>
      <c r="S15" s="14">
        <f t="shared" si="3"/>
        <v>2.1513098464317975</v>
      </c>
      <c r="T15" s="23">
        <v>1575</v>
      </c>
      <c r="U15" s="24">
        <v>1.87</v>
      </c>
      <c r="V15" s="14">
        <f t="shared" si="4"/>
        <v>0.71138211382113825</v>
      </c>
      <c r="W15" s="23">
        <v>1580</v>
      </c>
      <c r="X15" s="24">
        <v>1.86</v>
      </c>
      <c r="Y15" s="14">
        <f t="shared" si="5"/>
        <v>0.71364046973803075</v>
      </c>
      <c r="Z15" s="23">
        <v>1461</v>
      </c>
      <c r="AA15" s="24">
        <v>2.0099999999999998</v>
      </c>
      <c r="AB15" s="14">
        <f t="shared" si="6"/>
        <v>0.65989159891598914</v>
      </c>
      <c r="AC15" s="23">
        <v>1463</v>
      </c>
      <c r="AD15" s="24">
        <v>2.0099999999999998</v>
      </c>
      <c r="AE15" s="14">
        <f t="shared" si="7"/>
        <v>0.66079494128274618</v>
      </c>
      <c r="AF15" s="23">
        <v>1450</v>
      </c>
      <c r="AG15" s="24">
        <v>2.0299999999999998</v>
      </c>
      <c r="AH15" s="14">
        <f t="shared" si="8"/>
        <v>0.65492321589882563</v>
      </c>
      <c r="AI15" s="23">
        <v>1444</v>
      </c>
      <c r="AJ15" s="24">
        <v>2.04</v>
      </c>
      <c r="AK15" s="14">
        <f t="shared" si="9"/>
        <v>0.65221318879855461</v>
      </c>
      <c r="AL15" s="23">
        <v>1455</v>
      </c>
      <c r="AM15" s="24">
        <v>2.02</v>
      </c>
      <c r="AN15" s="14">
        <f t="shared" si="10"/>
        <v>0.65718157181571812</v>
      </c>
      <c r="AO15" s="23">
        <v>1457</v>
      </c>
      <c r="AP15" s="24">
        <v>2.02</v>
      </c>
      <c r="AQ15" s="14">
        <f t="shared" si="11"/>
        <v>0.65808491418247517</v>
      </c>
      <c r="AR15" s="23"/>
      <c r="AS15" s="24"/>
      <c r="AT15" s="14">
        <f t="shared" si="12"/>
        <v>0</v>
      </c>
      <c r="AU15" s="31" t="s">
        <v>11</v>
      </c>
      <c r="AW15" s="43"/>
    </row>
    <row r="16" spans="1:49" ht="17" thickBot="1" x14ac:dyDescent="0.25">
      <c r="A16" s="37" t="s">
        <v>12</v>
      </c>
      <c r="B16" s="11">
        <v>4665</v>
      </c>
      <c r="C16" s="12">
        <v>1.33</v>
      </c>
      <c r="D16" s="11" t="s">
        <v>43</v>
      </c>
      <c r="E16" s="38" t="s">
        <v>43</v>
      </c>
      <c r="F16" s="11">
        <v>8919</v>
      </c>
      <c r="G16" s="12">
        <v>0.69299999999999995</v>
      </c>
      <c r="H16" s="25">
        <v>12625</v>
      </c>
      <c r="I16" s="26">
        <v>0.49</v>
      </c>
      <c r="J16" s="15">
        <f t="shared" si="0"/>
        <v>1.4155174346899877</v>
      </c>
      <c r="K16" s="25">
        <v>13272</v>
      </c>
      <c r="L16" s="26">
        <v>0.46600000000000003</v>
      </c>
      <c r="M16" s="15">
        <f t="shared" si="1"/>
        <v>1.4880591994618231</v>
      </c>
      <c r="N16" s="25">
        <v>12543</v>
      </c>
      <c r="O16" s="26">
        <v>0.49299999999999999</v>
      </c>
      <c r="P16" s="15">
        <f t="shared" si="2"/>
        <v>1.4063235788765556</v>
      </c>
      <c r="Q16" s="25">
        <v>14671</v>
      </c>
      <c r="R16" s="26">
        <v>0.42099999999999999</v>
      </c>
      <c r="S16" s="15">
        <f t="shared" si="3"/>
        <v>1.6449153492544006</v>
      </c>
      <c r="T16" s="25">
        <v>11083</v>
      </c>
      <c r="U16" s="26">
        <v>0.55800000000000005</v>
      </c>
      <c r="V16" s="15">
        <f t="shared" si="4"/>
        <v>1.2426280973203274</v>
      </c>
      <c r="W16" s="25">
        <v>7575</v>
      </c>
      <c r="X16" s="26">
        <v>0.81599999999999995</v>
      </c>
      <c r="Y16" s="15">
        <f t="shared" si="5"/>
        <v>0.84931046081399264</v>
      </c>
      <c r="Z16" s="25">
        <v>7385</v>
      </c>
      <c r="AA16" s="26">
        <v>0.83699999999999997</v>
      </c>
      <c r="AB16" s="15">
        <f t="shared" si="6"/>
        <v>0.82800762417311358</v>
      </c>
      <c r="AC16" s="41">
        <v>7746</v>
      </c>
      <c r="AD16" s="42">
        <v>0</v>
      </c>
      <c r="AE16" s="15">
        <f t="shared" si="7"/>
        <v>0.86848301379078374</v>
      </c>
      <c r="AF16" s="25">
        <v>7365</v>
      </c>
      <c r="AG16" s="26">
        <v>0.83899999999999997</v>
      </c>
      <c r="AH16" s="15">
        <f t="shared" si="8"/>
        <v>0.82576522031617894</v>
      </c>
      <c r="AI16" s="44">
        <v>7488</v>
      </c>
      <c r="AJ16" s="45">
        <v>0.82599999999999996</v>
      </c>
      <c r="AK16" s="15">
        <f t="shared" si="9"/>
        <v>0.83955600403632691</v>
      </c>
      <c r="AL16" s="44">
        <v>7620</v>
      </c>
      <c r="AM16" s="45">
        <v>0.81100000000000005</v>
      </c>
      <c r="AN16" s="15">
        <f t="shared" si="10"/>
        <v>0.85435586949209552</v>
      </c>
      <c r="AO16" s="44">
        <v>7654</v>
      </c>
      <c r="AP16" s="45">
        <v>0.80800000000000005</v>
      </c>
      <c r="AQ16" s="15">
        <f t="shared" si="11"/>
        <v>0.85816795604888441</v>
      </c>
      <c r="AR16" s="44"/>
      <c r="AS16" s="45"/>
      <c r="AT16" s="15">
        <f t="shared" si="12"/>
        <v>0</v>
      </c>
      <c r="AU16" s="32" t="s">
        <v>12</v>
      </c>
    </row>
    <row r="17" spans="1:50" ht="19" x14ac:dyDescent="0.25">
      <c r="B17" s="69" t="s">
        <v>15</v>
      </c>
      <c r="C17" s="70"/>
      <c r="D17" s="69" t="s">
        <v>15</v>
      </c>
      <c r="E17" s="70"/>
      <c r="F17" s="69" t="s">
        <v>15</v>
      </c>
      <c r="G17" s="70"/>
      <c r="H17" s="49" t="s">
        <v>27</v>
      </c>
      <c r="I17" s="50"/>
      <c r="J17" s="20" t="s">
        <v>31</v>
      </c>
      <c r="K17" s="49" t="s">
        <v>15</v>
      </c>
      <c r="L17" s="50"/>
      <c r="M17" s="20" t="s">
        <v>31</v>
      </c>
      <c r="N17" s="49" t="s">
        <v>15</v>
      </c>
      <c r="O17" s="50"/>
      <c r="P17" s="20" t="s">
        <v>31</v>
      </c>
      <c r="Q17" s="49" t="s">
        <v>15</v>
      </c>
      <c r="R17" s="50"/>
      <c r="S17" s="20" t="s">
        <v>31</v>
      </c>
      <c r="T17" s="49" t="s">
        <v>15</v>
      </c>
      <c r="U17" s="50"/>
      <c r="V17" s="20" t="s">
        <v>31</v>
      </c>
      <c r="W17" s="49" t="s">
        <v>15</v>
      </c>
      <c r="X17" s="50"/>
      <c r="Y17" s="20" t="s">
        <v>31</v>
      </c>
      <c r="Z17" s="49" t="s">
        <v>15</v>
      </c>
      <c r="AA17" s="50"/>
      <c r="AB17" s="20" t="s">
        <v>31</v>
      </c>
      <c r="AC17" s="49" t="s">
        <v>15</v>
      </c>
      <c r="AD17" s="50"/>
      <c r="AE17" s="20" t="s">
        <v>31</v>
      </c>
      <c r="AF17" s="49" t="s">
        <v>15</v>
      </c>
      <c r="AG17" s="50"/>
      <c r="AH17" s="20" t="s">
        <v>31</v>
      </c>
      <c r="AI17" s="49" t="s">
        <v>15</v>
      </c>
      <c r="AJ17" s="50"/>
      <c r="AK17" s="20" t="s">
        <v>31</v>
      </c>
      <c r="AL17" s="49" t="s">
        <v>15</v>
      </c>
      <c r="AM17" s="50"/>
      <c r="AN17" s="20" t="s">
        <v>31</v>
      </c>
      <c r="AO17" s="49" t="s">
        <v>15</v>
      </c>
      <c r="AP17" s="50"/>
      <c r="AQ17" s="20" t="s">
        <v>31</v>
      </c>
      <c r="AR17" s="49" t="s">
        <v>59</v>
      </c>
      <c r="AS17" s="50"/>
      <c r="AT17" s="20" t="s">
        <v>31</v>
      </c>
      <c r="AW17" s="43"/>
      <c r="AX17" s="43"/>
    </row>
    <row r="18" spans="1:50" ht="17" thickBot="1" x14ac:dyDescent="0.25">
      <c r="B18" s="65">
        <v>2.52</v>
      </c>
      <c r="C18" s="66"/>
      <c r="D18" s="65">
        <v>1.35</v>
      </c>
      <c r="E18" s="66"/>
      <c r="F18" s="65">
        <v>0.78869999999999996</v>
      </c>
      <c r="G18" s="66"/>
      <c r="H18" s="51">
        <v>0.3337</v>
      </c>
      <c r="I18" s="52"/>
      <c r="J18" s="27">
        <f>$F$18/H18</f>
        <v>2.3635001498351813</v>
      </c>
      <c r="K18" s="51">
        <v>0.31390000000000001</v>
      </c>
      <c r="L18" s="52"/>
      <c r="M18" s="27">
        <f>$F$18/K18</f>
        <v>2.5125836253583942</v>
      </c>
      <c r="N18" s="51">
        <v>0.35489999999999999</v>
      </c>
      <c r="O18" s="52"/>
      <c r="P18" s="27">
        <f>$F$18/N18</f>
        <v>2.2223161453930684</v>
      </c>
      <c r="Q18" s="51">
        <v>0.34489999999999998</v>
      </c>
      <c r="R18" s="52"/>
      <c r="S18" s="27">
        <f>$F$18/Q18</f>
        <v>2.2867497825456655</v>
      </c>
      <c r="T18" s="51">
        <v>1.05</v>
      </c>
      <c r="U18" s="52"/>
      <c r="V18" s="27">
        <f>$F$18/T18</f>
        <v>0.75114285714285711</v>
      </c>
      <c r="W18" s="51">
        <v>1.1100000000000001</v>
      </c>
      <c r="X18" s="52"/>
      <c r="Y18" s="27">
        <f>$F$18/W18</f>
        <v>0.71054054054054039</v>
      </c>
      <c r="Z18" s="51">
        <v>1.18</v>
      </c>
      <c r="AA18" s="52"/>
      <c r="AB18" s="27">
        <f>$F$18/Z18</f>
        <v>0.66838983050847456</v>
      </c>
      <c r="AC18" s="51" t="s">
        <v>49</v>
      </c>
      <c r="AD18" s="52"/>
      <c r="AE18" s="27" t="s">
        <v>50</v>
      </c>
      <c r="AF18" s="51">
        <v>1.18</v>
      </c>
      <c r="AG18" s="52"/>
      <c r="AH18" s="27">
        <f>$F$18/AF18</f>
        <v>0.66838983050847456</v>
      </c>
      <c r="AI18" s="51">
        <v>1.1599999999999999</v>
      </c>
      <c r="AJ18" s="52"/>
      <c r="AK18" s="27">
        <f>$F$18/AI18</f>
        <v>0.67991379310344824</v>
      </c>
      <c r="AL18" s="51">
        <v>0.92510000000000003</v>
      </c>
      <c r="AM18" s="52"/>
      <c r="AN18" s="27">
        <f>$F$18/AL18</f>
        <v>0.85255648038049936</v>
      </c>
      <c r="AO18" s="51">
        <v>0.89019999999999999</v>
      </c>
      <c r="AP18" s="52"/>
      <c r="AQ18" s="27">
        <f>$F$18/AO18</f>
        <v>0.88598067849921358</v>
      </c>
      <c r="AR18" s="71">
        <f>AVERAGE(AS7:AS16)</f>
        <v>0.23224999999999998</v>
      </c>
      <c r="AS18" s="52"/>
      <c r="AT18" s="27">
        <f>AVERAGE(G7:G16)/AR18</f>
        <v>3.6374596340150696</v>
      </c>
    </row>
    <row r="19" spans="1:50" ht="19" x14ac:dyDescent="0.25">
      <c r="AF19" s="57" t="s">
        <v>60</v>
      </c>
      <c r="AG19" s="72"/>
      <c r="AH19" s="73"/>
      <c r="AI19" s="57" t="s">
        <v>60</v>
      </c>
      <c r="AJ19" s="72"/>
      <c r="AK19" s="73"/>
      <c r="AL19" s="57" t="s">
        <v>60</v>
      </c>
      <c r="AM19" s="72"/>
      <c r="AN19" s="73"/>
      <c r="AO19" s="57" t="s">
        <v>60</v>
      </c>
      <c r="AP19" s="72"/>
      <c r="AQ19" s="73"/>
      <c r="AR19" s="57" t="s">
        <v>60</v>
      </c>
      <c r="AS19" s="72"/>
      <c r="AT19" s="73"/>
    </row>
    <row r="20" spans="1:50" ht="17" thickBot="1" x14ac:dyDescent="0.25">
      <c r="C20" s="3"/>
      <c r="D20" s="3"/>
      <c r="E20" s="3"/>
      <c r="K20" s="2"/>
      <c r="AF20" s="71">
        <v>1</v>
      </c>
      <c r="AG20" s="74"/>
      <c r="AH20" s="75"/>
      <c r="AI20" s="71">
        <f>$AF$18/AI18</f>
        <v>1.0172413793103448</v>
      </c>
      <c r="AJ20" s="74"/>
      <c r="AK20" s="75"/>
      <c r="AL20" s="71">
        <f>$AF$18/AL18</f>
        <v>1.2755377796994918</v>
      </c>
      <c r="AM20" s="74"/>
      <c r="AN20" s="75"/>
      <c r="AO20" s="71">
        <f>$AF$18/AO18</f>
        <v>1.325544821388452</v>
      </c>
      <c r="AP20" s="74"/>
      <c r="AQ20" s="75"/>
      <c r="AR20" s="71">
        <f>AVERAGE(AG7:AG16)/AR18</f>
        <v>5.5341227125941872</v>
      </c>
      <c r="AS20" s="74"/>
      <c r="AT20" s="75"/>
    </row>
    <row r="21" spans="1:50" x14ac:dyDescent="0.2">
      <c r="C21" s="3"/>
      <c r="D21" s="3"/>
      <c r="E21" s="3"/>
      <c r="K21" s="2"/>
      <c r="AG21" s="43"/>
      <c r="AL21" s="43"/>
    </row>
    <row r="22" spans="1:50" x14ac:dyDescent="0.2">
      <c r="A22" s="3" t="s">
        <v>17</v>
      </c>
      <c r="B22" t="s">
        <v>18</v>
      </c>
      <c r="C22" s="3"/>
      <c r="D22" s="3"/>
      <c r="E22" s="3"/>
      <c r="K22" s="2"/>
      <c r="AG22" s="46"/>
      <c r="AH22" s="46"/>
      <c r="AI22" s="46"/>
      <c r="AJ22" s="46"/>
      <c r="AK22" s="46"/>
    </row>
    <row r="23" spans="1:50" x14ac:dyDescent="0.2">
      <c r="A23" s="3" t="s">
        <v>19</v>
      </c>
      <c r="B23" t="s">
        <v>20</v>
      </c>
      <c r="C23" s="3"/>
      <c r="D23" s="3"/>
      <c r="E23" s="3"/>
      <c r="K23" s="2"/>
      <c r="AG23" s="46"/>
      <c r="AH23" s="47"/>
      <c r="AI23" s="46"/>
      <c r="AJ23" s="48"/>
      <c r="AK23" s="46"/>
    </row>
    <row r="24" spans="1:50" x14ac:dyDescent="0.2">
      <c r="A24" s="3" t="s">
        <v>21</v>
      </c>
      <c r="B24" t="s">
        <v>22</v>
      </c>
      <c r="C24" s="3"/>
      <c r="D24" s="3"/>
      <c r="E24" s="3"/>
      <c r="K24" s="2"/>
      <c r="AG24" s="46"/>
      <c r="AH24" s="47"/>
      <c r="AI24" s="46"/>
      <c r="AJ24" s="48"/>
      <c r="AK24" s="46"/>
    </row>
    <row r="25" spans="1:50" x14ac:dyDescent="0.2">
      <c r="A25" s="3" t="s">
        <v>36</v>
      </c>
      <c r="B25" t="s">
        <v>37</v>
      </c>
      <c r="K25" s="2"/>
      <c r="AG25" s="46"/>
      <c r="AH25" s="47"/>
      <c r="AI25" s="46"/>
      <c r="AJ25" s="48"/>
      <c r="AK25" s="46"/>
    </row>
    <row r="26" spans="1:50" x14ac:dyDescent="0.2">
      <c r="A26" s="3" t="s">
        <v>23</v>
      </c>
      <c r="B26" t="s">
        <v>24</v>
      </c>
      <c r="C26" s="3"/>
      <c r="D26" s="3"/>
      <c r="E26" s="3"/>
      <c r="K26" s="2"/>
      <c r="AG26" s="46"/>
      <c r="AH26" s="47"/>
      <c r="AI26" s="46"/>
      <c r="AJ26" s="48"/>
      <c r="AK26" s="46"/>
    </row>
    <row r="27" spans="1:50" x14ac:dyDescent="0.2">
      <c r="B27" t="s">
        <v>25</v>
      </c>
      <c r="K27" s="2"/>
      <c r="AG27" s="46"/>
      <c r="AH27" s="47"/>
      <c r="AI27" s="46"/>
      <c r="AJ27" s="48"/>
      <c r="AK27" s="46"/>
    </row>
    <row r="28" spans="1:50" x14ac:dyDescent="0.2">
      <c r="A28" s="3" t="s">
        <v>28</v>
      </c>
      <c r="B28" t="s">
        <v>29</v>
      </c>
      <c r="K28" s="2"/>
      <c r="AG28" s="46"/>
      <c r="AH28" s="47"/>
      <c r="AI28" s="46"/>
      <c r="AJ28" s="48"/>
      <c r="AK28" s="46"/>
    </row>
    <row r="29" spans="1:50" x14ac:dyDescent="0.2">
      <c r="K29" s="2"/>
      <c r="AG29" s="46"/>
      <c r="AH29" s="47"/>
      <c r="AI29" s="46"/>
      <c r="AJ29" s="48"/>
      <c r="AK29" s="46"/>
    </row>
    <row r="30" spans="1:50" x14ac:dyDescent="0.2">
      <c r="K30" s="2"/>
      <c r="AG30" s="46"/>
      <c r="AH30" s="47"/>
      <c r="AI30" s="46"/>
      <c r="AJ30" s="48"/>
      <c r="AK30" s="46"/>
    </row>
    <row r="31" spans="1:50" x14ac:dyDescent="0.2">
      <c r="AG31" s="46"/>
      <c r="AH31" s="47"/>
      <c r="AI31" s="46"/>
      <c r="AJ31" s="48"/>
      <c r="AK31" s="46"/>
    </row>
    <row r="32" spans="1:50" x14ac:dyDescent="0.2">
      <c r="AG32" s="46"/>
      <c r="AH32" s="47"/>
      <c r="AI32" s="46"/>
      <c r="AJ32" s="48"/>
      <c r="AK32" s="46"/>
    </row>
    <row r="33" spans="33:37" x14ac:dyDescent="0.2">
      <c r="AG33" s="46"/>
      <c r="AH33" s="46"/>
      <c r="AI33" s="46"/>
      <c r="AJ33" s="48"/>
      <c r="AK33" s="46"/>
    </row>
    <row r="34" spans="33:37" x14ac:dyDescent="0.2">
      <c r="AG34" s="46"/>
      <c r="AH34" s="46"/>
      <c r="AI34" s="46"/>
      <c r="AJ34" s="46"/>
      <c r="AK34" s="46"/>
    </row>
  </sheetData>
  <mergeCells count="83">
    <mergeCell ref="AL19:AN19"/>
    <mergeCell ref="AL20:AN20"/>
    <mergeCell ref="AI19:AK19"/>
    <mergeCell ref="AI20:AK20"/>
    <mergeCell ref="AF19:AH19"/>
    <mergeCell ref="AF20:AH20"/>
    <mergeCell ref="AR19:AT19"/>
    <mergeCell ref="AR20:AT20"/>
    <mergeCell ref="AO19:AQ19"/>
    <mergeCell ref="AO20:AQ20"/>
    <mergeCell ref="AC3:AE3"/>
    <mergeCell ref="AC4:AE4"/>
    <mergeCell ref="AC5:AD5"/>
    <mergeCell ref="AC17:AD17"/>
    <mergeCell ref="AC18:AD18"/>
    <mergeCell ref="Z4:AB4"/>
    <mergeCell ref="Z5:AA5"/>
    <mergeCell ref="Z17:AA17"/>
    <mergeCell ref="Z18:AA18"/>
    <mergeCell ref="Z3:AB3"/>
    <mergeCell ref="T4:V4"/>
    <mergeCell ref="T5:U5"/>
    <mergeCell ref="T17:U17"/>
    <mergeCell ref="T18:U18"/>
    <mergeCell ref="N4:P4"/>
    <mergeCell ref="N5:O5"/>
    <mergeCell ref="N17:O17"/>
    <mergeCell ref="N18:O18"/>
    <mergeCell ref="Q4:S4"/>
    <mergeCell ref="Q5:R5"/>
    <mergeCell ref="Q17:R17"/>
    <mergeCell ref="Q18:R18"/>
    <mergeCell ref="D17:E17"/>
    <mergeCell ref="D18:E18"/>
    <mergeCell ref="F4:G4"/>
    <mergeCell ref="H4:J4"/>
    <mergeCell ref="K4:M4"/>
    <mergeCell ref="K5:L5"/>
    <mergeCell ref="K17:L17"/>
    <mergeCell ref="F5:G5"/>
    <mergeCell ref="H5:I5"/>
    <mergeCell ref="F17:G17"/>
    <mergeCell ref="W3:Y3"/>
    <mergeCell ref="T3:V3"/>
    <mergeCell ref="B5:C5"/>
    <mergeCell ref="B18:C18"/>
    <mergeCell ref="B4:C4"/>
    <mergeCell ref="B17:C17"/>
    <mergeCell ref="W4:Y4"/>
    <mergeCell ref="W5:X5"/>
    <mergeCell ref="W17:X17"/>
    <mergeCell ref="W18:X18"/>
    <mergeCell ref="F18:G18"/>
    <mergeCell ref="H17:I17"/>
    <mergeCell ref="H18:I18"/>
    <mergeCell ref="K18:L18"/>
    <mergeCell ref="D4:E4"/>
    <mergeCell ref="D5:E5"/>
    <mergeCell ref="AF17:AG17"/>
    <mergeCell ref="AI17:AJ17"/>
    <mergeCell ref="AF18:AG18"/>
    <mergeCell ref="AI18:AJ18"/>
    <mergeCell ref="AL3:AN3"/>
    <mergeCell ref="AL17:AM17"/>
    <mergeCell ref="AF3:AH3"/>
    <mergeCell ref="AI3:AK3"/>
    <mergeCell ref="AF4:AH4"/>
    <mergeCell ref="AI4:AK4"/>
    <mergeCell ref="AF5:AG5"/>
    <mergeCell ref="AI5:AJ5"/>
    <mergeCell ref="AO17:AP17"/>
    <mergeCell ref="AL18:AM18"/>
    <mergeCell ref="AO18:AP18"/>
    <mergeCell ref="AR3:AT3"/>
    <mergeCell ref="AR4:AT4"/>
    <mergeCell ref="AR5:AS5"/>
    <mergeCell ref="AR17:AS17"/>
    <mergeCell ref="AR18:AS18"/>
    <mergeCell ref="AO3:AQ3"/>
    <mergeCell ref="AL4:AN4"/>
    <mergeCell ref="AO4:AQ4"/>
    <mergeCell ref="AL5:AM5"/>
    <mergeCell ref="AO5:AP5"/>
  </mergeCells>
  <conditionalFormatting sqref="J7:J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:S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:AE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N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:A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127, 128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2020-10-24T17:44:04Z</cp:lastPrinted>
  <dcterms:created xsi:type="dcterms:W3CDTF">2020-09-28T09:43:32Z</dcterms:created>
  <dcterms:modified xsi:type="dcterms:W3CDTF">2020-10-25T09:47:24Z</dcterms:modified>
</cp:coreProperties>
</file>