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Project\"/>
    </mc:Choice>
  </mc:AlternateContent>
  <xr:revisionPtr revIDLastSave="0" documentId="13_ncr:1_{DEDF25D7-4872-4DDE-9AB0-C94F9349C8D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weightLogInfo_merged" sheetId="2" r:id="rId1"/>
    <sheet name="heartrate_seconds_merged" sheetId="6" r:id="rId2"/>
    <sheet name="Overall Result Of Task1" sheetId="5" r:id="rId3"/>
  </sheets>
  <definedNames>
    <definedName name="ExternalData_1" localSheetId="1" hidden="1">heartrate_seconds_merged!$A$1:$B$8</definedName>
    <definedName name="ExternalData_1" localSheetId="0" hidden="1">weightLogInfo_merged!$A$1:$B$9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6" l="1"/>
  <c r="B13" i="6"/>
  <c r="B12" i="6"/>
  <c r="C2" i="6"/>
  <c r="C3" i="6"/>
  <c r="C4" i="6"/>
  <c r="C5" i="6"/>
  <c r="C6" i="6"/>
  <c r="C7" i="6"/>
  <c r="C8" i="6"/>
  <c r="C2" i="2"/>
  <c r="C3" i="2"/>
  <c r="C4" i="2"/>
  <c r="C5" i="2"/>
  <c r="C6" i="2"/>
  <c r="C7" i="2"/>
  <c r="C8" i="2"/>
  <c r="C9" i="2"/>
  <c r="B14" i="2" l="1"/>
  <c r="B13" i="2"/>
  <c r="B15" i="2"/>
  <c r="B16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433F8F-FBF0-4F3C-9A2E-D57C9DB33FA9}" keepAlive="1" name="Query - heartrate_seconds_merged" description="Connection to the 'heartrate_seconds_merged' query in the workbook." type="5" refreshedVersion="8" background="1" saveData="1">
    <dbPr connection="Provider=Microsoft.Mashup.OleDb.1;Data Source=$Workbook$;Location=heartrate_seconds_merged;Extended Properties=&quot;&quot;" command="SELECT * FROM [heartrate_seconds_merged]"/>
  </connection>
  <connection id="2" xr16:uid="{9DDFC500-EC27-412F-B94D-08FC97178F12}" keepAlive="1" name="Query - weightLogInfo_merged" description="Connection to the 'weightLogInfo_merged' query in the workbook." type="5" refreshedVersion="8" background="1" saveData="1">
    <dbPr connection="Provider=Microsoft.Mashup.OleDb.1;Data Source=$Workbook$;Location=weightLogInfo_merged;Extended Properties=&quot;&quot;" command="SELECT * FROM [weightLogInfo_merged]"/>
  </connection>
</connections>
</file>

<file path=xl/sharedStrings.xml><?xml version="1.0" encoding="utf-8"?>
<sst xmlns="http://schemas.openxmlformats.org/spreadsheetml/2006/main" count="32" uniqueCount="27">
  <si>
    <t>Id</t>
  </si>
  <si>
    <t>BMI</t>
  </si>
  <si>
    <t>Criteria</t>
  </si>
  <si>
    <t>Healthy</t>
  </si>
  <si>
    <t>Obesity</t>
  </si>
  <si>
    <t>OverWeight</t>
  </si>
  <si>
    <t>Total</t>
  </si>
  <si>
    <t>Num of Potential Customers</t>
  </si>
  <si>
    <t>Num of Potential customers</t>
  </si>
  <si>
    <t>Danger</t>
  </si>
  <si>
    <t>Safe</t>
  </si>
  <si>
    <t>Heart Rate</t>
  </si>
  <si>
    <t>Customers Who need diet for LeanFit based on BMI</t>
  </si>
  <si>
    <t>Customers Who need Diet for LeanFit based on HeartRate</t>
  </si>
  <si>
    <t xml:space="preserve"> Potential Customers Who need Diet for LeanFit</t>
  </si>
  <si>
    <t>Using BMI  :</t>
  </si>
  <si>
    <t xml:space="preserve">Using power Query Editor ,I have removed all the columns except Id and BMI column. </t>
  </si>
  <si>
    <t>Using Pivot Table , I extracted Unique Id's and summarised BMI.</t>
  </si>
  <si>
    <t>Then I have divided the users into Healthy,Obesity, Overweight using criteria as if BMI&gt;= 18.5 and BMI&lt;25 then healthy,else if BMI&gt;=25 and BMI&lt;30 then Overweight,else Obesity.</t>
  </si>
  <si>
    <t>Based on the obtained data, I have prepared a table of columns containing Criteria and no,of customers . Based on this table I have prepared pie chart to represent share of customers .</t>
  </si>
  <si>
    <t>Using HearRate :</t>
  </si>
  <si>
    <t>Using Power Query editor , I have removed the time column and loaded.</t>
  </si>
  <si>
    <t>I have also prepared Column chart to represent who are Healthy,Overweight, and obesity by taking BMI Range in Y-axis and Id's in X-axis.</t>
  </si>
  <si>
    <t>Using Pivot Table , I have extracted Unique Id's and summarised Heart Rate Value.</t>
  </si>
  <si>
    <t>Then I divided the customers into 2 categories . Customer Who have HeartBeat rate &gt;185 is "Danger" or "Safe".</t>
  </si>
  <si>
    <t>Based on the obtained data , I have prepared a table of columns containing Criteria and no.of customers .Based on this table I have prepared pie c hart to represengt share of Customers.</t>
  </si>
  <si>
    <t>I have also prepared Column Chart to represent who are Danger and Safe by taking heart Beat Rate in Y-Axis and Id's in X-axis.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</si>
</sst>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84848"/>
      <name val="Arial"/>
      <family val="2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9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16" fillId="0" borderId="0" xfId="0" applyFont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9" fillId="0" borderId="0" xfId="0" applyFont="1" applyAlignment="1">
      <alignment horizontal="center" vertical="top" wrapText="1"/>
    </xf>
    <xf numFmtId="0" fontId="21" fillId="0" borderId="0" xfId="0" applyFont="1"/>
    <xf numFmtId="0" fontId="20" fillId="0" borderId="0" xfId="0" applyFont="1"/>
    <xf numFmtId="0" fontId="22" fillId="33" borderId="15" xfId="0" applyFont="1" applyFill="1" applyBorder="1"/>
    <xf numFmtId="0" fontId="22" fillId="0" borderId="15" xfId="0" applyFont="1" applyBorder="1"/>
    <xf numFmtId="0" fontId="22" fillId="33" borderId="19" xfId="0" applyFont="1" applyFill="1" applyBorder="1"/>
    <xf numFmtId="0" fontId="22" fillId="0" borderId="20" xfId="0" applyFont="1" applyBorder="1"/>
    <xf numFmtId="0" fontId="23" fillId="0" borderId="16" xfId="0" applyFont="1" applyBorder="1"/>
    <xf numFmtId="0" fontId="23" fillId="0" borderId="17" xfId="0" applyFont="1" applyBorder="1"/>
    <xf numFmtId="0" fontId="23" fillId="33" borderId="17" xfId="0" applyFont="1" applyFill="1" applyBorder="1"/>
    <xf numFmtId="0" fontId="23" fillId="0" borderId="18" xfId="0" applyFont="1" applyBorder="1"/>
    <xf numFmtId="0" fontId="16" fillId="0" borderId="24" xfId="0" applyFont="1" applyBorder="1"/>
    <xf numFmtId="0" fontId="16" fillId="0" borderId="25" xfId="0" applyFont="1" applyBorder="1"/>
    <xf numFmtId="0" fontId="0" fillId="0" borderId="26" xfId="0" applyBorder="1"/>
    <xf numFmtId="0" fontId="0" fillId="0" borderId="27" xfId="0" applyBorder="1"/>
    <xf numFmtId="0" fontId="16" fillId="0" borderId="28" xfId="0" applyFont="1" applyBorder="1"/>
    <xf numFmtId="0" fontId="16" fillId="0" borderId="29" xfId="0" applyFont="1" applyBorder="1"/>
    <xf numFmtId="0" fontId="0" fillId="0" borderId="27" xfId="0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0" fillId="0" borderId="15" xfId="0" applyBorder="1"/>
    <xf numFmtId="0" fontId="0" fillId="33" borderId="15" xfId="0" applyFill="1" applyBorder="1"/>
    <xf numFmtId="0" fontId="0" fillId="0" borderId="20" xfId="0" applyBorder="1"/>
    <xf numFmtId="0" fontId="18" fillId="0" borderId="21" xfId="0" applyFont="1" applyBorder="1"/>
    <xf numFmtId="0" fontId="18" fillId="0" borderId="22" xfId="0" applyFont="1" applyBorder="1"/>
    <xf numFmtId="0" fontId="18" fillId="0" borderId="23" xfId="0" applyFont="1" applyBorder="1"/>
    <xf numFmtId="0" fontId="20" fillId="0" borderId="0" xfId="0" applyFont="1"/>
    <xf numFmtId="0" fontId="0" fillId="0" borderId="0" xfId="0"/>
    <xf numFmtId="0" fontId="20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1008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Share of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68961067366579"/>
          <c:y val="0.18560185185185185"/>
          <c:w val="0.40287467191601051"/>
          <c:h val="0.6714577865266842"/>
        </c:manualLayout>
      </c:layout>
      <c:pieChart>
        <c:varyColors val="1"/>
        <c:ser>
          <c:idx val="0"/>
          <c:order val="0"/>
          <c:tx>
            <c:strRef>
              <c:f>weightLogInfo_merged!$B$12</c:f>
              <c:strCache>
                <c:ptCount val="1"/>
                <c:pt idx="0">
                  <c:v>Num of Potential Customers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75-4E70-B10E-48085F3900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75-4E70-B10E-48085F3900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90-4306-B767-F6EA82EAD55B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weightLogInfo_merged!$A$13:$A$15</c:f>
              <c:strCache>
                <c:ptCount val="3"/>
                <c:pt idx="0">
                  <c:v>Healthy</c:v>
                </c:pt>
                <c:pt idx="1">
                  <c:v>Obesity</c:v>
                </c:pt>
                <c:pt idx="2">
                  <c:v>OverWeight</c:v>
                </c:pt>
              </c:strCache>
            </c:strRef>
          </c:cat>
          <c:val>
            <c:numRef>
              <c:f>weightLogInfo_merged!$B$13:$B$15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0-4306-B767-F6EA82EAD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/>
                </a:solidFill>
              </a:rPr>
              <a:t>&gt;&gt;</a:t>
            </a:r>
            <a:r>
              <a:rPr lang="en-US" baseline="0"/>
              <a:t> Obesity</a:t>
            </a:r>
          </a:p>
          <a:p>
            <a:pPr>
              <a:defRPr/>
            </a:pPr>
            <a:r>
              <a:rPr lang="en-US" baseline="0">
                <a:solidFill>
                  <a:schemeClr val="accent5"/>
                </a:solidFill>
              </a:rPr>
              <a:t>&gt;&gt;</a:t>
            </a:r>
            <a:r>
              <a:rPr lang="en-US" baseline="0"/>
              <a:t>Healthy</a:t>
            </a:r>
          </a:p>
          <a:p>
            <a:pPr>
              <a:defRPr/>
            </a:pPr>
            <a:r>
              <a:rPr lang="en-US" baseline="0">
                <a:solidFill>
                  <a:schemeClr val="bg1">
                    <a:lumMod val="50000"/>
                  </a:schemeClr>
                </a:solidFill>
              </a:rPr>
              <a:t>&gt;&gt;</a:t>
            </a:r>
            <a:r>
              <a:rPr lang="en-US" baseline="0"/>
              <a:t>Overweight</a:t>
            </a:r>
            <a:endParaRPr lang="en-US"/>
          </a:p>
        </c:rich>
      </c:tx>
      <c:layout>
        <c:manualLayout>
          <c:xMode val="edge"/>
          <c:yMode val="edge"/>
          <c:x val="0.7202888257575758"/>
          <c:y val="2.1951980658237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weightLogInfo_merged!$B$1</c:f>
              <c:strCache>
                <c:ptCount val="1"/>
                <c:pt idx="0">
                  <c:v>BMI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780-4617-B0FC-586E3C1118A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80-4617-B0FC-586E3C1118A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80-4617-B0FC-586E3C1118AB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780-4617-B0FC-586E3C1118AB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80-4617-B0FC-586E3C1118AB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780-4617-B0FC-586E3C1118A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780-4617-B0FC-586E3C1118AB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80-4617-B0FC-586E3C1118AB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weightLogInfo_merged!$A$2:$A$9</c:f>
              <c:numCache>
                <c:formatCode>General</c:formatCode>
                <c:ptCount val="8"/>
                <c:pt idx="0">
                  <c:v>1503960366</c:v>
                </c:pt>
                <c:pt idx="1">
                  <c:v>1927972279</c:v>
                </c:pt>
                <c:pt idx="2">
                  <c:v>2873212765</c:v>
                </c:pt>
                <c:pt idx="3">
                  <c:v>4319703577</c:v>
                </c:pt>
                <c:pt idx="4">
                  <c:v>4558609924</c:v>
                </c:pt>
                <c:pt idx="5">
                  <c:v>5577150313</c:v>
                </c:pt>
                <c:pt idx="6">
                  <c:v>6962181067</c:v>
                </c:pt>
                <c:pt idx="7">
                  <c:v>8877689391</c:v>
                </c:pt>
              </c:numCache>
            </c:numRef>
          </c:cat>
          <c:val>
            <c:numRef>
              <c:f>weightLogInfo_merged!$B$2:$B$9</c:f>
              <c:numCache>
                <c:formatCode>General</c:formatCode>
                <c:ptCount val="8"/>
                <c:pt idx="0">
                  <c:v>22.649999618530298</c:v>
                </c:pt>
                <c:pt idx="1">
                  <c:v>47.540000915527301</c:v>
                </c:pt>
                <c:pt idx="2">
                  <c:v>21.450000762939499</c:v>
                </c:pt>
                <c:pt idx="3">
                  <c:v>27.450000762939499</c:v>
                </c:pt>
                <c:pt idx="4">
                  <c:v>27.25</c:v>
                </c:pt>
                <c:pt idx="5">
                  <c:v>28</c:v>
                </c:pt>
                <c:pt idx="6">
                  <c:v>24.389999389648398</c:v>
                </c:pt>
                <c:pt idx="7">
                  <c:v>25.680000305175799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0-4617-B0FC-586E3C1118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595050831"/>
        <c:axId val="1595051311"/>
      </c:barChart>
      <c:catAx>
        <c:axId val="1595050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Id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051311"/>
        <c:crosses val="autoZero"/>
        <c:auto val="1"/>
        <c:lblAlgn val="ctr"/>
        <c:lblOffset val="100"/>
        <c:noMultiLvlLbl val="0"/>
      </c:catAx>
      <c:valAx>
        <c:axId val="159505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BMI</a:t>
                </a:r>
                <a:r>
                  <a:rPr lang="en-IN" baseline="0"/>
                  <a:t> Range</a:t>
                </a:r>
              </a:p>
              <a:p>
                <a:pPr>
                  <a:defRPr/>
                </a:pPr>
                <a:endParaRPr lang="en-IN" baseline="0"/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05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5"/>
                </a:solidFill>
              </a:rPr>
              <a:t>&gt;&gt;</a:t>
            </a:r>
            <a:r>
              <a:rPr lang="en-IN" baseline="0"/>
              <a:t> Danger</a:t>
            </a:r>
          </a:p>
          <a:p>
            <a:pPr>
              <a:defRPr/>
            </a:pPr>
            <a:r>
              <a:rPr lang="en-IN" baseline="0">
                <a:solidFill>
                  <a:schemeClr val="accent2"/>
                </a:solidFill>
              </a:rPr>
              <a:t>&gt;&gt;</a:t>
            </a:r>
            <a:r>
              <a:rPr lang="en-IN" baseline="0"/>
              <a:t>Safe</a:t>
            </a:r>
            <a:endParaRPr lang="en-IN"/>
          </a:p>
        </c:rich>
      </c:tx>
      <c:layout>
        <c:manualLayout>
          <c:xMode val="edge"/>
          <c:yMode val="edge"/>
          <c:x val="0.62532473259390975"/>
          <c:y val="4.24328147100424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heartrate_seconds_merged!$B$1</c:f>
              <c:strCache>
                <c:ptCount val="1"/>
                <c:pt idx="0">
                  <c:v>Heart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307-41A2-971B-3B9E8CDA635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307-41A2-971B-3B9E8CDA635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07-41A2-971B-3B9E8CDA63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heartrate_seconds_merged!$A$2:$A$8</c:f>
              <c:numCache>
                <c:formatCode>General</c:formatCode>
                <c:ptCount val="7"/>
                <c:pt idx="0">
                  <c:v>2022484408</c:v>
                </c:pt>
                <c:pt idx="1">
                  <c:v>4558609924</c:v>
                </c:pt>
                <c:pt idx="2">
                  <c:v>2347167796</c:v>
                </c:pt>
                <c:pt idx="3">
                  <c:v>4020332650</c:v>
                </c:pt>
                <c:pt idx="4">
                  <c:v>4388161847</c:v>
                </c:pt>
                <c:pt idx="5">
                  <c:v>2026352035</c:v>
                </c:pt>
                <c:pt idx="6">
                  <c:v>5553957443</c:v>
                </c:pt>
              </c:numCache>
            </c:numRef>
          </c:cat>
          <c:val>
            <c:numRef>
              <c:f>heartrate_seconds_merged!$B$2:$B$8</c:f>
              <c:numCache>
                <c:formatCode>General</c:formatCode>
                <c:ptCount val="7"/>
                <c:pt idx="0">
                  <c:v>203</c:v>
                </c:pt>
                <c:pt idx="1">
                  <c:v>199</c:v>
                </c:pt>
                <c:pt idx="2">
                  <c:v>195</c:v>
                </c:pt>
                <c:pt idx="3">
                  <c:v>191</c:v>
                </c:pt>
                <c:pt idx="4">
                  <c:v>180</c:v>
                </c:pt>
                <c:pt idx="5">
                  <c:v>125</c:v>
                </c:pt>
                <c:pt idx="6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07-41A2-971B-3B9E8CDA6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032937839"/>
        <c:axId val="2032936879"/>
      </c:barChart>
      <c:catAx>
        <c:axId val="2032937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Id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936879"/>
        <c:crosses val="autoZero"/>
        <c:auto val="1"/>
        <c:lblAlgn val="ctr"/>
        <c:lblOffset val="100"/>
        <c:noMultiLvlLbl val="0"/>
      </c:catAx>
      <c:valAx>
        <c:axId val="203293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Heart</a:t>
                </a:r>
                <a:r>
                  <a:rPr lang="en-IN" baseline="0"/>
                  <a:t> Beat rate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93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heartrate_seconds_merged!$B$11</c:f>
              <c:strCache>
                <c:ptCount val="1"/>
                <c:pt idx="0">
                  <c:v>Num of Potential customers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A8-4687-AE17-416A0F86DE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A8-4687-AE17-416A0F86DE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heartrate_seconds_merged!$A$12:$A$13</c:f>
              <c:strCache>
                <c:ptCount val="2"/>
                <c:pt idx="0">
                  <c:v>Danger</c:v>
                </c:pt>
                <c:pt idx="1">
                  <c:v>Safe</c:v>
                </c:pt>
              </c:strCache>
            </c:strRef>
          </c:cat>
          <c:val>
            <c:numRef>
              <c:f>heartrate_seconds_merged!$B$12:$B$13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B-4E07-8DB1-AAAF21E3085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9</xdr:row>
      <xdr:rowOff>140970</xdr:rowOff>
    </xdr:from>
    <xdr:to>
      <xdr:col>18</xdr:col>
      <xdr:colOff>419100</xdr:colOff>
      <xdr:row>24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64C9F3-C97E-67E9-7D90-C603DA5CE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266700</xdr:colOff>
      <xdr:row>9</xdr:row>
      <xdr:rowOff>167640</xdr:rowOff>
    </xdr:from>
    <xdr:to>
      <xdr:col>10</xdr:col>
      <xdr:colOff>53340</xdr:colOff>
      <xdr:row>26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BF2C4A-8EF8-7A0E-A046-11F196C49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0</xdr:row>
      <xdr:rowOff>95250</xdr:rowOff>
    </xdr:from>
    <xdr:to>
      <xdr:col>12</xdr:col>
      <xdr:colOff>358140</xdr:colOff>
      <xdr:row>15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DC1D31-B4A7-29B0-EC9D-047266D30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563880</xdr:colOff>
      <xdr:row>1</xdr:row>
      <xdr:rowOff>156210</xdr:rowOff>
    </xdr:from>
    <xdr:to>
      <xdr:col>20</xdr:col>
      <xdr:colOff>259080</xdr:colOff>
      <xdr:row>16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D494F9-176B-A013-8527-7553DBAFC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9493592-2E78-4DD1-B3AE-C1BA7111FBD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Id" tableColumnId="1"/>
      <queryTableField id="2" name="BMI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40C6521-B0D1-4D50-A145-423341AFADB5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Id" tableColumnId="1"/>
      <queryTableField id="2" name="Value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0FCE2E-3ED7-4982-8D08-66F2794BCD36}" name="Table_weightLogInfo_merged" displayName="Table_weightLogInfo_merged" ref="A1:C9" tableType="queryTable" totalsRowShown="0">
  <autoFilter ref="A1:C9" xr:uid="{FB0FCE2E-3ED7-4982-8D08-66F2794BCD36}"/>
  <tableColumns count="3">
    <tableColumn id="1" xr3:uid="{E25634FB-5FD6-414D-878B-6AE1FCCC8C4F}" uniqueName="1" name="Id" queryTableFieldId="1"/>
    <tableColumn id="2" xr3:uid="{796D8674-DE92-4673-85FE-ED24680BB53E}" uniqueName="2" name="BMI" queryTableFieldId="2"/>
    <tableColumn id="3" xr3:uid="{D1A7A53D-0BE3-404C-B314-CF413947C951}" uniqueName="3" name="Criteria" queryTableFieldId="3" dataDxfId="1">
      <calculatedColumnFormula>IF(AND(Table_weightLogInfo_merged[[#This Row],[BMI]]&gt;=18.5,Table_weightLogInfo_merged[[#This Row],[BMI]]&lt;25),"Healthy",IF(AND(Table_weightLogInfo_merged[[#This Row],[BMI]]&gt;=25,Table_weightLogInfo_merged[[#This Row],[BMI]]&lt;30),"OverWeight",IF(Table_weightLogInfo_merged[[#This Row],[BMI]]&gt;=30,"Obesity"," ")))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B6B31B-0077-48FC-A2DF-78695B3A87AF}" name="Table_heartrate_seconds_merged" displayName="Table_heartrate_seconds_merged" ref="A1:C8" tableType="queryTable" totalsRowShown="0">
  <autoFilter ref="A1:C8" xr:uid="{88B6B31B-0077-48FC-A2DF-78695B3A87AF}"/>
  <sortState xmlns:xlrd2="http://schemas.microsoft.com/office/spreadsheetml/2017/richdata2" ref="A2:B8">
    <sortCondition descending="1" ref="B1:B1048576"/>
  </sortState>
  <tableColumns count="3">
    <tableColumn id="1" xr3:uid="{CD3836A7-CDA5-4DA6-A91C-7368689C70C4}" uniqueName="1" name="Id" queryTableFieldId="1"/>
    <tableColumn id="2" xr3:uid="{AB2AA5B3-60DC-4F8D-9FC9-497154797AAA}" uniqueName="2" name="Heart Rate" queryTableFieldId="2"/>
    <tableColumn id="3" xr3:uid="{01FC1889-A8F9-45B8-A2D4-246FDE8C3E8A}" uniqueName="3" name="Criteria" queryTableFieldId="3" dataDxfId="0">
      <calculatedColumnFormula>IF(Table_heartrate_seconds_merged[[#This Row],[Heart Rate]]&gt;185,"Danger","Safe")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F5571-0546-4360-BC93-D3CD70E5550A}">
  <dimension ref="A1:H36"/>
  <sheetViews>
    <sheetView topLeftCell="A12" workbookViewId="0">
      <selection activeCell="B20" activeCellId="1" sqref="B24 B20"/>
    </sheetView>
  </sheetViews>
  <sheetFormatPr defaultRowHeight="14.4" x14ac:dyDescent="0.3"/>
  <cols>
    <col min="1" max="1" width="11" bestFit="1" customWidth="1"/>
    <col min="2" max="2" width="25" bestFit="1" customWidth="1"/>
    <col min="3" max="3" width="10.6640625" bestFit="1" customWidth="1"/>
    <col min="4" max="4" width="10.44140625" customWidth="1"/>
    <col min="5" max="5" width="11" bestFit="1" customWidth="1"/>
    <col min="6" max="6" width="12.109375" bestFit="1" customWidth="1"/>
    <col min="7" max="7" width="10.441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1503960366</v>
      </c>
      <c r="B2">
        <v>22.649999618530298</v>
      </c>
      <c r="C2" s="2" t="str">
        <f>IF(AND(Table_weightLogInfo_merged[[#This Row],[BMI]]&gt;=18.5,Table_weightLogInfo_merged[[#This Row],[BMI]]&lt;25),"Healthy",IF(AND(Table_weightLogInfo_merged[[#This Row],[BMI]]&gt;=25,Table_weightLogInfo_merged[[#This Row],[BMI]]&lt;30),"OverWeight",IF(Table_weightLogInfo_merged[[#This Row],[BMI]]&gt;=30,"Obesity"," ")))</f>
        <v>Healthy</v>
      </c>
    </row>
    <row r="3" spans="1:3" x14ac:dyDescent="0.3">
      <c r="A3">
        <v>1927972279</v>
      </c>
      <c r="B3">
        <v>47.540000915527301</v>
      </c>
      <c r="C3" s="3" t="str">
        <f>IF(AND(Table_weightLogInfo_merged[[#This Row],[BMI]]&gt;=18.5,Table_weightLogInfo_merged[[#This Row],[BMI]]&lt;25),"Healthy",IF(AND(Table_weightLogInfo_merged[[#This Row],[BMI]]&gt;=25,Table_weightLogInfo_merged[[#This Row],[BMI]]&lt;30),"OverWeight",IF(Table_weightLogInfo_merged[[#This Row],[BMI]]&gt;=30,"Obesity"," ")))</f>
        <v>Obesity</v>
      </c>
    </row>
    <row r="4" spans="1:3" x14ac:dyDescent="0.3">
      <c r="A4">
        <v>2873212765</v>
      </c>
      <c r="B4">
        <v>21.450000762939499</v>
      </c>
      <c r="C4" s="2" t="str">
        <f>IF(AND(Table_weightLogInfo_merged[[#This Row],[BMI]]&gt;=18.5,Table_weightLogInfo_merged[[#This Row],[BMI]]&lt;25),"Healthy",IF(AND(Table_weightLogInfo_merged[[#This Row],[BMI]]&gt;=25,Table_weightLogInfo_merged[[#This Row],[BMI]]&lt;30),"OverWeight",IF(Table_weightLogInfo_merged[[#This Row],[BMI]]&gt;=30,"Obesity"," ")))</f>
        <v>Healthy</v>
      </c>
    </row>
    <row r="5" spans="1:3" x14ac:dyDescent="0.3">
      <c r="A5">
        <v>4319703577</v>
      </c>
      <c r="B5">
        <v>27.450000762939499</v>
      </c>
      <c r="C5" s="4" t="str">
        <f>IF(AND(Table_weightLogInfo_merged[[#This Row],[BMI]]&gt;=18.5,Table_weightLogInfo_merged[[#This Row],[BMI]]&lt;25),"Healthy",IF(AND(Table_weightLogInfo_merged[[#This Row],[BMI]]&gt;=25,Table_weightLogInfo_merged[[#This Row],[BMI]]&lt;30),"OverWeight",IF(Table_weightLogInfo_merged[[#This Row],[BMI]]&gt;=30,"Obesity"," ")))</f>
        <v>OverWeight</v>
      </c>
    </row>
    <row r="6" spans="1:3" x14ac:dyDescent="0.3">
      <c r="A6">
        <v>4558609924</v>
      </c>
      <c r="B6">
        <v>27.25</v>
      </c>
      <c r="C6" s="4" t="str">
        <f>IF(AND(Table_weightLogInfo_merged[[#This Row],[BMI]]&gt;=18.5,Table_weightLogInfo_merged[[#This Row],[BMI]]&lt;25),"Healthy",IF(AND(Table_weightLogInfo_merged[[#This Row],[BMI]]&gt;=25,Table_weightLogInfo_merged[[#This Row],[BMI]]&lt;30),"OverWeight",IF(Table_weightLogInfo_merged[[#This Row],[BMI]]&gt;=30,"Obesity"," ")))</f>
        <v>OverWeight</v>
      </c>
    </row>
    <row r="7" spans="1:3" x14ac:dyDescent="0.3">
      <c r="A7">
        <v>5577150313</v>
      </c>
      <c r="B7">
        <v>28</v>
      </c>
      <c r="C7" s="4" t="str">
        <f>IF(AND(Table_weightLogInfo_merged[[#This Row],[BMI]]&gt;=18.5,Table_weightLogInfo_merged[[#This Row],[BMI]]&lt;25),"Healthy",IF(AND(Table_weightLogInfo_merged[[#This Row],[BMI]]&gt;=25,Table_weightLogInfo_merged[[#This Row],[BMI]]&lt;30),"OverWeight",IF(Table_weightLogInfo_merged[[#This Row],[BMI]]&gt;=30,"Obesity"," ")))</f>
        <v>OverWeight</v>
      </c>
    </row>
    <row r="8" spans="1:3" x14ac:dyDescent="0.3">
      <c r="A8">
        <v>6962181067</v>
      </c>
      <c r="B8">
        <v>24.389999389648398</v>
      </c>
      <c r="C8" s="2" t="str">
        <f>IF(AND(Table_weightLogInfo_merged[[#This Row],[BMI]]&gt;=18.5,Table_weightLogInfo_merged[[#This Row],[BMI]]&lt;25),"Healthy",IF(AND(Table_weightLogInfo_merged[[#This Row],[BMI]]&gt;=25,Table_weightLogInfo_merged[[#This Row],[BMI]]&lt;30),"OverWeight",IF(Table_weightLogInfo_merged[[#This Row],[BMI]]&gt;=30,"Obesity"," ")))</f>
        <v>Healthy</v>
      </c>
    </row>
    <row r="9" spans="1:3" x14ac:dyDescent="0.3">
      <c r="A9">
        <v>8877689391</v>
      </c>
      <c r="B9">
        <v>25.680000305175799</v>
      </c>
      <c r="C9" s="4" t="str">
        <f>IF(AND(Table_weightLogInfo_merged[[#This Row],[BMI]]&gt;=18.5,Table_weightLogInfo_merged[[#This Row],[BMI]]&lt;25),"Healthy",IF(AND(Table_weightLogInfo_merged[[#This Row],[BMI]]&gt;=25,Table_weightLogInfo_merged[[#This Row],[BMI]]&lt;30),"OverWeight",IF(Table_weightLogInfo_merged[[#This Row],[BMI]]&gt;=30,"Obesity"," ")))</f>
        <v>OverWeight</v>
      </c>
    </row>
    <row r="11" spans="1:3" ht="15" thickBot="1" x14ac:dyDescent="0.35"/>
    <row r="12" spans="1:3" x14ac:dyDescent="0.3">
      <c r="A12" s="21" t="s">
        <v>2</v>
      </c>
      <c r="B12" s="22" t="s">
        <v>7</v>
      </c>
    </row>
    <row r="13" spans="1:3" x14ac:dyDescent="0.3">
      <c r="A13" s="23" t="s">
        <v>3</v>
      </c>
      <c r="B13" s="27">
        <f>COUNTIF(Table_weightLogInfo_merged[Criteria],A13)</f>
        <v>3</v>
      </c>
    </row>
    <row r="14" spans="1:3" x14ac:dyDescent="0.3">
      <c r="A14" s="23" t="s">
        <v>4</v>
      </c>
      <c r="B14" s="27">
        <f>COUNTIF(Table_weightLogInfo_merged[Criteria],A14)</f>
        <v>1</v>
      </c>
    </row>
    <row r="15" spans="1:3" x14ac:dyDescent="0.3">
      <c r="A15" s="23" t="s">
        <v>5</v>
      </c>
      <c r="B15" s="27">
        <f>COUNTIF(Table_weightLogInfo_merged[Criteria],A15)</f>
        <v>4</v>
      </c>
    </row>
    <row r="16" spans="1:3" ht="15" thickBot="1" x14ac:dyDescent="0.35">
      <c r="A16" s="25" t="s">
        <v>6</v>
      </c>
      <c r="B16" s="28">
        <f>SUM(B13:B15)</f>
        <v>8</v>
      </c>
    </row>
    <row r="29" spans="4:8" ht="15" thickBot="1" x14ac:dyDescent="0.35"/>
    <row r="30" spans="4:8" ht="16.2" thickBot="1" x14ac:dyDescent="0.35">
      <c r="D30" s="32" t="s">
        <v>12</v>
      </c>
      <c r="E30" s="33"/>
      <c r="F30" s="33"/>
      <c r="G30" s="33"/>
      <c r="H30" s="34"/>
    </row>
    <row r="31" spans="4:8" x14ac:dyDescent="0.3">
      <c r="D31" s="7"/>
      <c r="H31" s="5"/>
    </row>
    <row r="32" spans="4:8" ht="15.6" x14ac:dyDescent="0.3">
      <c r="D32" s="7"/>
      <c r="F32" s="17">
        <v>1927972279</v>
      </c>
      <c r="H32" s="5"/>
    </row>
    <row r="33" spans="4:8" ht="15.6" x14ac:dyDescent="0.3">
      <c r="D33" s="7"/>
      <c r="F33" s="18">
        <v>4319703577</v>
      </c>
      <c r="H33" s="5"/>
    </row>
    <row r="34" spans="4:8" ht="15.6" x14ac:dyDescent="0.3">
      <c r="D34" s="7"/>
      <c r="F34" s="19">
        <v>4558609924</v>
      </c>
      <c r="H34" s="5"/>
    </row>
    <row r="35" spans="4:8" ht="15.6" x14ac:dyDescent="0.3">
      <c r="D35" s="7"/>
      <c r="F35" s="18">
        <v>5577150313</v>
      </c>
      <c r="H35" s="5"/>
    </row>
    <row r="36" spans="4:8" ht="16.2" thickBot="1" x14ac:dyDescent="0.35">
      <c r="D36" s="8"/>
      <c r="E36" s="9"/>
      <c r="F36" s="20">
        <v>8877689391</v>
      </c>
      <c r="G36" s="9"/>
      <c r="H36" s="6"/>
    </row>
  </sheetData>
  <mergeCells count="1">
    <mergeCell ref="D30:H30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711D9-BF04-42C5-9A76-DBBE0994160A}">
  <dimension ref="A1:J25"/>
  <sheetViews>
    <sheetView workbookViewId="0">
      <selection activeCell="N22" sqref="N22"/>
    </sheetView>
  </sheetViews>
  <sheetFormatPr defaultRowHeight="14.4" x14ac:dyDescent="0.3"/>
  <cols>
    <col min="1" max="1" width="11" bestFit="1" customWidth="1"/>
    <col min="2" max="2" width="24.77734375" bestFit="1" customWidth="1"/>
    <col min="7" max="7" width="11" bestFit="1" customWidth="1"/>
  </cols>
  <sheetData>
    <row r="1" spans="1:3" x14ac:dyDescent="0.3">
      <c r="A1" t="s">
        <v>0</v>
      </c>
      <c r="B1" t="s">
        <v>11</v>
      </c>
      <c r="C1" t="s">
        <v>2</v>
      </c>
    </row>
    <row r="2" spans="1:3" x14ac:dyDescent="0.3">
      <c r="A2">
        <v>2022484408</v>
      </c>
      <c r="B2">
        <v>203</v>
      </c>
      <c r="C2" s="2" t="str">
        <f>IF(Table_heartrate_seconds_merged[[#This Row],[Heart Rate]]&gt;185,"Danger","Safe")</f>
        <v>Danger</v>
      </c>
    </row>
    <row r="3" spans="1:3" x14ac:dyDescent="0.3">
      <c r="A3">
        <v>4558609924</v>
      </c>
      <c r="B3">
        <v>199</v>
      </c>
      <c r="C3" s="2" t="str">
        <f>IF(Table_heartrate_seconds_merged[[#This Row],[Heart Rate]]&gt;185,"Danger","Safe")</f>
        <v>Danger</v>
      </c>
    </row>
    <row r="4" spans="1:3" x14ac:dyDescent="0.3">
      <c r="A4">
        <v>2347167796</v>
      </c>
      <c r="B4">
        <v>195</v>
      </c>
      <c r="C4" s="2" t="str">
        <f>IF(Table_heartrate_seconds_merged[[#This Row],[Heart Rate]]&gt;185,"Danger","Safe")</f>
        <v>Danger</v>
      </c>
    </row>
    <row r="5" spans="1:3" x14ac:dyDescent="0.3">
      <c r="A5">
        <v>4020332650</v>
      </c>
      <c r="B5">
        <v>191</v>
      </c>
      <c r="C5" s="2" t="str">
        <f>IF(Table_heartrate_seconds_merged[[#This Row],[Heart Rate]]&gt;185,"Danger","Safe")</f>
        <v>Danger</v>
      </c>
    </row>
    <row r="6" spans="1:3" x14ac:dyDescent="0.3">
      <c r="A6">
        <v>4388161847</v>
      </c>
      <c r="B6">
        <v>180</v>
      </c>
      <c r="C6" s="3" t="str">
        <f>IF(Table_heartrate_seconds_merged[[#This Row],[Heart Rate]]&gt;185,"Danger","Safe")</f>
        <v>Safe</v>
      </c>
    </row>
    <row r="7" spans="1:3" x14ac:dyDescent="0.3">
      <c r="A7">
        <v>2026352035</v>
      </c>
      <c r="B7">
        <v>125</v>
      </c>
      <c r="C7" s="3" t="str">
        <f>IF(Table_heartrate_seconds_merged[[#This Row],[Heart Rate]]&gt;185,"Danger","Safe")</f>
        <v>Safe</v>
      </c>
    </row>
    <row r="8" spans="1:3" x14ac:dyDescent="0.3">
      <c r="A8">
        <v>5553957443</v>
      </c>
      <c r="B8">
        <v>106</v>
      </c>
      <c r="C8" s="3" t="str">
        <f>IF(Table_heartrate_seconds_merged[[#This Row],[Heart Rate]]&gt;185,"Danger","Safe")</f>
        <v>Safe</v>
      </c>
    </row>
    <row r="10" spans="1:3" ht="15" thickBot="1" x14ac:dyDescent="0.35"/>
    <row r="11" spans="1:3" x14ac:dyDescent="0.3">
      <c r="A11" s="21" t="s">
        <v>2</v>
      </c>
      <c r="B11" s="22" t="s">
        <v>8</v>
      </c>
    </row>
    <row r="12" spans="1:3" x14ac:dyDescent="0.3">
      <c r="A12" s="23" t="s">
        <v>9</v>
      </c>
      <c r="B12" s="24">
        <f>COUNT(B2:B5)</f>
        <v>4</v>
      </c>
    </row>
    <row r="13" spans="1:3" x14ac:dyDescent="0.3">
      <c r="A13" s="23" t="s">
        <v>10</v>
      </c>
      <c r="B13" s="24">
        <f>COUNT(B6:B8)</f>
        <v>3</v>
      </c>
    </row>
    <row r="14" spans="1:3" ht="15" thickBot="1" x14ac:dyDescent="0.35">
      <c r="A14" s="25" t="s">
        <v>6</v>
      </c>
      <c r="B14" s="26">
        <f>SUM(B12:B13)</f>
        <v>7</v>
      </c>
    </row>
    <row r="19" spans="5:10" ht="15" thickBot="1" x14ac:dyDescent="0.35"/>
    <row r="20" spans="5:10" ht="16.2" thickBot="1" x14ac:dyDescent="0.35">
      <c r="E20" s="32" t="s">
        <v>13</v>
      </c>
      <c r="F20" s="33"/>
      <c r="G20" s="33"/>
      <c r="H20" s="33"/>
      <c r="I20" s="33"/>
      <c r="J20" s="34"/>
    </row>
    <row r="21" spans="5:10" x14ac:dyDescent="0.3">
      <c r="E21" s="7"/>
      <c r="J21" s="5"/>
    </row>
    <row r="22" spans="5:10" x14ac:dyDescent="0.3">
      <c r="E22" s="7"/>
      <c r="G22" s="30">
        <v>2022484408</v>
      </c>
      <c r="J22" s="5"/>
    </row>
    <row r="23" spans="5:10" x14ac:dyDescent="0.3">
      <c r="E23" s="7"/>
      <c r="G23" s="29">
        <v>4558609924</v>
      </c>
      <c r="J23" s="5"/>
    </row>
    <row r="24" spans="5:10" x14ac:dyDescent="0.3">
      <c r="E24" s="7"/>
      <c r="G24" s="30">
        <v>2347167796</v>
      </c>
      <c r="J24" s="5"/>
    </row>
    <row r="25" spans="5:10" ht="15" thickBot="1" x14ac:dyDescent="0.35">
      <c r="E25" s="8"/>
      <c r="F25" s="9"/>
      <c r="G25" s="31">
        <v>4020332650</v>
      </c>
      <c r="H25" s="9"/>
      <c r="I25" s="9"/>
      <c r="J25" s="6"/>
    </row>
  </sheetData>
  <mergeCells count="1">
    <mergeCell ref="E20:J20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681B3-E4EF-4511-BD68-5348FC502221}">
  <dimension ref="B3:AC42"/>
  <sheetViews>
    <sheetView showGridLines="0" tabSelected="1" topLeftCell="C1" zoomScale="83" zoomScaleNormal="83" workbookViewId="0">
      <selection activeCell="Q13" sqref="Q13"/>
    </sheetView>
  </sheetViews>
  <sheetFormatPr defaultRowHeight="14.4" x14ac:dyDescent="0.3"/>
  <cols>
    <col min="2" max="2" width="8.88671875" customWidth="1"/>
    <col min="3" max="3" width="10.21875" bestFit="1" customWidth="1"/>
    <col min="5" max="5" width="9.6640625" bestFit="1" customWidth="1"/>
    <col min="10" max="10" width="14.6640625" bestFit="1" customWidth="1"/>
  </cols>
  <sheetData>
    <row r="3" spans="2:12" ht="15" thickBot="1" x14ac:dyDescent="0.35">
      <c r="B3" s="1"/>
      <c r="C3" s="1"/>
      <c r="D3" s="1"/>
    </row>
    <row r="4" spans="2:12" ht="16.2" thickBot="1" x14ac:dyDescent="0.35">
      <c r="H4" s="32" t="s">
        <v>14</v>
      </c>
      <c r="I4" s="33"/>
      <c r="J4" s="33"/>
      <c r="K4" s="33"/>
      <c r="L4" s="34"/>
    </row>
    <row r="5" spans="2:12" x14ac:dyDescent="0.3">
      <c r="H5" s="7"/>
      <c r="L5" s="5"/>
    </row>
    <row r="6" spans="2:12" ht="18" x14ac:dyDescent="0.35">
      <c r="H6" s="7"/>
      <c r="J6" s="14">
        <v>1927972279</v>
      </c>
      <c r="L6" s="5"/>
    </row>
    <row r="7" spans="2:12" ht="18" x14ac:dyDescent="0.35">
      <c r="H7" s="7"/>
      <c r="J7" s="14">
        <v>4319703577</v>
      </c>
      <c r="L7" s="5"/>
    </row>
    <row r="8" spans="2:12" ht="18" x14ac:dyDescent="0.35">
      <c r="H8" s="7"/>
      <c r="J8" s="13">
        <v>4558609924</v>
      </c>
      <c r="L8" s="5"/>
    </row>
    <row r="9" spans="2:12" ht="18" x14ac:dyDescent="0.35">
      <c r="H9" s="7"/>
      <c r="J9" s="14">
        <v>5577150313</v>
      </c>
      <c r="L9" s="5"/>
    </row>
    <row r="10" spans="2:12" ht="18" x14ac:dyDescent="0.35">
      <c r="H10" s="7"/>
      <c r="J10" s="14">
        <v>8877689391</v>
      </c>
      <c r="L10" s="5"/>
    </row>
    <row r="11" spans="2:12" ht="18" x14ac:dyDescent="0.35">
      <c r="H11" s="7"/>
      <c r="J11" s="13">
        <v>2022484408</v>
      </c>
      <c r="L11" s="5"/>
    </row>
    <row r="12" spans="2:12" ht="18" x14ac:dyDescent="0.35">
      <c r="H12" s="7"/>
      <c r="J12" s="15">
        <v>2347167796</v>
      </c>
      <c r="L12" s="5"/>
    </row>
    <row r="13" spans="2:12" ht="18.600000000000001" thickBot="1" x14ac:dyDescent="0.4">
      <c r="H13" s="8"/>
      <c r="I13" s="9"/>
      <c r="J13" s="16">
        <v>4020332650</v>
      </c>
      <c r="K13" s="9"/>
      <c r="L13" s="6"/>
    </row>
    <row r="16" spans="2:12" ht="23.4" x14ac:dyDescent="0.45">
      <c r="D16" s="11" t="s">
        <v>15</v>
      </c>
    </row>
    <row r="17" spans="4:29" ht="15" x14ac:dyDescent="0.3">
      <c r="D17" s="10"/>
    </row>
    <row r="18" spans="4:29" ht="15" customHeight="1" x14ac:dyDescent="0.4">
      <c r="D18" s="37" t="s">
        <v>16</v>
      </c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12"/>
      <c r="U18" s="12"/>
      <c r="V18" s="12"/>
      <c r="W18" s="12"/>
      <c r="X18" s="12"/>
      <c r="Y18" s="12"/>
      <c r="Z18" s="12"/>
      <c r="AA18" s="12"/>
    </row>
    <row r="19" spans="4:29" ht="21" x14ac:dyDescent="0.4"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4:29" ht="15" customHeight="1" x14ac:dyDescent="0.4">
      <c r="D20" s="35" t="s">
        <v>17</v>
      </c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4:29" ht="21" x14ac:dyDescent="0.4"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</row>
    <row r="22" spans="4:29" ht="18" customHeight="1" x14ac:dyDescent="0.4">
      <c r="D22" s="35" t="s">
        <v>18</v>
      </c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</row>
    <row r="23" spans="4:29" ht="21" x14ac:dyDescent="0.4"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12"/>
      <c r="V23" s="12"/>
      <c r="W23" s="12"/>
      <c r="X23" s="12"/>
      <c r="Y23" s="12"/>
      <c r="Z23" s="12"/>
      <c r="AA23" s="12"/>
    </row>
    <row r="24" spans="4:29" ht="14.4" customHeight="1" x14ac:dyDescent="0.4">
      <c r="D24" s="37" t="s">
        <v>19</v>
      </c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</row>
    <row r="25" spans="4:29" ht="21" x14ac:dyDescent="0.4"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4:29" ht="14.4" customHeight="1" x14ac:dyDescent="0.4">
      <c r="D26" s="37" t="s">
        <v>22</v>
      </c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12"/>
      <c r="AA26" s="12"/>
    </row>
    <row r="31" spans="4:29" ht="23.4" x14ac:dyDescent="0.45">
      <c r="D31" s="11" t="s">
        <v>20</v>
      </c>
    </row>
    <row r="33" spans="4:29" ht="21" x14ac:dyDescent="0.4">
      <c r="D33" s="35" t="s">
        <v>21</v>
      </c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 spans="4:29" ht="21" x14ac:dyDescent="0.4"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 spans="4:29" ht="21" x14ac:dyDescent="0.4">
      <c r="D35" s="35" t="s">
        <v>23</v>
      </c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12"/>
      <c r="AA35" s="12"/>
      <c r="AB35" s="12"/>
      <c r="AC35" s="12"/>
    </row>
    <row r="36" spans="4:29" ht="21" x14ac:dyDescent="0.4"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4:29" ht="21" x14ac:dyDescent="0.4">
      <c r="D37" s="35" t="s">
        <v>24</v>
      </c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</row>
    <row r="38" spans="4:29" ht="21" x14ac:dyDescent="0.4"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</row>
    <row r="39" spans="4:29" ht="21" x14ac:dyDescent="0.4">
      <c r="D39" s="35" t="s">
        <v>25</v>
      </c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</row>
    <row r="40" spans="4:29" ht="21" x14ac:dyDescent="0.4"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 spans="4:29" ht="21" x14ac:dyDescent="0.4">
      <c r="D41" s="35" t="s">
        <v>26</v>
      </c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12"/>
      <c r="Y41" s="12"/>
      <c r="Z41" s="12"/>
      <c r="AA41" s="12"/>
      <c r="AB41" s="12"/>
      <c r="AC41" s="12"/>
    </row>
    <row r="42" spans="4:29" x14ac:dyDescent="0.3"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</row>
  </sheetData>
  <mergeCells count="17">
    <mergeCell ref="D42:W42"/>
    <mergeCell ref="D34:N34"/>
    <mergeCell ref="D20:P20"/>
    <mergeCell ref="D18:S18"/>
    <mergeCell ref="D21:AC21"/>
    <mergeCell ref="D22:AC22"/>
    <mergeCell ref="D24:AC24"/>
    <mergeCell ref="D26:Y26"/>
    <mergeCell ref="D33:N33"/>
    <mergeCell ref="D25:N25"/>
    <mergeCell ref="D23:T23"/>
    <mergeCell ref="D35:Y35"/>
    <mergeCell ref="D37:AC37"/>
    <mergeCell ref="D38:AC38"/>
    <mergeCell ref="D39:AC39"/>
    <mergeCell ref="D41:W41"/>
    <mergeCell ref="H4:L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E A A B Q S w M E F A A C A A g A P a / m V r 0 E y V q k A A A A 9 g A A A B I A H A B D b 2 5 m a W c v U G F j a 2 F n Z S 5 4 b W w g o h g A K K A U A A A A A A A A A A A A A A A A A A A A A A A A A A A A h Y + 9 D o I w G E V f h X S n f y 6 E l D I 4 m Y g x M T G u T a n Q C B + G F s u 7 O f h I v o I Y R d 0 c 7 7 l n u P d + v Y l 8 b J v o Y n p n O 8 g Q w x R F B n R X W q g y N P h j n K B c i q 3 S J 1 W Z a J L B p a M r M 1 R 7 f 0 4 J C S H g s M B d X x F O K S O H Y r 3 T t W k V + s j 2 v x x b c F 6 B N k i K / W u M 5 J i x B H P K M R V k h q K w 8 B X 4 t P f Z / k C x H B o / 9 E Y a i F c b Q e Y o y P u D f A B Q S w M E F A A C A A g A P a / m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2 v 5 l Y D s R i L r w E A A H U F A A A T A B w A R m 9 y b X V s Y X M v U 2 V j d G l v b j E u b S C i G A A o o B Q A A A A A A A A A A A A A A A A A A A A A A A A A A A D F U 0 1 L w 0 A Q v R f 6 H 5 b 1 k k I o C O J B 6 U G r Y q i C N M U e 2 l K 2 y Z h E N z t l d 6 M t p f / d y Y e 1 1 E Q v B X M J + + b t v P e G H Q O B T V A x v / y f X r Z b 7 Z a J h Y a Q f U A S x f Y B I 0 + 9 4 D w F H R H Y Y x J s u 8 X o 8 z H T A R B y u w p A d s e o 3 x a I b 8 5 d I q H b R 2 V B W e P w m 4 v p j b C C + U E C K o D p k 8 Z X U p v W t e + u p F n x j s t U J q X L r M 6 g 4 5 Z q d f S 5 H w N Y c l B a 2 U w 8 C 2 m P 1 1 G 5 O 0 h U 2 O P F D T 7 b T n J P s 6 r 3 C S d T K V r K d w 8 i B G 0 4 N R 2 J B Q W p K h X u N N t w 2 a T i X k n p B 0 I K b X p 5 g l l n J 9 O P h c q n O F o v 4 V t i p I U y L 6 j T P s o s V X n R O D W e 3 M 2 G e 5 S E e c q e n 3 V z 3 t Z l G 0 5 R g F B L Z y b U u s D G h c 9 B 9 I W r L F 2 A 3 i s 9 Y a Z C U 1 O + E / a n x P W j V 0 P 1 z K N Q m Z B D W K K 2 X w S J U U L x C 0 Y + q A P H 2 + 9 x D C H F d w p Y 5 t 4 b e l m o Y O d g b u 4 u 8 X 7 K w 1 h V j p 8 e K 0 / b T r u V q C Y n + 3 s Q g 9 B W k + L c Q I D U / f i 7 0 C T x y z 4 0 X W n Y i S b 6 s f b i d z v / t x u j J N 3 t R k j 2 L J 2 L w r O Q G R z / Z R Z 6 f 7 y t T 1 B L A Q I t A B Q A A g A I A D 2 v 5 l a 9 B M l a p A A A A P Y A A A A S A A A A A A A A A A A A A A A A A A A A A A B D b 2 5 m a W c v U G F j a 2 F n Z S 5 4 b W x Q S w E C L Q A U A A I A C A A 9 r + Z W D 8 r p q 6 Q A A A D p A A A A E w A A A A A A A A A A A A A A A A D w A A A A W 0 N v b n R l b n R f V H l w Z X N d L n h t b F B L A Q I t A B Q A A g A I A D 2 v 5 l Y D s R i L r w E A A H U F A A A T A A A A A A A A A A A A A A A A A O E B A A B G b 3 J t d W x h c y 9 T Z W N 0 a W 9 u M S 5 t U E s F B g A A A A A D A A M A w g A A A N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A U A A A A A A A A T h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d l a W d o d E x v Z 0 l u Z m 9 f b W V y Z 2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3 d l a W d o d E x v Z 0 l u Z m 9 f b W V y Z 2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A 2 V D E 1 O j U x O j A z L j A 4 M T g y M D d a I i A v P j x F b n R y e S B U e X B l P S J G a W x s Q 2 9 s d W 1 u V H l w Z X M i I F Z h b H V l P S J z Q X d V P S I g L z 4 8 R W 5 0 c n k g V H l w Z T 0 i R m l s b E N v b H V t b k 5 h b W V z I i B W Y W x 1 Z T 0 i c 1 s m c X V v d D t J Z C Z x d W 9 0 O y w m c X V v d D t C T U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Z W l n a H R M b 2 d J b m Z v X 2 1 l c m d l Z C 9 B d X R v U m V t b 3 Z l Z E N v b H V t b n M x L n t J Z C w w f S Z x d W 9 0 O y w m c X V v d D t T Z W N 0 a W 9 u M S 9 3 Z W l n a H R M b 2 d J b m Z v X 2 1 l c m d l Z C 9 B d X R v U m V t b 3 Z l Z E N v b H V t b n M x L n t C T U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2 V p Z 2 h 0 T G 9 n S W 5 m b 1 9 t Z X J n Z W Q v Q X V 0 b 1 J l b W 9 2 Z W R D b 2 x 1 b W 5 z M S 5 7 S W Q s M H 0 m c X V v d D s s J n F 1 b 3 Q 7 U 2 V j d G l v b j E v d 2 V p Z 2 h 0 T G 9 n S W 5 m b 1 9 t Z X J n Z W Q v Q X V 0 b 1 J l b W 9 2 Z W R D b 2 x 1 b W 5 z M S 5 7 Q k 1 J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Z W l n a H R M b 2 d J b m Z v X 2 1 l c m d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l n a H R M b 2 d J b m Z v X 2 1 l c m d l Z C 9 3 Z W l n a H R M b 2 d J b m Z v X 2 1 l c m d l Z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a W d o d E x v Z 0 l u Z m 9 f b W V y Z 2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a W d o d E x v Z 0 l u Z m 9 f b W V y Z 2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p Z 2 h 0 T G 9 n S W 5 m b 1 9 t Z X J n Z W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y d H J h d G V f c 2 V j b 2 5 k c 1 9 t Z X J n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a G V h c n R y Y X R l X 3 N l Y 2 9 u Z H N f b W V y Z 2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D g 1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D Z U M T Y 6 M j c 6 N T k u N z c z N T c 4 N V o i I C 8 + P E V u d H J 5 I F R 5 c G U 9 I k Z p b G x D b 2 x 1 b W 5 U e X B l c y I g V m F s d W U 9 I n N B d 0 0 9 I i A v P j x F b n R y e S B U e X B l P S J G a W x s Q 2 9 s d W 1 u T m F t Z X M i I F Z h b H V l P S J z W y Z x d W 9 0 O 0 l k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V h c n R y Y X R l X 3 N l Y 2 9 u Z H N f b W V y Z 2 V k L 0 F 1 d G 9 S Z W 1 v d m V k Q 2 9 s d W 1 u c z E u e 0 l k L D B 9 J n F 1 b 3 Q 7 L C Z x d W 9 0 O 1 N l Y 3 R p b 2 4 x L 2 h l Y X J 0 c m F 0 Z V 9 z Z W N v b m R z X 2 1 l c m d l Z C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o Z W F y d H J h d G V f c 2 V j b 2 5 k c 1 9 t Z X J n Z W Q v Q X V 0 b 1 J l b W 9 2 Z W R D b 2 x 1 b W 5 z M S 5 7 S W Q s M H 0 m c X V v d D s s J n F 1 b 3 Q 7 U 2 V j d G l v b j E v a G V h c n R y Y X R l X 3 N l Y 2 9 u Z H N f b W V y Z 2 V k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W F y d H J h d G V f c 2 V j b 2 5 k c 1 9 t Z X J n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c n R y Y X R l X 3 N l Y 2 9 u Z H N f b W V y Z 2 V k L 2 h l Y X J 0 c m F 0 Z V 9 z Z W N v b m R z X 2 1 l c m d l Z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J 0 c m F 0 Z V 9 z Z W N v b m R z X 2 1 l c m d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y d H J h d G V f c 2 V j b 2 5 k c 1 9 t Z X J n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y d H J h d G V f c 2 V j b 2 5 k c 1 9 t Z X J n Z W Q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T w Q 6 5 9 6 t E q Z + Y a C B K R 2 v g A A A A A C A A A A A A A Q Z g A A A A E A A C A A A A C Y c s P e o 0 i p 6 D L u k a t U + t / N J c 5 S z r D j R b J s / L x M L f q b b w A A A A A O g A A A A A I A A C A A A A C D q m 1 2 b v F W U 5 W 6 f s j M b F p H i h D n / B v R A 0 Q q Z z s r j j a l C F A A A A B I h b g q Y 9 m W 2 I T V i 9 v 7 n 8 T S R c 1 7 e S c e F j s i z n s B e S B A V k n / I f u T B j K F x v U n x v C a X 2 0 l s f q K G L X u W / V m 2 / y 4 0 R M u H n r E H I o w R D F M M 3 s u A s 2 M D U A A A A C v e y M m K Y Q N E T d W j D k b F 2 K s K B Z G S 2 p O l 7 i A j w + j P E 8 C g G 3 z w m 3 n Z A 5 s T H y R i v V m s 0 S t q 9 G p W A z v u I D T m T h j o 3 E 7 < / D a t a M a s h u p > 
</file>

<file path=customXml/itemProps1.xml><?xml version="1.0" encoding="utf-8"?>
<ds:datastoreItem xmlns:ds="http://schemas.openxmlformats.org/officeDocument/2006/customXml" ds:itemID="{2DC1D984-1DE5-4F13-AF03-A69683905C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weightLogInfo_merged</vt:lpstr>
      <vt:lpstr>heartrate_seconds_merged</vt:lpstr>
      <vt:lpstr>Overall Result Of Task1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Nani Ala</dc:creator>
  <cp:lastModifiedBy>alanv</cp:lastModifiedBy>
  <dcterms:created xsi:type="dcterms:W3CDTF">2023-07-06T14:30:50Z</dcterms:created>
  <dcterms:modified xsi:type="dcterms:W3CDTF">2023-07-12T13:57:27Z</dcterms:modified>
</cp:coreProperties>
</file>