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Science\Project\"/>
    </mc:Choice>
  </mc:AlternateContent>
  <xr:revisionPtr revIDLastSave="0" documentId="13_ncr:1_{41211840-91CA-4217-9570-9979A94EC0D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 Table" sheetId="2" r:id="rId1"/>
    <sheet name="Unique ID's" sheetId="3" r:id="rId2"/>
    <sheet name="Unique Date" sheetId="4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4" i="3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4" i="4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4" i="3"/>
  <c r="H4" i="3"/>
</calcChain>
</file>

<file path=xl/sharedStrings.xml><?xml version="1.0" encoding="utf-8"?>
<sst xmlns="http://schemas.openxmlformats.org/spreadsheetml/2006/main" count="83" uniqueCount="59">
  <si>
    <t>4/13/2016</t>
  </si>
  <si>
    <t>4/14/2016</t>
  </si>
  <si>
    <t>4/15/2016</t>
  </si>
  <si>
    <t>4/16/2016</t>
  </si>
  <si>
    <t>4/17/2016</t>
  </si>
  <si>
    <t>4/18/2016</t>
  </si>
  <si>
    <t>4/19/2016</t>
  </si>
  <si>
    <t>4/20/2016</t>
  </si>
  <si>
    <t>4/21/2016</t>
  </si>
  <si>
    <t>4/22/2016</t>
  </si>
  <si>
    <t>4/23/2016</t>
  </si>
  <si>
    <t>4/24/2016</t>
  </si>
  <si>
    <t>4/25/2016</t>
  </si>
  <si>
    <t>4/26/2016</t>
  </si>
  <si>
    <t>4/27/2016</t>
  </si>
  <si>
    <t>4/28/2016</t>
  </si>
  <si>
    <t>4/29/2016</t>
  </si>
  <si>
    <t>4/30/2016</t>
  </si>
  <si>
    <t>UNIQUE Id's</t>
  </si>
  <si>
    <t>Row Labels</t>
  </si>
  <si>
    <t>Grand Total</t>
  </si>
  <si>
    <t>Mean Distance</t>
  </si>
  <si>
    <t>Beginner (&lt;4)</t>
  </si>
  <si>
    <t>Intermediate (&gt;=4,&lt;7)</t>
  </si>
  <si>
    <t>PRO (&gt;=7)</t>
  </si>
  <si>
    <t>Total Steps</t>
  </si>
  <si>
    <t>Total Calories</t>
  </si>
  <si>
    <t>Very Active Minutes</t>
  </si>
  <si>
    <t>Fairly Active Minutes</t>
  </si>
  <si>
    <t>Lightly Active Minutes</t>
  </si>
  <si>
    <t>Unique Date</t>
  </si>
  <si>
    <t>Count Of ID's</t>
  </si>
  <si>
    <t>Mean Distance on that Day</t>
  </si>
  <si>
    <t>Intermediate (&gt;4.5,&lt;5.5)</t>
  </si>
  <si>
    <t>Pro (&gt;=5.5)</t>
  </si>
  <si>
    <t>Active User (&gt;=20)</t>
  </si>
  <si>
    <t>Moderate User (&gt;=10,&lt;20)</t>
  </si>
  <si>
    <t>Light User (&lt;10)</t>
  </si>
  <si>
    <t>Beginner (&lt;=4.5)</t>
  </si>
  <si>
    <t>No.Of Days tracker used</t>
  </si>
  <si>
    <t>Active Day (&gt;20)</t>
  </si>
  <si>
    <t>Moderate Day (&gt;10,&lt;20)</t>
  </si>
  <si>
    <t>Light Day (&lt;10)</t>
  </si>
  <si>
    <t xml:space="preserve">Using Pivot table, I have Summarised all the unique Id's and to calculate No.of days tracker used I have used count of activity date. </t>
  </si>
  <si>
    <t>To categorize the users into active,moderate,lighter I have used the following criteria if no.of days &gt;=20 then active user,if no.of days &gt;=10 and no.of days &lt;20 then he is moderate user,if no.of days &lt; 10 then he is Lighter user.</t>
  </si>
  <si>
    <t xml:space="preserve"> To calculate, mean distance I have used the formula sum of observations / no.of observations by taking sum of observations as sum of total distance of respective user id / count of activity date .</t>
  </si>
  <si>
    <t>After categorizing users into Pro,Intermediate, and Beginner . I have prepared column chart by taking axes as id in X-axis and Mean Distance in Y-axis to represent the type of user and the mean distance of User.</t>
  </si>
  <si>
    <t>Using pivot table, I have calculated sum of total steps , sum of total calories , sum of very active minutes , sum of fairly active minutes,sum of lightly active minutes.</t>
  </si>
  <si>
    <t>Count of Id</t>
  </si>
  <si>
    <t>Using Pivot table, I have Summarised all the Unique dates and to calculate No.of Id's ,I have used count of Id's .</t>
  </si>
  <si>
    <t>To categorize the days into active,moderate,lighter I have used the following criteria if no.of Id's &gt;20 then active day,if no.of Id's &gt;10 and no.of Id's &lt;20 then that is moderate day,if no.of Id's &lt; 10 then that is Light day.</t>
  </si>
  <si>
    <t>After categorizing the users I have prepared the column chart to represent the type of users with their respective no.of days they have used the tracker.</t>
  </si>
  <si>
    <t>After categorizing the days, I have prepared the column chart to represent the type of days , active day or moderate day or light day by taking Unique days in X-axis and count of Id's in Y-axis.</t>
  </si>
  <si>
    <t xml:space="preserve"> To calculate, mean distance on that day,I have used the formula sum of observations / no.of observations by taking sum of observations as sum of total distance recorded on that day this is calcualted by changing value field settings / count of Id's on that day .</t>
  </si>
  <si>
    <t>After calculating mean distance , I have categorised the users based on the mean distance into Pro user,Intermediate user and Beginner by taking criteria as if mean distance &gt;= 7 then Pro user, if mean distance &gt;=4 and &lt; 7 then Intermediate user and if mean distance &lt; 4 then Beginner.</t>
  </si>
  <si>
    <t>After calculating mean distance , I have categorised the days based on the mean distance into Pro ,Intermediate and Beginner by taking criteria as if mean distance &gt;=5.5 then Pro , if mean distance &gt;4.5 and &lt; 5.5 then Intermediate and if mean distance &lt; 4 then Beginner.</t>
  </si>
  <si>
    <t>After categorizing users into Pro,Intermediate, and Beginner . I have prepared column chart by taking axes as Dates in X-axis and Mean Distance in Y-axis to represent the type of day and the mean distance on that day.</t>
  </si>
  <si>
    <t>After calculating that data, I have used Line chart to represent the above calculated data.Because, It is easy to recognise the position of each user id in line chart rather than clustered column chart.</t>
  </si>
  <si>
    <t>After calculating that data, I have used Line chart to represent the above calculated data.Because, It is easy to recognise in line chart rather than clustered column chart.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</si>
</sst>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7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medium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medium">
        <color auto="1"/>
      </right>
      <top/>
      <bottom style="dashed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6" fillId="33" borderId="0" xfId="0" applyFont="1" applyFill="1" applyAlignment="1">
      <alignment horizontal="left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0" fillId="0" borderId="22" xfId="0" applyBorder="1"/>
    <xf numFmtId="14" fontId="0" fillId="0" borderId="20" xfId="0" applyNumberFormat="1" applyBorder="1" applyAlignment="1">
      <alignment horizontal="center"/>
    </xf>
    <xf numFmtId="14" fontId="0" fillId="0" borderId="23" xfId="0" applyNumberFormat="1" applyBorder="1" applyAlignment="1">
      <alignment horizontal="center"/>
    </xf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18" fillId="0" borderId="0" xfId="0" applyFont="1" applyAlignment="1">
      <alignment wrapText="1"/>
    </xf>
    <xf numFmtId="0" fontId="18" fillId="0" borderId="0" xfId="0" applyFont="1"/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34" borderId="10" xfId="0" applyFont="1" applyFill="1" applyBorder="1"/>
    <xf numFmtId="0" fontId="16" fillId="35" borderId="10" xfId="0" applyFont="1" applyFill="1" applyBorder="1"/>
    <xf numFmtId="0" fontId="16" fillId="36" borderId="10" xfId="0" applyFont="1" applyFill="1" applyBorder="1" applyAlignment="1">
      <alignment horizontal="center"/>
    </xf>
    <xf numFmtId="0" fontId="16" fillId="36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ill>
        <patternFill>
          <bgColor theme="8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9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theme="8"/>
        </patternFill>
      </fill>
    </dxf>
    <dxf>
      <fill>
        <patternFill>
          <bgColor theme="9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2"/>
                </a:solidFill>
              </a:rPr>
              <a:t>Pro</a:t>
            </a:r>
            <a:r>
              <a:rPr lang="en-US" baseline="0"/>
              <a:t> , </a:t>
            </a:r>
            <a:r>
              <a:rPr lang="en-US" baseline="0">
                <a:solidFill>
                  <a:schemeClr val="accent6"/>
                </a:solidFill>
              </a:rPr>
              <a:t>Intermediate</a:t>
            </a:r>
            <a:r>
              <a:rPr lang="en-US" baseline="0"/>
              <a:t> , </a:t>
            </a:r>
            <a:r>
              <a:rPr lang="en-US" baseline="0">
                <a:solidFill>
                  <a:schemeClr val="accent5"/>
                </a:solidFill>
              </a:rPr>
              <a:t>Beginner</a:t>
            </a:r>
            <a:endParaRPr lang="en-US">
              <a:solidFill>
                <a:schemeClr val="accent5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'Unique ID''s'!$G$3</c:f>
              <c:strCache>
                <c:ptCount val="1"/>
                <c:pt idx="0">
                  <c:v>Mean Distance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D60-4E5C-B290-A9B620D541A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D3E2-41D8-9E04-01F36A9769B1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D60-4E5C-B290-A9B620D541AE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D3E2-41D8-9E04-01F36A9769B1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D60-4E5C-B290-A9B620D541A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D60-4E5C-B290-A9B620D541A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D60-4E5C-B290-A9B620D541A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D60-4E5C-B290-A9B620D541A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D3E2-41D8-9E04-01F36A9769B1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D60-4E5C-B290-A9B620D541AE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D60-4E5C-B290-A9B620D541AE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D60-4E5C-B290-A9B620D541AE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D60-4E5C-B290-A9B620D541AE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D60-4E5C-B290-A9B620D541AE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D60-4E5C-B290-A9B620D541AE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D60-4E5C-B290-A9B620D541AE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D60-4E5C-B290-A9B620D541AE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D60-4E5C-B290-A9B620D541AE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D60-4E5C-B290-A9B620D541AE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D60-4E5C-B290-A9B620D541AE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D60-4E5C-B290-A9B620D541AE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D60-4E5C-B290-A9B620D541AE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D60-4E5C-B290-A9B620D541AE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D60-4E5C-B290-A9B620D541AE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D60-4E5C-B290-A9B620D541AE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D60-4E5C-B290-A9B620D541AE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BD60-4E5C-B290-A9B620D541AE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D60-4E5C-B290-A9B620D541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'Unique ID''s'!$B$4:$B$36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'Unique ID''s'!$G$4:$G$36</c:f>
              <c:numCache>
                <c:formatCode>General</c:formatCode>
                <c:ptCount val="33"/>
                <c:pt idx="0">
                  <c:v>7.8096773855147834</c:v>
                </c:pt>
                <c:pt idx="1">
                  <c:v>3.9148387293661795</c:v>
                </c:pt>
                <c:pt idx="2">
                  <c:v>5.2953333536783873</c:v>
                </c:pt>
                <c:pt idx="3">
                  <c:v>1.7061290368437778</c:v>
                </c:pt>
                <c:pt idx="4">
                  <c:v>0.63451612308140759</c:v>
                </c:pt>
                <c:pt idx="5">
                  <c:v>8.0841934911666371</c:v>
                </c:pt>
                <c:pt idx="6">
                  <c:v>3.4548387152533384</c:v>
                </c:pt>
                <c:pt idx="7">
                  <c:v>3.1877419044894557</c:v>
                </c:pt>
                <c:pt idx="8">
                  <c:v>6.3555555359150011</c:v>
                </c:pt>
                <c:pt idx="9">
                  <c:v>5.1016128601566439</c:v>
                </c:pt>
                <c:pt idx="10">
                  <c:v>4.707000041007996</c:v>
                </c:pt>
                <c:pt idx="11">
                  <c:v>7.5169999440511095</c:v>
                </c:pt>
                <c:pt idx="12">
                  <c:v>1.6261290389323431</c:v>
                </c:pt>
                <c:pt idx="13">
                  <c:v>2.8625000119209298</c:v>
                </c:pt>
                <c:pt idx="14">
                  <c:v>4.8922580470361057</c:v>
                </c:pt>
                <c:pt idx="15">
                  <c:v>8.393225892897572</c:v>
                </c:pt>
                <c:pt idx="16">
                  <c:v>3.2458064402303388</c:v>
                </c:pt>
                <c:pt idx="17">
                  <c:v>5.0806451766721663</c:v>
                </c:pt>
                <c:pt idx="18">
                  <c:v>6.9551612830931147</c:v>
                </c:pt>
                <c:pt idx="19">
                  <c:v>5.6396774495801596</c:v>
                </c:pt>
                <c:pt idx="20">
                  <c:v>6.2133333047231041</c:v>
                </c:pt>
                <c:pt idx="21">
                  <c:v>5.342142914022717</c:v>
                </c:pt>
                <c:pt idx="22">
                  <c:v>4.2724138046133104</c:v>
                </c:pt>
                <c:pt idx="23">
                  <c:v>1.8134615161241252</c:v>
                </c:pt>
                <c:pt idx="24">
                  <c:v>6.585806477454403</c:v>
                </c:pt>
                <c:pt idx="25">
                  <c:v>8.0153845915427571</c:v>
                </c:pt>
                <c:pt idx="26">
                  <c:v>6.3880645078156268</c:v>
                </c:pt>
                <c:pt idx="27">
                  <c:v>11.475161198646786</c:v>
                </c:pt>
                <c:pt idx="28">
                  <c:v>4.6673684684853809</c:v>
                </c:pt>
                <c:pt idx="29">
                  <c:v>6.9135484618525318</c:v>
                </c:pt>
                <c:pt idx="30">
                  <c:v>5.6154838223611172</c:v>
                </c:pt>
                <c:pt idx="31">
                  <c:v>1.1865517168209478</c:v>
                </c:pt>
                <c:pt idx="32">
                  <c:v>13.212903138129944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0-4E5C-B290-A9B620D541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4459008"/>
        <c:axId val="1472418944"/>
      </c:barChart>
      <c:catAx>
        <c:axId val="1554459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ID'S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2418944"/>
        <c:crosses val="autoZero"/>
        <c:auto val="1"/>
        <c:lblAlgn val="ctr"/>
        <c:lblOffset val="100"/>
        <c:noMultiLvlLbl val="0"/>
      </c:catAx>
      <c:valAx>
        <c:axId val="1472418944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45900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Steps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t" anchorCtr="0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'Unique ID''s'!$B$4:$B$36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'Unique ID''s'!$K$4:$K$36</c:f>
              <c:numCache>
                <c:formatCode>General</c:formatCode>
                <c:ptCount val="33"/>
                <c:pt idx="0">
                  <c:v>375619</c:v>
                </c:pt>
                <c:pt idx="1">
                  <c:v>178061</c:v>
                </c:pt>
                <c:pt idx="2">
                  <c:v>218489</c:v>
                </c:pt>
                <c:pt idx="3">
                  <c:v>79982</c:v>
                </c:pt>
                <c:pt idx="4">
                  <c:v>28400</c:v>
                </c:pt>
                <c:pt idx="5">
                  <c:v>352490</c:v>
                </c:pt>
                <c:pt idx="6">
                  <c:v>172573</c:v>
                </c:pt>
                <c:pt idx="7">
                  <c:v>146223</c:v>
                </c:pt>
                <c:pt idx="8">
                  <c:v>171354</c:v>
                </c:pt>
                <c:pt idx="9">
                  <c:v>234229</c:v>
                </c:pt>
                <c:pt idx="10">
                  <c:v>137233</c:v>
                </c:pt>
                <c:pt idx="11">
                  <c:v>329537</c:v>
                </c:pt>
                <c:pt idx="12">
                  <c:v>70284</c:v>
                </c:pt>
                <c:pt idx="13">
                  <c:v>15352</c:v>
                </c:pt>
                <c:pt idx="14">
                  <c:v>225334</c:v>
                </c:pt>
                <c:pt idx="15">
                  <c:v>335232</c:v>
                </c:pt>
                <c:pt idx="16">
                  <c:v>148693</c:v>
                </c:pt>
                <c:pt idx="17">
                  <c:v>238239</c:v>
                </c:pt>
                <c:pt idx="18">
                  <c:v>265734</c:v>
                </c:pt>
                <c:pt idx="19">
                  <c:v>266990</c:v>
                </c:pt>
                <c:pt idx="20">
                  <c:v>249133</c:v>
                </c:pt>
                <c:pt idx="21">
                  <c:v>197308</c:v>
                </c:pt>
                <c:pt idx="22">
                  <c:v>163837</c:v>
                </c:pt>
                <c:pt idx="23">
                  <c:v>65512</c:v>
                </c:pt>
                <c:pt idx="24">
                  <c:v>303639</c:v>
                </c:pt>
                <c:pt idx="25">
                  <c:v>294409</c:v>
                </c:pt>
                <c:pt idx="26">
                  <c:v>290525</c:v>
                </c:pt>
                <c:pt idx="27">
                  <c:v>457662</c:v>
                </c:pt>
                <c:pt idx="28">
                  <c:v>123161</c:v>
                </c:pt>
                <c:pt idx="29">
                  <c:v>270249</c:v>
                </c:pt>
                <c:pt idx="30">
                  <c:v>223154</c:v>
                </c:pt>
                <c:pt idx="31">
                  <c:v>53758</c:v>
                </c:pt>
                <c:pt idx="32">
                  <c:v>497241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6-4AC7-9D5A-281649CF3111}"/>
            </c:ext>
          </c:extLst>
        </c:ser>
        <c:ser>
          <c:idx val="1"/>
          <c:order val="1"/>
          <c:tx>
            <c:v>Calories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'Unique ID''s'!$B$4:$B$36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'Unique ID''s'!$L$4:$L$36</c:f>
              <c:numCache>
                <c:formatCode>General</c:formatCode>
                <c:ptCount val="33"/>
                <c:pt idx="0">
                  <c:v>56309</c:v>
                </c:pt>
                <c:pt idx="1">
                  <c:v>45984</c:v>
                </c:pt>
                <c:pt idx="2">
                  <c:v>84339</c:v>
                </c:pt>
                <c:pt idx="3">
                  <c:v>48778</c:v>
                </c:pt>
                <c:pt idx="4">
                  <c:v>67357</c:v>
                </c:pt>
                <c:pt idx="5">
                  <c:v>77809</c:v>
                </c:pt>
                <c:pt idx="6">
                  <c:v>47760</c:v>
                </c:pt>
                <c:pt idx="7">
                  <c:v>53449</c:v>
                </c:pt>
                <c:pt idx="8">
                  <c:v>36782</c:v>
                </c:pt>
                <c:pt idx="9">
                  <c:v>59426</c:v>
                </c:pt>
                <c:pt idx="10">
                  <c:v>38662</c:v>
                </c:pt>
                <c:pt idx="11">
                  <c:v>45410</c:v>
                </c:pt>
                <c:pt idx="12">
                  <c:v>73960</c:v>
                </c:pt>
                <c:pt idx="13">
                  <c:v>7895</c:v>
                </c:pt>
                <c:pt idx="14">
                  <c:v>63168</c:v>
                </c:pt>
                <c:pt idx="15">
                  <c:v>95910</c:v>
                </c:pt>
                <c:pt idx="16">
                  <c:v>67772</c:v>
                </c:pt>
                <c:pt idx="17">
                  <c:v>63031</c:v>
                </c:pt>
                <c:pt idx="18">
                  <c:v>91932</c:v>
                </c:pt>
                <c:pt idx="19">
                  <c:v>58146</c:v>
                </c:pt>
                <c:pt idx="20">
                  <c:v>100789</c:v>
                </c:pt>
                <c:pt idx="21">
                  <c:v>63312</c:v>
                </c:pt>
                <c:pt idx="22">
                  <c:v>75389</c:v>
                </c:pt>
                <c:pt idx="23">
                  <c:v>55426</c:v>
                </c:pt>
                <c:pt idx="24">
                  <c:v>61443</c:v>
                </c:pt>
                <c:pt idx="25">
                  <c:v>66144</c:v>
                </c:pt>
                <c:pt idx="26">
                  <c:v>79557</c:v>
                </c:pt>
                <c:pt idx="27">
                  <c:v>91320</c:v>
                </c:pt>
                <c:pt idx="28">
                  <c:v>33972</c:v>
                </c:pt>
                <c:pt idx="29">
                  <c:v>106534</c:v>
                </c:pt>
                <c:pt idx="30">
                  <c:v>84693</c:v>
                </c:pt>
                <c:pt idx="31">
                  <c:v>56907</c:v>
                </c:pt>
                <c:pt idx="32">
                  <c:v>106028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6-4AC7-9D5A-281649CF311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36"/>
        <c:axId val="1552347568"/>
        <c:axId val="1552347088"/>
      </c:barChart>
      <c:catAx>
        <c:axId val="155234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47088"/>
        <c:crosses val="autoZero"/>
        <c:auto val="1"/>
        <c:lblAlgn val="ctr"/>
        <c:lblOffset val="100"/>
        <c:noMultiLvlLbl val="0"/>
      </c:catAx>
      <c:valAx>
        <c:axId val="155234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3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'Unique ID''s'!$M$3</c:f>
              <c:strCache>
                <c:ptCount val="1"/>
                <c:pt idx="0">
                  <c:v>Very Active Minutes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'Unique ID''s'!$B$4:$B$36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'Unique ID''s'!$M$4:$M$36</c:f>
              <c:numCache>
                <c:formatCode>General</c:formatCode>
                <c:ptCount val="33"/>
                <c:pt idx="0">
                  <c:v>1200</c:v>
                </c:pt>
                <c:pt idx="1">
                  <c:v>269</c:v>
                </c:pt>
                <c:pt idx="2">
                  <c:v>287</c:v>
                </c:pt>
                <c:pt idx="3">
                  <c:v>4</c:v>
                </c:pt>
                <c:pt idx="4">
                  <c:v>41</c:v>
                </c:pt>
                <c:pt idx="5">
                  <c:v>1125</c:v>
                </c:pt>
                <c:pt idx="6">
                  <c:v>3</c:v>
                </c:pt>
                <c:pt idx="7">
                  <c:v>42</c:v>
                </c:pt>
                <c:pt idx="8">
                  <c:v>243</c:v>
                </c:pt>
                <c:pt idx="9">
                  <c:v>437</c:v>
                </c:pt>
                <c:pt idx="10">
                  <c:v>183</c:v>
                </c:pt>
                <c:pt idx="11">
                  <c:v>567</c:v>
                </c:pt>
                <c:pt idx="12">
                  <c:v>161</c:v>
                </c:pt>
                <c:pt idx="13">
                  <c:v>3</c:v>
                </c:pt>
                <c:pt idx="14">
                  <c:v>111</c:v>
                </c:pt>
                <c:pt idx="15">
                  <c:v>718</c:v>
                </c:pt>
                <c:pt idx="16">
                  <c:v>205</c:v>
                </c:pt>
                <c:pt idx="17">
                  <c:v>322</c:v>
                </c:pt>
                <c:pt idx="18">
                  <c:v>159</c:v>
                </c:pt>
                <c:pt idx="19">
                  <c:v>726</c:v>
                </c:pt>
                <c:pt idx="20">
                  <c:v>2620</c:v>
                </c:pt>
                <c:pt idx="21">
                  <c:v>44</c:v>
                </c:pt>
                <c:pt idx="22">
                  <c:v>80</c:v>
                </c:pt>
                <c:pt idx="23">
                  <c:v>286</c:v>
                </c:pt>
                <c:pt idx="24">
                  <c:v>707</c:v>
                </c:pt>
                <c:pt idx="25">
                  <c:v>807</c:v>
                </c:pt>
                <c:pt idx="26">
                  <c:v>1320</c:v>
                </c:pt>
                <c:pt idx="27">
                  <c:v>2640</c:v>
                </c:pt>
                <c:pt idx="28">
                  <c:v>390</c:v>
                </c:pt>
                <c:pt idx="29">
                  <c:v>1819</c:v>
                </c:pt>
                <c:pt idx="30">
                  <c:v>300</c:v>
                </c:pt>
                <c:pt idx="31">
                  <c:v>28</c:v>
                </c:pt>
                <c:pt idx="32">
                  <c:v>2048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1-46EE-A64E-1E1E7489372E}"/>
            </c:ext>
          </c:extLst>
        </c:ser>
        <c:ser>
          <c:idx val="1"/>
          <c:order val="1"/>
          <c:tx>
            <c:strRef>
              <c:f>'Unique ID''s'!$N$3</c:f>
              <c:strCache>
                <c:ptCount val="1"/>
                <c:pt idx="0">
                  <c:v>Fairly Active Minutes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'Unique ID''s'!$B$4:$B$36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'Unique ID''s'!$N$4:$N$36</c:f>
              <c:numCache>
                <c:formatCode>General</c:formatCode>
                <c:ptCount val="33"/>
                <c:pt idx="0">
                  <c:v>594</c:v>
                </c:pt>
                <c:pt idx="1">
                  <c:v>180</c:v>
                </c:pt>
                <c:pt idx="2">
                  <c:v>641</c:v>
                </c:pt>
                <c:pt idx="3">
                  <c:v>40</c:v>
                </c:pt>
                <c:pt idx="4">
                  <c:v>24</c:v>
                </c:pt>
                <c:pt idx="5">
                  <c:v>600</c:v>
                </c:pt>
                <c:pt idx="6">
                  <c:v>8</c:v>
                </c:pt>
                <c:pt idx="7">
                  <c:v>80</c:v>
                </c:pt>
                <c:pt idx="8">
                  <c:v>370</c:v>
                </c:pt>
                <c:pt idx="9">
                  <c:v>190</c:v>
                </c:pt>
                <c:pt idx="10">
                  <c:v>82</c:v>
                </c:pt>
                <c:pt idx="11">
                  <c:v>1838</c:v>
                </c:pt>
                <c:pt idx="12">
                  <c:v>166</c:v>
                </c:pt>
                <c:pt idx="13">
                  <c:v>6</c:v>
                </c:pt>
                <c:pt idx="14">
                  <c:v>382</c:v>
                </c:pt>
                <c:pt idx="15">
                  <c:v>631</c:v>
                </c:pt>
                <c:pt idx="16">
                  <c:v>54</c:v>
                </c:pt>
                <c:pt idx="17">
                  <c:v>425</c:v>
                </c:pt>
                <c:pt idx="18">
                  <c:v>807</c:v>
                </c:pt>
                <c:pt idx="19">
                  <c:v>403</c:v>
                </c:pt>
                <c:pt idx="20">
                  <c:v>895</c:v>
                </c:pt>
                <c:pt idx="21">
                  <c:v>57</c:v>
                </c:pt>
                <c:pt idx="22">
                  <c:v>110</c:v>
                </c:pt>
                <c:pt idx="23">
                  <c:v>385</c:v>
                </c:pt>
                <c:pt idx="24">
                  <c:v>574</c:v>
                </c:pt>
                <c:pt idx="25">
                  <c:v>423</c:v>
                </c:pt>
                <c:pt idx="26">
                  <c:v>786</c:v>
                </c:pt>
                <c:pt idx="27">
                  <c:v>297</c:v>
                </c:pt>
                <c:pt idx="28">
                  <c:v>272</c:v>
                </c:pt>
                <c:pt idx="29">
                  <c:v>318</c:v>
                </c:pt>
                <c:pt idx="30">
                  <c:v>688</c:v>
                </c:pt>
                <c:pt idx="31">
                  <c:v>117</c:v>
                </c:pt>
                <c:pt idx="32">
                  <c:v>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61-46EE-A64E-1E1E7489372E}"/>
            </c:ext>
          </c:extLst>
        </c:ser>
        <c:ser>
          <c:idx val="2"/>
          <c:order val="2"/>
          <c:tx>
            <c:strRef>
              <c:f>'Unique ID''s'!$O$3</c:f>
              <c:strCache>
                <c:ptCount val="1"/>
                <c:pt idx="0">
                  <c:v>Lightly Active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'Unique ID''s'!$B$4:$B$36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'Unique ID''s'!$O$4:$O$36</c:f>
              <c:numCache>
                <c:formatCode>General</c:formatCode>
                <c:ptCount val="33"/>
                <c:pt idx="0">
                  <c:v>6818</c:v>
                </c:pt>
                <c:pt idx="1">
                  <c:v>4758</c:v>
                </c:pt>
                <c:pt idx="2">
                  <c:v>5354</c:v>
                </c:pt>
                <c:pt idx="3">
                  <c:v>3579</c:v>
                </c:pt>
                <c:pt idx="4">
                  <c:v>1196</c:v>
                </c:pt>
                <c:pt idx="5">
                  <c:v>7981</c:v>
                </c:pt>
                <c:pt idx="6">
                  <c:v>7956</c:v>
                </c:pt>
                <c:pt idx="7">
                  <c:v>6144</c:v>
                </c:pt>
                <c:pt idx="8">
                  <c:v>4545</c:v>
                </c:pt>
                <c:pt idx="9">
                  <c:v>9548</c:v>
                </c:pt>
                <c:pt idx="10">
                  <c:v>6558</c:v>
                </c:pt>
                <c:pt idx="11">
                  <c:v>5243</c:v>
                </c:pt>
                <c:pt idx="12">
                  <c:v>2385</c:v>
                </c:pt>
                <c:pt idx="13">
                  <c:v>412</c:v>
                </c:pt>
                <c:pt idx="14">
                  <c:v>7092</c:v>
                </c:pt>
                <c:pt idx="15">
                  <c:v>7110</c:v>
                </c:pt>
                <c:pt idx="16">
                  <c:v>6482</c:v>
                </c:pt>
                <c:pt idx="17">
                  <c:v>8834</c:v>
                </c:pt>
                <c:pt idx="18">
                  <c:v>7362</c:v>
                </c:pt>
                <c:pt idx="19">
                  <c:v>6392</c:v>
                </c:pt>
                <c:pt idx="20">
                  <c:v>4438</c:v>
                </c:pt>
                <c:pt idx="21">
                  <c:v>8074</c:v>
                </c:pt>
                <c:pt idx="22">
                  <c:v>6596</c:v>
                </c:pt>
                <c:pt idx="23">
                  <c:v>1044</c:v>
                </c:pt>
                <c:pt idx="24">
                  <c:v>7620</c:v>
                </c:pt>
                <c:pt idx="25">
                  <c:v>7299</c:v>
                </c:pt>
                <c:pt idx="26">
                  <c:v>4459</c:v>
                </c:pt>
                <c:pt idx="27">
                  <c:v>4680</c:v>
                </c:pt>
                <c:pt idx="28">
                  <c:v>2221</c:v>
                </c:pt>
                <c:pt idx="29">
                  <c:v>4839</c:v>
                </c:pt>
                <c:pt idx="30">
                  <c:v>4287</c:v>
                </c:pt>
                <c:pt idx="31">
                  <c:v>2662</c:v>
                </c:pt>
                <c:pt idx="32">
                  <c:v>7276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61-46EE-A64E-1E1E74893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0099408"/>
        <c:axId val="1551976016"/>
      </c:lineChart>
      <c:catAx>
        <c:axId val="156009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76016"/>
        <c:crosses val="autoZero"/>
        <c:auto val="1"/>
        <c:lblAlgn val="ctr"/>
        <c:lblOffset val="100"/>
        <c:noMultiLvlLbl val="0"/>
      </c:catAx>
      <c:valAx>
        <c:axId val="1551976016"/>
        <c:scaling>
          <c:orientation val="minMax"/>
          <c:max val="10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0099408"/>
        <c:crosses val="autoZero"/>
        <c:crossBetween val="between"/>
        <c:majorUnit val="5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Active 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'Unique ID''s'!$B$4:$B$36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'Unique ID''s'!$D$4:$D$36</c:f>
              <c:numCache>
                <c:formatCode>General</c:formatCode>
                <c:ptCount val="33"/>
                <c:pt idx="0">
                  <c:v>31</c:v>
                </c:pt>
                <c:pt idx="1">
                  <c:v>31</c:v>
                </c:pt>
                <c:pt idx="2">
                  <c:v>30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0</c:v>
                </c:pt>
                <c:pt idx="9">
                  <c:v>31</c:v>
                </c:pt>
                <c:pt idx="10">
                  <c:v>20</c:v>
                </c:pt>
                <c:pt idx="11">
                  <c:v>30</c:v>
                </c:pt>
                <c:pt idx="12">
                  <c:v>31</c:v>
                </c:pt>
                <c:pt idx="13">
                  <c:v>0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30</c:v>
                </c:pt>
                <c:pt idx="21">
                  <c:v>28</c:v>
                </c:pt>
                <c:pt idx="22">
                  <c:v>29</c:v>
                </c:pt>
                <c:pt idx="23">
                  <c:v>26</c:v>
                </c:pt>
                <c:pt idx="24">
                  <c:v>31</c:v>
                </c:pt>
                <c:pt idx="25">
                  <c:v>26</c:v>
                </c:pt>
                <c:pt idx="26">
                  <c:v>31</c:v>
                </c:pt>
                <c:pt idx="27">
                  <c:v>31</c:v>
                </c:pt>
                <c:pt idx="28">
                  <c:v>0</c:v>
                </c:pt>
                <c:pt idx="29">
                  <c:v>31</c:v>
                </c:pt>
                <c:pt idx="30">
                  <c:v>31</c:v>
                </c:pt>
                <c:pt idx="31">
                  <c:v>29</c:v>
                </c:pt>
                <c:pt idx="32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5-4B02-849E-65E6D4539826}"/>
            </c:ext>
          </c:extLst>
        </c:ser>
        <c:ser>
          <c:idx val="1"/>
          <c:order val="1"/>
          <c:tx>
            <c:v>Moderate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'Unique ID''s'!$B$4:$B$36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'Unique ID''s'!$E$4:$E$36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5-4B02-849E-65E6D4539826}"/>
            </c:ext>
          </c:extLst>
        </c:ser>
        <c:ser>
          <c:idx val="2"/>
          <c:order val="2"/>
          <c:tx>
            <c:v>Light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'Unique ID''s'!$B$4:$B$36</c:f>
              <c:numCache>
                <c:formatCode>General</c:formatCode>
                <c:ptCount val="33"/>
                <c:pt idx="0">
                  <c:v>1503960366</c:v>
                </c:pt>
                <c:pt idx="1">
                  <c:v>1624580081</c:v>
                </c:pt>
                <c:pt idx="2">
                  <c:v>1644430081</c:v>
                </c:pt>
                <c:pt idx="3">
                  <c:v>1844505072</c:v>
                </c:pt>
                <c:pt idx="4">
                  <c:v>1927972279</c:v>
                </c:pt>
                <c:pt idx="5">
                  <c:v>2022484408</c:v>
                </c:pt>
                <c:pt idx="6">
                  <c:v>2026352035</c:v>
                </c:pt>
                <c:pt idx="7">
                  <c:v>2320127002</c:v>
                </c:pt>
                <c:pt idx="8">
                  <c:v>2347167796</c:v>
                </c:pt>
                <c:pt idx="9">
                  <c:v>2873212765</c:v>
                </c:pt>
                <c:pt idx="10">
                  <c:v>3372868164</c:v>
                </c:pt>
                <c:pt idx="11">
                  <c:v>3977333714</c:v>
                </c:pt>
                <c:pt idx="12">
                  <c:v>4020332650</c:v>
                </c:pt>
                <c:pt idx="13">
                  <c:v>4057192912</c:v>
                </c:pt>
                <c:pt idx="14">
                  <c:v>4319703577</c:v>
                </c:pt>
                <c:pt idx="15">
                  <c:v>4388161847</c:v>
                </c:pt>
                <c:pt idx="16">
                  <c:v>4445114986</c:v>
                </c:pt>
                <c:pt idx="17">
                  <c:v>4558609924</c:v>
                </c:pt>
                <c:pt idx="18">
                  <c:v>4702921684</c:v>
                </c:pt>
                <c:pt idx="19">
                  <c:v>5553957443</c:v>
                </c:pt>
                <c:pt idx="20">
                  <c:v>5577150313</c:v>
                </c:pt>
                <c:pt idx="21">
                  <c:v>6117666160</c:v>
                </c:pt>
                <c:pt idx="22">
                  <c:v>6290855005</c:v>
                </c:pt>
                <c:pt idx="23">
                  <c:v>6775888955</c:v>
                </c:pt>
                <c:pt idx="24">
                  <c:v>6962181067</c:v>
                </c:pt>
                <c:pt idx="25">
                  <c:v>7007744171</c:v>
                </c:pt>
                <c:pt idx="26">
                  <c:v>7086361926</c:v>
                </c:pt>
                <c:pt idx="27">
                  <c:v>8053475328</c:v>
                </c:pt>
                <c:pt idx="28">
                  <c:v>8253242879</c:v>
                </c:pt>
                <c:pt idx="29">
                  <c:v>8378563200</c:v>
                </c:pt>
                <c:pt idx="30">
                  <c:v>8583815059</c:v>
                </c:pt>
                <c:pt idx="31">
                  <c:v>8792009665</c:v>
                </c:pt>
                <c:pt idx="32">
                  <c:v>8877689391</c:v>
                </c:pt>
              </c:numCache>
            </c:numRef>
          </c:cat>
          <c:val>
            <c:numRef>
              <c:f>'Unique ID''s'!$F$4:$F$36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75-4B02-849E-65E6D4539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232000"/>
        <c:axId val="1163235360"/>
      </c:barChart>
      <c:catAx>
        <c:axId val="11632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35360"/>
        <c:crosses val="autoZero"/>
        <c:auto val="1"/>
        <c:lblAlgn val="ctr"/>
        <c:lblOffset val="100"/>
        <c:noMultiLvlLbl val="0"/>
      </c:catAx>
      <c:valAx>
        <c:axId val="11632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232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/>
                </a:solidFill>
              </a:rPr>
              <a:t>Active</a:t>
            </a:r>
            <a:r>
              <a:rPr lang="en-US" baseline="0"/>
              <a:t> , </a:t>
            </a:r>
            <a:r>
              <a:rPr lang="en-US" baseline="0">
                <a:solidFill>
                  <a:schemeClr val="accent2"/>
                </a:solidFill>
              </a:rPr>
              <a:t>Moderate</a:t>
            </a:r>
            <a:r>
              <a:rPr lang="en-US" baseline="0"/>
              <a:t> , </a:t>
            </a:r>
            <a:r>
              <a:rPr lang="en-US" baseline="0">
                <a:solidFill>
                  <a:schemeClr val="accent5"/>
                </a:solidFill>
              </a:rPr>
              <a:t>Light</a:t>
            </a:r>
            <a:r>
              <a:rPr lang="en-US" baseline="0"/>
              <a:t> Days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'Unique Date'!$C$3</c:f>
              <c:strCache>
                <c:ptCount val="1"/>
                <c:pt idx="0">
                  <c:v>Count Of ID's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19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888-48D0-8F92-E4635A543181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888-48D0-8F92-E4635A543181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888-48D0-8F92-E4635A543181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888-48D0-8F92-E4635A543181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88-48D0-8F92-E4635A543181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5888-48D0-8F92-E4635A543181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88-48D0-8F92-E4635A543181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5888-48D0-8F92-E4635A543181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5888-48D0-8F92-E4635A543181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5888-48D0-8F92-E4635A543181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888-48D0-8F92-E4635A5431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'Unique Date'!$B$4:$B$34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'Unique Date'!$C$4:$C$34</c:f>
              <c:numCache>
                <c:formatCode>General</c:formatCode>
                <c:ptCount val="31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31</c:v>
                </c:pt>
                <c:pt idx="18">
                  <c:v>30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27</c:v>
                </c:pt>
                <c:pt idx="26">
                  <c:v>27</c:v>
                </c:pt>
                <c:pt idx="27">
                  <c:v>26</c:v>
                </c:pt>
                <c:pt idx="28">
                  <c:v>24</c:v>
                </c:pt>
                <c:pt idx="29">
                  <c:v>33</c:v>
                </c:pt>
                <c:pt idx="3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8-48D0-8F92-E4635A5431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471267696"/>
        <c:axId val="547061952"/>
      </c:barChart>
      <c:catAx>
        <c:axId val="1471267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61952"/>
        <c:crosses val="autoZero"/>
        <c:auto val="1"/>
        <c:lblAlgn val="ctr"/>
        <c:lblOffset val="100"/>
        <c:noMultiLvlLbl val="0"/>
      </c:catAx>
      <c:valAx>
        <c:axId val="54706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Count</a:t>
                </a:r>
                <a:r>
                  <a:rPr lang="en-IN" baseline="0"/>
                  <a:t> of ID's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1267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587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accent6"/>
                </a:solidFill>
              </a:rPr>
              <a:t>&gt;&gt;Pro</a:t>
            </a:r>
            <a:r>
              <a:rPr lang="en-US"/>
              <a:t>,</a:t>
            </a:r>
            <a:r>
              <a:rPr lang="en-US">
                <a:solidFill>
                  <a:schemeClr val="accent2"/>
                </a:solidFill>
              </a:rPr>
              <a:t> &gt;&gt;</a:t>
            </a:r>
            <a:r>
              <a:rPr lang="en-US" baseline="0">
                <a:solidFill>
                  <a:schemeClr val="accent2"/>
                </a:solidFill>
              </a:rPr>
              <a:t> Intermediate</a:t>
            </a:r>
            <a:r>
              <a:rPr lang="en-US" baseline="0"/>
              <a:t>,</a:t>
            </a:r>
            <a:r>
              <a:rPr lang="en-US" baseline="0">
                <a:solidFill>
                  <a:schemeClr val="accent5"/>
                </a:solidFill>
              </a:rPr>
              <a:t> &gt;&gt;Beginner</a:t>
            </a:r>
            <a:endParaRPr lang="en-US">
              <a:solidFill>
                <a:schemeClr val="accent5"/>
              </a:solidFill>
            </a:endParaRPr>
          </a:p>
        </c:rich>
      </c:tx>
      <c:layout>
        <c:manualLayout>
          <c:xMode val="edge"/>
          <c:yMode val="edge"/>
          <c:x val="0.42942522575068509"/>
          <c:y val="1.44822592324402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9813427656595087E-2"/>
          <c:y val="9.9256198902689302E-2"/>
          <c:w val="0.95694513411048843"/>
          <c:h val="0.74472338314698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'Unique Date'!$G$3</c:f>
              <c:strCache>
                <c:ptCount val="1"/>
                <c:pt idx="0">
                  <c:v>Mean Distance on that Day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F31-4C99-A5B1-290FBD9CF44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F31-4C99-A5B1-290FBD9CF44D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F31-4C99-A5B1-290FBD9CF44D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4F31-4C99-A5B1-290FBD9CF44D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4F31-4C99-A5B1-290FBD9CF44D}"/>
              </c:ext>
            </c:extLst>
          </c:dPt>
          <c:dPt>
            <c:idx val="5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F31-4C99-A5B1-290FBD9CF44D}"/>
              </c:ext>
            </c:extLst>
          </c:dPt>
          <c:dPt>
            <c:idx val="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F31-4C99-A5B1-290FBD9CF44D}"/>
              </c:ext>
            </c:extLst>
          </c:dPt>
          <c:dPt>
            <c:idx val="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F31-4C99-A5B1-290FBD9CF44D}"/>
              </c:ext>
            </c:extLst>
          </c:dPt>
          <c:dPt>
            <c:idx val="8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4F31-4C99-A5B1-290FBD9CF44D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F31-4C99-A5B1-290FBD9CF44D}"/>
              </c:ext>
            </c:extLst>
          </c:dPt>
          <c:dPt>
            <c:idx val="1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4F31-4C99-A5B1-290FBD9CF44D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F31-4C99-A5B1-290FBD9CF44D}"/>
              </c:ext>
            </c:extLst>
          </c:dPt>
          <c:dPt>
            <c:idx val="1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4F31-4C99-A5B1-290FBD9CF44D}"/>
              </c:ext>
            </c:extLst>
          </c:dPt>
          <c:dPt>
            <c:idx val="13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F31-4C99-A5B1-290FBD9CF44D}"/>
              </c:ext>
            </c:extLst>
          </c:dPt>
          <c:dPt>
            <c:idx val="14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4F31-4C99-A5B1-290FBD9CF44D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F31-4C99-A5B1-290FBD9CF44D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4F31-4C99-A5B1-290FBD9CF44D}"/>
              </c:ext>
            </c:extLst>
          </c:dPt>
          <c:dPt>
            <c:idx val="1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F31-4C99-A5B1-290FBD9CF44D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4F31-4C99-A5B1-290FBD9CF44D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F31-4C99-A5B1-290FBD9CF44D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4F31-4C99-A5B1-290FBD9CF44D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F31-4C99-A5B1-290FBD9CF44D}"/>
              </c:ext>
            </c:extLst>
          </c:dPt>
          <c:dPt>
            <c:idx val="2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4F31-4C99-A5B1-290FBD9CF44D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4F31-4C99-A5B1-290FBD9CF44D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F31-4C99-A5B1-290FBD9CF44D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4F31-4C99-A5B1-290FBD9CF44D}"/>
              </c:ext>
            </c:extLst>
          </c:dPt>
          <c:dPt>
            <c:idx val="26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F31-4C99-A5B1-290FBD9CF44D}"/>
              </c:ext>
            </c:extLst>
          </c:dPt>
          <c:dPt>
            <c:idx val="27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4F31-4C99-A5B1-290FBD9CF44D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F31-4C99-A5B1-290FBD9CF44D}"/>
              </c:ext>
            </c:extLst>
          </c:dPt>
          <c:dPt>
            <c:idx val="29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F31-4C99-A5B1-290FBD9CF44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'Unique Date'!$B$4:$B$34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'Unique Date'!$G$4:$G$34</c:f>
              <c:numCache>
                <c:formatCode>General</c:formatCode>
                <c:ptCount val="31"/>
                <c:pt idx="0">
                  <c:v>5.1033333160660481</c:v>
                </c:pt>
                <c:pt idx="1">
                  <c:v>5.5993939624591302</c:v>
                </c:pt>
                <c:pt idx="2">
                  <c:v>5.2878787770415796</c:v>
                </c:pt>
                <c:pt idx="3">
                  <c:v>6.2915625174646248</c:v>
                </c:pt>
                <c:pt idx="4">
                  <c:v>4.5406249602674507</c:v>
                </c:pt>
                <c:pt idx="5">
                  <c:v>5.657812474993988</c:v>
                </c:pt>
                <c:pt idx="6">
                  <c:v>5.8718749247491324</c:v>
                </c:pt>
                <c:pt idx="7">
                  <c:v>5.9503125439514415</c:v>
                </c:pt>
                <c:pt idx="8">
                  <c:v>6.030000067315993</c:v>
                </c:pt>
                <c:pt idx="9">
                  <c:v>5.3278124725911784</c:v>
                </c:pt>
                <c:pt idx="10">
                  <c:v>5.8412500396370906</c:v>
                </c:pt>
                <c:pt idx="11">
                  <c:v>5.4675000272691285</c:v>
                </c:pt>
                <c:pt idx="12">
                  <c:v>5.6328125181607911</c:v>
                </c:pt>
                <c:pt idx="13">
                  <c:v>5.5346875265240651</c:v>
                </c:pt>
                <c:pt idx="14">
                  <c:v>5.9153124988079089</c:v>
                </c:pt>
                <c:pt idx="15">
                  <c:v>5.3615625165402907</c:v>
                </c:pt>
                <c:pt idx="16">
                  <c:v>5.1812499882071306</c:v>
                </c:pt>
                <c:pt idx="17">
                  <c:v>6.1006451037622274</c:v>
                </c:pt>
                <c:pt idx="18">
                  <c:v>4.9749999940395355</c:v>
                </c:pt>
                <c:pt idx="19">
                  <c:v>4.9672413643064184</c:v>
                </c:pt>
                <c:pt idx="20">
                  <c:v>6.0944827448833614</c:v>
                </c:pt>
                <c:pt idx="21">
                  <c:v>4.9403447919878456</c:v>
                </c:pt>
                <c:pt idx="22">
                  <c:v>6.2165517437046933</c:v>
                </c:pt>
                <c:pt idx="23">
                  <c:v>5.4572413758342639</c:v>
                </c:pt>
                <c:pt idx="24">
                  <c:v>5.1244827714459618</c:v>
                </c:pt>
                <c:pt idx="25">
                  <c:v>5.1399999812797281</c:v>
                </c:pt>
                <c:pt idx="26">
                  <c:v>5.9629629585478066</c:v>
                </c:pt>
                <c:pt idx="27">
                  <c:v>5.6661537530330515</c:v>
                </c:pt>
                <c:pt idx="28">
                  <c:v>5.4945833086967468</c:v>
                </c:pt>
                <c:pt idx="29">
                  <c:v>5.9827272485602991</c:v>
                </c:pt>
                <c:pt idx="30">
                  <c:v>2.4433333211179296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1-4C99-A5B1-290FBD9CF4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51974096"/>
        <c:axId val="1551973136"/>
      </c:barChart>
      <c:catAx>
        <c:axId val="1551974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Dates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73136"/>
        <c:crosses val="autoZero"/>
        <c:auto val="1"/>
        <c:lblAlgn val="ctr"/>
        <c:lblOffset val="100"/>
        <c:noMultiLvlLbl val="0"/>
      </c:catAx>
      <c:valAx>
        <c:axId val="15519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Distance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7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'Unique Date'!$K$3</c:f>
              <c:strCache>
                <c:ptCount val="1"/>
                <c:pt idx="0">
                  <c:v>Total Steps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'Unique Date'!$B$4:$B$34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'Unique Date'!$K$4:$K$34</c:f>
              <c:numCache>
                <c:formatCode>General</c:formatCode>
                <c:ptCount val="31"/>
                <c:pt idx="0">
                  <c:v>237558</c:v>
                </c:pt>
                <c:pt idx="1">
                  <c:v>255538</c:v>
                </c:pt>
                <c:pt idx="2">
                  <c:v>248617</c:v>
                </c:pt>
                <c:pt idx="3">
                  <c:v>277733</c:v>
                </c:pt>
                <c:pt idx="4">
                  <c:v>205096</c:v>
                </c:pt>
                <c:pt idx="5">
                  <c:v>252703</c:v>
                </c:pt>
                <c:pt idx="6">
                  <c:v>257557</c:v>
                </c:pt>
                <c:pt idx="7">
                  <c:v>261215</c:v>
                </c:pt>
                <c:pt idx="8">
                  <c:v>263795</c:v>
                </c:pt>
                <c:pt idx="9">
                  <c:v>238284</c:v>
                </c:pt>
                <c:pt idx="10">
                  <c:v>267124</c:v>
                </c:pt>
                <c:pt idx="11">
                  <c:v>236621</c:v>
                </c:pt>
                <c:pt idx="12">
                  <c:v>253849</c:v>
                </c:pt>
                <c:pt idx="13">
                  <c:v>250688</c:v>
                </c:pt>
                <c:pt idx="14">
                  <c:v>258516</c:v>
                </c:pt>
                <c:pt idx="15">
                  <c:v>242996</c:v>
                </c:pt>
                <c:pt idx="16">
                  <c:v>234289</c:v>
                </c:pt>
                <c:pt idx="17">
                  <c:v>258726</c:v>
                </c:pt>
                <c:pt idx="18">
                  <c:v>206870</c:v>
                </c:pt>
                <c:pt idx="19">
                  <c:v>204434</c:v>
                </c:pt>
                <c:pt idx="20">
                  <c:v>248203</c:v>
                </c:pt>
                <c:pt idx="21">
                  <c:v>196149</c:v>
                </c:pt>
                <c:pt idx="22">
                  <c:v>253200</c:v>
                </c:pt>
                <c:pt idx="23">
                  <c:v>217287</c:v>
                </c:pt>
                <c:pt idx="24">
                  <c:v>207386</c:v>
                </c:pt>
                <c:pt idx="25">
                  <c:v>190334</c:v>
                </c:pt>
                <c:pt idx="26">
                  <c:v>222718</c:v>
                </c:pt>
                <c:pt idx="27">
                  <c:v>206737</c:v>
                </c:pt>
                <c:pt idx="28">
                  <c:v>180468</c:v>
                </c:pt>
                <c:pt idx="29">
                  <c:v>271816</c:v>
                </c:pt>
                <c:pt idx="30">
                  <c:v>73129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83-4BF2-A8D0-5C88339D7A9C}"/>
            </c:ext>
          </c:extLst>
        </c:ser>
        <c:ser>
          <c:idx val="1"/>
          <c:order val="1"/>
          <c:tx>
            <c:strRef>
              <c:f>'Unique Date'!$L$3</c:f>
              <c:strCache>
                <c:ptCount val="1"/>
                <c:pt idx="0">
                  <c:v>Total Calories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'Unique Date'!$B$4:$B$34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'Unique Date'!$L$4:$L$34</c:f>
              <c:numCache>
                <c:formatCode>General</c:formatCode>
                <c:ptCount val="31"/>
                <c:pt idx="0">
                  <c:v>75459</c:v>
                </c:pt>
                <c:pt idx="1">
                  <c:v>77761</c:v>
                </c:pt>
                <c:pt idx="2">
                  <c:v>77721</c:v>
                </c:pt>
                <c:pt idx="3">
                  <c:v>76574</c:v>
                </c:pt>
                <c:pt idx="4">
                  <c:v>71391</c:v>
                </c:pt>
                <c:pt idx="5">
                  <c:v>74668</c:v>
                </c:pt>
                <c:pt idx="6">
                  <c:v>75491</c:v>
                </c:pt>
                <c:pt idx="7">
                  <c:v>76647</c:v>
                </c:pt>
                <c:pt idx="8">
                  <c:v>77500</c:v>
                </c:pt>
                <c:pt idx="9">
                  <c:v>74485</c:v>
                </c:pt>
                <c:pt idx="10">
                  <c:v>76709</c:v>
                </c:pt>
                <c:pt idx="11">
                  <c:v>73326</c:v>
                </c:pt>
                <c:pt idx="12">
                  <c:v>75186</c:v>
                </c:pt>
                <c:pt idx="13">
                  <c:v>74604</c:v>
                </c:pt>
                <c:pt idx="14">
                  <c:v>74514</c:v>
                </c:pt>
                <c:pt idx="15">
                  <c:v>74114</c:v>
                </c:pt>
                <c:pt idx="16">
                  <c:v>72722</c:v>
                </c:pt>
                <c:pt idx="17">
                  <c:v>73592</c:v>
                </c:pt>
                <c:pt idx="18">
                  <c:v>66913</c:v>
                </c:pt>
                <c:pt idx="19">
                  <c:v>65988</c:v>
                </c:pt>
                <c:pt idx="20">
                  <c:v>71163</c:v>
                </c:pt>
                <c:pt idx="21">
                  <c:v>66211</c:v>
                </c:pt>
                <c:pt idx="22">
                  <c:v>70037</c:v>
                </c:pt>
                <c:pt idx="23">
                  <c:v>68877</c:v>
                </c:pt>
                <c:pt idx="24">
                  <c:v>65141</c:v>
                </c:pt>
                <c:pt idx="25">
                  <c:v>62193</c:v>
                </c:pt>
                <c:pt idx="26">
                  <c:v>63063</c:v>
                </c:pt>
                <c:pt idx="27">
                  <c:v>57963</c:v>
                </c:pt>
                <c:pt idx="28">
                  <c:v>52562</c:v>
                </c:pt>
                <c:pt idx="29">
                  <c:v>78893</c:v>
                </c:pt>
                <c:pt idx="30">
                  <c:v>23925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83-4BF2-A8D0-5C88339D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644960"/>
        <c:axId val="1551975536"/>
      </c:barChart>
      <c:catAx>
        <c:axId val="474644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975536"/>
        <c:crosses val="autoZero"/>
        <c:auto val="1"/>
        <c:lblAlgn val="ctr"/>
        <c:lblOffset val="100"/>
        <c:noMultiLvlLbl val="0"/>
      </c:catAx>
      <c:valAx>
        <c:axId val="15519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64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'Unique Date'!$M$3</c:f>
              <c:strCache>
                <c:ptCount val="1"/>
                <c:pt idx="0">
                  <c:v>Very Active Minutes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'Unique Date'!$B$4:$B$34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'Unique Date'!$M$4:$M$34</c:f>
              <c:numCache>
                <c:formatCode>General</c:formatCode>
                <c:ptCount val="31"/>
                <c:pt idx="0">
                  <c:v>671</c:v>
                </c:pt>
                <c:pt idx="1">
                  <c:v>691</c:v>
                </c:pt>
                <c:pt idx="2">
                  <c:v>633</c:v>
                </c:pt>
                <c:pt idx="3">
                  <c:v>891</c:v>
                </c:pt>
                <c:pt idx="4">
                  <c:v>605</c:v>
                </c:pt>
                <c:pt idx="5">
                  <c:v>781</c:v>
                </c:pt>
                <c:pt idx="6">
                  <c:v>767</c:v>
                </c:pt>
                <c:pt idx="7">
                  <c:v>774</c:v>
                </c:pt>
                <c:pt idx="8">
                  <c:v>859</c:v>
                </c:pt>
                <c:pt idx="9">
                  <c:v>782</c:v>
                </c:pt>
                <c:pt idx="10">
                  <c:v>601</c:v>
                </c:pt>
                <c:pt idx="11">
                  <c:v>673</c:v>
                </c:pt>
                <c:pt idx="12">
                  <c:v>909</c:v>
                </c:pt>
                <c:pt idx="13">
                  <c:v>634</c:v>
                </c:pt>
                <c:pt idx="14">
                  <c:v>757</c:v>
                </c:pt>
                <c:pt idx="15">
                  <c:v>575</c:v>
                </c:pt>
                <c:pt idx="16">
                  <c:v>520</c:v>
                </c:pt>
                <c:pt idx="17">
                  <c:v>628</c:v>
                </c:pt>
                <c:pt idx="18">
                  <c:v>679</c:v>
                </c:pt>
                <c:pt idx="19">
                  <c:v>466</c:v>
                </c:pt>
                <c:pt idx="20">
                  <c:v>723</c:v>
                </c:pt>
                <c:pt idx="21">
                  <c:v>405</c:v>
                </c:pt>
                <c:pt idx="22">
                  <c:v>640</c:v>
                </c:pt>
                <c:pt idx="23">
                  <c:v>592</c:v>
                </c:pt>
                <c:pt idx="24">
                  <c:v>598</c:v>
                </c:pt>
                <c:pt idx="25">
                  <c:v>461</c:v>
                </c:pt>
                <c:pt idx="26">
                  <c:v>617</c:v>
                </c:pt>
                <c:pt idx="27">
                  <c:v>629</c:v>
                </c:pt>
                <c:pt idx="28">
                  <c:v>510</c:v>
                </c:pt>
                <c:pt idx="29">
                  <c:v>736</c:v>
                </c:pt>
                <c:pt idx="30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36-4F3B-B319-884AA2716254}"/>
            </c:ext>
          </c:extLst>
        </c:ser>
        <c:ser>
          <c:idx val="1"/>
          <c:order val="1"/>
          <c:tx>
            <c:strRef>
              <c:f>'Unique Date'!$N$3</c:f>
              <c:strCache>
                <c:ptCount val="1"/>
                <c:pt idx="0">
                  <c:v>Fairly Active Minutes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'Unique Date'!$B$4:$B$34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'Unique Date'!$N$4:$N$34</c:f>
              <c:numCache>
                <c:formatCode>General</c:formatCode>
                <c:ptCount val="31"/>
                <c:pt idx="0">
                  <c:v>349</c:v>
                </c:pt>
                <c:pt idx="1">
                  <c:v>409</c:v>
                </c:pt>
                <c:pt idx="2">
                  <c:v>326</c:v>
                </c:pt>
                <c:pt idx="3">
                  <c:v>484</c:v>
                </c:pt>
                <c:pt idx="4">
                  <c:v>379</c:v>
                </c:pt>
                <c:pt idx="5">
                  <c:v>516</c:v>
                </c:pt>
                <c:pt idx="6">
                  <c:v>441</c:v>
                </c:pt>
                <c:pt idx="7">
                  <c:v>600</c:v>
                </c:pt>
                <c:pt idx="8">
                  <c:v>478</c:v>
                </c:pt>
                <c:pt idx="9">
                  <c:v>424</c:v>
                </c:pt>
                <c:pt idx="10">
                  <c:v>481</c:v>
                </c:pt>
                <c:pt idx="11">
                  <c:v>439</c:v>
                </c:pt>
                <c:pt idx="12">
                  <c:v>364</c:v>
                </c:pt>
                <c:pt idx="13">
                  <c:v>564</c:v>
                </c:pt>
                <c:pt idx="14">
                  <c:v>345</c:v>
                </c:pt>
                <c:pt idx="15">
                  <c:v>378</c:v>
                </c:pt>
                <c:pt idx="16">
                  <c:v>448</c:v>
                </c:pt>
                <c:pt idx="17">
                  <c:v>513</c:v>
                </c:pt>
                <c:pt idx="18">
                  <c:v>471</c:v>
                </c:pt>
                <c:pt idx="19">
                  <c:v>382</c:v>
                </c:pt>
                <c:pt idx="20">
                  <c:v>430</c:v>
                </c:pt>
                <c:pt idx="21">
                  <c:v>323</c:v>
                </c:pt>
                <c:pt idx="22">
                  <c:v>448</c:v>
                </c:pt>
                <c:pt idx="23">
                  <c:v>328</c:v>
                </c:pt>
                <c:pt idx="24">
                  <c:v>407</c:v>
                </c:pt>
                <c:pt idx="25">
                  <c:v>469</c:v>
                </c:pt>
                <c:pt idx="26">
                  <c:v>418</c:v>
                </c:pt>
                <c:pt idx="27">
                  <c:v>485</c:v>
                </c:pt>
                <c:pt idx="28">
                  <c:v>348</c:v>
                </c:pt>
                <c:pt idx="29">
                  <c:v>259</c:v>
                </c:pt>
                <c:pt idx="30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6-4F3B-B319-884AA2716254}"/>
            </c:ext>
          </c:extLst>
        </c:ser>
        <c:ser>
          <c:idx val="2"/>
          <c:order val="2"/>
          <c:tx>
            <c:strRef>
              <c:f>'Unique Date'!$O$3</c:f>
              <c:strCache>
                <c:ptCount val="1"/>
                <c:pt idx="0">
                  <c:v>Lightly Active Minutes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'Unique Date'!$B$4:$B$34</c:f>
              <c:strCache>
                <c:ptCount val="31"/>
                <c:pt idx="0">
                  <c:v>4/13/2016</c:v>
                </c:pt>
                <c:pt idx="1">
                  <c:v>4/14/2016</c:v>
                </c:pt>
                <c:pt idx="2">
                  <c:v>4/15/2016</c:v>
                </c:pt>
                <c:pt idx="3">
                  <c:v>4/16/2016</c:v>
                </c:pt>
                <c:pt idx="4">
                  <c:v>4/17/2016</c:v>
                </c:pt>
                <c:pt idx="5">
                  <c:v>4/18/2016</c:v>
                </c:pt>
                <c:pt idx="6">
                  <c:v>4/19/2016</c:v>
                </c:pt>
                <c:pt idx="7">
                  <c:v>4/20/2016</c:v>
                </c:pt>
                <c:pt idx="8">
                  <c:v>4/21/2016</c:v>
                </c:pt>
                <c:pt idx="9">
                  <c:v>4/22/2016</c:v>
                </c:pt>
                <c:pt idx="10">
                  <c:v>4/23/2016</c:v>
                </c:pt>
                <c:pt idx="11">
                  <c:v>4/24/2016</c:v>
                </c:pt>
                <c:pt idx="12">
                  <c:v>4/25/2016</c:v>
                </c:pt>
                <c:pt idx="13">
                  <c:v>4/26/2016</c:v>
                </c:pt>
                <c:pt idx="14">
                  <c:v>4/27/2016</c:v>
                </c:pt>
                <c:pt idx="15">
                  <c:v>4/28/2016</c:v>
                </c:pt>
                <c:pt idx="16">
                  <c:v>4/29/2016</c:v>
                </c:pt>
                <c:pt idx="17">
                  <c:v>4/30/2016</c:v>
                </c:pt>
                <c:pt idx="18">
                  <c:v>05-01-2016</c:v>
                </c:pt>
                <c:pt idx="19">
                  <c:v>05-02-2016</c:v>
                </c:pt>
                <c:pt idx="20">
                  <c:v>05-03-2016</c:v>
                </c:pt>
                <c:pt idx="21">
                  <c:v>05-04-2016</c:v>
                </c:pt>
                <c:pt idx="22">
                  <c:v>05-05-2016</c:v>
                </c:pt>
                <c:pt idx="23">
                  <c:v>05-06-2016</c:v>
                </c:pt>
                <c:pt idx="24">
                  <c:v>05-07-2016</c:v>
                </c:pt>
                <c:pt idx="25">
                  <c:v>05-08-2016</c:v>
                </c:pt>
                <c:pt idx="26">
                  <c:v>05-09-2016</c:v>
                </c:pt>
                <c:pt idx="27">
                  <c:v>05-10-2016</c:v>
                </c:pt>
                <c:pt idx="28">
                  <c:v>05-11-2016</c:v>
                </c:pt>
                <c:pt idx="29">
                  <c:v>04-12-2016</c:v>
                </c:pt>
                <c:pt idx="30">
                  <c:v>05-12-2016</c:v>
                </c:pt>
              </c:strCache>
            </c:strRef>
          </c:cat>
          <c:val>
            <c:numRef>
              <c:f>'Unique Date'!$O$4:$O$34</c:f>
              <c:numCache>
                <c:formatCode>General</c:formatCode>
                <c:ptCount val="31"/>
                <c:pt idx="0">
                  <c:v>5998</c:v>
                </c:pt>
                <c:pt idx="1">
                  <c:v>6633</c:v>
                </c:pt>
                <c:pt idx="2">
                  <c:v>7057</c:v>
                </c:pt>
                <c:pt idx="3">
                  <c:v>6202</c:v>
                </c:pt>
                <c:pt idx="4">
                  <c:v>5291</c:v>
                </c:pt>
                <c:pt idx="5">
                  <c:v>6025</c:v>
                </c:pt>
                <c:pt idx="6">
                  <c:v>6461</c:v>
                </c:pt>
                <c:pt idx="7">
                  <c:v>6515</c:v>
                </c:pt>
                <c:pt idx="8">
                  <c:v>5845</c:v>
                </c:pt>
                <c:pt idx="9">
                  <c:v>6257</c:v>
                </c:pt>
                <c:pt idx="10">
                  <c:v>7453</c:v>
                </c:pt>
                <c:pt idx="11">
                  <c:v>5962</c:v>
                </c:pt>
                <c:pt idx="12">
                  <c:v>6172</c:v>
                </c:pt>
                <c:pt idx="13">
                  <c:v>6408</c:v>
                </c:pt>
                <c:pt idx="14">
                  <c:v>6322</c:v>
                </c:pt>
                <c:pt idx="15">
                  <c:v>6694</c:v>
                </c:pt>
                <c:pt idx="16">
                  <c:v>6559</c:v>
                </c:pt>
                <c:pt idx="17">
                  <c:v>6775</c:v>
                </c:pt>
                <c:pt idx="18">
                  <c:v>4808</c:v>
                </c:pt>
                <c:pt idx="19">
                  <c:v>5418</c:v>
                </c:pt>
                <c:pt idx="20">
                  <c:v>5897</c:v>
                </c:pt>
                <c:pt idx="21">
                  <c:v>5214</c:v>
                </c:pt>
                <c:pt idx="22">
                  <c:v>6010</c:v>
                </c:pt>
                <c:pt idx="23">
                  <c:v>5856</c:v>
                </c:pt>
                <c:pt idx="24">
                  <c:v>5256</c:v>
                </c:pt>
                <c:pt idx="25">
                  <c:v>4990</c:v>
                </c:pt>
                <c:pt idx="26">
                  <c:v>5432</c:v>
                </c:pt>
                <c:pt idx="27">
                  <c:v>4663</c:v>
                </c:pt>
                <c:pt idx="28">
                  <c:v>4429</c:v>
                </c:pt>
                <c:pt idx="29">
                  <c:v>6567</c:v>
                </c:pt>
                <c:pt idx="30">
                  <c:v>2075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236-4F3B-B319-884AA2716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4361376"/>
        <c:axId val="474362336"/>
      </c:lineChart>
      <c:catAx>
        <c:axId val="47436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62336"/>
        <c:crosses val="autoZero"/>
        <c:auto val="1"/>
        <c:lblAlgn val="ctr"/>
        <c:lblOffset val="100"/>
        <c:noMultiLvlLbl val="0"/>
      </c:catAx>
      <c:valAx>
        <c:axId val="47436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36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489857</xdr:colOff>
      <xdr:row>71</xdr:row>
      <xdr:rowOff>9071</xdr:rowOff>
    </xdr:from>
    <xdr:to>
      <xdr:col>14</xdr:col>
      <xdr:colOff>253999</xdr:colOff>
      <xdr:row>94</xdr:row>
      <xdr:rowOff>90714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092615-5E12-CA37-792B-431A06666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531628</xdr:colOff>
      <xdr:row>96</xdr:row>
      <xdr:rowOff>70883</xdr:rowOff>
    </xdr:from>
    <xdr:to>
      <xdr:col>14</xdr:col>
      <xdr:colOff>354419</xdr:colOff>
      <xdr:row>120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481BA65-3B3F-4FB9-2EBC-69F538914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77647</xdr:colOff>
      <xdr:row>122</xdr:row>
      <xdr:rowOff>8193</xdr:rowOff>
    </xdr:from>
    <xdr:to>
      <xdr:col>16</xdr:col>
      <xdr:colOff>31750</xdr:colOff>
      <xdr:row>156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A9D58A7-D26A-D3F3-F76F-E7BC153DD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586154</xdr:colOff>
      <xdr:row>38</xdr:row>
      <xdr:rowOff>127000</xdr:rowOff>
    </xdr:from>
    <xdr:to>
      <xdr:col>14</xdr:col>
      <xdr:colOff>166077</xdr:colOff>
      <xdr:row>68</xdr:row>
      <xdr:rowOff>97692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6D039C-61BB-3CC7-D0E4-40A5B8C80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36</xdr:row>
      <xdr:rowOff>129540</xdr:rowOff>
    </xdr:from>
    <xdr:to>
      <xdr:col>15</xdr:col>
      <xdr:colOff>83820</xdr:colOff>
      <xdr:row>57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D8C8E-BD80-5EA6-E771-871AB14D0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581025</xdr:colOff>
      <xdr:row>60</xdr:row>
      <xdr:rowOff>133350</xdr:rowOff>
    </xdr:from>
    <xdr:to>
      <xdr:col>15</xdr:col>
      <xdr:colOff>521970</xdr:colOff>
      <xdr:row>89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B6F1E1-7055-33D7-0DFC-E69066E876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90</xdr:row>
      <xdr:rowOff>38100</xdr:rowOff>
    </xdr:from>
    <xdr:to>
      <xdr:col>15</xdr:col>
      <xdr:colOff>476250</xdr:colOff>
      <xdr:row>117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C4CDC7-A458-5260-C03A-129078692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66675</xdr:colOff>
      <xdr:row>123</xdr:row>
      <xdr:rowOff>147638</xdr:rowOff>
    </xdr:from>
    <xdr:to>
      <xdr:col>15</xdr:col>
      <xdr:colOff>466725</xdr:colOff>
      <xdr:row>144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D18A8B-7503-360F-6029-101385060B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v" refreshedDate="45116.47023796296" createdVersion="8" refreshedVersion="8" minRefreshableVersion="3" recordCount="940" xr:uid="{68F93F25-52E7-4776-937C-F73D57D77BCE}">
  <cacheSource type="worksheet">
    <worksheetSource ref="A1:O941" sheet="DailActivity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 containsDate="1" containsMixedTypes="1" minDate="2016-01-05T00:00:00" maxDate="2016-12-06T00:00:00" count="31">
        <d v="2016-12-04T00:00:00"/>
        <s v="4/13/2016"/>
        <s v="4/14/2016"/>
        <s v="4/15/2016"/>
        <s v="4/16/2016"/>
        <s v="4/17/2016"/>
        <s v="4/18/2016"/>
        <s v="4/19/2016"/>
        <s v="4/20/2016"/>
        <s v="4/21/2016"/>
        <s v="4/22/2016"/>
        <s v="4/23/2016"/>
        <s v="4/24/2016"/>
        <s v="4/25/2016"/>
        <s v="4/26/2016"/>
        <s v="4/27/2016"/>
        <s v="4/28/2016"/>
        <s v="4/29/2016"/>
        <s v="4/30/2016"/>
        <d v="2016-01-05T00:00:00"/>
        <d v="2016-02-05T00:00:00"/>
        <d v="2016-03-05T00:00:00"/>
        <d v="2016-04-05T00:00:00"/>
        <d v="2016-05-05T00:00:00"/>
        <d v="2016-06-05T00:00:00"/>
        <d v="2016-07-05T00:00:00"/>
        <d v="2016-08-05T00:00:00"/>
        <d v="2016-09-05T00:00:00"/>
        <d v="2016-10-05T00:00:00"/>
        <d v="2016-11-05T00:00:00"/>
        <d v="2016-12-05T00:00:00"/>
      </sharedItems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x v="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x v="1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x v="2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x v="3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x v="4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x v="5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x v="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x v="7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x v="8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x v="9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x v="10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x v="11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x v="12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x v="13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x v="14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x v="15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x v="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x v="17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x v="18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x v="19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x v="2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x v="21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x v="22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x v="23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x v="24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x v="25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x v="26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x v="27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x v="28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x v="29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x v="30"/>
    <n v="0"/>
    <n v="0"/>
    <n v="0"/>
    <n v="0"/>
    <n v="0"/>
    <n v="0"/>
    <n v="0"/>
    <n v="0"/>
    <n v="0"/>
    <n v="0"/>
    <n v="0"/>
    <n v="1440"/>
    <n v="0"/>
  </r>
  <r>
    <x v="1"/>
    <x v="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x v="1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x v="2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x v="3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x v="4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x v="5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x v="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x v="7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x v="8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x v="9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x v="10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x v="11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x v="12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x v="13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x v="14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x v="15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x v="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x v="17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x v="18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x v="19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x v="2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x v="21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x v="22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x v="23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x v="24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x v="25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x v="26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x v="27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x v="28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x v="29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x v="3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x v="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x v="1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x v="2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x v="3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x v="4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x v="5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x v="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x v="7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x v="8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x v="9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x v="10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x v="11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x v="12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x v="13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x v="14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x v="15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x v="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x v="17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x v="18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x v="19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x v="2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x v="21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x v="22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x v="23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x v="24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x v="25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x v="26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x v="27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x v="28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x v="29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x v="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x v="1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x v="2"/>
    <n v="7937"/>
    <n v="5.25"/>
    <n v="5.25"/>
    <n v="0"/>
    <n v="0"/>
    <n v="0"/>
    <n v="5.2300000190734899"/>
    <n v="0"/>
    <n v="0"/>
    <n v="0"/>
    <n v="373"/>
    <n v="843"/>
    <n v="2130"/>
  </r>
  <r>
    <x v="3"/>
    <x v="3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x v="4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x v="5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x v="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x v="7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x v="8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x v="9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x v="10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x v="11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x v="12"/>
    <n v="0"/>
    <n v="0"/>
    <n v="0"/>
    <n v="0"/>
    <n v="0"/>
    <n v="0"/>
    <n v="0"/>
    <n v="0"/>
    <n v="0"/>
    <n v="0"/>
    <n v="0"/>
    <n v="1440"/>
    <n v="1347"/>
  </r>
  <r>
    <x v="3"/>
    <x v="13"/>
    <n v="0"/>
    <n v="0"/>
    <n v="0"/>
    <n v="0"/>
    <n v="0"/>
    <n v="0"/>
    <n v="0"/>
    <n v="0"/>
    <n v="0"/>
    <n v="0"/>
    <n v="0"/>
    <n v="1440"/>
    <n v="1347"/>
  </r>
  <r>
    <x v="3"/>
    <x v="14"/>
    <n v="0"/>
    <n v="0"/>
    <n v="0"/>
    <n v="0"/>
    <n v="0"/>
    <n v="0"/>
    <n v="0"/>
    <n v="0"/>
    <n v="0"/>
    <n v="0"/>
    <n v="0"/>
    <n v="1440"/>
    <n v="1347"/>
  </r>
  <r>
    <x v="3"/>
    <x v="15"/>
    <n v="4"/>
    <n v="0"/>
    <n v="0"/>
    <n v="0"/>
    <n v="0"/>
    <n v="0"/>
    <n v="0"/>
    <n v="0"/>
    <n v="0"/>
    <n v="0"/>
    <n v="1"/>
    <n v="1439"/>
    <n v="1348"/>
  </r>
  <r>
    <x v="3"/>
    <x v="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x v="17"/>
    <n v="4920"/>
    <n v="3.25"/>
    <n v="3.25"/>
    <n v="0"/>
    <n v="0"/>
    <n v="0"/>
    <n v="3.25"/>
    <n v="0"/>
    <n v="0"/>
    <n v="0"/>
    <n v="247"/>
    <n v="1082"/>
    <n v="1856"/>
  </r>
  <r>
    <x v="3"/>
    <x v="18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x v="19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x v="20"/>
    <n v="0"/>
    <n v="0"/>
    <n v="0"/>
    <n v="0"/>
    <n v="0"/>
    <n v="0"/>
    <n v="0"/>
    <n v="0"/>
    <n v="0"/>
    <n v="0"/>
    <n v="0"/>
    <n v="1440"/>
    <n v="1348"/>
  </r>
  <r>
    <x v="3"/>
    <x v="21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x v="22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x v="23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x v="24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x v="25"/>
    <n v="0"/>
    <n v="0"/>
    <n v="0"/>
    <n v="0"/>
    <n v="0"/>
    <n v="0"/>
    <n v="0"/>
    <n v="0"/>
    <n v="0"/>
    <n v="0"/>
    <n v="0"/>
    <n v="1440"/>
    <n v="1347"/>
  </r>
  <r>
    <x v="3"/>
    <x v="26"/>
    <n v="0"/>
    <n v="0"/>
    <n v="0"/>
    <n v="0"/>
    <n v="0"/>
    <n v="0"/>
    <n v="0"/>
    <n v="0"/>
    <n v="0"/>
    <n v="0"/>
    <n v="0"/>
    <n v="1440"/>
    <n v="1347"/>
  </r>
  <r>
    <x v="3"/>
    <x v="27"/>
    <n v="0"/>
    <n v="0"/>
    <n v="0"/>
    <n v="0"/>
    <n v="0"/>
    <n v="0"/>
    <n v="0"/>
    <n v="0"/>
    <n v="0"/>
    <n v="0"/>
    <n v="0"/>
    <n v="1440"/>
    <n v="1347"/>
  </r>
  <r>
    <x v="3"/>
    <x v="28"/>
    <n v="0"/>
    <n v="0"/>
    <n v="0"/>
    <n v="0"/>
    <n v="0"/>
    <n v="0"/>
    <n v="0"/>
    <n v="0"/>
    <n v="0"/>
    <n v="0"/>
    <n v="0"/>
    <n v="1440"/>
    <n v="1347"/>
  </r>
  <r>
    <x v="3"/>
    <x v="29"/>
    <n v="0"/>
    <n v="0"/>
    <n v="0"/>
    <n v="0"/>
    <n v="0"/>
    <n v="0"/>
    <n v="0"/>
    <n v="0"/>
    <n v="0"/>
    <n v="0"/>
    <n v="0"/>
    <n v="1440"/>
    <n v="1347"/>
  </r>
  <r>
    <x v="3"/>
    <x v="30"/>
    <n v="0"/>
    <n v="0"/>
    <n v="0"/>
    <n v="0"/>
    <n v="0"/>
    <n v="0"/>
    <n v="0"/>
    <n v="0"/>
    <n v="0"/>
    <n v="0"/>
    <n v="0"/>
    <n v="711"/>
    <n v="665"/>
  </r>
  <r>
    <x v="4"/>
    <x v="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x v="1"/>
    <n v="356"/>
    <n v="0.25"/>
    <n v="0.25"/>
    <n v="0"/>
    <n v="0"/>
    <n v="0"/>
    <n v="0.25"/>
    <n v="0"/>
    <n v="0"/>
    <n v="0"/>
    <n v="32"/>
    <n v="986"/>
    <n v="2151"/>
  </r>
  <r>
    <x v="4"/>
    <x v="2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x v="3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x v="4"/>
    <n v="0"/>
    <n v="0"/>
    <n v="0"/>
    <n v="0"/>
    <n v="0"/>
    <n v="0"/>
    <n v="0"/>
    <n v="0"/>
    <n v="0"/>
    <n v="0"/>
    <n v="0"/>
    <n v="1440"/>
    <n v="2064"/>
  </r>
  <r>
    <x v="4"/>
    <x v="5"/>
    <n v="0"/>
    <n v="0"/>
    <n v="0"/>
    <n v="0"/>
    <n v="0"/>
    <n v="0"/>
    <n v="0"/>
    <n v="0"/>
    <n v="0"/>
    <n v="0"/>
    <n v="0"/>
    <n v="1440"/>
    <n v="2063"/>
  </r>
  <r>
    <x v="4"/>
    <x v="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x v="7"/>
    <n v="0"/>
    <n v="0"/>
    <n v="0"/>
    <n v="0"/>
    <n v="0"/>
    <n v="0"/>
    <n v="0"/>
    <n v="0"/>
    <n v="0"/>
    <n v="0"/>
    <n v="0"/>
    <n v="1440"/>
    <n v="2063"/>
  </r>
  <r>
    <x v="4"/>
    <x v="8"/>
    <n v="0"/>
    <n v="0"/>
    <n v="0"/>
    <n v="0"/>
    <n v="0"/>
    <n v="0"/>
    <n v="0"/>
    <n v="0"/>
    <n v="0"/>
    <n v="0"/>
    <n v="0"/>
    <n v="1440"/>
    <n v="2063"/>
  </r>
  <r>
    <x v="4"/>
    <x v="9"/>
    <n v="0"/>
    <n v="0"/>
    <n v="0"/>
    <n v="0"/>
    <n v="0"/>
    <n v="0"/>
    <n v="0"/>
    <n v="0"/>
    <n v="0"/>
    <n v="0"/>
    <n v="0"/>
    <n v="1440"/>
    <n v="2064"/>
  </r>
  <r>
    <x v="4"/>
    <x v="10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x v="11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x v="12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x v="13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x v="14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x v="15"/>
    <n v="0"/>
    <n v="0"/>
    <n v="0"/>
    <n v="0"/>
    <n v="0"/>
    <n v="0"/>
    <n v="0"/>
    <n v="0"/>
    <n v="0"/>
    <n v="0"/>
    <n v="0"/>
    <n v="1440"/>
    <n v="2063"/>
  </r>
  <r>
    <x v="4"/>
    <x v="16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x v="17"/>
    <n v="0"/>
    <n v="0"/>
    <n v="0"/>
    <n v="0"/>
    <n v="0"/>
    <n v="0"/>
    <n v="0"/>
    <n v="0"/>
    <n v="0"/>
    <n v="0"/>
    <n v="0"/>
    <n v="1440"/>
    <n v="2063"/>
  </r>
  <r>
    <x v="4"/>
    <x v="18"/>
    <n v="0"/>
    <n v="0"/>
    <n v="0"/>
    <n v="0"/>
    <n v="0"/>
    <n v="0"/>
    <n v="0"/>
    <n v="0"/>
    <n v="0"/>
    <n v="0"/>
    <n v="0"/>
    <n v="1440"/>
    <n v="2064"/>
  </r>
  <r>
    <x v="4"/>
    <x v="19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x v="2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x v="21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x v="22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x v="23"/>
    <n v="0"/>
    <n v="0"/>
    <n v="0"/>
    <n v="0"/>
    <n v="0"/>
    <n v="0"/>
    <n v="0"/>
    <n v="0"/>
    <n v="0"/>
    <n v="0"/>
    <n v="0"/>
    <n v="1440"/>
    <n v="2063"/>
  </r>
  <r>
    <x v="4"/>
    <x v="24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x v="25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x v="26"/>
    <n v="0"/>
    <n v="0"/>
    <n v="0"/>
    <n v="0"/>
    <n v="0"/>
    <n v="0"/>
    <n v="0"/>
    <n v="0"/>
    <n v="0"/>
    <n v="0"/>
    <n v="0"/>
    <n v="1440"/>
    <n v="2063"/>
  </r>
  <r>
    <x v="4"/>
    <x v="27"/>
    <n v="0"/>
    <n v="0"/>
    <n v="0"/>
    <n v="0"/>
    <n v="0"/>
    <n v="0"/>
    <n v="0"/>
    <n v="0"/>
    <n v="0"/>
    <n v="0"/>
    <n v="0"/>
    <n v="1440"/>
    <n v="2063"/>
  </r>
  <r>
    <x v="4"/>
    <x v="28"/>
    <n v="0"/>
    <n v="0"/>
    <n v="0"/>
    <n v="0"/>
    <n v="0"/>
    <n v="0"/>
    <n v="0"/>
    <n v="0"/>
    <n v="0"/>
    <n v="0"/>
    <n v="0"/>
    <n v="1440"/>
    <n v="2063"/>
  </r>
  <r>
    <x v="4"/>
    <x v="29"/>
    <n v="0"/>
    <n v="0"/>
    <n v="0"/>
    <n v="0"/>
    <n v="0"/>
    <n v="0"/>
    <n v="0"/>
    <n v="0"/>
    <n v="0"/>
    <n v="0"/>
    <n v="0"/>
    <n v="1440"/>
    <n v="2063"/>
  </r>
  <r>
    <x v="4"/>
    <x v="30"/>
    <n v="0"/>
    <n v="0"/>
    <n v="0"/>
    <n v="0"/>
    <n v="0"/>
    <n v="0"/>
    <n v="0"/>
    <n v="0"/>
    <n v="0"/>
    <n v="0"/>
    <n v="0"/>
    <n v="966"/>
    <n v="1383"/>
  </r>
  <r>
    <x v="5"/>
    <x v="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x v="1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x v="2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x v="3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x v="4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x v="5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x v="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x v="7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x v="8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x v="9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x v="10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x v="11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x v="12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x v="13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x v="14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x v="15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x v="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x v="17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x v="18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x v="19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x v="2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x v="21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x v="22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x v="23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x v="24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x v="25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x v="26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x v="27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x v="28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x v="29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x v="3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x v="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x v="1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x v="2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x v="3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x v="4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x v="5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x v="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x v="7"/>
    <n v="2424"/>
    <n v="1.5"/>
    <n v="1.5"/>
    <n v="0"/>
    <n v="0"/>
    <n v="0"/>
    <n v="1.5"/>
    <n v="0"/>
    <n v="0"/>
    <n v="0"/>
    <n v="141"/>
    <n v="785"/>
    <n v="1356"/>
  </r>
  <r>
    <x v="6"/>
    <x v="8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x v="9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x v="10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x v="11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x v="12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x v="13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x v="14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x v="15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x v="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x v="17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x v="18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x v="19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x v="2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x v="21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x v="22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x v="23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x v="24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x v="25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x v="26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x v="27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x v="28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x v="29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x v="3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x v="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x v="1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x v="2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x v="3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x v="4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x v="5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x v="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x v="7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x v="8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x v="9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x v="10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x v="11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x v="12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x v="13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x v="14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x v="15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x v="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x v="17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x v="18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x v="19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x v="2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x v="21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x v="22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x v="23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x v="24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x v="25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x v="26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x v="27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x v="28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x v="29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x v="3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x v="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x v="1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x v="2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x v="3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x v="4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x v="5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x v="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x v="7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x v="8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x v="9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x v="10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x v="11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x v="12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x v="13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x v="14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x v="15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x v="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x v="17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x v="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x v="1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x v="2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x v="3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x v="4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x v="5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x v="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x v="7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x v="8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x v="9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x v="10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x v="11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x v="12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x v="13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x v="14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x v="15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x v="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x v="17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x v="18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x v="19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x v="2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x v="21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x v="22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x v="23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x v="24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x v="25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x v="26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x v="27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x v="28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x v="29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x v="3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x v="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x v="1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x v="2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x v="3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x v="4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x v="5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x v="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x v="7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x v="8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x v="9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x v="10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x v="11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x v="12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x v="13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x v="14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x v="15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x v="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x v="17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x v="18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x v="19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x v="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x v="1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x v="2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x v="3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x v="4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x v="5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x v="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x v="7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x v="8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x v="9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x v="10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x v="11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x v="12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x v="13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x v="14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x v="15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x v="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x v="17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x v="18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x v="19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x v="2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x v="21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x v="22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x v="23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x v="24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x v="25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x v="26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x v="27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x v="28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x v="29"/>
    <n v="746"/>
    <n v="0.5"/>
    <n v="0.5"/>
    <n v="0"/>
    <n v="0.37000000476837203"/>
    <n v="0"/>
    <n v="0.129999995231628"/>
    <n v="0"/>
    <n v="4"/>
    <n v="0"/>
    <n v="9"/>
    <n v="13"/>
    <n v="52"/>
  </r>
  <r>
    <x v="12"/>
    <x v="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x v="1"/>
    <n v="0"/>
    <n v="0"/>
    <n v="0"/>
    <n v="0"/>
    <n v="0"/>
    <n v="0"/>
    <n v="0"/>
    <n v="0"/>
    <n v="0"/>
    <n v="0"/>
    <n v="0"/>
    <n v="1440"/>
    <n v="1981"/>
  </r>
  <r>
    <x v="12"/>
    <x v="2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x v="3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x v="4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x v="5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x v="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x v="7"/>
    <n v="0"/>
    <n v="0"/>
    <n v="0"/>
    <n v="0"/>
    <n v="0"/>
    <n v="0"/>
    <n v="0"/>
    <n v="0"/>
    <n v="0"/>
    <n v="0"/>
    <n v="0"/>
    <n v="1440"/>
    <n v="1980"/>
  </r>
  <r>
    <x v="12"/>
    <x v="8"/>
    <n v="0"/>
    <n v="0"/>
    <n v="0"/>
    <n v="0"/>
    <n v="0"/>
    <n v="0"/>
    <n v="0"/>
    <n v="0"/>
    <n v="0"/>
    <n v="0"/>
    <n v="0"/>
    <n v="1440"/>
    <n v="1980"/>
  </r>
  <r>
    <x v="12"/>
    <x v="9"/>
    <n v="0"/>
    <n v="0"/>
    <n v="0"/>
    <n v="0"/>
    <n v="0"/>
    <n v="0"/>
    <n v="0"/>
    <n v="0"/>
    <n v="0"/>
    <n v="0"/>
    <n v="0"/>
    <n v="1440"/>
    <n v="1980"/>
  </r>
  <r>
    <x v="12"/>
    <x v="10"/>
    <n v="0"/>
    <n v="0"/>
    <n v="0"/>
    <n v="0"/>
    <n v="0"/>
    <n v="0"/>
    <n v="0"/>
    <n v="0"/>
    <n v="0"/>
    <n v="0"/>
    <n v="0"/>
    <n v="1440"/>
    <n v="1980"/>
  </r>
  <r>
    <x v="12"/>
    <x v="11"/>
    <n v="0"/>
    <n v="0"/>
    <n v="0"/>
    <n v="0"/>
    <n v="0"/>
    <n v="0"/>
    <n v="0"/>
    <n v="0"/>
    <n v="0"/>
    <n v="0"/>
    <n v="0"/>
    <n v="1440"/>
    <n v="1980"/>
  </r>
  <r>
    <x v="12"/>
    <x v="12"/>
    <n v="0"/>
    <n v="0"/>
    <n v="0"/>
    <n v="0"/>
    <n v="0"/>
    <n v="0"/>
    <n v="0"/>
    <n v="0"/>
    <n v="0"/>
    <n v="0"/>
    <n v="0"/>
    <n v="1440"/>
    <n v="1980"/>
  </r>
  <r>
    <x v="12"/>
    <x v="13"/>
    <n v="0"/>
    <n v="0"/>
    <n v="0"/>
    <n v="0"/>
    <n v="0"/>
    <n v="0"/>
    <n v="0"/>
    <n v="0"/>
    <n v="0"/>
    <n v="0"/>
    <n v="0"/>
    <n v="1440"/>
    <n v="1980"/>
  </r>
  <r>
    <x v="12"/>
    <x v="14"/>
    <n v="0"/>
    <n v="0"/>
    <n v="0"/>
    <n v="0"/>
    <n v="0"/>
    <n v="0"/>
    <n v="0"/>
    <n v="0"/>
    <n v="0"/>
    <n v="0"/>
    <n v="0"/>
    <n v="1440"/>
    <n v="1980"/>
  </r>
  <r>
    <x v="12"/>
    <x v="15"/>
    <n v="0"/>
    <n v="0"/>
    <n v="0"/>
    <n v="0"/>
    <n v="0"/>
    <n v="0"/>
    <n v="0"/>
    <n v="0"/>
    <n v="0"/>
    <n v="0"/>
    <n v="0"/>
    <n v="1440"/>
    <n v="1980"/>
  </r>
  <r>
    <x v="12"/>
    <x v="16"/>
    <n v="0"/>
    <n v="0"/>
    <n v="0"/>
    <n v="0"/>
    <n v="0"/>
    <n v="0"/>
    <n v="0"/>
    <n v="0"/>
    <n v="0"/>
    <n v="0"/>
    <n v="0"/>
    <n v="1440"/>
    <n v="1980"/>
  </r>
  <r>
    <x v="12"/>
    <x v="17"/>
    <n v="0"/>
    <n v="0"/>
    <n v="0"/>
    <n v="0"/>
    <n v="0"/>
    <n v="0"/>
    <n v="0"/>
    <n v="0"/>
    <n v="0"/>
    <n v="0"/>
    <n v="0"/>
    <n v="1440"/>
    <n v="1980"/>
  </r>
  <r>
    <x v="12"/>
    <x v="18"/>
    <n v="0"/>
    <n v="0"/>
    <n v="0"/>
    <n v="0"/>
    <n v="0"/>
    <n v="0"/>
    <n v="0"/>
    <n v="0"/>
    <n v="0"/>
    <n v="0"/>
    <n v="0"/>
    <n v="1440"/>
    <n v="1980"/>
  </r>
  <r>
    <x v="12"/>
    <x v="19"/>
    <n v="0"/>
    <n v="0"/>
    <n v="0"/>
    <n v="0"/>
    <n v="0"/>
    <n v="0"/>
    <n v="0"/>
    <n v="0"/>
    <n v="0"/>
    <n v="0"/>
    <n v="0"/>
    <n v="1440"/>
    <n v="1980"/>
  </r>
  <r>
    <x v="12"/>
    <x v="2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x v="21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x v="22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x v="23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x v="24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x v="25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x v="26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x v="27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x v="28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x v="29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x v="3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x v="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x v="1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x v="2"/>
    <n v="0"/>
    <n v="0"/>
    <n v="0"/>
    <n v="0"/>
    <n v="0"/>
    <n v="0"/>
    <n v="0"/>
    <n v="0"/>
    <n v="0"/>
    <n v="0"/>
    <n v="0"/>
    <n v="1440"/>
    <n v="1776"/>
  </r>
  <r>
    <x v="13"/>
    <x v="3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x v="0"/>
    <n v="7753"/>
    <n v="5.1999998092651403"/>
    <n v="5.1999998092651403"/>
    <n v="0"/>
    <n v="0"/>
    <n v="0"/>
    <n v="0"/>
    <n v="0"/>
    <n v="0"/>
    <n v="0"/>
    <n v="0"/>
    <n v="1440"/>
    <n v="2115"/>
  </r>
  <r>
    <x v="14"/>
    <x v="1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x v="2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x v="3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x v="4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x v="5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x v="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x v="7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x v="8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x v="9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x v="10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x v="11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x v="12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x v="13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x v="14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x v="15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x v="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x v="17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x v="18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x v="19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x v="2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x v="21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x v="22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x v="23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x v="24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x v="25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x v="26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x v="27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x v="28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x v="29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x v="3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x v="0"/>
    <n v="10122"/>
    <n v="7.7800002098083496"/>
    <n v="7.7800002098083496"/>
    <n v="0"/>
    <n v="0"/>
    <n v="0"/>
    <n v="0"/>
    <n v="0"/>
    <n v="0"/>
    <n v="0"/>
    <n v="0"/>
    <n v="1440"/>
    <n v="2955"/>
  </r>
  <r>
    <x v="15"/>
    <x v="1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x v="2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x v="3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x v="4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x v="5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x v="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x v="7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x v="8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x v="9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x v="10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x v="11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x v="12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x v="13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x v="14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x v="15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x v="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x v="17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x v="18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x v="19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x v="2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x v="21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x v="22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x v="23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x v="24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x v="25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x v="26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x v="27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x v="28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x v="29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x v="3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x v="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x v="1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x v="2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x v="3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x v="4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x v="5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x v="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x v="7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x v="8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x v="9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x v="10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x v="11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x v="12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x v="13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x v="14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x v="15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x v="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x v="17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x v="18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x v="19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x v="2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x v="21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x v="22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x v="23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x v="24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x v="25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x v="26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x v="27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x v="28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x v="29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x v="3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x v="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x v="1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x v="2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x v="3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x v="4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x v="5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x v="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x v="7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x v="8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x v="9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x v="10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x v="11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x v="12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x v="13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x v="14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x v="15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x v="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x v="17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x v="18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x v="19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x v="2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x v="21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x v="22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x v="23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x v="24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x v="25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x v="26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x v="27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x v="28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x v="29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x v="3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x v="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x v="1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x v="2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x v="3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x v="4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x v="5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x v="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x v="7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x v="8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x v="9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x v="10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x v="11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x v="12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x v="13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x v="14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x v="15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x v="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x v="17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x v="18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x v="19"/>
    <n v="0"/>
    <n v="0"/>
    <n v="0"/>
    <n v="0"/>
    <n v="0"/>
    <n v="0"/>
    <n v="0"/>
    <n v="0"/>
    <n v="0"/>
    <n v="0"/>
    <n v="0"/>
    <n v="1440"/>
    <n v="2017"/>
  </r>
  <r>
    <x v="18"/>
    <x v="2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x v="21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x v="22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x v="23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x v="24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x v="25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x v="26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x v="27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x v="28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x v="29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x v="3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x v="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x v="1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x v="2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x v="3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x v="4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x v="5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x v="6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x v="7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x v="8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x v="9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x v="10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x v="11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x v="12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x v="13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x v="14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x v="15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x v="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x v="17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x v="18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x v="19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x v="2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x v="21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x v="22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x v="23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x v="24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x v="25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x v="26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x v="27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x v="28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x v="29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x v="3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x v="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x v="1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x v="2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x v="3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x v="4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x v="5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x v="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x v="7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x v="8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x v="9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x v="10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x v="11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x v="12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x v="13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x v="14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x v="15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x v="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x v="17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x v="18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x v="19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x v="2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x v="21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x v="22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x v="23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x v="24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x v="25"/>
    <n v="0"/>
    <n v="0"/>
    <n v="0"/>
    <n v="0"/>
    <n v="0"/>
    <n v="0"/>
    <n v="0"/>
    <n v="0"/>
    <n v="0"/>
    <n v="0"/>
    <n v="0"/>
    <n v="1440"/>
    <n v="1819"/>
  </r>
  <r>
    <x v="20"/>
    <x v="26"/>
    <n v="0"/>
    <n v="0"/>
    <n v="0"/>
    <n v="0"/>
    <n v="0"/>
    <n v="0"/>
    <n v="0"/>
    <n v="0"/>
    <n v="0"/>
    <n v="0"/>
    <n v="0"/>
    <n v="1440"/>
    <n v="1819"/>
  </r>
  <r>
    <x v="20"/>
    <x v="27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x v="28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x v="29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x v="0"/>
    <n v="0"/>
    <n v="0"/>
    <n v="0"/>
    <n v="0"/>
    <n v="0"/>
    <n v="0"/>
    <n v="0"/>
    <n v="0"/>
    <n v="0"/>
    <n v="0"/>
    <n v="0"/>
    <n v="1440"/>
    <n v="1496"/>
  </r>
  <r>
    <x v="21"/>
    <x v="1"/>
    <n v="0"/>
    <n v="0"/>
    <n v="0"/>
    <n v="0"/>
    <n v="0"/>
    <n v="0"/>
    <n v="0"/>
    <n v="0"/>
    <n v="0"/>
    <n v="0"/>
    <n v="0"/>
    <n v="1440"/>
    <n v="1496"/>
  </r>
  <r>
    <x v="21"/>
    <x v="2"/>
    <n v="0"/>
    <n v="0"/>
    <n v="0"/>
    <n v="0"/>
    <n v="0"/>
    <n v="0"/>
    <n v="0"/>
    <n v="0"/>
    <n v="0"/>
    <n v="0"/>
    <n v="0"/>
    <n v="1440"/>
    <n v="1496"/>
  </r>
  <r>
    <x v="21"/>
    <x v="3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x v="4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x v="5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x v="6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x v="7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x v="8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x v="9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x v="10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x v="11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x v="12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x v="13"/>
    <n v="0"/>
    <n v="0"/>
    <n v="0"/>
    <n v="0"/>
    <n v="0"/>
    <n v="0"/>
    <n v="0"/>
    <n v="0"/>
    <n v="0"/>
    <n v="0"/>
    <n v="0"/>
    <n v="1440"/>
    <n v="1497"/>
  </r>
  <r>
    <x v="21"/>
    <x v="14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x v="15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x v="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x v="17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x v="18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x v="19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x v="2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x v="21"/>
    <n v="0"/>
    <n v="0"/>
    <n v="0"/>
    <n v="0"/>
    <n v="0"/>
    <n v="0"/>
    <n v="0"/>
    <n v="0"/>
    <n v="0"/>
    <n v="0"/>
    <n v="0"/>
    <n v="1440"/>
    <n v="1496"/>
  </r>
  <r>
    <x v="21"/>
    <x v="22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x v="23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x v="24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x v="25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x v="26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x v="27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x v="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x v="1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x v="2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x v="3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x v="4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x v="5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x v="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x v="7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x v="8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x v="9"/>
    <n v="0"/>
    <n v="0"/>
    <n v="0"/>
    <n v="0"/>
    <n v="0"/>
    <n v="0"/>
    <n v="0"/>
    <n v="0"/>
    <n v="0"/>
    <n v="0"/>
    <n v="0"/>
    <n v="1440"/>
    <n v="2060"/>
  </r>
  <r>
    <x v="22"/>
    <x v="10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x v="11"/>
    <n v="0"/>
    <n v="0"/>
    <n v="0"/>
    <n v="0"/>
    <n v="0"/>
    <n v="0"/>
    <n v="0"/>
    <n v="0"/>
    <n v="33"/>
    <n v="0"/>
    <n v="0"/>
    <n v="1407"/>
    <n v="2664"/>
  </r>
  <r>
    <x v="22"/>
    <x v="12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x v="13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x v="14"/>
    <n v="0"/>
    <n v="0"/>
    <n v="0"/>
    <n v="0"/>
    <n v="0"/>
    <n v="0"/>
    <n v="0"/>
    <n v="0"/>
    <n v="0"/>
    <n v="0"/>
    <n v="0"/>
    <n v="1440"/>
    <n v="2060"/>
  </r>
  <r>
    <x v="22"/>
    <x v="15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x v="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x v="17"/>
    <n v="0"/>
    <n v="0"/>
    <n v="0"/>
    <n v="0"/>
    <n v="0"/>
    <n v="0"/>
    <n v="0"/>
    <n v="0"/>
    <n v="0"/>
    <n v="0"/>
    <n v="0"/>
    <n v="1440"/>
    <n v="2060"/>
  </r>
  <r>
    <x v="22"/>
    <x v="18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x v="19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x v="2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x v="21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x v="22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x v="23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x v="24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x v="25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x v="26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x v="27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x v="28"/>
    <n v="0"/>
    <n v="0"/>
    <n v="0"/>
    <n v="0"/>
    <n v="0"/>
    <n v="0"/>
    <n v="0"/>
    <n v="0"/>
    <n v="0"/>
    <n v="0"/>
    <n v="0"/>
    <n v="1440"/>
    <n v="0"/>
  </r>
  <r>
    <x v="23"/>
    <x v="0"/>
    <n v="0"/>
    <n v="0"/>
    <n v="0"/>
    <n v="0"/>
    <n v="0"/>
    <n v="0"/>
    <n v="0"/>
    <n v="0"/>
    <n v="0"/>
    <n v="0"/>
    <n v="0"/>
    <n v="1440"/>
    <n v="1841"/>
  </r>
  <r>
    <x v="23"/>
    <x v="1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x v="2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x v="3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x v="4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x v="5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x v="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x v="7"/>
    <n v="0"/>
    <n v="0"/>
    <n v="0"/>
    <n v="0"/>
    <n v="0"/>
    <n v="0"/>
    <n v="0"/>
    <n v="0"/>
    <n v="0"/>
    <n v="0"/>
    <n v="0"/>
    <n v="1440"/>
    <n v="1841"/>
  </r>
  <r>
    <x v="23"/>
    <x v="8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x v="9"/>
    <n v="0"/>
    <n v="0"/>
    <n v="0"/>
    <n v="0"/>
    <n v="0"/>
    <n v="0"/>
    <n v="0"/>
    <n v="0"/>
    <n v="0"/>
    <n v="0"/>
    <n v="0"/>
    <n v="1440"/>
    <n v="1841"/>
  </r>
  <r>
    <x v="23"/>
    <x v="10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x v="11"/>
    <n v="0"/>
    <n v="0"/>
    <n v="0"/>
    <n v="0"/>
    <n v="0"/>
    <n v="0"/>
    <n v="0"/>
    <n v="0"/>
    <n v="0"/>
    <n v="0"/>
    <n v="0"/>
    <n v="1440"/>
    <n v="1841"/>
  </r>
  <r>
    <x v="23"/>
    <x v="12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x v="13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x v="14"/>
    <n v="7091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2584"/>
  </r>
  <r>
    <x v="23"/>
    <x v="15"/>
    <n v="0"/>
    <n v="0"/>
    <n v="0"/>
    <n v="0"/>
    <n v="0"/>
    <n v="0"/>
    <n v="0"/>
    <n v="0"/>
    <n v="0"/>
    <n v="0"/>
    <n v="0"/>
    <n v="1440"/>
    <n v="1841"/>
  </r>
  <r>
    <x v="23"/>
    <x v="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x v="17"/>
    <n v="0"/>
    <n v="0"/>
    <n v="0"/>
    <n v="0"/>
    <n v="0"/>
    <n v="0"/>
    <n v="0"/>
    <n v="0"/>
    <n v="0"/>
    <n v="0"/>
    <n v="0"/>
    <n v="1440"/>
    <n v="1841"/>
  </r>
  <r>
    <x v="23"/>
    <x v="18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x v="19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x v="20"/>
    <n v="0"/>
    <n v="0"/>
    <n v="0"/>
    <n v="0"/>
    <n v="0"/>
    <n v="0"/>
    <n v="0"/>
    <n v="0"/>
    <n v="0"/>
    <n v="0"/>
    <n v="0"/>
    <n v="1440"/>
    <n v="1841"/>
  </r>
  <r>
    <x v="23"/>
    <x v="21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x v="22"/>
    <n v="0"/>
    <n v="0"/>
    <n v="0"/>
    <n v="0"/>
    <n v="0"/>
    <n v="0"/>
    <n v="0"/>
    <n v="0"/>
    <n v="0"/>
    <n v="0"/>
    <n v="0"/>
    <n v="1440"/>
    <n v="1841"/>
  </r>
  <r>
    <x v="23"/>
    <x v="23"/>
    <n v="0"/>
    <n v="0"/>
    <n v="0"/>
    <n v="0"/>
    <n v="0"/>
    <n v="0"/>
    <n v="0"/>
    <n v="0"/>
    <n v="0"/>
    <n v="0"/>
    <n v="0"/>
    <n v="1440"/>
    <n v="1841"/>
  </r>
  <r>
    <x v="23"/>
    <x v="24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x v="25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x v="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x v="1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x v="2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x v="3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x v="4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x v="5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x v="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x v="7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x v="8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x v="9"/>
    <n v="1183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</r>
  <r>
    <x v="24"/>
    <x v="10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x v="11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x v="12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x v="13"/>
    <n v="13239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</r>
  <r>
    <x v="24"/>
    <x v="14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x v="15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x v="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x v="17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x v="18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x v="19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x v="2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x v="21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x v="22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x v="23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x v="24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x v="25"/>
    <n v="6815"/>
    <n v="4.5"/>
    <n v="4.5"/>
    <n v="0"/>
    <n v="0"/>
    <n v="0"/>
    <n v="4.5"/>
    <n v="0"/>
    <n v="0"/>
    <n v="0"/>
    <n v="328"/>
    <n v="745"/>
    <n v="1947"/>
  </r>
  <r>
    <x v="24"/>
    <x v="26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x v="27"/>
    <n v="1234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2105"/>
  </r>
  <r>
    <x v="24"/>
    <x v="28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x v="29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x v="3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x v="0"/>
    <n v="14172"/>
    <n v="10.289999961853001"/>
    <n v="9.4799995422363299"/>
    <n v="4.8697829246520996"/>
    <n v="4.5"/>
    <n v="0.37999999523162797"/>
    <n v="5.4099998474121103"/>
    <n v="0"/>
    <n v="53"/>
    <n v="8"/>
    <n v="355"/>
    <n v="1024"/>
    <n v="2937"/>
  </r>
  <r>
    <x v="25"/>
    <x v="1"/>
    <n v="12862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2742"/>
  </r>
  <r>
    <x v="25"/>
    <x v="2"/>
    <n v="11179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2668"/>
  </r>
  <r>
    <x v="25"/>
    <x v="3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x v="4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x v="5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x v="6"/>
    <n v="14816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</r>
  <r>
    <x v="25"/>
    <x v="7"/>
    <n v="14194"/>
    <n v="10.4799995422363"/>
    <n v="9.5"/>
    <n v="4.9421420097351101"/>
    <n v="4.4099998474121103"/>
    <n v="0.75999999046325695"/>
    <n v="5.3099999427795401"/>
    <n v="0"/>
    <n v="53"/>
    <n v="17"/>
    <n v="304"/>
    <n v="1066"/>
    <n v="2812"/>
  </r>
  <r>
    <x v="25"/>
    <x v="8"/>
    <n v="15566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3096"/>
  </r>
  <r>
    <x v="25"/>
    <x v="9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x v="10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x v="11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x v="12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x v="13"/>
    <n v="1822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3055"/>
  </r>
  <r>
    <x v="25"/>
    <x v="14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x v="15"/>
    <n v="1354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2830"/>
  </r>
  <r>
    <x v="25"/>
    <x v="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x v="17"/>
    <n v="20067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3180"/>
  </r>
  <r>
    <x v="25"/>
    <x v="18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x v="19"/>
    <n v="5600"/>
    <n v="3.75"/>
    <n v="3.75"/>
    <n v="0"/>
    <n v="0"/>
    <n v="0"/>
    <n v="3.75"/>
    <n v="0"/>
    <n v="0"/>
    <n v="0"/>
    <n v="237"/>
    <n v="1142"/>
    <n v="2225"/>
  </r>
  <r>
    <x v="25"/>
    <x v="20"/>
    <n v="13041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2642"/>
  </r>
  <r>
    <x v="25"/>
    <x v="21"/>
    <n v="14510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2976"/>
  </r>
  <r>
    <x v="25"/>
    <x v="22"/>
    <n v="0"/>
    <n v="0"/>
    <n v="0"/>
    <n v="0"/>
    <n v="0"/>
    <n v="0"/>
    <n v="0"/>
    <n v="0"/>
    <n v="0"/>
    <n v="0"/>
    <n v="0"/>
    <n v="1440"/>
    <n v="1557"/>
  </r>
  <r>
    <x v="25"/>
    <x v="23"/>
    <n v="15010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2933"/>
  </r>
  <r>
    <x v="25"/>
    <x v="24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x v="25"/>
    <n v="0"/>
    <n v="0"/>
    <n v="0"/>
    <n v="0"/>
    <n v="0"/>
    <n v="0"/>
    <n v="0"/>
    <n v="0"/>
    <n v="0"/>
    <n v="0"/>
    <n v="0"/>
    <n v="111"/>
    <n v="120"/>
  </r>
  <r>
    <x v="26"/>
    <x v="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x v="1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x v="2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x v="3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x v="4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x v="5"/>
    <n v="0"/>
    <n v="0"/>
    <n v="0"/>
    <n v="0"/>
    <n v="0"/>
    <n v="0"/>
    <n v="0"/>
    <n v="0"/>
    <n v="0"/>
    <n v="0"/>
    <n v="0"/>
    <n v="1440"/>
    <n v="1629"/>
  </r>
  <r>
    <x v="26"/>
    <x v="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x v="7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x v="8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x v="9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x v="10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x v="11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x v="12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x v="13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x v="14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x v="15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x v="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x v="17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x v="18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x v="19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x v="2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x v="21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x v="22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x v="23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x v="24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x v="25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x v="26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x v="27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x v="28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x v="29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x v="3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x v="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x v="1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x v="2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x v="3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x v="4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x v="5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x v="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x v="7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x v="8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x v="9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x v="10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x v="11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x v="12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x v="13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x v="14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x v="15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x v="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x v="17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x v="18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x v="19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x v="2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x v="21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x v="22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x v="23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x v="24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x v="25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x v="26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x v="27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x v="28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x v="29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x v="3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x v="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x v="1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x v="2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x v="3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x v="4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x v="5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x v="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x v="7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x v="8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x v="9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x v="10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x v="11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x v="12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x v="13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x v="14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x v="15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x v="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x v="17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x v="18"/>
    <n v="0"/>
    <n v="0"/>
    <n v="0"/>
    <n v="0"/>
    <n v="0"/>
    <n v="0"/>
    <n v="0"/>
    <n v="0"/>
    <n v="0"/>
    <n v="0"/>
    <n v="0"/>
    <n v="1440"/>
    <n v="0"/>
  </r>
  <r>
    <x v="29"/>
    <x v="0"/>
    <n v="7626"/>
    <n v="6.0500001907348597"/>
    <n v="6.0500001907348597"/>
    <n v="2.2530810832977299"/>
    <n v="0.82999998331069902"/>
    <n v="0.70999997854232799"/>
    <n v="4.5"/>
    <n v="0"/>
    <n v="65"/>
    <n v="15"/>
    <n v="156"/>
    <n v="723"/>
    <n v="3635"/>
  </r>
  <r>
    <x v="29"/>
    <x v="1"/>
    <n v="12386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4079"/>
  </r>
  <r>
    <x v="29"/>
    <x v="2"/>
    <n v="13318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4163"/>
  </r>
  <r>
    <x v="29"/>
    <x v="3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x v="4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x v="5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x v="6"/>
    <n v="1363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4157"/>
  </r>
  <r>
    <x v="29"/>
    <x v="7"/>
    <n v="13070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4092"/>
  </r>
  <r>
    <x v="29"/>
    <x v="8"/>
    <n v="9388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3787"/>
  </r>
  <r>
    <x v="29"/>
    <x v="9"/>
    <n v="15148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4236"/>
  </r>
  <r>
    <x v="29"/>
    <x v="10"/>
    <n v="12200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4044"/>
  </r>
  <r>
    <x v="29"/>
    <x v="11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x v="12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x v="13"/>
    <n v="12405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4005"/>
  </r>
  <r>
    <x v="29"/>
    <x v="14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x v="15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x v="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x v="17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x v="18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x v="19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x v="20"/>
    <n v="60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3491"/>
  </r>
  <r>
    <x v="29"/>
    <x v="21"/>
    <n v="8712"/>
    <n v="6.9099998474121103"/>
    <n v="6.9099998474121103"/>
    <n v="2.2530810832977299"/>
    <n v="1.3400000333786"/>
    <n v="1.0599999427795399"/>
    <n v="4.5"/>
    <n v="0"/>
    <n v="71"/>
    <n v="20"/>
    <n v="195"/>
    <n v="822"/>
    <n v="3784"/>
  </r>
  <r>
    <x v="29"/>
    <x v="22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x v="23"/>
    <n v="8567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3783"/>
  </r>
  <r>
    <x v="29"/>
    <x v="24"/>
    <n v="7045"/>
    <n v="5.5900001525878897"/>
    <n v="5.5900001525878897"/>
    <n v="2.0921471118927002"/>
    <n v="1.54999995231628"/>
    <n v="0.25"/>
    <n v="3.7799999713897701"/>
    <n v="0"/>
    <n v="74"/>
    <n v="5"/>
    <n v="166"/>
    <n v="831"/>
    <n v="3644"/>
  </r>
  <r>
    <x v="29"/>
    <x v="25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x v="26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x v="27"/>
    <n v="8382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3721"/>
  </r>
  <r>
    <x v="29"/>
    <x v="28"/>
    <n v="658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3586"/>
  </r>
  <r>
    <x v="29"/>
    <x v="29"/>
    <n v="9143"/>
    <n v="7.25"/>
    <n v="7.25"/>
    <n v="2.0921471118927002"/>
    <n v="1.3899999856948899"/>
    <n v="0.58999997377395597"/>
    <n v="5.2699999809265101"/>
    <n v="0"/>
    <n v="72"/>
    <n v="10"/>
    <n v="184"/>
    <n v="763"/>
    <n v="3788"/>
  </r>
  <r>
    <x v="29"/>
    <x v="3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x v="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x v="1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x v="2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x v="3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x v="4"/>
    <n v="5319"/>
    <n v="4.1500000953674299"/>
    <n v="4.1500000953674299"/>
    <n v="0"/>
    <n v="0"/>
    <n v="0"/>
    <n v="0"/>
    <n v="0"/>
    <n v="0"/>
    <n v="0"/>
    <n v="0"/>
    <n v="1440"/>
    <n v="2693"/>
  </r>
  <r>
    <x v="30"/>
    <x v="5"/>
    <n v="3008"/>
    <n v="2.3499999046325701"/>
    <n v="2.3499999046325701"/>
    <n v="0"/>
    <n v="0"/>
    <n v="0"/>
    <n v="0"/>
    <n v="0"/>
    <n v="0"/>
    <n v="0"/>
    <n v="0"/>
    <n v="1440"/>
    <n v="2439"/>
  </r>
  <r>
    <x v="30"/>
    <x v="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x v="7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x v="8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x v="9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x v="10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x v="11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x v="12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x v="13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x v="14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x v="15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x v="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x v="17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x v="18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x v="19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x v="20"/>
    <n v="8469"/>
    <n v="6.6100001335143999"/>
    <n v="6.6100001335143999"/>
    <n v="0"/>
    <n v="0"/>
    <n v="0"/>
    <n v="0"/>
    <n v="0"/>
    <n v="0"/>
    <n v="0"/>
    <n v="0"/>
    <n v="1440"/>
    <n v="2894"/>
  </r>
  <r>
    <x v="30"/>
    <x v="21"/>
    <n v="12015"/>
    <n v="9.3699998855590803"/>
    <n v="9.3699998855590803"/>
    <n v="0"/>
    <n v="0"/>
    <n v="0"/>
    <n v="0"/>
    <n v="0"/>
    <n v="0"/>
    <n v="0"/>
    <n v="0"/>
    <n v="1440"/>
    <n v="3212"/>
  </r>
  <r>
    <x v="30"/>
    <x v="22"/>
    <n v="3588"/>
    <n v="2.7999999523162802"/>
    <n v="2.7999999523162802"/>
    <n v="0"/>
    <n v="0"/>
    <n v="0"/>
    <n v="0"/>
    <n v="0"/>
    <n v="0"/>
    <n v="0"/>
    <n v="0"/>
    <n v="1440"/>
    <n v="2516"/>
  </r>
  <r>
    <x v="30"/>
    <x v="23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x v="24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x v="25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x v="26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x v="27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x v="28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x v="29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x v="30"/>
    <n v="0"/>
    <n v="0"/>
    <n v="0"/>
    <n v="0"/>
    <n v="0"/>
    <n v="0"/>
    <n v="0"/>
    <n v="0"/>
    <n v="0"/>
    <n v="0"/>
    <n v="0"/>
    <n v="1440"/>
    <n v="0"/>
  </r>
  <r>
    <x v="31"/>
    <x v="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x v="1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x v="2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x v="3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x v="4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x v="5"/>
    <n v="0"/>
    <n v="0"/>
    <n v="0"/>
    <n v="0"/>
    <n v="0"/>
    <n v="0"/>
    <n v="0"/>
    <n v="0"/>
    <n v="0"/>
    <n v="0"/>
    <n v="0"/>
    <n v="1440"/>
    <n v="1688"/>
  </r>
  <r>
    <x v="31"/>
    <x v="6"/>
    <n v="0"/>
    <n v="0"/>
    <n v="0"/>
    <n v="0"/>
    <n v="0"/>
    <n v="0"/>
    <n v="0"/>
    <n v="0"/>
    <n v="0"/>
    <n v="0"/>
    <n v="0"/>
    <n v="1440"/>
    <n v="1688"/>
  </r>
  <r>
    <x v="31"/>
    <x v="7"/>
    <n v="0"/>
    <n v="0"/>
    <n v="0"/>
    <n v="0"/>
    <n v="0"/>
    <n v="0"/>
    <n v="0"/>
    <n v="0"/>
    <n v="0"/>
    <n v="0"/>
    <n v="0"/>
    <n v="1440"/>
    <n v="1688"/>
  </r>
  <r>
    <x v="31"/>
    <x v="8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x v="9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x v="10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x v="11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x v="12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x v="13"/>
    <n v="0"/>
    <n v="0"/>
    <n v="0"/>
    <n v="0"/>
    <n v="0"/>
    <n v="0"/>
    <n v="0"/>
    <n v="0"/>
    <n v="0"/>
    <n v="0"/>
    <n v="0"/>
    <n v="1440"/>
    <n v="1688"/>
  </r>
  <r>
    <x v="31"/>
    <x v="14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x v="15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x v="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x v="17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x v="18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x v="19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x v="2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x v="21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x v="22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x v="23"/>
    <n v="0"/>
    <n v="0"/>
    <n v="0"/>
    <n v="0"/>
    <n v="0"/>
    <n v="0"/>
    <n v="0"/>
    <n v="0"/>
    <n v="0"/>
    <n v="0"/>
    <n v="0"/>
    <n v="1440"/>
    <n v="1688"/>
  </r>
  <r>
    <x v="31"/>
    <x v="24"/>
    <n v="0"/>
    <n v="0"/>
    <n v="0"/>
    <n v="0"/>
    <n v="0"/>
    <n v="0"/>
    <n v="0"/>
    <n v="0"/>
    <n v="0"/>
    <n v="0"/>
    <n v="0"/>
    <n v="1440"/>
    <n v="1688"/>
  </r>
  <r>
    <x v="31"/>
    <x v="25"/>
    <n v="0"/>
    <n v="0"/>
    <n v="0"/>
    <n v="0"/>
    <n v="0"/>
    <n v="0"/>
    <n v="0"/>
    <n v="0"/>
    <n v="0"/>
    <n v="0"/>
    <n v="0"/>
    <n v="1440"/>
    <n v="1688"/>
  </r>
  <r>
    <x v="31"/>
    <x v="26"/>
    <n v="0"/>
    <n v="0"/>
    <n v="0"/>
    <n v="0"/>
    <n v="0"/>
    <n v="0"/>
    <n v="0"/>
    <n v="0"/>
    <n v="0"/>
    <n v="0"/>
    <n v="0"/>
    <n v="1440"/>
    <n v="1688"/>
  </r>
  <r>
    <x v="31"/>
    <x v="27"/>
    <n v="0"/>
    <n v="0"/>
    <n v="0"/>
    <n v="0"/>
    <n v="0"/>
    <n v="0"/>
    <n v="0"/>
    <n v="0"/>
    <n v="0"/>
    <n v="0"/>
    <n v="0"/>
    <n v="1440"/>
    <n v="1688"/>
  </r>
  <r>
    <x v="31"/>
    <x v="28"/>
    <n v="0"/>
    <n v="0"/>
    <n v="0"/>
    <n v="0"/>
    <n v="0"/>
    <n v="0"/>
    <n v="0"/>
    <n v="0"/>
    <n v="0"/>
    <n v="0"/>
    <n v="0"/>
    <n v="48"/>
    <n v="57"/>
  </r>
  <r>
    <x v="32"/>
    <x v="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x v="1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x v="2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x v="3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x v="4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x v="5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x v="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x v="7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x v="8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x v="9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x v="10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x v="11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x v="12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x v="13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x v="14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x v="15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x v="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x v="17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x v="18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x v="19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x v="2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x v="21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x v="22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x v="23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x v="24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x v="25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x v="26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x v="27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x v="28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x v="29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x v="3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E93E4-E795-4194-9837-9A96659DF638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5" firstHeaderRow="1" firstDataRow="1" firstDataCol="1"/>
  <pivotFields count="15">
    <pivotField dataField="1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axis="axisRow" showAll="0" includeNewItemsInFilter="1">
      <items count="32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0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Items count="1">
    <i/>
  </colItems>
  <dataFields count="1">
    <dataField name="Count of 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3A69-8B10-48A3-B9B6-FA7345E5C4BB}">
  <dimension ref="A3:B35"/>
  <sheetViews>
    <sheetView workbookViewId="0">
      <selection activeCell="D20" sqref="D20"/>
    </sheetView>
  </sheetViews>
  <sheetFormatPr defaultRowHeight="14.4" x14ac:dyDescent="0.3"/>
  <cols>
    <col min="1" max="1" width="12.5546875" bestFit="1" customWidth="1"/>
    <col min="2" max="2" width="10.44140625" bestFit="1" customWidth="1"/>
    <col min="3" max="3" width="19" bestFit="1" customWidth="1"/>
    <col min="4" max="4" width="24.33203125" bestFit="1" customWidth="1"/>
  </cols>
  <sheetData>
    <row r="3" spans="1:2" x14ac:dyDescent="0.3">
      <c r="A3" s="1" t="s">
        <v>19</v>
      </c>
      <c r="B3" t="s">
        <v>48</v>
      </c>
    </row>
    <row r="4" spans="1:2" x14ac:dyDescent="0.3">
      <c r="A4" s="2" t="s">
        <v>0</v>
      </c>
      <c r="B4">
        <v>33</v>
      </c>
    </row>
    <row r="5" spans="1:2" x14ac:dyDescent="0.3">
      <c r="A5" s="2" t="s">
        <v>1</v>
      </c>
      <c r="B5">
        <v>33</v>
      </c>
    </row>
    <row r="6" spans="1:2" x14ac:dyDescent="0.3">
      <c r="A6" s="2" t="s">
        <v>2</v>
      </c>
      <c r="B6">
        <v>33</v>
      </c>
    </row>
    <row r="7" spans="1:2" x14ac:dyDescent="0.3">
      <c r="A7" s="2" t="s">
        <v>3</v>
      </c>
      <c r="B7">
        <v>32</v>
      </c>
    </row>
    <row r="8" spans="1:2" x14ac:dyDescent="0.3">
      <c r="A8" s="2" t="s">
        <v>4</v>
      </c>
      <c r="B8">
        <v>32</v>
      </c>
    </row>
    <row r="9" spans="1:2" x14ac:dyDescent="0.3">
      <c r="A9" s="2" t="s">
        <v>5</v>
      </c>
      <c r="B9">
        <v>32</v>
      </c>
    </row>
    <row r="10" spans="1:2" x14ac:dyDescent="0.3">
      <c r="A10" s="2" t="s">
        <v>6</v>
      </c>
      <c r="B10">
        <v>32</v>
      </c>
    </row>
    <row r="11" spans="1:2" x14ac:dyDescent="0.3">
      <c r="A11" s="2" t="s">
        <v>7</v>
      </c>
      <c r="B11">
        <v>32</v>
      </c>
    </row>
    <row r="12" spans="1:2" x14ac:dyDescent="0.3">
      <c r="A12" s="2" t="s">
        <v>8</v>
      </c>
      <c r="B12">
        <v>32</v>
      </c>
    </row>
    <row r="13" spans="1:2" x14ac:dyDescent="0.3">
      <c r="A13" s="2" t="s">
        <v>9</v>
      </c>
      <c r="B13">
        <v>32</v>
      </c>
    </row>
    <row r="14" spans="1:2" x14ac:dyDescent="0.3">
      <c r="A14" s="2" t="s">
        <v>10</v>
      </c>
      <c r="B14">
        <v>32</v>
      </c>
    </row>
    <row r="15" spans="1:2" x14ac:dyDescent="0.3">
      <c r="A15" s="2" t="s">
        <v>11</v>
      </c>
      <c r="B15">
        <v>32</v>
      </c>
    </row>
    <row r="16" spans="1:2" x14ac:dyDescent="0.3">
      <c r="A16" s="2" t="s">
        <v>12</v>
      </c>
      <c r="B16">
        <v>32</v>
      </c>
    </row>
    <row r="17" spans="1:2" x14ac:dyDescent="0.3">
      <c r="A17" s="2" t="s">
        <v>13</v>
      </c>
      <c r="B17">
        <v>32</v>
      </c>
    </row>
    <row r="18" spans="1:2" x14ac:dyDescent="0.3">
      <c r="A18" s="2" t="s">
        <v>14</v>
      </c>
      <c r="B18">
        <v>32</v>
      </c>
    </row>
    <row r="19" spans="1:2" x14ac:dyDescent="0.3">
      <c r="A19" s="2" t="s">
        <v>15</v>
      </c>
      <c r="B19">
        <v>32</v>
      </c>
    </row>
    <row r="20" spans="1:2" x14ac:dyDescent="0.3">
      <c r="A20" s="2" t="s">
        <v>16</v>
      </c>
      <c r="B20">
        <v>32</v>
      </c>
    </row>
    <row r="21" spans="1:2" x14ac:dyDescent="0.3">
      <c r="A21" s="2" t="s">
        <v>17</v>
      </c>
      <c r="B21">
        <v>31</v>
      </c>
    </row>
    <row r="22" spans="1:2" x14ac:dyDescent="0.3">
      <c r="A22" s="3">
        <v>42374</v>
      </c>
      <c r="B22">
        <v>30</v>
      </c>
    </row>
    <row r="23" spans="1:2" x14ac:dyDescent="0.3">
      <c r="A23" s="3">
        <v>42405</v>
      </c>
      <c r="B23">
        <v>29</v>
      </c>
    </row>
    <row r="24" spans="1:2" x14ac:dyDescent="0.3">
      <c r="A24" s="3">
        <v>42434</v>
      </c>
      <c r="B24">
        <v>29</v>
      </c>
    </row>
    <row r="25" spans="1:2" x14ac:dyDescent="0.3">
      <c r="A25" s="3">
        <v>42465</v>
      </c>
      <c r="B25">
        <v>29</v>
      </c>
    </row>
    <row r="26" spans="1:2" x14ac:dyDescent="0.3">
      <c r="A26" s="3">
        <v>42495</v>
      </c>
      <c r="B26">
        <v>29</v>
      </c>
    </row>
    <row r="27" spans="1:2" x14ac:dyDescent="0.3">
      <c r="A27" s="3">
        <v>42526</v>
      </c>
      <c r="B27">
        <v>29</v>
      </c>
    </row>
    <row r="28" spans="1:2" x14ac:dyDescent="0.3">
      <c r="A28" s="3">
        <v>42556</v>
      </c>
      <c r="B28">
        <v>29</v>
      </c>
    </row>
    <row r="29" spans="1:2" x14ac:dyDescent="0.3">
      <c r="A29" s="3">
        <v>42587</v>
      </c>
      <c r="B29">
        <v>27</v>
      </c>
    </row>
    <row r="30" spans="1:2" x14ac:dyDescent="0.3">
      <c r="A30" s="3">
        <v>42618</v>
      </c>
      <c r="B30">
        <v>27</v>
      </c>
    </row>
    <row r="31" spans="1:2" x14ac:dyDescent="0.3">
      <c r="A31" s="3">
        <v>42648</v>
      </c>
      <c r="B31">
        <v>26</v>
      </c>
    </row>
    <row r="32" spans="1:2" x14ac:dyDescent="0.3">
      <c r="A32" s="3">
        <v>42679</v>
      </c>
      <c r="B32">
        <v>24</v>
      </c>
    </row>
    <row r="33" spans="1:2" x14ac:dyDescent="0.3">
      <c r="A33" s="3">
        <v>42708</v>
      </c>
      <c r="B33">
        <v>33</v>
      </c>
    </row>
    <row r="34" spans="1:2" x14ac:dyDescent="0.3">
      <c r="A34" s="3">
        <v>42709</v>
      </c>
      <c r="B34">
        <v>21</v>
      </c>
    </row>
    <row r="35" spans="1:2" x14ac:dyDescent="0.3">
      <c r="A35" s="2" t="s">
        <v>20</v>
      </c>
      <c r="B35">
        <v>940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7B6E7-CA04-4716-996D-2C52DA792EA3}">
  <dimension ref="B2:W177"/>
  <sheetViews>
    <sheetView tabSelected="1" zoomScale="78" zoomScaleNormal="100" workbookViewId="0">
      <selection activeCell="F2" sqref="F2"/>
    </sheetView>
  </sheetViews>
  <sheetFormatPr defaultRowHeight="14.4" x14ac:dyDescent="0.3"/>
  <cols>
    <col min="2" max="2" width="16.88671875" bestFit="1" customWidth="1"/>
    <col min="3" max="3" width="21.88671875" bestFit="1" customWidth="1"/>
    <col min="4" max="4" width="16.5546875" bestFit="1" customWidth="1"/>
    <col min="5" max="5" width="23.6640625" bestFit="1" customWidth="1"/>
    <col min="6" max="6" width="14.44140625" bestFit="1" customWidth="1"/>
    <col min="7" max="7" width="13.5546875" bestFit="1" customWidth="1"/>
    <col min="8" max="8" width="9.33203125" bestFit="1" customWidth="1"/>
    <col min="9" max="9" width="19.44140625" bestFit="1" customWidth="1"/>
    <col min="10" max="10" width="12.6640625" bestFit="1" customWidth="1"/>
    <col min="11" max="11" width="10.6640625" bestFit="1" customWidth="1"/>
    <col min="12" max="12" width="12.77734375" bestFit="1" customWidth="1"/>
    <col min="13" max="13" width="19" bestFit="1" customWidth="1"/>
    <col min="14" max="14" width="19.77734375" bestFit="1" customWidth="1"/>
    <col min="15" max="15" width="20.88671875" bestFit="1" customWidth="1"/>
  </cols>
  <sheetData>
    <row r="2" spans="2:15" ht="15" thickBot="1" x14ac:dyDescent="0.35"/>
    <row r="3" spans="2:15" ht="15" thickBot="1" x14ac:dyDescent="0.35">
      <c r="B3" s="32" t="s">
        <v>18</v>
      </c>
      <c r="C3" s="33" t="s">
        <v>39</v>
      </c>
      <c r="D3" s="32" t="s">
        <v>35</v>
      </c>
      <c r="E3" s="32" t="s">
        <v>36</v>
      </c>
      <c r="F3" s="32" t="s">
        <v>37</v>
      </c>
      <c r="G3" s="32" t="s">
        <v>21</v>
      </c>
      <c r="H3" s="32" t="s">
        <v>24</v>
      </c>
      <c r="I3" s="32" t="s">
        <v>23</v>
      </c>
      <c r="J3" s="32" t="s">
        <v>22</v>
      </c>
      <c r="K3" s="32" t="s">
        <v>25</v>
      </c>
      <c r="L3" s="32" t="s">
        <v>26</v>
      </c>
      <c r="M3" s="32" t="s">
        <v>27</v>
      </c>
      <c r="N3" s="32" t="s">
        <v>28</v>
      </c>
      <c r="O3" s="32" t="s">
        <v>29</v>
      </c>
    </row>
    <row r="4" spans="2:15" x14ac:dyDescent="0.3">
      <c r="B4" s="11">
        <v>1503960366</v>
      </c>
      <c r="C4" s="9">
        <v>31</v>
      </c>
      <c r="D4" s="9">
        <f>IF(C4&gt;=20,C4,"")</f>
        <v>31</v>
      </c>
      <c r="E4" s="9" t="str">
        <f>IF(AND(C4&gt;=10,C4&lt;20),C4,"")</f>
        <v/>
      </c>
      <c r="F4" s="9" t="str">
        <f>IF(C4&lt;10,C4,"")</f>
        <v/>
      </c>
      <c r="G4" s="9">
        <v>7.8096773855147834</v>
      </c>
      <c r="H4" s="9" t="str">
        <f>IF(G4&gt;=7,"PRO","")</f>
        <v>PRO</v>
      </c>
      <c r="I4" s="9" t="str">
        <f>IF(AND(G4&gt;=4,G4&lt;7),"Intermediate","")</f>
        <v/>
      </c>
      <c r="J4" s="9" t="str">
        <f>IF(G4&lt;4,"Beginner","")</f>
        <v/>
      </c>
      <c r="K4" s="9">
        <v>375619</v>
      </c>
      <c r="L4" s="9">
        <v>56309</v>
      </c>
      <c r="M4" s="9">
        <v>1200</v>
      </c>
      <c r="N4" s="9">
        <v>594</v>
      </c>
      <c r="O4" s="10">
        <v>6818</v>
      </c>
    </row>
    <row r="5" spans="2:15" x14ac:dyDescent="0.3">
      <c r="B5" s="12">
        <v>1624580081</v>
      </c>
      <c r="C5" s="5">
        <v>31</v>
      </c>
      <c r="D5" s="9">
        <f t="shared" ref="D5:D36" si="0">IF(C5&gt;=20,C5,"")</f>
        <v>31</v>
      </c>
      <c r="E5" s="9" t="str">
        <f t="shared" ref="E5:E36" si="1">IF(AND(C5&gt;=10,C5&lt;20),C5,"")</f>
        <v/>
      </c>
      <c r="F5" s="9" t="str">
        <f t="shared" ref="F5:F36" si="2">IF(C5&lt;10,C5,"")</f>
        <v/>
      </c>
      <c r="G5" s="5">
        <v>3.9148387293661795</v>
      </c>
      <c r="H5" s="5" t="str">
        <f t="shared" ref="H5:H36" si="3">IF(G5&gt;=7,"PRO","")</f>
        <v/>
      </c>
      <c r="I5" s="5" t="str">
        <f t="shared" ref="I5:I36" si="4">IF(AND(G5&gt;=4,G5&lt;7),"Intermediate","")</f>
        <v/>
      </c>
      <c r="J5" s="5" t="str">
        <f t="shared" ref="J5:J36" si="5">IF(G5&lt;4,"Beginner","")</f>
        <v>Beginner</v>
      </c>
      <c r="K5" s="5">
        <v>178061</v>
      </c>
      <c r="L5" s="5">
        <v>45984</v>
      </c>
      <c r="M5" s="5">
        <v>269</v>
      </c>
      <c r="N5" s="5">
        <v>180</v>
      </c>
      <c r="O5" s="7">
        <v>4758</v>
      </c>
    </row>
    <row r="6" spans="2:15" x14ac:dyDescent="0.3">
      <c r="B6" s="12">
        <v>1644430081</v>
      </c>
      <c r="C6" s="5">
        <v>30</v>
      </c>
      <c r="D6" s="9">
        <f t="shared" si="0"/>
        <v>30</v>
      </c>
      <c r="E6" s="9" t="str">
        <f t="shared" si="1"/>
        <v/>
      </c>
      <c r="F6" s="9" t="str">
        <f t="shared" si="2"/>
        <v/>
      </c>
      <c r="G6" s="5">
        <v>5.2953333536783873</v>
      </c>
      <c r="H6" s="5" t="str">
        <f t="shared" si="3"/>
        <v/>
      </c>
      <c r="I6" s="5" t="str">
        <f t="shared" si="4"/>
        <v>Intermediate</v>
      </c>
      <c r="J6" s="5" t="str">
        <f t="shared" si="5"/>
        <v/>
      </c>
      <c r="K6" s="5">
        <v>218489</v>
      </c>
      <c r="L6" s="5">
        <v>84339</v>
      </c>
      <c r="M6" s="5">
        <v>287</v>
      </c>
      <c r="N6" s="5">
        <v>641</v>
      </c>
      <c r="O6" s="7">
        <v>5354</v>
      </c>
    </row>
    <row r="7" spans="2:15" x14ac:dyDescent="0.3">
      <c r="B7" s="12">
        <v>1844505072</v>
      </c>
      <c r="C7" s="5">
        <v>31</v>
      </c>
      <c r="D7" s="9">
        <f t="shared" si="0"/>
        <v>31</v>
      </c>
      <c r="E7" s="9" t="str">
        <f t="shared" si="1"/>
        <v/>
      </c>
      <c r="F7" s="9" t="str">
        <f t="shared" si="2"/>
        <v/>
      </c>
      <c r="G7" s="5">
        <v>1.7061290368437778</v>
      </c>
      <c r="H7" s="5" t="str">
        <f t="shared" si="3"/>
        <v/>
      </c>
      <c r="I7" s="5" t="str">
        <f t="shared" si="4"/>
        <v/>
      </c>
      <c r="J7" s="5" t="str">
        <f t="shared" si="5"/>
        <v>Beginner</v>
      </c>
      <c r="K7" s="5">
        <v>79982</v>
      </c>
      <c r="L7" s="5">
        <v>48778</v>
      </c>
      <c r="M7" s="5">
        <v>4</v>
      </c>
      <c r="N7" s="5">
        <v>40</v>
      </c>
      <c r="O7" s="7">
        <v>3579</v>
      </c>
    </row>
    <row r="8" spans="2:15" x14ac:dyDescent="0.3">
      <c r="B8" s="12">
        <v>1927972279</v>
      </c>
      <c r="C8" s="5">
        <v>31</v>
      </c>
      <c r="D8" s="9">
        <f t="shared" si="0"/>
        <v>31</v>
      </c>
      <c r="E8" s="9" t="str">
        <f t="shared" si="1"/>
        <v/>
      </c>
      <c r="F8" s="9" t="str">
        <f t="shared" si="2"/>
        <v/>
      </c>
      <c r="G8" s="5">
        <v>0.63451612308140759</v>
      </c>
      <c r="H8" s="5" t="str">
        <f t="shared" si="3"/>
        <v/>
      </c>
      <c r="I8" s="5" t="str">
        <f t="shared" si="4"/>
        <v/>
      </c>
      <c r="J8" s="5" t="str">
        <f t="shared" si="5"/>
        <v>Beginner</v>
      </c>
      <c r="K8" s="5">
        <v>28400</v>
      </c>
      <c r="L8" s="5">
        <v>67357</v>
      </c>
      <c r="M8" s="5">
        <v>41</v>
      </c>
      <c r="N8" s="5">
        <v>24</v>
      </c>
      <c r="O8" s="7">
        <v>1196</v>
      </c>
    </row>
    <row r="9" spans="2:15" x14ac:dyDescent="0.3">
      <c r="B9" s="12">
        <v>2022484408</v>
      </c>
      <c r="C9" s="5">
        <v>31</v>
      </c>
      <c r="D9" s="9">
        <f t="shared" si="0"/>
        <v>31</v>
      </c>
      <c r="E9" s="9" t="str">
        <f t="shared" si="1"/>
        <v/>
      </c>
      <c r="F9" s="9" t="str">
        <f t="shared" si="2"/>
        <v/>
      </c>
      <c r="G9" s="5">
        <v>8.0841934911666371</v>
      </c>
      <c r="H9" s="5" t="str">
        <f t="shared" si="3"/>
        <v>PRO</v>
      </c>
      <c r="I9" s="5" t="str">
        <f t="shared" si="4"/>
        <v/>
      </c>
      <c r="J9" s="5" t="str">
        <f t="shared" si="5"/>
        <v/>
      </c>
      <c r="K9" s="5">
        <v>352490</v>
      </c>
      <c r="L9" s="5">
        <v>77809</v>
      </c>
      <c r="M9" s="5">
        <v>1125</v>
      </c>
      <c r="N9" s="5">
        <v>600</v>
      </c>
      <c r="O9" s="7">
        <v>7981</v>
      </c>
    </row>
    <row r="10" spans="2:15" x14ac:dyDescent="0.3">
      <c r="B10" s="12">
        <v>2026352035</v>
      </c>
      <c r="C10" s="5">
        <v>31</v>
      </c>
      <c r="D10" s="9">
        <f t="shared" si="0"/>
        <v>31</v>
      </c>
      <c r="E10" s="9" t="str">
        <f t="shared" si="1"/>
        <v/>
      </c>
      <c r="F10" s="9" t="str">
        <f t="shared" si="2"/>
        <v/>
      </c>
      <c r="G10" s="5">
        <v>3.4548387152533384</v>
      </c>
      <c r="H10" s="5" t="str">
        <f t="shared" si="3"/>
        <v/>
      </c>
      <c r="I10" s="5" t="str">
        <f t="shared" si="4"/>
        <v/>
      </c>
      <c r="J10" s="5" t="str">
        <f t="shared" si="5"/>
        <v>Beginner</v>
      </c>
      <c r="K10" s="5">
        <v>172573</v>
      </c>
      <c r="L10" s="5">
        <v>47760</v>
      </c>
      <c r="M10" s="5">
        <v>3</v>
      </c>
      <c r="N10" s="5">
        <v>8</v>
      </c>
      <c r="O10" s="7">
        <v>7956</v>
      </c>
    </row>
    <row r="11" spans="2:15" x14ac:dyDescent="0.3">
      <c r="B11" s="12">
        <v>2320127002</v>
      </c>
      <c r="C11" s="5">
        <v>31</v>
      </c>
      <c r="D11" s="9">
        <f t="shared" si="0"/>
        <v>31</v>
      </c>
      <c r="E11" s="9" t="str">
        <f t="shared" si="1"/>
        <v/>
      </c>
      <c r="F11" s="9" t="str">
        <f t="shared" si="2"/>
        <v/>
      </c>
      <c r="G11" s="5">
        <v>3.1877419044894557</v>
      </c>
      <c r="H11" s="5" t="str">
        <f t="shared" si="3"/>
        <v/>
      </c>
      <c r="I11" s="5" t="str">
        <f t="shared" si="4"/>
        <v/>
      </c>
      <c r="J11" s="5" t="str">
        <f t="shared" si="5"/>
        <v>Beginner</v>
      </c>
      <c r="K11" s="5">
        <v>146223</v>
      </c>
      <c r="L11" s="5">
        <v>53449</v>
      </c>
      <c r="M11" s="5">
        <v>42</v>
      </c>
      <c r="N11" s="5">
        <v>80</v>
      </c>
      <c r="O11" s="7">
        <v>6144</v>
      </c>
    </row>
    <row r="12" spans="2:15" x14ac:dyDescent="0.3">
      <c r="B12" s="12">
        <v>2347167796</v>
      </c>
      <c r="C12" s="5">
        <v>18</v>
      </c>
      <c r="D12" s="9" t="str">
        <f t="shared" si="0"/>
        <v/>
      </c>
      <c r="E12" s="9">
        <f t="shared" si="1"/>
        <v>18</v>
      </c>
      <c r="F12" s="9" t="str">
        <f t="shared" si="2"/>
        <v/>
      </c>
      <c r="G12" s="5">
        <v>6.3555555359150011</v>
      </c>
      <c r="H12" s="5" t="str">
        <f t="shared" si="3"/>
        <v/>
      </c>
      <c r="I12" s="5" t="str">
        <f t="shared" si="4"/>
        <v>Intermediate</v>
      </c>
      <c r="J12" s="5" t="str">
        <f t="shared" si="5"/>
        <v/>
      </c>
      <c r="K12" s="5">
        <v>171354</v>
      </c>
      <c r="L12" s="5">
        <v>36782</v>
      </c>
      <c r="M12" s="5">
        <v>243</v>
      </c>
      <c r="N12" s="5">
        <v>370</v>
      </c>
      <c r="O12" s="7">
        <v>4545</v>
      </c>
    </row>
    <row r="13" spans="2:15" x14ac:dyDescent="0.3">
      <c r="B13" s="12">
        <v>2873212765</v>
      </c>
      <c r="C13" s="5">
        <v>31</v>
      </c>
      <c r="D13" s="9">
        <f t="shared" si="0"/>
        <v>31</v>
      </c>
      <c r="E13" s="9" t="str">
        <f t="shared" si="1"/>
        <v/>
      </c>
      <c r="F13" s="9" t="str">
        <f t="shared" si="2"/>
        <v/>
      </c>
      <c r="G13" s="5">
        <v>5.1016128601566439</v>
      </c>
      <c r="H13" s="5" t="str">
        <f t="shared" si="3"/>
        <v/>
      </c>
      <c r="I13" s="5" t="str">
        <f t="shared" si="4"/>
        <v>Intermediate</v>
      </c>
      <c r="J13" s="5" t="str">
        <f t="shared" si="5"/>
        <v/>
      </c>
      <c r="K13" s="5">
        <v>234229</v>
      </c>
      <c r="L13" s="5">
        <v>59426</v>
      </c>
      <c r="M13" s="5">
        <v>437</v>
      </c>
      <c r="N13" s="5">
        <v>190</v>
      </c>
      <c r="O13" s="7">
        <v>9548</v>
      </c>
    </row>
    <row r="14" spans="2:15" x14ac:dyDescent="0.3">
      <c r="B14" s="12">
        <v>3372868164</v>
      </c>
      <c r="C14" s="5">
        <v>20</v>
      </c>
      <c r="D14" s="9">
        <f t="shared" si="0"/>
        <v>20</v>
      </c>
      <c r="E14" s="9" t="str">
        <f t="shared" si="1"/>
        <v/>
      </c>
      <c r="F14" s="9" t="str">
        <f t="shared" si="2"/>
        <v/>
      </c>
      <c r="G14" s="5">
        <v>4.707000041007996</v>
      </c>
      <c r="H14" s="5" t="str">
        <f t="shared" si="3"/>
        <v/>
      </c>
      <c r="I14" s="5" t="str">
        <f t="shared" si="4"/>
        <v>Intermediate</v>
      </c>
      <c r="J14" s="5" t="str">
        <f t="shared" si="5"/>
        <v/>
      </c>
      <c r="K14" s="5">
        <v>137233</v>
      </c>
      <c r="L14" s="5">
        <v>38662</v>
      </c>
      <c r="M14" s="5">
        <v>183</v>
      </c>
      <c r="N14" s="5">
        <v>82</v>
      </c>
      <c r="O14" s="7">
        <v>6558</v>
      </c>
    </row>
    <row r="15" spans="2:15" x14ac:dyDescent="0.3">
      <c r="B15" s="12">
        <v>3977333714</v>
      </c>
      <c r="C15" s="5">
        <v>30</v>
      </c>
      <c r="D15" s="9">
        <f t="shared" si="0"/>
        <v>30</v>
      </c>
      <c r="E15" s="9" t="str">
        <f t="shared" si="1"/>
        <v/>
      </c>
      <c r="F15" s="9" t="str">
        <f t="shared" si="2"/>
        <v/>
      </c>
      <c r="G15" s="5">
        <v>7.5169999440511095</v>
      </c>
      <c r="H15" s="5" t="str">
        <f t="shared" si="3"/>
        <v>PRO</v>
      </c>
      <c r="I15" s="5" t="str">
        <f t="shared" si="4"/>
        <v/>
      </c>
      <c r="J15" s="5" t="str">
        <f t="shared" si="5"/>
        <v/>
      </c>
      <c r="K15" s="5">
        <v>329537</v>
      </c>
      <c r="L15" s="5">
        <v>45410</v>
      </c>
      <c r="M15" s="5">
        <v>567</v>
      </c>
      <c r="N15" s="5">
        <v>1838</v>
      </c>
      <c r="O15" s="7">
        <v>5243</v>
      </c>
    </row>
    <row r="16" spans="2:15" x14ac:dyDescent="0.3">
      <c r="B16" s="12">
        <v>4020332650</v>
      </c>
      <c r="C16" s="5">
        <v>31</v>
      </c>
      <c r="D16" s="9">
        <f t="shared" si="0"/>
        <v>31</v>
      </c>
      <c r="E16" s="9" t="str">
        <f t="shared" si="1"/>
        <v/>
      </c>
      <c r="F16" s="9" t="str">
        <f t="shared" si="2"/>
        <v/>
      </c>
      <c r="G16" s="5">
        <v>1.6261290389323431</v>
      </c>
      <c r="H16" s="5" t="str">
        <f t="shared" si="3"/>
        <v/>
      </c>
      <c r="I16" s="5" t="str">
        <f t="shared" si="4"/>
        <v/>
      </c>
      <c r="J16" s="5" t="str">
        <f t="shared" si="5"/>
        <v>Beginner</v>
      </c>
      <c r="K16" s="5">
        <v>70284</v>
      </c>
      <c r="L16" s="5">
        <v>73960</v>
      </c>
      <c r="M16" s="5">
        <v>161</v>
      </c>
      <c r="N16" s="5">
        <v>166</v>
      </c>
      <c r="O16" s="7">
        <v>2385</v>
      </c>
    </row>
    <row r="17" spans="2:15" x14ac:dyDescent="0.3">
      <c r="B17" s="12">
        <v>4057192912</v>
      </c>
      <c r="C17" s="5">
        <v>4</v>
      </c>
      <c r="D17" s="9" t="str">
        <f t="shared" si="0"/>
        <v/>
      </c>
      <c r="E17" s="9" t="str">
        <f t="shared" si="1"/>
        <v/>
      </c>
      <c r="F17" s="9">
        <f t="shared" si="2"/>
        <v>4</v>
      </c>
      <c r="G17" s="5">
        <v>2.8625000119209298</v>
      </c>
      <c r="H17" s="5" t="str">
        <f t="shared" si="3"/>
        <v/>
      </c>
      <c r="I17" s="5" t="str">
        <f t="shared" si="4"/>
        <v/>
      </c>
      <c r="J17" s="5" t="str">
        <f t="shared" si="5"/>
        <v>Beginner</v>
      </c>
      <c r="K17" s="5">
        <v>15352</v>
      </c>
      <c r="L17" s="5">
        <v>7895</v>
      </c>
      <c r="M17" s="5">
        <v>3</v>
      </c>
      <c r="N17" s="5">
        <v>6</v>
      </c>
      <c r="O17" s="7">
        <v>412</v>
      </c>
    </row>
    <row r="18" spans="2:15" x14ac:dyDescent="0.3">
      <c r="B18" s="12">
        <v>4319703577</v>
      </c>
      <c r="C18" s="5">
        <v>31</v>
      </c>
      <c r="D18" s="9">
        <f t="shared" si="0"/>
        <v>31</v>
      </c>
      <c r="E18" s="9" t="str">
        <f t="shared" si="1"/>
        <v/>
      </c>
      <c r="F18" s="9" t="str">
        <f t="shared" si="2"/>
        <v/>
      </c>
      <c r="G18" s="5">
        <v>4.8922580470361057</v>
      </c>
      <c r="H18" s="5" t="str">
        <f t="shared" si="3"/>
        <v/>
      </c>
      <c r="I18" s="5" t="str">
        <f t="shared" si="4"/>
        <v>Intermediate</v>
      </c>
      <c r="J18" s="5" t="str">
        <f t="shared" si="5"/>
        <v/>
      </c>
      <c r="K18" s="5">
        <v>225334</v>
      </c>
      <c r="L18" s="5">
        <v>63168</v>
      </c>
      <c r="M18" s="5">
        <v>111</v>
      </c>
      <c r="N18" s="5">
        <v>382</v>
      </c>
      <c r="O18" s="7">
        <v>7092</v>
      </c>
    </row>
    <row r="19" spans="2:15" x14ac:dyDescent="0.3">
      <c r="B19" s="12">
        <v>4388161847</v>
      </c>
      <c r="C19" s="5">
        <v>31</v>
      </c>
      <c r="D19" s="9">
        <f t="shared" si="0"/>
        <v>31</v>
      </c>
      <c r="E19" s="9" t="str">
        <f t="shared" si="1"/>
        <v/>
      </c>
      <c r="F19" s="9" t="str">
        <f t="shared" si="2"/>
        <v/>
      </c>
      <c r="G19" s="5">
        <v>8.393225892897572</v>
      </c>
      <c r="H19" s="5" t="str">
        <f t="shared" si="3"/>
        <v>PRO</v>
      </c>
      <c r="I19" s="5" t="str">
        <f t="shared" si="4"/>
        <v/>
      </c>
      <c r="J19" s="5" t="str">
        <f t="shared" si="5"/>
        <v/>
      </c>
      <c r="K19" s="5">
        <v>335232</v>
      </c>
      <c r="L19" s="5">
        <v>95910</v>
      </c>
      <c r="M19" s="5">
        <v>718</v>
      </c>
      <c r="N19" s="5">
        <v>631</v>
      </c>
      <c r="O19" s="7">
        <v>7110</v>
      </c>
    </row>
    <row r="20" spans="2:15" x14ac:dyDescent="0.3">
      <c r="B20" s="12">
        <v>4445114986</v>
      </c>
      <c r="C20" s="5">
        <v>31</v>
      </c>
      <c r="D20" s="9">
        <f t="shared" si="0"/>
        <v>31</v>
      </c>
      <c r="E20" s="9" t="str">
        <f t="shared" si="1"/>
        <v/>
      </c>
      <c r="F20" s="9" t="str">
        <f t="shared" si="2"/>
        <v/>
      </c>
      <c r="G20" s="5">
        <v>3.2458064402303388</v>
      </c>
      <c r="H20" s="5" t="str">
        <f t="shared" si="3"/>
        <v/>
      </c>
      <c r="I20" s="5" t="str">
        <f t="shared" si="4"/>
        <v/>
      </c>
      <c r="J20" s="5" t="str">
        <f t="shared" si="5"/>
        <v>Beginner</v>
      </c>
      <c r="K20" s="5">
        <v>148693</v>
      </c>
      <c r="L20" s="5">
        <v>67772</v>
      </c>
      <c r="M20" s="5">
        <v>205</v>
      </c>
      <c r="N20" s="5">
        <v>54</v>
      </c>
      <c r="O20" s="7">
        <v>6482</v>
      </c>
    </row>
    <row r="21" spans="2:15" x14ac:dyDescent="0.3">
      <c r="B21" s="12">
        <v>4558609924</v>
      </c>
      <c r="C21" s="5">
        <v>31</v>
      </c>
      <c r="D21" s="9">
        <f t="shared" si="0"/>
        <v>31</v>
      </c>
      <c r="E21" s="9" t="str">
        <f t="shared" si="1"/>
        <v/>
      </c>
      <c r="F21" s="9" t="str">
        <f t="shared" si="2"/>
        <v/>
      </c>
      <c r="G21" s="5">
        <v>5.0806451766721663</v>
      </c>
      <c r="H21" s="5" t="str">
        <f t="shared" si="3"/>
        <v/>
      </c>
      <c r="I21" s="5" t="str">
        <f t="shared" si="4"/>
        <v>Intermediate</v>
      </c>
      <c r="J21" s="5" t="str">
        <f t="shared" si="5"/>
        <v/>
      </c>
      <c r="K21" s="5">
        <v>238239</v>
      </c>
      <c r="L21" s="5">
        <v>63031</v>
      </c>
      <c r="M21" s="5">
        <v>322</v>
      </c>
      <c r="N21" s="5">
        <v>425</v>
      </c>
      <c r="O21" s="7">
        <v>8834</v>
      </c>
    </row>
    <row r="22" spans="2:15" x14ac:dyDescent="0.3">
      <c r="B22" s="12">
        <v>4702921684</v>
      </c>
      <c r="C22" s="5">
        <v>31</v>
      </c>
      <c r="D22" s="9">
        <f t="shared" si="0"/>
        <v>31</v>
      </c>
      <c r="E22" s="9" t="str">
        <f t="shared" si="1"/>
        <v/>
      </c>
      <c r="F22" s="9" t="str">
        <f t="shared" si="2"/>
        <v/>
      </c>
      <c r="G22" s="5">
        <v>6.9551612830931147</v>
      </c>
      <c r="H22" s="5" t="str">
        <f t="shared" si="3"/>
        <v/>
      </c>
      <c r="I22" s="5" t="str">
        <f t="shared" si="4"/>
        <v>Intermediate</v>
      </c>
      <c r="J22" s="5" t="str">
        <f t="shared" si="5"/>
        <v/>
      </c>
      <c r="K22" s="5">
        <v>265734</v>
      </c>
      <c r="L22" s="5">
        <v>91932</v>
      </c>
      <c r="M22" s="5">
        <v>159</v>
      </c>
      <c r="N22" s="5">
        <v>807</v>
      </c>
      <c r="O22" s="7">
        <v>7362</v>
      </c>
    </row>
    <row r="23" spans="2:15" x14ac:dyDescent="0.3">
      <c r="B23" s="12">
        <v>5553957443</v>
      </c>
      <c r="C23" s="5">
        <v>31</v>
      </c>
      <c r="D23" s="9">
        <f t="shared" si="0"/>
        <v>31</v>
      </c>
      <c r="E23" s="9" t="str">
        <f t="shared" si="1"/>
        <v/>
      </c>
      <c r="F23" s="9" t="str">
        <f t="shared" si="2"/>
        <v/>
      </c>
      <c r="G23" s="5">
        <v>5.6396774495801596</v>
      </c>
      <c r="H23" s="5" t="str">
        <f t="shared" si="3"/>
        <v/>
      </c>
      <c r="I23" s="5" t="str">
        <f t="shared" si="4"/>
        <v>Intermediate</v>
      </c>
      <c r="J23" s="5" t="str">
        <f t="shared" si="5"/>
        <v/>
      </c>
      <c r="K23" s="5">
        <v>266990</v>
      </c>
      <c r="L23" s="5">
        <v>58146</v>
      </c>
      <c r="M23" s="5">
        <v>726</v>
      </c>
      <c r="N23" s="5">
        <v>403</v>
      </c>
      <c r="O23" s="7">
        <v>6392</v>
      </c>
    </row>
    <row r="24" spans="2:15" x14ac:dyDescent="0.3">
      <c r="B24" s="12">
        <v>5577150313</v>
      </c>
      <c r="C24" s="5">
        <v>30</v>
      </c>
      <c r="D24" s="9">
        <f t="shared" si="0"/>
        <v>30</v>
      </c>
      <c r="E24" s="9" t="str">
        <f t="shared" si="1"/>
        <v/>
      </c>
      <c r="F24" s="9" t="str">
        <f t="shared" si="2"/>
        <v/>
      </c>
      <c r="G24" s="5">
        <v>6.2133333047231041</v>
      </c>
      <c r="H24" s="5" t="str">
        <f t="shared" si="3"/>
        <v/>
      </c>
      <c r="I24" s="5" t="str">
        <f t="shared" si="4"/>
        <v>Intermediate</v>
      </c>
      <c r="J24" s="5" t="str">
        <f t="shared" si="5"/>
        <v/>
      </c>
      <c r="K24" s="5">
        <v>249133</v>
      </c>
      <c r="L24" s="5">
        <v>100789</v>
      </c>
      <c r="M24" s="5">
        <v>2620</v>
      </c>
      <c r="N24" s="5">
        <v>895</v>
      </c>
      <c r="O24" s="7">
        <v>4438</v>
      </c>
    </row>
    <row r="25" spans="2:15" x14ac:dyDescent="0.3">
      <c r="B25" s="12">
        <v>6117666160</v>
      </c>
      <c r="C25" s="5">
        <v>28</v>
      </c>
      <c r="D25" s="9">
        <f t="shared" si="0"/>
        <v>28</v>
      </c>
      <c r="E25" s="9" t="str">
        <f t="shared" si="1"/>
        <v/>
      </c>
      <c r="F25" s="9" t="str">
        <f t="shared" si="2"/>
        <v/>
      </c>
      <c r="G25" s="5">
        <v>5.342142914022717</v>
      </c>
      <c r="H25" s="5" t="str">
        <f t="shared" si="3"/>
        <v/>
      </c>
      <c r="I25" s="5" t="str">
        <f t="shared" si="4"/>
        <v>Intermediate</v>
      </c>
      <c r="J25" s="5" t="str">
        <f t="shared" si="5"/>
        <v/>
      </c>
      <c r="K25" s="5">
        <v>197308</v>
      </c>
      <c r="L25" s="5">
        <v>63312</v>
      </c>
      <c r="M25" s="5">
        <v>44</v>
      </c>
      <c r="N25" s="5">
        <v>57</v>
      </c>
      <c r="O25" s="7">
        <v>8074</v>
      </c>
    </row>
    <row r="26" spans="2:15" x14ac:dyDescent="0.3">
      <c r="B26" s="12">
        <v>6290855005</v>
      </c>
      <c r="C26" s="5">
        <v>29</v>
      </c>
      <c r="D26" s="9">
        <f t="shared" si="0"/>
        <v>29</v>
      </c>
      <c r="E26" s="9" t="str">
        <f t="shared" si="1"/>
        <v/>
      </c>
      <c r="F26" s="9" t="str">
        <f t="shared" si="2"/>
        <v/>
      </c>
      <c r="G26" s="5">
        <v>4.2724138046133104</v>
      </c>
      <c r="H26" s="5" t="str">
        <f t="shared" si="3"/>
        <v/>
      </c>
      <c r="I26" s="5" t="str">
        <f t="shared" si="4"/>
        <v>Intermediate</v>
      </c>
      <c r="J26" s="5" t="str">
        <f t="shared" si="5"/>
        <v/>
      </c>
      <c r="K26" s="5">
        <v>163837</v>
      </c>
      <c r="L26" s="5">
        <v>75389</v>
      </c>
      <c r="M26" s="5">
        <v>80</v>
      </c>
      <c r="N26" s="5">
        <v>110</v>
      </c>
      <c r="O26" s="7">
        <v>6596</v>
      </c>
    </row>
    <row r="27" spans="2:15" x14ac:dyDescent="0.3">
      <c r="B27" s="12">
        <v>6775888955</v>
      </c>
      <c r="C27" s="5">
        <v>26</v>
      </c>
      <c r="D27" s="9">
        <f t="shared" si="0"/>
        <v>26</v>
      </c>
      <c r="E27" s="9" t="str">
        <f t="shared" si="1"/>
        <v/>
      </c>
      <c r="F27" s="9" t="str">
        <f t="shared" si="2"/>
        <v/>
      </c>
      <c r="G27" s="5">
        <v>1.8134615161241252</v>
      </c>
      <c r="H27" s="5" t="str">
        <f t="shared" si="3"/>
        <v/>
      </c>
      <c r="I27" s="5" t="str">
        <f t="shared" si="4"/>
        <v/>
      </c>
      <c r="J27" s="5" t="str">
        <f t="shared" si="5"/>
        <v>Beginner</v>
      </c>
      <c r="K27" s="5">
        <v>65512</v>
      </c>
      <c r="L27" s="5">
        <v>55426</v>
      </c>
      <c r="M27" s="5">
        <v>286</v>
      </c>
      <c r="N27" s="5">
        <v>385</v>
      </c>
      <c r="O27" s="7">
        <v>1044</v>
      </c>
    </row>
    <row r="28" spans="2:15" x14ac:dyDescent="0.3">
      <c r="B28" s="12">
        <v>6962181067</v>
      </c>
      <c r="C28" s="5">
        <v>31</v>
      </c>
      <c r="D28" s="9">
        <f t="shared" si="0"/>
        <v>31</v>
      </c>
      <c r="E28" s="9" t="str">
        <f t="shared" si="1"/>
        <v/>
      </c>
      <c r="F28" s="9" t="str">
        <f t="shared" si="2"/>
        <v/>
      </c>
      <c r="G28" s="5">
        <v>6.585806477454403</v>
      </c>
      <c r="H28" s="5" t="str">
        <f t="shared" si="3"/>
        <v/>
      </c>
      <c r="I28" s="5" t="str">
        <f t="shared" si="4"/>
        <v>Intermediate</v>
      </c>
      <c r="J28" s="5" t="str">
        <f t="shared" si="5"/>
        <v/>
      </c>
      <c r="K28" s="5">
        <v>303639</v>
      </c>
      <c r="L28" s="5">
        <v>61443</v>
      </c>
      <c r="M28" s="5">
        <v>707</v>
      </c>
      <c r="N28" s="5">
        <v>574</v>
      </c>
      <c r="O28" s="7">
        <v>7620</v>
      </c>
    </row>
    <row r="29" spans="2:15" x14ac:dyDescent="0.3">
      <c r="B29" s="12">
        <v>7007744171</v>
      </c>
      <c r="C29" s="5">
        <v>26</v>
      </c>
      <c r="D29" s="9">
        <f t="shared" si="0"/>
        <v>26</v>
      </c>
      <c r="E29" s="9" t="str">
        <f t="shared" si="1"/>
        <v/>
      </c>
      <c r="F29" s="9" t="str">
        <f t="shared" si="2"/>
        <v/>
      </c>
      <c r="G29" s="5">
        <v>8.0153845915427571</v>
      </c>
      <c r="H29" s="5" t="str">
        <f t="shared" si="3"/>
        <v>PRO</v>
      </c>
      <c r="I29" s="5" t="str">
        <f t="shared" si="4"/>
        <v/>
      </c>
      <c r="J29" s="5" t="str">
        <f t="shared" si="5"/>
        <v/>
      </c>
      <c r="K29" s="5">
        <v>294409</v>
      </c>
      <c r="L29" s="5">
        <v>66144</v>
      </c>
      <c r="M29" s="5">
        <v>807</v>
      </c>
      <c r="N29" s="5">
        <v>423</v>
      </c>
      <c r="O29" s="7">
        <v>7299</v>
      </c>
    </row>
    <row r="30" spans="2:15" x14ac:dyDescent="0.3">
      <c r="B30" s="12">
        <v>7086361926</v>
      </c>
      <c r="C30" s="5">
        <v>31</v>
      </c>
      <c r="D30" s="9">
        <f t="shared" si="0"/>
        <v>31</v>
      </c>
      <c r="E30" s="9" t="str">
        <f t="shared" si="1"/>
        <v/>
      </c>
      <c r="F30" s="9" t="str">
        <f t="shared" si="2"/>
        <v/>
      </c>
      <c r="G30" s="5">
        <v>6.3880645078156268</v>
      </c>
      <c r="H30" s="5" t="str">
        <f t="shared" si="3"/>
        <v/>
      </c>
      <c r="I30" s="5" t="str">
        <f t="shared" si="4"/>
        <v>Intermediate</v>
      </c>
      <c r="J30" s="5" t="str">
        <f t="shared" si="5"/>
        <v/>
      </c>
      <c r="K30" s="5">
        <v>290525</v>
      </c>
      <c r="L30" s="5">
        <v>79557</v>
      </c>
      <c r="M30" s="5">
        <v>1320</v>
      </c>
      <c r="N30" s="5">
        <v>786</v>
      </c>
      <c r="O30" s="7">
        <v>4459</v>
      </c>
    </row>
    <row r="31" spans="2:15" x14ac:dyDescent="0.3">
      <c r="B31" s="12">
        <v>8053475328</v>
      </c>
      <c r="C31" s="5">
        <v>31</v>
      </c>
      <c r="D31" s="9">
        <f t="shared" si="0"/>
        <v>31</v>
      </c>
      <c r="E31" s="9" t="str">
        <f t="shared" si="1"/>
        <v/>
      </c>
      <c r="F31" s="9" t="str">
        <f t="shared" si="2"/>
        <v/>
      </c>
      <c r="G31" s="5">
        <v>11.475161198646786</v>
      </c>
      <c r="H31" s="5" t="str">
        <f t="shared" si="3"/>
        <v>PRO</v>
      </c>
      <c r="I31" s="5" t="str">
        <f t="shared" si="4"/>
        <v/>
      </c>
      <c r="J31" s="5" t="str">
        <f t="shared" si="5"/>
        <v/>
      </c>
      <c r="K31" s="5">
        <v>457662</v>
      </c>
      <c r="L31" s="5">
        <v>91320</v>
      </c>
      <c r="M31" s="5">
        <v>2640</v>
      </c>
      <c r="N31" s="5">
        <v>297</v>
      </c>
      <c r="O31" s="7">
        <v>4680</v>
      </c>
    </row>
    <row r="32" spans="2:15" x14ac:dyDescent="0.3">
      <c r="B32" s="12">
        <v>8253242879</v>
      </c>
      <c r="C32" s="5">
        <v>19</v>
      </c>
      <c r="D32" s="9" t="str">
        <f t="shared" si="0"/>
        <v/>
      </c>
      <c r="E32" s="9">
        <f t="shared" si="1"/>
        <v>19</v>
      </c>
      <c r="F32" s="9" t="str">
        <f t="shared" si="2"/>
        <v/>
      </c>
      <c r="G32" s="5">
        <v>4.6673684684853809</v>
      </c>
      <c r="H32" s="5" t="str">
        <f t="shared" si="3"/>
        <v/>
      </c>
      <c r="I32" s="5" t="str">
        <f t="shared" si="4"/>
        <v>Intermediate</v>
      </c>
      <c r="J32" s="5" t="str">
        <f t="shared" si="5"/>
        <v/>
      </c>
      <c r="K32" s="5">
        <v>123161</v>
      </c>
      <c r="L32" s="5">
        <v>33972</v>
      </c>
      <c r="M32" s="5">
        <v>390</v>
      </c>
      <c r="N32" s="5">
        <v>272</v>
      </c>
      <c r="O32" s="7">
        <v>2221</v>
      </c>
    </row>
    <row r="33" spans="2:15" x14ac:dyDescent="0.3">
      <c r="B33" s="12">
        <v>8378563200</v>
      </c>
      <c r="C33" s="5">
        <v>31</v>
      </c>
      <c r="D33" s="9">
        <f t="shared" si="0"/>
        <v>31</v>
      </c>
      <c r="E33" s="9" t="str">
        <f t="shared" si="1"/>
        <v/>
      </c>
      <c r="F33" s="9" t="str">
        <f t="shared" si="2"/>
        <v/>
      </c>
      <c r="G33" s="5">
        <v>6.9135484618525318</v>
      </c>
      <c r="H33" s="5" t="str">
        <f t="shared" si="3"/>
        <v/>
      </c>
      <c r="I33" s="5" t="str">
        <f t="shared" si="4"/>
        <v>Intermediate</v>
      </c>
      <c r="J33" s="5" t="str">
        <f t="shared" si="5"/>
        <v/>
      </c>
      <c r="K33" s="5">
        <v>270249</v>
      </c>
      <c r="L33" s="5">
        <v>106534</v>
      </c>
      <c r="M33" s="5">
        <v>1819</v>
      </c>
      <c r="N33" s="5">
        <v>318</v>
      </c>
      <c r="O33" s="7">
        <v>4839</v>
      </c>
    </row>
    <row r="34" spans="2:15" x14ac:dyDescent="0.3">
      <c r="B34" s="12">
        <v>8583815059</v>
      </c>
      <c r="C34" s="5">
        <v>31</v>
      </c>
      <c r="D34" s="9">
        <f t="shared" si="0"/>
        <v>31</v>
      </c>
      <c r="E34" s="9" t="str">
        <f t="shared" si="1"/>
        <v/>
      </c>
      <c r="F34" s="9" t="str">
        <f t="shared" si="2"/>
        <v/>
      </c>
      <c r="G34" s="5">
        <v>5.6154838223611172</v>
      </c>
      <c r="H34" s="5" t="str">
        <f t="shared" si="3"/>
        <v/>
      </c>
      <c r="I34" s="5" t="str">
        <f t="shared" si="4"/>
        <v>Intermediate</v>
      </c>
      <c r="J34" s="5" t="str">
        <f t="shared" si="5"/>
        <v/>
      </c>
      <c r="K34" s="5">
        <v>223154</v>
      </c>
      <c r="L34" s="5">
        <v>84693</v>
      </c>
      <c r="M34" s="5">
        <v>300</v>
      </c>
      <c r="N34" s="5">
        <v>688</v>
      </c>
      <c r="O34" s="7">
        <v>4287</v>
      </c>
    </row>
    <row r="35" spans="2:15" x14ac:dyDescent="0.3">
      <c r="B35" s="12">
        <v>8792009665</v>
      </c>
      <c r="C35" s="5">
        <v>29</v>
      </c>
      <c r="D35" s="9">
        <f t="shared" si="0"/>
        <v>29</v>
      </c>
      <c r="E35" s="9" t="str">
        <f t="shared" si="1"/>
        <v/>
      </c>
      <c r="F35" s="9" t="str">
        <f t="shared" si="2"/>
        <v/>
      </c>
      <c r="G35" s="5">
        <v>1.1865517168209478</v>
      </c>
      <c r="H35" s="5" t="str">
        <f t="shared" si="3"/>
        <v/>
      </c>
      <c r="I35" s="5" t="str">
        <f t="shared" si="4"/>
        <v/>
      </c>
      <c r="J35" s="5" t="str">
        <f t="shared" si="5"/>
        <v>Beginner</v>
      </c>
      <c r="K35" s="5">
        <v>53758</v>
      </c>
      <c r="L35" s="5">
        <v>56907</v>
      </c>
      <c r="M35" s="5">
        <v>28</v>
      </c>
      <c r="N35" s="5">
        <v>117</v>
      </c>
      <c r="O35" s="7">
        <v>2662</v>
      </c>
    </row>
    <row r="36" spans="2:15" ht="15" thickBot="1" x14ac:dyDescent="0.35">
      <c r="B36" s="13">
        <v>8877689391</v>
      </c>
      <c r="C36" s="6">
        <v>31</v>
      </c>
      <c r="D36" s="6">
        <f t="shared" si="0"/>
        <v>31</v>
      </c>
      <c r="E36" s="6" t="str">
        <f t="shared" si="1"/>
        <v/>
      </c>
      <c r="F36" s="6" t="str">
        <f t="shared" si="2"/>
        <v/>
      </c>
      <c r="G36" s="6">
        <v>13.212903138129944</v>
      </c>
      <c r="H36" s="6" t="str">
        <f t="shared" si="3"/>
        <v>PRO</v>
      </c>
      <c r="I36" s="6" t="str">
        <f t="shared" si="4"/>
        <v/>
      </c>
      <c r="J36" s="6" t="str">
        <f t="shared" si="5"/>
        <v/>
      </c>
      <c r="K36" s="6">
        <v>497241</v>
      </c>
      <c r="L36" s="6">
        <v>106028</v>
      </c>
      <c r="M36" s="6">
        <v>2048</v>
      </c>
      <c r="N36" s="6">
        <v>308</v>
      </c>
      <c r="O36" s="8">
        <v>7276</v>
      </c>
    </row>
    <row r="37" spans="2:15" x14ac:dyDescent="0.3">
      <c r="B37" s="4"/>
    </row>
    <row r="160" spans="2:15" ht="18" x14ac:dyDescent="0.35">
      <c r="B160" s="28" t="s">
        <v>43</v>
      </c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</row>
    <row r="162" spans="2:23" ht="18" x14ac:dyDescent="0.35">
      <c r="B162" s="28" t="s">
        <v>44</v>
      </c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</row>
    <row r="164" spans="2:23" ht="18" x14ac:dyDescent="0.35">
      <c r="B164" s="28" t="s">
        <v>51</v>
      </c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</row>
    <row r="166" spans="2:23" ht="18" x14ac:dyDescent="0.35">
      <c r="B166" s="28" t="s">
        <v>45</v>
      </c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</row>
    <row r="168" spans="2:23" ht="18" customHeight="1" x14ac:dyDescent="0.35">
      <c r="B168" s="30" t="s">
        <v>54</v>
      </c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27"/>
      <c r="Q168" s="27"/>
      <c r="R168" s="27"/>
      <c r="S168" s="27"/>
      <c r="T168" s="27"/>
    </row>
    <row r="169" spans="2:23" ht="14.4" customHeight="1" x14ac:dyDescent="0.35"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27"/>
      <c r="Q169" s="27"/>
      <c r="R169" s="27"/>
      <c r="S169" s="27"/>
      <c r="T169" s="27"/>
    </row>
    <row r="171" spans="2:23" x14ac:dyDescent="0.3">
      <c r="B171" s="30" t="s">
        <v>46</v>
      </c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</row>
    <row r="172" spans="2:23" x14ac:dyDescent="0.3"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</row>
    <row r="174" spans="2:23" x14ac:dyDescent="0.3">
      <c r="B174" s="30" t="s">
        <v>47</v>
      </c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</row>
    <row r="175" spans="2:23" x14ac:dyDescent="0.3"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</row>
    <row r="177" spans="2:15" ht="18" x14ac:dyDescent="0.35">
      <c r="B177" s="28" t="s">
        <v>57</v>
      </c>
      <c r="C177" s="29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</row>
  </sheetData>
  <mergeCells count="8">
    <mergeCell ref="B177:O177"/>
    <mergeCell ref="B171:O172"/>
    <mergeCell ref="B174:P175"/>
    <mergeCell ref="B168:O169"/>
    <mergeCell ref="B160:O160"/>
    <mergeCell ref="B162:W162"/>
    <mergeCell ref="B166:Q166"/>
    <mergeCell ref="B164:T164"/>
  </mergeCells>
  <conditionalFormatting sqref="D4:D36">
    <cfRule type="containsText" dxfId="22" priority="7" operator="containsText" text="Active">
      <formula>NOT(ISERROR(SEARCH("Active",D4)))</formula>
    </cfRule>
  </conditionalFormatting>
  <conditionalFormatting sqref="E4:E36">
    <cfRule type="containsText" dxfId="21" priority="6" operator="containsText" text="Moderate">
      <formula>NOT(ISERROR(SEARCH("Moderate",E4)))</formula>
    </cfRule>
  </conditionalFormatting>
  <conditionalFormatting sqref="F4:F36">
    <cfRule type="containsText" dxfId="20" priority="5" operator="containsText" text="Light">
      <formula>NOT(ISERROR(SEARCH("Light",F4)))</formula>
    </cfRule>
  </conditionalFormatting>
  <conditionalFormatting sqref="H4:H36">
    <cfRule type="containsText" dxfId="19" priority="4" operator="containsText" text="PRO">
      <formula>NOT(ISERROR(SEARCH("PRO",H4)))</formula>
    </cfRule>
    <cfRule type="containsText" dxfId="18" priority="3" operator="containsText" text="PRO">
      <formula>NOT(ISERROR(SEARCH("PRO",H4)))</formula>
    </cfRule>
  </conditionalFormatting>
  <conditionalFormatting sqref="I4:I36">
    <cfRule type="containsText" dxfId="17" priority="2" operator="containsText" text="Intermediate">
      <formula>NOT(ISERROR(SEARCH("Intermediate",I4)))</formula>
    </cfRule>
  </conditionalFormatting>
  <conditionalFormatting sqref="J4:J36">
    <cfRule type="containsText" dxfId="10" priority="1" operator="containsText" text="Beginner">
      <formula>NOT(ISERROR(SEARCH("Beginner",J4)))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C211B-3663-4EEB-9B60-7BEB0B160E9E}">
  <dimension ref="B2:W167"/>
  <sheetViews>
    <sheetView zoomScale="76" workbookViewId="0">
      <selection activeCell="E8" sqref="E8"/>
    </sheetView>
  </sheetViews>
  <sheetFormatPr defaultRowHeight="14.4" x14ac:dyDescent="0.3"/>
  <cols>
    <col min="2" max="2" width="11.77734375" bestFit="1" customWidth="1"/>
    <col min="3" max="3" width="12.21875" bestFit="1" customWidth="1"/>
    <col min="4" max="4" width="16.21875" bestFit="1" customWidth="1"/>
    <col min="5" max="5" width="23.33203125" bestFit="1" customWidth="1"/>
    <col min="6" max="6" width="13.88671875" bestFit="1" customWidth="1"/>
    <col min="7" max="7" width="24.6640625" bestFit="1" customWidth="1"/>
    <col min="8" max="8" width="10.33203125" bestFit="1" customWidth="1"/>
    <col min="9" max="9" width="22.33203125" bestFit="1" customWidth="1"/>
    <col min="10" max="10" width="15.33203125" bestFit="1" customWidth="1"/>
    <col min="11" max="11" width="10.5546875" bestFit="1" customWidth="1"/>
    <col min="12" max="12" width="12.77734375" bestFit="1" customWidth="1"/>
    <col min="13" max="13" width="19" bestFit="1" customWidth="1"/>
    <col min="14" max="14" width="19.6640625" bestFit="1" customWidth="1"/>
    <col min="15" max="15" width="20.6640625" bestFit="1" customWidth="1"/>
  </cols>
  <sheetData>
    <row r="2" spans="2:15" ht="15" thickBot="1" x14ac:dyDescent="0.35"/>
    <row r="3" spans="2:15" ht="15" thickBot="1" x14ac:dyDescent="0.35">
      <c r="B3" s="34" t="s">
        <v>30</v>
      </c>
      <c r="C3" s="35" t="s">
        <v>31</v>
      </c>
      <c r="D3" s="35" t="s">
        <v>40</v>
      </c>
      <c r="E3" s="35" t="s">
        <v>41</v>
      </c>
      <c r="F3" s="35" t="s">
        <v>42</v>
      </c>
      <c r="G3" s="35" t="s">
        <v>32</v>
      </c>
      <c r="H3" s="35" t="s">
        <v>34</v>
      </c>
      <c r="I3" s="35" t="s">
        <v>33</v>
      </c>
      <c r="J3" s="35" t="s">
        <v>38</v>
      </c>
      <c r="K3" s="35" t="s">
        <v>25</v>
      </c>
      <c r="L3" s="35" t="s">
        <v>26</v>
      </c>
      <c r="M3" s="35" t="s">
        <v>27</v>
      </c>
      <c r="N3" s="35" t="s">
        <v>28</v>
      </c>
      <c r="O3" s="35" t="s">
        <v>29</v>
      </c>
    </row>
    <row r="4" spans="2:15" x14ac:dyDescent="0.3">
      <c r="B4" s="23" t="s">
        <v>0</v>
      </c>
      <c r="C4" s="24">
        <v>33</v>
      </c>
      <c r="D4" s="25" t="str">
        <f>IF(C4&gt;20,"Active","")</f>
        <v>Active</v>
      </c>
      <c r="E4" s="24" t="str">
        <f>IF(AND(C4&gt;10,C4&lt;20),"Moderate","")</f>
        <v/>
      </c>
      <c r="F4" s="24" t="str">
        <f>IF(C4&lt;10,"Light","")</f>
        <v/>
      </c>
      <c r="G4" s="25">
        <v>5.1033333160660481</v>
      </c>
      <c r="H4" s="24" t="str">
        <f>IF(G4&gt;=5.5,"PRO","")</f>
        <v/>
      </c>
      <c r="I4" s="24" t="str">
        <f>IF(AND(G4&gt;4.5,G4&lt;5.5),"Intermediate","")</f>
        <v>Intermediate</v>
      </c>
      <c r="J4" s="24" t="str">
        <f>IF(G4&lt;=4.5,"Beginner","")</f>
        <v/>
      </c>
      <c r="K4" s="24">
        <v>237558</v>
      </c>
      <c r="L4" s="24">
        <v>75459</v>
      </c>
      <c r="M4" s="24">
        <v>671</v>
      </c>
      <c r="N4" s="24">
        <v>349</v>
      </c>
      <c r="O4" s="26">
        <v>5998</v>
      </c>
    </row>
    <row r="5" spans="2:15" x14ac:dyDescent="0.3">
      <c r="B5" s="14" t="s">
        <v>1</v>
      </c>
      <c r="C5" s="15">
        <v>33</v>
      </c>
      <c r="D5" s="25" t="str">
        <f t="shared" ref="D5:D34" si="0">IF(C5&gt;20,"Active","")</f>
        <v>Active</v>
      </c>
      <c r="E5" s="24" t="str">
        <f t="shared" ref="E5:E34" si="1">IF(AND(C5&gt;10,C5&lt;20),"Moderate","")</f>
        <v/>
      </c>
      <c r="F5" s="24" t="str">
        <f t="shared" ref="F5:F34" si="2">IF(C5&lt;10,"Light","")</f>
        <v/>
      </c>
      <c r="G5" s="16">
        <v>5.5993939624591302</v>
      </c>
      <c r="H5" s="15" t="str">
        <f t="shared" ref="H5:H34" si="3">IF(G5&gt;=5.5,"PRO","")</f>
        <v>PRO</v>
      </c>
      <c r="I5" s="15" t="str">
        <f t="shared" ref="I5:I34" si="4">IF(AND(G5&gt;4.5,G5&lt;5.5),"Intermediate","")</f>
        <v/>
      </c>
      <c r="J5" s="15" t="str">
        <f t="shared" ref="J5:J34" si="5">IF(G5&lt;=4.5,"Beginner","")</f>
        <v/>
      </c>
      <c r="K5" s="15">
        <v>255538</v>
      </c>
      <c r="L5" s="15">
        <v>77761</v>
      </c>
      <c r="M5" s="15">
        <v>691</v>
      </c>
      <c r="N5" s="15">
        <v>409</v>
      </c>
      <c r="O5" s="17">
        <v>6633</v>
      </c>
    </row>
    <row r="6" spans="2:15" x14ac:dyDescent="0.3">
      <c r="B6" s="14" t="s">
        <v>2</v>
      </c>
      <c r="C6" s="15">
        <v>33</v>
      </c>
      <c r="D6" s="25" t="str">
        <f t="shared" si="0"/>
        <v>Active</v>
      </c>
      <c r="E6" s="24" t="str">
        <f t="shared" si="1"/>
        <v/>
      </c>
      <c r="F6" s="24" t="str">
        <f t="shared" si="2"/>
        <v/>
      </c>
      <c r="G6" s="16">
        <v>5.2878787770415796</v>
      </c>
      <c r="H6" s="15" t="str">
        <f t="shared" si="3"/>
        <v/>
      </c>
      <c r="I6" s="15" t="str">
        <f t="shared" si="4"/>
        <v>Intermediate</v>
      </c>
      <c r="J6" s="15" t="str">
        <f t="shared" si="5"/>
        <v/>
      </c>
      <c r="K6" s="15">
        <v>248617</v>
      </c>
      <c r="L6" s="15">
        <v>77721</v>
      </c>
      <c r="M6" s="15">
        <v>633</v>
      </c>
      <c r="N6" s="15">
        <v>326</v>
      </c>
      <c r="O6" s="17">
        <v>7057</v>
      </c>
    </row>
    <row r="7" spans="2:15" x14ac:dyDescent="0.3">
      <c r="B7" s="14" t="s">
        <v>3</v>
      </c>
      <c r="C7" s="15">
        <v>32</v>
      </c>
      <c r="D7" s="25" t="str">
        <f t="shared" si="0"/>
        <v>Active</v>
      </c>
      <c r="E7" s="24" t="str">
        <f t="shared" si="1"/>
        <v/>
      </c>
      <c r="F7" s="24" t="str">
        <f t="shared" si="2"/>
        <v/>
      </c>
      <c r="G7" s="16">
        <v>6.2915625174646248</v>
      </c>
      <c r="H7" s="15" t="str">
        <f t="shared" si="3"/>
        <v>PRO</v>
      </c>
      <c r="I7" s="15" t="str">
        <f t="shared" si="4"/>
        <v/>
      </c>
      <c r="J7" s="15" t="str">
        <f t="shared" si="5"/>
        <v/>
      </c>
      <c r="K7" s="15">
        <v>277733</v>
      </c>
      <c r="L7" s="15">
        <v>76574</v>
      </c>
      <c r="M7" s="15">
        <v>891</v>
      </c>
      <c r="N7" s="15">
        <v>484</v>
      </c>
      <c r="O7" s="17">
        <v>6202</v>
      </c>
    </row>
    <row r="8" spans="2:15" x14ac:dyDescent="0.3">
      <c r="B8" s="14" t="s">
        <v>4</v>
      </c>
      <c r="C8" s="15">
        <v>32</v>
      </c>
      <c r="D8" s="25" t="str">
        <f t="shared" si="0"/>
        <v>Active</v>
      </c>
      <c r="E8" s="24" t="str">
        <f t="shared" si="1"/>
        <v/>
      </c>
      <c r="F8" s="24" t="str">
        <f t="shared" si="2"/>
        <v/>
      </c>
      <c r="G8" s="16">
        <v>4.5406249602674507</v>
      </c>
      <c r="H8" s="15" t="str">
        <f t="shared" si="3"/>
        <v/>
      </c>
      <c r="I8" s="15" t="str">
        <f t="shared" si="4"/>
        <v>Intermediate</v>
      </c>
      <c r="J8" s="15" t="str">
        <f t="shared" si="5"/>
        <v/>
      </c>
      <c r="K8" s="15">
        <v>205096</v>
      </c>
      <c r="L8" s="15">
        <v>71391</v>
      </c>
      <c r="M8" s="15">
        <v>605</v>
      </c>
      <c r="N8" s="15">
        <v>379</v>
      </c>
      <c r="O8" s="17">
        <v>5291</v>
      </c>
    </row>
    <row r="9" spans="2:15" x14ac:dyDescent="0.3">
      <c r="B9" s="14" t="s">
        <v>5</v>
      </c>
      <c r="C9" s="15">
        <v>32</v>
      </c>
      <c r="D9" s="25" t="str">
        <f t="shared" si="0"/>
        <v>Active</v>
      </c>
      <c r="E9" s="24" t="str">
        <f t="shared" si="1"/>
        <v/>
      </c>
      <c r="F9" s="24" t="str">
        <f t="shared" si="2"/>
        <v/>
      </c>
      <c r="G9" s="16">
        <v>5.657812474993988</v>
      </c>
      <c r="H9" s="15" t="str">
        <f t="shared" si="3"/>
        <v>PRO</v>
      </c>
      <c r="I9" s="15" t="str">
        <f t="shared" si="4"/>
        <v/>
      </c>
      <c r="J9" s="15" t="str">
        <f t="shared" si="5"/>
        <v/>
      </c>
      <c r="K9" s="15">
        <v>252703</v>
      </c>
      <c r="L9" s="15">
        <v>74668</v>
      </c>
      <c r="M9" s="15">
        <v>781</v>
      </c>
      <c r="N9" s="15">
        <v>516</v>
      </c>
      <c r="O9" s="17">
        <v>6025</v>
      </c>
    </row>
    <row r="10" spans="2:15" x14ac:dyDescent="0.3">
      <c r="B10" s="14" t="s">
        <v>6</v>
      </c>
      <c r="C10" s="15">
        <v>32</v>
      </c>
      <c r="D10" s="25" t="str">
        <f t="shared" si="0"/>
        <v>Active</v>
      </c>
      <c r="E10" s="24" t="str">
        <f t="shared" si="1"/>
        <v/>
      </c>
      <c r="F10" s="24" t="str">
        <f t="shared" si="2"/>
        <v/>
      </c>
      <c r="G10" s="16">
        <v>5.8718749247491324</v>
      </c>
      <c r="H10" s="15" t="str">
        <f t="shared" si="3"/>
        <v>PRO</v>
      </c>
      <c r="I10" s="15" t="str">
        <f t="shared" si="4"/>
        <v/>
      </c>
      <c r="J10" s="15" t="str">
        <f t="shared" si="5"/>
        <v/>
      </c>
      <c r="K10" s="15">
        <v>257557</v>
      </c>
      <c r="L10" s="15">
        <v>75491</v>
      </c>
      <c r="M10" s="15">
        <v>767</v>
      </c>
      <c r="N10" s="15">
        <v>441</v>
      </c>
      <c r="O10" s="17">
        <v>6461</v>
      </c>
    </row>
    <row r="11" spans="2:15" x14ac:dyDescent="0.3">
      <c r="B11" s="14" t="s">
        <v>7</v>
      </c>
      <c r="C11" s="15">
        <v>32</v>
      </c>
      <c r="D11" s="25" t="str">
        <f t="shared" si="0"/>
        <v>Active</v>
      </c>
      <c r="E11" s="24" t="str">
        <f t="shared" si="1"/>
        <v/>
      </c>
      <c r="F11" s="24" t="str">
        <f t="shared" si="2"/>
        <v/>
      </c>
      <c r="G11" s="16">
        <v>5.9503125439514415</v>
      </c>
      <c r="H11" s="15" t="str">
        <f t="shared" si="3"/>
        <v>PRO</v>
      </c>
      <c r="I11" s="15" t="str">
        <f t="shared" si="4"/>
        <v/>
      </c>
      <c r="J11" s="15" t="str">
        <f t="shared" si="5"/>
        <v/>
      </c>
      <c r="K11" s="15">
        <v>261215</v>
      </c>
      <c r="L11" s="15">
        <v>76647</v>
      </c>
      <c r="M11" s="15">
        <v>774</v>
      </c>
      <c r="N11" s="15">
        <v>600</v>
      </c>
      <c r="O11" s="17">
        <v>6515</v>
      </c>
    </row>
    <row r="12" spans="2:15" x14ac:dyDescent="0.3">
      <c r="B12" s="14" t="s">
        <v>8</v>
      </c>
      <c r="C12" s="15">
        <v>32</v>
      </c>
      <c r="D12" s="25" t="str">
        <f t="shared" si="0"/>
        <v>Active</v>
      </c>
      <c r="E12" s="24" t="str">
        <f t="shared" si="1"/>
        <v/>
      </c>
      <c r="F12" s="24" t="str">
        <f t="shared" si="2"/>
        <v/>
      </c>
      <c r="G12" s="16">
        <v>6.030000067315993</v>
      </c>
      <c r="H12" s="15" t="str">
        <f t="shared" si="3"/>
        <v>PRO</v>
      </c>
      <c r="I12" s="15" t="str">
        <f t="shared" si="4"/>
        <v/>
      </c>
      <c r="J12" s="15" t="str">
        <f t="shared" si="5"/>
        <v/>
      </c>
      <c r="K12" s="15">
        <v>263795</v>
      </c>
      <c r="L12" s="15">
        <v>77500</v>
      </c>
      <c r="M12" s="15">
        <v>859</v>
      </c>
      <c r="N12" s="15">
        <v>478</v>
      </c>
      <c r="O12" s="17">
        <v>5845</v>
      </c>
    </row>
    <row r="13" spans="2:15" x14ac:dyDescent="0.3">
      <c r="B13" s="14" t="s">
        <v>9</v>
      </c>
      <c r="C13" s="15">
        <v>32</v>
      </c>
      <c r="D13" s="25" t="str">
        <f t="shared" si="0"/>
        <v>Active</v>
      </c>
      <c r="E13" s="24" t="str">
        <f t="shared" si="1"/>
        <v/>
      </c>
      <c r="F13" s="24" t="str">
        <f t="shared" si="2"/>
        <v/>
      </c>
      <c r="G13" s="16">
        <v>5.3278124725911784</v>
      </c>
      <c r="H13" s="15" t="str">
        <f t="shared" si="3"/>
        <v/>
      </c>
      <c r="I13" s="15" t="str">
        <f t="shared" si="4"/>
        <v>Intermediate</v>
      </c>
      <c r="J13" s="15" t="str">
        <f t="shared" si="5"/>
        <v/>
      </c>
      <c r="K13" s="15">
        <v>238284</v>
      </c>
      <c r="L13" s="15">
        <v>74485</v>
      </c>
      <c r="M13" s="15">
        <v>782</v>
      </c>
      <c r="N13" s="15">
        <v>424</v>
      </c>
      <c r="O13" s="17">
        <v>6257</v>
      </c>
    </row>
    <row r="14" spans="2:15" x14ac:dyDescent="0.3">
      <c r="B14" s="14" t="s">
        <v>10</v>
      </c>
      <c r="C14" s="15">
        <v>32</v>
      </c>
      <c r="D14" s="25" t="str">
        <f t="shared" si="0"/>
        <v>Active</v>
      </c>
      <c r="E14" s="24" t="str">
        <f t="shared" si="1"/>
        <v/>
      </c>
      <c r="F14" s="24" t="str">
        <f t="shared" si="2"/>
        <v/>
      </c>
      <c r="G14" s="16">
        <v>5.8412500396370906</v>
      </c>
      <c r="H14" s="15" t="str">
        <f t="shared" si="3"/>
        <v>PRO</v>
      </c>
      <c r="I14" s="15" t="str">
        <f t="shared" si="4"/>
        <v/>
      </c>
      <c r="J14" s="15" t="str">
        <f t="shared" si="5"/>
        <v/>
      </c>
      <c r="K14" s="15">
        <v>267124</v>
      </c>
      <c r="L14" s="15">
        <v>76709</v>
      </c>
      <c r="M14" s="15">
        <v>601</v>
      </c>
      <c r="N14" s="15">
        <v>481</v>
      </c>
      <c r="O14" s="17">
        <v>7453</v>
      </c>
    </row>
    <row r="15" spans="2:15" x14ac:dyDescent="0.3">
      <c r="B15" s="14" t="s">
        <v>11</v>
      </c>
      <c r="C15" s="15">
        <v>32</v>
      </c>
      <c r="D15" s="25" t="str">
        <f t="shared" si="0"/>
        <v>Active</v>
      </c>
      <c r="E15" s="24" t="str">
        <f t="shared" si="1"/>
        <v/>
      </c>
      <c r="F15" s="24" t="str">
        <f t="shared" si="2"/>
        <v/>
      </c>
      <c r="G15" s="16">
        <v>5.4675000272691285</v>
      </c>
      <c r="H15" s="15" t="str">
        <f t="shared" si="3"/>
        <v/>
      </c>
      <c r="I15" s="15" t="str">
        <f t="shared" si="4"/>
        <v>Intermediate</v>
      </c>
      <c r="J15" s="15" t="str">
        <f t="shared" si="5"/>
        <v/>
      </c>
      <c r="K15" s="15">
        <v>236621</v>
      </c>
      <c r="L15" s="15">
        <v>73326</v>
      </c>
      <c r="M15" s="15">
        <v>673</v>
      </c>
      <c r="N15" s="15">
        <v>439</v>
      </c>
      <c r="O15" s="17">
        <v>5962</v>
      </c>
    </row>
    <row r="16" spans="2:15" x14ac:dyDescent="0.3">
      <c r="B16" s="14" t="s">
        <v>12</v>
      </c>
      <c r="C16" s="15">
        <v>32</v>
      </c>
      <c r="D16" s="25" t="str">
        <f t="shared" si="0"/>
        <v>Active</v>
      </c>
      <c r="E16" s="24" t="str">
        <f t="shared" si="1"/>
        <v/>
      </c>
      <c r="F16" s="24" t="str">
        <f t="shared" si="2"/>
        <v/>
      </c>
      <c r="G16" s="16">
        <v>5.6328125181607911</v>
      </c>
      <c r="H16" s="15" t="str">
        <f t="shared" si="3"/>
        <v>PRO</v>
      </c>
      <c r="I16" s="15" t="str">
        <f t="shared" si="4"/>
        <v/>
      </c>
      <c r="J16" s="15" t="str">
        <f t="shared" si="5"/>
        <v/>
      </c>
      <c r="K16" s="15">
        <v>253849</v>
      </c>
      <c r="L16" s="15">
        <v>75186</v>
      </c>
      <c r="M16" s="15">
        <v>909</v>
      </c>
      <c r="N16" s="15">
        <v>364</v>
      </c>
      <c r="O16" s="17">
        <v>6172</v>
      </c>
    </row>
    <row r="17" spans="2:15" x14ac:dyDescent="0.3">
      <c r="B17" s="14" t="s">
        <v>13</v>
      </c>
      <c r="C17" s="15">
        <v>32</v>
      </c>
      <c r="D17" s="25" t="str">
        <f t="shared" si="0"/>
        <v>Active</v>
      </c>
      <c r="E17" s="24" t="str">
        <f t="shared" si="1"/>
        <v/>
      </c>
      <c r="F17" s="24" t="str">
        <f t="shared" si="2"/>
        <v/>
      </c>
      <c r="G17" s="16">
        <v>5.5346875265240651</v>
      </c>
      <c r="H17" s="15" t="str">
        <f t="shared" si="3"/>
        <v>PRO</v>
      </c>
      <c r="I17" s="15" t="str">
        <f t="shared" si="4"/>
        <v/>
      </c>
      <c r="J17" s="15" t="str">
        <f t="shared" si="5"/>
        <v/>
      </c>
      <c r="K17" s="15">
        <v>250688</v>
      </c>
      <c r="L17" s="15">
        <v>74604</v>
      </c>
      <c r="M17" s="15">
        <v>634</v>
      </c>
      <c r="N17" s="15">
        <v>564</v>
      </c>
      <c r="O17" s="17">
        <v>6408</v>
      </c>
    </row>
    <row r="18" spans="2:15" x14ac:dyDescent="0.3">
      <c r="B18" s="14" t="s">
        <v>14</v>
      </c>
      <c r="C18" s="15">
        <v>32</v>
      </c>
      <c r="D18" s="25" t="str">
        <f t="shared" si="0"/>
        <v>Active</v>
      </c>
      <c r="E18" s="24" t="str">
        <f t="shared" si="1"/>
        <v/>
      </c>
      <c r="F18" s="24" t="str">
        <f t="shared" si="2"/>
        <v/>
      </c>
      <c r="G18" s="16">
        <v>5.9153124988079089</v>
      </c>
      <c r="H18" s="15" t="str">
        <f t="shared" si="3"/>
        <v>PRO</v>
      </c>
      <c r="I18" s="15" t="str">
        <f t="shared" si="4"/>
        <v/>
      </c>
      <c r="J18" s="15" t="str">
        <f t="shared" si="5"/>
        <v/>
      </c>
      <c r="K18" s="15">
        <v>258516</v>
      </c>
      <c r="L18" s="15">
        <v>74514</v>
      </c>
      <c r="M18" s="15">
        <v>757</v>
      </c>
      <c r="N18" s="15">
        <v>345</v>
      </c>
      <c r="O18" s="17">
        <v>6322</v>
      </c>
    </row>
    <row r="19" spans="2:15" x14ac:dyDescent="0.3">
      <c r="B19" s="14" t="s">
        <v>15</v>
      </c>
      <c r="C19" s="15">
        <v>32</v>
      </c>
      <c r="D19" s="25" t="str">
        <f t="shared" si="0"/>
        <v>Active</v>
      </c>
      <c r="E19" s="24" t="str">
        <f t="shared" si="1"/>
        <v/>
      </c>
      <c r="F19" s="24" t="str">
        <f t="shared" si="2"/>
        <v/>
      </c>
      <c r="G19" s="16">
        <v>5.3615625165402907</v>
      </c>
      <c r="H19" s="15" t="str">
        <f t="shared" si="3"/>
        <v/>
      </c>
      <c r="I19" s="15" t="str">
        <f t="shared" si="4"/>
        <v>Intermediate</v>
      </c>
      <c r="J19" s="15" t="str">
        <f t="shared" si="5"/>
        <v/>
      </c>
      <c r="K19" s="15">
        <v>242996</v>
      </c>
      <c r="L19" s="15">
        <v>74114</v>
      </c>
      <c r="M19" s="15">
        <v>575</v>
      </c>
      <c r="N19" s="15">
        <v>378</v>
      </c>
      <c r="O19" s="17">
        <v>6694</v>
      </c>
    </row>
    <row r="20" spans="2:15" x14ac:dyDescent="0.3">
      <c r="B20" s="14" t="s">
        <v>16</v>
      </c>
      <c r="C20" s="15">
        <v>32</v>
      </c>
      <c r="D20" s="25" t="str">
        <f t="shared" si="0"/>
        <v>Active</v>
      </c>
      <c r="E20" s="24" t="str">
        <f t="shared" si="1"/>
        <v/>
      </c>
      <c r="F20" s="24" t="str">
        <f t="shared" si="2"/>
        <v/>
      </c>
      <c r="G20" s="16">
        <v>5.1812499882071306</v>
      </c>
      <c r="H20" s="15" t="str">
        <f t="shared" si="3"/>
        <v/>
      </c>
      <c r="I20" s="15" t="str">
        <f t="shared" si="4"/>
        <v>Intermediate</v>
      </c>
      <c r="J20" s="15" t="str">
        <f t="shared" si="5"/>
        <v/>
      </c>
      <c r="K20" s="15">
        <v>234289</v>
      </c>
      <c r="L20" s="15">
        <v>72722</v>
      </c>
      <c r="M20" s="15">
        <v>520</v>
      </c>
      <c r="N20" s="15">
        <v>448</v>
      </c>
      <c r="O20" s="17">
        <v>6559</v>
      </c>
    </row>
    <row r="21" spans="2:15" x14ac:dyDescent="0.3">
      <c r="B21" s="14" t="s">
        <v>17</v>
      </c>
      <c r="C21" s="15">
        <v>31</v>
      </c>
      <c r="D21" s="25" t="str">
        <f t="shared" si="0"/>
        <v>Active</v>
      </c>
      <c r="E21" s="24" t="str">
        <f t="shared" si="1"/>
        <v/>
      </c>
      <c r="F21" s="24" t="str">
        <f t="shared" si="2"/>
        <v/>
      </c>
      <c r="G21" s="16">
        <v>6.1006451037622274</v>
      </c>
      <c r="H21" s="15" t="str">
        <f t="shared" si="3"/>
        <v>PRO</v>
      </c>
      <c r="I21" s="15" t="str">
        <f t="shared" si="4"/>
        <v/>
      </c>
      <c r="J21" s="15" t="str">
        <f t="shared" si="5"/>
        <v/>
      </c>
      <c r="K21" s="15">
        <v>258726</v>
      </c>
      <c r="L21" s="15">
        <v>73592</v>
      </c>
      <c r="M21" s="15">
        <v>628</v>
      </c>
      <c r="N21" s="15">
        <v>513</v>
      </c>
      <c r="O21" s="17">
        <v>6775</v>
      </c>
    </row>
    <row r="22" spans="2:15" x14ac:dyDescent="0.3">
      <c r="B22" s="18">
        <v>42374</v>
      </c>
      <c r="C22" s="15">
        <v>30</v>
      </c>
      <c r="D22" s="25" t="str">
        <f t="shared" si="0"/>
        <v>Active</v>
      </c>
      <c r="E22" s="24" t="str">
        <f t="shared" si="1"/>
        <v/>
      </c>
      <c r="F22" s="24" t="str">
        <f t="shared" si="2"/>
        <v/>
      </c>
      <c r="G22" s="16">
        <v>4.9749999940395355</v>
      </c>
      <c r="H22" s="15" t="str">
        <f t="shared" si="3"/>
        <v/>
      </c>
      <c r="I22" s="15" t="str">
        <f t="shared" si="4"/>
        <v>Intermediate</v>
      </c>
      <c r="J22" s="15" t="str">
        <f t="shared" si="5"/>
        <v/>
      </c>
      <c r="K22" s="15">
        <v>206870</v>
      </c>
      <c r="L22" s="15">
        <v>66913</v>
      </c>
      <c r="M22" s="15">
        <v>679</v>
      </c>
      <c r="N22" s="15">
        <v>471</v>
      </c>
      <c r="O22" s="17">
        <v>4808</v>
      </c>
    </row>
    <row r="23" spans="2:15" x14ac:dyDescent="0.3">
      <c r="B23" s="18">
        <v>42405</v>
      </c>
      <c r="C23" s="15">
        <v>29</v>
      </c>
      <c r="D23" s="25" t="str">
        <f t="shared" si="0"/>
        <v>Active</v>
      </c>
      <c r="E23" s="24" t="str">
        <f t="shared" si="1"/>
        <v/>
      </c>
      <c r="F23" s="24" t="str">
        <f t="shared" si="2"/>
        <v/>
      </c>
      <c r="G23" s="16">
        <v>4.9672413643064184</v>
      </c>
      <c r="H23" s="15" t="str">
        <f t="shared" si="3"/>
        <v/>
      </c>
      <c r="I23" s="15" t="str">
        <f t="shared" si="4"/>
        <v>Intermediate</v>
      </c>
      <c r="J23" s="15" t="str">
        <f t="shared" si="5"/>
        <v/>
      </c>
      <c r="K23" s="15">
        <v>204434</v>
      </c>
      <c r="L23" s="15">
        <v>65988</v>
      </c>
      <c r="M23" s="15">
        <v>466</v>
      </c>
      <c r="N23" s="15">
        <v>382</v>
      </c>
      <c r="O23" s="17">
        <v>5418</v>
      </c>
    </row>
    <row r="24" spans="2:15" x14ac:dyDescent="0.3">
      <c r="B24" s="18">
        <v>42434</v>
      </c>
      <c r="C24" s="15">
        <v>29</v>
      </c>
      <c r="D24" s="25" t="str">
        <f t="shared" si="0"/>
        <v>Active</v>
      </c>
      <c r="E24" s="24" t="str">
        <f t="shared" si="1"/>
        <v/>
      </c>
      <c r="F24" s="24" t="str">
        <f t="shared" si="2"/>
        <v/>
      </c>
      <c r="G24" s="16">
        <v>6.0944827448833614</v>
      </c>
      <c r="H24" s="15" t="str">
        <f t="shared" si="3"/>
        <v>PRO</v>
      </c>
      <c r="I24" s="15" t="str">
        <f t="shared" si="4"/>
        <v/>
      </c>
      <c r="J24" s="15" t="str">
        <f t="shared" si="5"/>
        <v/>
      </c>
      <c r="K24" s="15">
        <v>248203</v>
      </c>
      <c r="L24" s="15">
        <v>71163</v>
      </c>
      <c r="M24" s="15">
        <v>723</v>
      </c>
      <c r="N24" s="15">
        <v>430</v>
      </c>
      <c r="O24" s="17">
        <v>5897</v>
      </c>
    </row>
    <row r="25" spans="2:15" x14ac:dyDescent="0.3">
      <c r="B25" s="18">
        <v>42465</v>
      </c>
      <c r="C25" s="15">
        <v>29</v>
      </c>
      <c r="D25" s="25" t="str">
        <f t="shared" si="0"/>
        <v>Active</v>
      </c>
      <c r="E25" s="24" t="str">
        <f t="shared" si="1"/>
        <v/>
      </c>
      <c r="F25" s="24" t="str">
        <f t="shared" si="2"/>
        <v/>
      </c>
      <c r="G25" s="16">
        <v>4.9403447919878456</v>
      </c>
      <c r="H25" s="15" t="str">
        <f t="shared" si="3"/>
        <v/>
      </c>
      <c r="I25" s="15" t="str">
        <f t="shared" si="4"/>
        <v>Intermediate</v>
      </c>
      <c r="J25" s="15" t="str">
        <f t="shared" si="5"/>
        <v/>
      </c>
      <c r="K25" s="15">
        <v>196149</v>
      </c>
      <c r="L25" s="15">
        <v>66211</v>
      </c>
      <c r="M25" s="15">
        <v>405</v>
      </c>
      <c r="N25" s="15">
        <v>323</v>
      </c>
      <c r="O25" s="17">
        <v>5214</v>
      </c>
    </row>
    <row r="26" spans="2:15" x14ac:dyDescent="0.3">
      <c r="B26" s="18">
        <v>42495</v>
      </c>
      <c r="C26" s="15">
        <v>29</v>
      </c>
      <c r="D26" s="25" t="str">
        <f t="shared" si="0"/>
        <v>Active</v>
      </c>
      <c r="E26" s="24" t="str">
        <f t="shared" si="1"/>
        <v/>
      </c>
      <c r="F26" s="24" t="str">
        <f t="shared" si="2"/>
        <v/>
      </c>
      <c r="G26" s="16">
        <v>6.2165517437046933</v>
      </c>
      <c r="H26" s="15" t="str">
        <f t="shared" si="3"/>
        <v>PRO</v>
      </c>
      <c r="I26" s="15" t="str">
        <f t="shared" si="4"/>
        <v/>
      </c>
      <c r="J26" s="15" t="str">
        <f t="shared" si="5"/>
        <v/>
      </c>
      <c r="K26" s="15">
        <v>253200</v>
      </c>
      <c r="L26" s="15">
        <v>70037</v>
      </c>
      <c r="M26" s="15">
        <v>640</v>
      </c>
      <c r="N26" s="15">
        <v>448</v>
      </c>
      <c r="O26" s="17">
        <v>6010</v>
      </c>
    </row>
    <row r="27" spans="2:15" x14ac:dyDescent="0.3">
      <c r="B27" s="18">
        <v>42526</v>
      </c>
      <c r="C27" s="15">
        <v>29</v>
      </c>
      <c r="D27" s="25" t="str">
        <f t="shared" si="0"/>
        <v>Active</v>
      </c>
      <c r="E27" s="24" t="str">
        <f t="shared" si="1"/>
        <v/>
      </c>
      <c r="F27" s="24" t="str">
        <f t="shared" si="2"/>
        <v/>
      </c>
      <c r="G27" s="16">
        <v>5.4572413758342639</v>
      </c>
      <c r="H27" s="15" t="str">
        <f t="shared" si="3"/>
        <v/>
      </c>
      <c r="I27" s="15" t="str">
        <f t="shared" si="4"/>
        <v>Intermediate</v>
      </c>
      <c r="J27" s="15" t="str">
        <f t="shared" si="5"/>
        <v/>
      </c>
      <c r="K27" s="15">
        <v>217287</v>
      </c>
      <c r="L27" s="15">
        <v>68877</v>
      </c>
      <c r="M27" s="15">
        <v>592</v>
      </c>
      <c r="N27" s="15">
        <v>328</v>
      </c>
      <c r="O27" s="17">
        <v>5856</v>
      </c>
    </row>
    <row r="28" spans="2:15" x14ac:dyDescent="0.3">
      <c r="B28" s="18">
        <v>42556</v>
      </c>
      <c r="C28" s="15">
        <v>29</v>
      </c>
      <c r="D28" s="25" t="str">
        <f t="shared" si="0"/>
        <v>Active</v>
      </c>
      <c r="E28" s="24" t="str">
        <f t="shared" si="1"/>
        <v/>
      </c>
      <c r="F28" s="24" t="str">
        <f t="shared" si="2"/>
        <v/>
      </c>
      <c r="G28" s="16">
        <v>5.1244827714459618</v>
      </c>
      <c r="H28" s="15" t="str">
        <f t="shared" si="3"/>
        <v/>
      </c>
      <c r="I28" s="15" t="str">
        <f t="shared" si="4"/>
        <v>Intermediate</v>
      </c>
      <c r="J28" s="15" t="str">
        <f t="shared" si="5"/>
        <v/>
      </c>
      <c r="K28" s="15">
        <v>207386</v>
      </c>
      <c r="L28" s="15">
        <v>65141</v>
      </c>
      <c r="M28" s="15">
        <v>598</v>
      </c>
      <c r="N28" s="15">
        <v>407</v>
      </c>
      <c r="O28" s="17">
        <v>5256</v>
      </c>
    </row>
    <row r="29" spans="2:15" x14ac:dyDescent="0.3">
      <c r="B29" s="18">
        <v>42587</v>
      </c>
      <c r="C29" s="15">
        <v>27</v>
      </c>
      <c r="D29" s="25" t="str">
        <f t="shared" si="0"/>
        <v>Active</v>
      </c>
      <c r="E29" s="24" t="str">
        <f t="shared" si="1"/>
        <v/>
      </c>
      <c r="F29" s="24" t="str">
        <f t="shared" si="2"/>
        <v/>
      </c>
      <c r="G29" s="16">
        <v>5.1399999812797281</v>
      </c>
      <c r="H29" s="15" t="str">
        <f t="shared" si="3"/>
        <v/>
      </c>
      <c r="I29" s="15" t="str">
        <f t="shared" si="4"/>
        <v>Intermediate</v>
      </c>
      <c r="J29" s="15" t="str">
        <f t="shared" si="5"/>
        <v/>
      </c>
      <c r="K29" s="15">
        <v>190334</v>
      </c>
      <c r="L29" s="15">
        <v>62193</v>
      </c>
      <c r="M29" s="15">
        <v>461</v>
      </c>
      <c r="N29" s="15">
        <v>469</v>
      </c>
      <c r="O29" s="17">
        <v>4990</v>
      </c>
    </row>
    <row r="30" spans="2:15" x14ac:dyDescent="0.3">
      <c r="B30" s="18">
        <v>42618</v>
      </c>
      <c r="C30" s="15">
        <v>27</v>
      </c>
      <c r="D30" s="25" t="str">
        <f t="shared" si="0"/>
        <v>Active</v>
      </c>
      <c r="E30" s="24" t="str">
        <f t="shared" si="1"/>
        <v/>
      </c>
      <c r="F30" s="24" t="str">
        <f t="shared" si="2"/>
        <v/>
      </c>
      <c r="G30" s="16">
        <v>5.9629629585478066</v>
      </c>
      <c r="H30" s="15" t="str">
        <f t="shared" si="3"/>
        <v>PRO</v>
      </c>
      <c r="I30" s="15" t="str">
        <f t="shared" si="4"/>
        <v/>
      </c>
      <c r="J30" s="15" t="str">
        <f t="shared" si="5"/>
        <v/>
      </c>
      <c r="K30" s="15">
        <v>222718</v>
      </c>
      <c r="L30" s="15">
        <v>63063</v>
      </c>
      <c r="M30" s="15">
        <v>617</v>
      </c>
      <c r="N30" s="15">
        <v>418</v>
      </c>
      <c r="O30" s="17">
        <v>5432</v>
      </c>
    </row>
    <row r="31" spans="2:15" x14ac:dyDescent="0.3">
      <c r="B31" s="18">
        <v>42648</v>
      </c>
      <c r="C31" s="15">
        <v>26</v>
      </c>
      <c r="D31" s="25" t="str">
        <f t="shared" si="0"/>
        <v>Active</v>
      </c>
      <c r="E31" s="24" t="str">
        <f t="shared" si="1"/>
        <v/>
      </c>
      <c r="F31" s="24" t="str">
        <f t="shared" si="2"/>
        <v/>
      </c>
      <c r="G31" s="16">
        <v>5.6661537530330515</v>
      </c>
      <c r="H31" s="15" t="str">
        <f t="shared" si="3"/>
        <v>PRO</v>
      </c>
      <c r="I31" s="15" t="str">
        <f t="shared" si="4"/>
        <v/>
      </c>
      <c r="J31" s="15" t="str">
        <f t="shared" si="5"/>
        <v/>
      </c>
      <c r="K31" s="15">
        <v>206737</v>
      </c>
      <c r="L31" s="15">
        <v>57963</v>
      </c>
      <c r="M31" s="15">
        <v>629</v>
      </c>
      <c r="N31" s="15">
        <v>485</v>
      </c>
      <c r="O31" s="17">
        <v>4663</v>
      </c>
    </row>
    <row r="32" spans="2:15" x14ac:dyDescent="0.3">
      <c r="B32" s="18">
        <v>42679</v>
      </c>
      <c r="C32" s="15">
        <v>24</v>
      </c>
      <c r="D32" s="25" t="str">
        <f t="shared" si="0"/>
        <v>Active</v>
      </c>
      <c r="E32" s="24" t="str">
        <f t="shared" si="1"/>
        <v/>
      </c>
      <c r="F32" s="24" t="str">
        <f t="shared" si="2"/>
        <v/>
      </c>
      <c r="G32" s="16">
        <v>5.4945833086967468</v>
      </c>
      <c r="H32" s="15" t="str">
        <f t="shared" si="3"/>
        <v/>
      </c>
      <c r="I32" s="15" t="str">
        <f t="shared" si="4"/>
        <v>Intermediate</v>
      </c>
      <c r="J32" s="15" t="str">
        <f t="shared" si="5"/>
        <v/>
      </c>
      <c r="K32" s="15">
        <v>180468</v>
      </c>
      <c r="L32" s="15">
        <v>52562</v>
      </c>
      <c r="M32" s="15">
        <v>510</v>
      </c>
      <c r="N32" s="15">
        <v>348</v>
      </c>
      <c r="O32" s="17">
        <v>4429</v>
      </c>
    </row>
    <row r="33" spans="2:15" x14ac:dyDescent="0.3">
      <c r="B33" s="18">
        <v>42708</v>
      </c>
      <c r="C33" s="15">
        <v>33</v>
      </c>
      <c r="D33" s="25" t="str">
        <f t="shared" si="0"/>
        <v>Active</v>
      </c>
      <c r="E33" s="24" t="str">
        <f t="shared" si="1"/>
        <v/>
      </c>
      <c r="F33" s="24" t="str">
        <f t="shared" si="2"/>
        <v/>
      </c>
      <c r="G33" s="16">
        <v>5.9827272485602991</v>
      </c>
      <c r="H33" s="15" t="str">
        <f t="shared" si="3"/>
        <v>PRO</v>
      </c>
      <c r="I33" s="15" t="str">
        <f t="shared" si="4"/>
        <v/>
      </c>
      <c r="J33" s="15" t="str">
        <f t="shared" si="5"/>
        <v/>
      </c>
      <c r="K33" s="15">
        <v>271816</v>
      </c>
      <c r="L33" s="15">
        <v>78893</v>
      </c>
      <c r="M33" s="15">
        <v>736</v>
      </c>
      <c r="N33" s="15">
        <v>259</v>
      </c>
      <c r="O33" s="17">
        <v>6567</v>
      </c>
    </row>
    <row r="34" spans="2:15" ht="15" thickBot="1" x14ac:dyDescent="0.35">
      <c r="B34" s="19">
        <v>42709</v>
      </c>
      <c r="C34" s="20">
        <v>21</v>
      </c>
      <c r="D34" s="21" t="str">
        <f t="shared" si="0"/>
        <v>Active</v>
      </c>
      <c r="E34" s="20" t="str">
        <f t="shared" si="1"/>
        <v/>
      </c>
      <c r="F34" s="20" t="str">
        <f t="shared" si="2"/>
        <v/>
      </c>
      <c r="G34" s="21">
        <v>2.4433333211179296</v>
      </c>
      <c r="H34" s="20" t="str">
        <f t="shared" si="3"/>
        <v/>
      </c>
      <c r="I34" s="20" t="str">
        <f t="shared" si="4"/>
        <v/>
      </c>
      <c r="J34" s="20" t="str">
        <f t="shared" si="5"/>
        <v>Beginner</v>
      </c>
      <c r="K34" s="20">
        <v>73129</v>
      </c>
      <c r="L34" s="20">
        <v>23925</v>
      </c>
      <c r="M34" s="20">
        <v>88</v>
      </c>
      <c r="N34" s="20">
        <v>45</v>
      </c>
      <c r="O34" s="22">
        <v>2075</v>
      </c>
    </row>
    <row r="149" spans="2:23" ht="18" x14ac:dyDescent="0.35">
      <c r="B149" s="28" t="s">
        <v>49</v>
      </c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</row>
    <row r="151" spans="2:23" ht="18" customHeight="1" x14ac:dyDescent="0.35">
      <c r="B151" s="28" t="s">
        <v>50</v>
      </c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</row>
    <row r="153" spans="2:23" ht="18" x14ac:dyDescent="0.35">
      <c r="B153" s="28" t="s">
        <v>52</v>
      </c>
      <c r="C153" s="29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</row>
    <row r="155" spans="2:23" ht="18" customHeight="1" x14ac:dyDescent="0.3">
      <c r="B155" s="30" t="s">
        <v>53</v>
      </c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</row>
    <row r="156" spans="2:23" x14ac:dyDescent="0.3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</row>
    <row r="158" spans="2:23" ht="14.4" customHeight="1" x14ac:dyDescent="0.3">
      <c r="B158" s="30" t="s">
        <v>55</v>
      </c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</row>
    <row r="159" spans="2:23" ht="14.4" customHeight="1" x14ac:dyDescent="0.3"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</row>
    <row r="161" spans="2:16" x14ac:dyDescent="0.3">
      <c r="B161" s="30" t="s">
        <v>56</v>
      </c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</row>
    <row r="162" spans="2:16" x14ac:dyDescent="0.3"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</row>
    <row r="164" spans="2:16" x14ac:dyDescent="0.3">
      <c r="B164" s="30" t="s">
        <v>47</v>
      </c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</row>
    <row r="165" spans="2:16" x14ac:dyDescent="0.3"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</row>
    <row r="167" spans="2:16" ht="18" x14ac:dyDescent="0.35">
      <c r="B167" s="28" t="s">
        <v>58</v>
      </c>
      <c r="C167" s="29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</row>
  </sheetData>
  <mergeCells count="8">
    <mergeCell ref="B158:O159"/>
    <mergeCell ref="B161:O162"/>
    <mergeCell ref="B164:P165"/>
    <mergeCell ref="B167:O167"/>
    <mergeCell ref="B149:O149"/>
    <mergeCell ref="B151:W151"/>
    <mergeCell ref="B153:T153"/>
    <mergeCell ref="B155:Q156"/>
  </mergeCells>
  <conditionalFormatting sqref="H4:H34">
    <cfRule type="containsText" dxfId="6" priority="4" operator="containsText" text="PRO">
      <formula>NOT(ISERROR(SEARCH("PRO",H4)))</formula>
    </cfRule>
    <cfRule type="containsText" dxfId="5" priority="3" operator="containsText" text="PRO">
      <formula>NOT(ISERROR(SEARCH("PRO",H4)))</formula>
    </cfRule>
  </conditionalFormatting>
  <conditionalFormatting sqref="I4:I34">
    <cfRule type="containsText" dxfId="4" priority="2" operator="containsText" text="Intermediate">
      <formula>NOT(ISERROR(SEARCH("Intermediate",I4)))</formula>
    </cfRule>
  </conditionalFormatting>
  <conditionalFormatting sqref="J4:J34">
    <cfRule type="containsText" dxfId="0" priority="1" operator="containsText" text="Beginner">
      <formula>NOT(ISERROR(SEARCH("Beginner",J4)))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l b o V r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k l b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W 6 F Y o i k e 4 D g A A A B E A A A A T A B w A R m 9 y b X V s Y X M v U 2 V j d G l v b j E u b S C i G A A o o B Q A A A A A A A A A A A A A A A A A A A A A A A A A A A A r T k 0 u y c z P U w i G 0 I b W A F B L A Q I t A B Q A A g A I A J J W 6 F a 9 B M l a p A A A A P Y A A A A S A A A A A A A A A A A A A A A A A A A A A A B D b 2 5 m a W c v U G F j a 2 F n Z S 5 4 b W x Q S w E C L Q A U A A I A C A C S V u h W D 8 r p q 6 Q A A A D p A A A A E w A A A A A A A A A A A A A A A A D w A A A A W 0 N v b n R l b n R f V H l w Z X N d L n h t b F B L A Q I t A B Q A A g A I A J J W 6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d P B D r n 3 q 0 S p n 5 h o I E p H a + A A A A A A I A A A A A A B B m A A A A A Q A A I A A A A K o V U h N / k 8 5 J K r a D z L L 9 b 8 m O W R 9 d x M j w L 2 7 L T A j H l b f S A A A A A A 6 A A A A A A g A A I A A A A A / U d l X J z L V 2 f w s R 0 H y R 3 W Y a g 2 J r N Z i F V O k + j B g a x Z n A U A A A A L v / o e h 4 L 0 2 D u f 4 Q d a J i V N 4 d Q v + O 7 1 6 l s Y Y / 6 Y L P I B z p O Y 0 4 j g M y D p 7 X n E a V 9 L v L a o N C D W S 5 V L g g r 8 n H w B a y L 3 n H j e B 0 f B Y / 3 M T r w P 9 q 4 y U c Q A A A A B m C m V g B c u P m F V Z 8 w c / W u U A E A J 9 R D u S O 3 u e B P H Z H y w R + y E S i L D y y z n s e x 7 D s q J T x B + U G T + j h 3 s c K H + V t u c A B 0 L A = < / D a t a M a s h u p > 
</file>

<file path=customXml/itemProps1.xml><?xml version="1.0" encoding="utf-8"?>
<ds:datastoreItem xmlns:ds="http://schemas.openxmlformats.org/officeDocument/2006/customXml" ds:itemID="{83E9CC5A-927F-43CF-AA12-EF7A06DFA9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</vt:lpstr>
      <vt:lpstr>Unique ID's</vt:lpstr>
      <vt:lpstr>Unique 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Nani Ala</dc:creator>
  <cp:lastModifiedBy>alanv</cp:lastModifiedBy>
  <dcterms:created xsi:type="dcterms:W3CDTF">2023-07-06T14:13:38Z</dcterms:created>
  <dcterms:modified xsi:type="dcterms:W3CDTF">2023-07-12T13:56:01Z</dcterms:modified>
</cp:coreProperties>
</file>