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43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4" i="1"/>
  <c r="U62" i="1" l="1"/>
  <c r="U60" i="1"/>
  <c r="J60" i="1"/>
  <c r="J62" i="1"/>
  <c r="U132" i="1"/>
  <c r="U130" i="1"/>
  <c r="J130" i="1"/>
  <c r="J132" i="1"/>
  <c r="H127" i="1"/>
  <c r="S58" i="1"/>
  <c r="H58" i="1"/>
  <c r="S127" i="1"/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4" i="1"/>
  <c r="F4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" i="1"/>
  <c r="E6" i="1"/>
  <c r="E7" i="1"/>
  <c r="E8" i="1"/>
  <c r="E4" i="1"/>
  <c r="H54" i="1" l="1"/>
  <c r="AF123" i="1" l="1"/>
  <c r="AC124" i="1"/>
  <c r="M124" i="1"/>
  <c r="AE123" i="1"/>
  <c r="AE124" i="1" s="1"/>
  <c r="AD123" i="1"/>
  <c r="AD124" i="1" s="1"/>
  <c r="AC123" i="1"/>
  <c r="AB123" i="1"/>
  <c r="AB124" i="1" s="1"/>
  <c r="AA123" i="1"/>
  <c r="AA124" i="1" s="1"/>
  <c r="Z123" i="1"/>
  <c r="Z124" i="1" s="1"/>
  <c r="Y123" i="1"/>
  <c r="Y124" i="1" s="1"/>
  <c r="X123" i="1"/>
  <c r="X124" i="1" s="1"/>
  <c r="W123" i="1"/>
  <c r="W124" i="1" s="1"/>
  <c r="V123" i="1"/>
  <c r="V124" i="1" s="1"/>
  <c r="U123" i="1"/>
  <c r="U124" i="1" s="1"/>
  <c r="T123" i="1"/>
  <c r="T124" i="1" s="1"/>
  <c r="S123" i="1"/>
  <c r="S124" i="1" s="1"/>
  <c r="R123" i="1"/>
  <c r="R124" i="1" s="1"/>
  <c r="Q123" i="1"/>
  <c r="Q124" i="1" s="1"/>
  <c r="P123" i="1"/>
  <c r="P124" i="1" s="1"/>
  <c r="O123" i="1"/>
  <c r="O124" i="1" s="1"/>
  <c r="N123" i="1"/>
  <c r="N124" i="1" s="1"/>
  <c r="M123" i="1"/>
  <c r="L123" i="1"/>
  <c r="L124" i="1" s="1"/>
  <c r="K123" i="1"/>
  <c r="K124" i="1" s="1"/>
  <c r="J123" i="1"/>
  <c r="J124" i="1" s="1"/>
  <c r="I123" i="1"/>
  <c r="I124" i="1" s="1"/>
  <c r="H123" i="1"/>
  <c r="H124" i="1" s="1"/>
  <c r="H125" i="1" l="1"/>
  <c r="AH123" i="1"/>
  <c r="I54" i="1" l="1"/>
  <c r="I55" i="1" s="1"/>
  <c r="J54" i="1"/>
  <c r="J55" i="1" s="1"/>
  <c r="K54" i="1"/>
  <c r="K55" i="1" s="1"/>
  <c r="L54" i="1"/>
  <c r="L55" i="1" s="1"/>
  <c r="M54" i="1"/>
  <c r="M55" i="1" s="1"/>
  <c r="N54" i="1"/>
  <c r="N55" i="1" s="1"/>
  <c r="O54" i="1"/>
  <c r="O55" i="1" s="1"/>
  <c r="P54" i="1"/>
  <c r="P55" i="1" s="1"/>
  <c r="Q54" i="1"/>
  <c r="Q55" i="1" s="1"/>
  <c r="R54" i="1"/>
  <c r="R55" i="1" s="1"/>
  <c r="S54" i="1"/>
  <c r="S55" i="1" s="1"/>
  <c r="T54" i="1"/>
  <c r="T55" i="1" s="1"/>
  <c r="U54" i="1"/>
  <c r="U55" i="1" s="1"/>
  <c r="V54" i="1"/>
  <c r="V55" i="1" s="1"/>
  <c r="W54" i="1"/>
  <c r="W55" i="1" s="1"/>
  <c r="X54" i="1"/>
  <c r="X55" i="1" s="1"/>
  <c r="Y54" i="1"/>
  <c r="Y55" i="1" s="1"/>
  <c r="Z54" i="1"/>
  <c r="Z55" i="1" s="1"/>
  <c r="AA54" i="1"/>
  <c r="AA55" i="1" s="1"/>
  <c r="AB54" i="1"/>
  <c r="AB55" i="1" s="1"/>
  <c r="AC54" i="1"/>
  <c r="AC55" i="1" s="1"/>
  <c r="AD54" i="1"/>
  <c r="AD55" i="1" s="1"/>
  <c r="AE54" i="1"/>
  <c r="AE55" i="1" s="1"/>
  <c r="AF54" i="1"/>
  <c r="AH54" i="1" l="1"/>
  <c r="H55" i="1"/>
  <c r="H56" i="1" s="1"/>
</calcChain>
</file>

<file path=xl/sharedStrings.xml><?xml version="1.0" encoding="utf-8"?>
<sst xmlns="http://schemas.openxmlformats.org/spreadsheetml/2006/main" count="349" uniqueCount="195">
  <si>
    <t>容纳航班数量</t>
    <phoneticPr fontId="1" type="noConversion"/>
  </si>
  <si>
    <t>总航班</t>
    <phoneticPr fontId="1" type="noConversion"/>
  </si>
  <si>
    <t>空闲</t>
    <phoneticPr fontId="1" type="noConversion"/>
  </si>
  <si>
    <t>空闲总数</t>
    <phoneticPr fontId="1" type="noConversion"/>
  </si>
  <si>
    <t>临时停机口</t>
    <phoneticPr fontId="1" type="noConversion"/>
  </si>
  <si>
    <t>可变异否</t>
    <phoneticPr fontId="1" type="noConversion"/>
  </si>
  <si>
    <t>id</t>
    <phoneticPr fontId="1" type="noConversion"/>
  </si>
  <si>
    <t>航班id</t>
    <phoneticPr fontId="1" type="noConversion"/>
  </si>
  <si>
    <t>登机口id</t>
    <phoneticPr fontId="1" type="noConversion"/>
  </si>
  <si>
    <t>编号</t>
    <phoneticPr fontId="1" type="noConversion"/>
  </si>
  <si>
    <t>航次编号</t>
    <phoneticPr fontId="1" type="noConversion"/>
  </si>
  <si>
    <t>航次表</t>
    <phoneticPr fontId="1" type="noConversion"/>
  </si>
  <si>
    <t>PK089</t>
  </si>
  <si>
    <t>PK094</t>
  </si>
  <si>
    <t>PK104</t>
  </si>
  <si>
    <t>PK106</t>
  </si>
  <si>
    <t>PK107</t>
  </si>
  <si>
    <t>PK108</t>
  </si>
  <si>
    <t>PK129</t>
  </si>
  <si>
    <t>PK131</t>
  </si>
  <si>
    <t>PK151</t>
  </si>
  <si>
    <t>PK159</t>
  </si>
  <si>
    <t>PK445</t>
  </si>
  <si>
    <t>PK449</t>
  </si>
  <si>
    <t>PK452</t>
  </si>
  <si>
    <t>PK453</t>
  </si>
  <si>
    <t>PK454</t>
  </si>
  <si>
    <t>PK456</t>
  </si>
  <si>
    <t>PK457</t>
  </si>
  <si>
    <t>PK458</t>
  </si>
  <si>
    <t>PK460</t>
  </si>
  <si>
    <t>PK461</t>
  </si>
  <si>
    <t>PK463</t>
  </si>
  <si>
    <t>PK464</t>
  </si>
  <si>
    <t>PK466</t>
  </si>
  <si>
    <t>PK468</t>
  </si>
  <si>
    <t>PK471</t>
  </si>
  <si>
    <t>PK483</t>
  </si>
  <si>
    <t>PK487</t>
  </si>
  <si>
    <t>PK280</t>
  </si>
  <si>
    <t>PK304</t>
  </si>
  <si>
    <t>PK308</t>
  </si>
  <si>
    <t>PK316</t>
  </si>
  <si>
    <t>PK328</t>
  </si>
  <si>
    <t>PK331</t>
  </si>
  <si>
    <t>PK333</t>
  </si>
  <si>
    <t>PK336</t>
  </si>
  <si>
    <t>PK338</t>
  </si>
  <si>
    <t>PK340</t>
  </si>
  <si>
    <t>PK347</t>
  </si>
  <si>
    <t>PK349</t>
  </si>
  <si>
    <t>PK352</t>
  </si>
  <si>
    <t>PK363</t>
  </si>
  <si>
    <t>PK370</t>
  </si>
  <si>
    <t>PK373</t>
  </si>
  <si>
    <t>PK374</t>
  </si>
  <si>
    <t>PK377</t>
  </si>
  <si>
    <t>PK382</t>
  </si>
  <si>
    <t>PK400</t>
  </si>
  <si>
    <t>PK411</t>
  </si>
  <si>
    <t>PK208</t>
  </si>
  <si>
    <t>转场编号</t>
    <phoneticPr fontId="1" type="noConversion"/>
  </si>
  <si>
    <t>到航班</t>
    <phoneticPr fontId="1" type="noConversion"/>
  </si>
  <si>
    <t>走航班</t>
    <phoneticPr fontId="1" type="noConversion"/>
  </si>
  <si>
    <t>NV847</t>
  </si>
  <si>
    <t>NV663</t>
  </si>
  <si>
    <t>NV693</t>
  </si>
  <si>
    <t>NV697</t>
  </si>
  <si>
    <t>NV6489</t>
  </si>
  <si>
    <t>NV601</t>
  </si>
  <si>
    <t>NV821</t>
  </si>
  <si>
    <t>NV319</t>
  </si>
  <si>
    <t>NV673</t>
  </si>
  <si>
    <t>NV6117</t>
  </si>
  <si>
    <t>NV651</t>
  </si>
  <si>
    <t>NV6589</t>
  </si>
  <si>
    <t>NV677</t>
  </si>
  <si>
    <t>NV675</t>
  </si>
  <si>
    <t>NV309</t>
  </si>
  <si>
    <t>NV347</t>
  </si>
  <si>
    <t>NV655</t>
  </si>
  <si>
    <t>NV891</t>
  </si>
  <si>
    <t>NV343</t>
  </si>
  <si>
    <t>NV851</t>
  </si>
  <si>
    <t>NV6181</t>
  </si>
  <si>
    <t>NV689</t>
  </si>
  <si>
    <t>NV883</t>
  </si>
  <si>
    <t>NV665</t>
  </si>
  <si>
    <t>NV659</t>
  </si>
  <si>
    <t>NV603</t>
  </si>
  <si>
    <t>NV698</t>
  </si>
  <si>
    <t>NV674</t>
  </si>
  <si>
    <t>NV681</t>
  </si>
  <si>
    <t>NV899</t>
  </si>
  <si>
    <t>NV657</t>
  </si>
  <si>
    <t>NV683</t>
  </si>
  <si>
    <t>NV635</t>
  </si>
  <si>
    <t>NV391</t>
  </si>
  <si>
    <t>NV6119</t>
  </si>
  <si>
    <t>NV829</t>
  </si>
  <si>
    <t>NV699</t>
  </si>
  <si>
    <t>NV849</t>
  </si>
  <si>
    <t>NV827</t>
  </si>
  <si>
    <t>NV679</t>
  </si>
  <si>
    <t>NV690</t>
  </si>
  <si>
    <t>NV692</t>
  </si>
  <si>
    <t>NV662</t>
  </si>
  <si>
    <t>NV840</t>
  </si>
  <si>
    <t>NV880</t>
  </si>
  <si>
    <t>NV664</t>
  </si>
  <si>
    <t>NV608</t>
  </si>
  <si>
    <t>NV846</t>
  </si>
  <si>
    <t>NV320</t>
  </si>
  <si>
    <t>NV866</t>
  </si>
  <si>
    <t>NV898</t>
  </si>
  <si>
    <t>NV810</t>
  </si>
  <si>
    <t>NV380</t>
  </si>
  <si>
    <t>NV694</t>
  </si>
  <si>
    <t>NV634</t>
  </si>
  <si>
    <t>NV346</t>
  </si>
  <si>
    <t>NV6118</t>
  </si>
  <si>
    <t>NV828</t>
  </si>
  <si>
    <t>NV676</t>
  </si>
  <si>
    <t>NV318</t>
  </si>
  <si>
    <t>NV640</t>
  </si>
  <si>
    <t>NV670</t>
  </si>
  <si>
    <t>NV682</t>
  </si>
  <si>
    <t>NV656</t>
  </si>
  <si>
    <t>NV672</t>
  </si>
  <si>
    <t>NV848</t>
  </si>
  <si>
    <t>NV6588</t>
  </si>
  <si>
    <t>NV308</t>
  </si>
  <si>
    <t>NV342</t>
  </si>
  <si>
    <t>NV882</t>
  </si>
  <si>
    <t>NV688</t>
  </si>
  <si>
    <t>NV658</t>
  </si>
  <si>
    <t>NV654</t>
  </si>
  <si>
    <t>NV826</t>
  </si>
  <si>
    <t>NV678</t>
  </si>
  <si>
    <t>到时间</t>
    <phoneticPr fontId="1" type="noConversion"/>
  </si>
  <si>
    <t>走时间</t>
    <phoneticPr fontId="1" type="noConversion"/>
  </si>
  <si>
    <t>到类型</t>
    <phoneticPr fontId="1" type="noConversion"/>
  </si>
  <si>
    <t>走类型</t>
    <phoneticPr fontId="1" type="noConversion"/>
  </si>
  <si>
    <t>登机口表</t>
    <phoneticPr fontId="1" type="noConversion"/>
  </si>
  <si>
    <t>id</t>
    <phoneticPr fontId="1" type="noConversion"/>
  </si>
  <si>
    <t>到类型</t>
    <phoneticPr fontId="1" type="noConversion"/>
  </si>
  <si>
    <t>出发类型</t>
    <phoneticPr fontId="1" type="noConversion"/>
  </si>
  <si>
    <t>类型</t>
    <phoneticPr fontId="1" type="noConversion"/>
  </si>
  <si>
    <t>T</t>
  </si>
  <si>
    <t>S</t>
  </si>
  <si>
    <t>区域</t>
    <phoneticPr fontId="1" type="noConversion"/>
  </si>
  <si>
    <t>North</t>
  </si>
  <si>
    <t>South</t>
  </si>
  <si>
    <t>East</t>
  </si>
  <si>
    <t>类型/T厅</t>
    <phoneticPr fontId="1" type="noConversion"/>
  </si>
  <si>
    <t>类型/S厅+临停</t>
    <phoneticPr fontId="1" type="noConversion"/>
  </si>
  <si>
    <t>类型/临停</t>
    <phoneticPr fontId="1" type="noConversion"/>
  </si>
  <si>
    <t>登机口类型</t>
    <phoneticPr fontId="1" type="noConversion"/>
  </si>
  <si>
    <t>T</t>
    <phoneticPr fontId="1" type="noConversion"/>
  </si>
  <si>
    <t>S</t>
    <phoneticPr fontId="1" type="noConversion"/>
  </si>
  <si>
    <t>L</t>
    <phoneticPr fontId="1" type="noConversion"/>
  </si>
  <si>
    <t>T2</t>
  </si>
  <si>
    <t>T3</t>
  </si>
  <si>
    <t>T4</t>
  </si>
  <si>
    <t>T5</t>
  </si>
  <si>
    <t>T6</t>
  </si>
  <si>
    <t>T23</t>
  </si>
  <si>
    <t>T24</t>
  </si>
  <si>
    <t>T25</t>
  </si>
  <si>
    <t>T26</t>
  </si>
  <si>
    <t>T27</t>
  </si>
  <si>
    <t>T28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</si>
  <si>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</si>
  <si>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</si>
  <si>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</si>
  <si>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</si>
  <si>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</si>
  <si>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</si>
  <si>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</si>
  <si>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</si>
  <si>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</si>
  <si>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</si>
  <si>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</si>
  <si>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</si>
  <si>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</si>
  <si>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编号</t>
    <phoneticPr fontId="1" type="noConversion"/>
  </si>
  <si>
    <t>使用率</t>
    <phoneticPr fontId="1" type="noConversion"/>
  </si>
  <si>
    <t>N 28 T 使用率和</t>
    <phoneticPr fontId="1" type="noConversion"/>
  </si>
  <si>
    <t>W 11 使用率和</t>
    <phoneticPr fontId="1" type="noConversion"/>
  </si>
  <si>
    <t>W 9 使用率和</t>
    <phoneticPr fontId="1" type="noConversion"/>
  </si>
  <si>
    <t>W 9 使用率和</t>
    <phoneticPr fontId="1" type="noConversion"/>
  </si>
  <si>
    <t>平均</t>
    <phoneticPr fontId="1" type="noConversion"/>
  </si>
  <si>
    <t>N 17 T 使用率和</t>
    <phoneticPr fontId="1" type="noConversion"/>
  </si>
  <si>
    <t>N 17 T 使用率和</t>
    <phoneticPr fontId="1" type="noConversion"/>
  </si>
  <si>
    <t>登机口编号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</si>
</sst>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Alignment="1">
      <alignment vertical="center"/>
    </xf>
    <xf numFmtId="0" fontId="0" fillId="4" borderId="0" xfId="0" applyFill="1"/>
    <xf numFmtId="0" fontId="3" fillId="4" borderId="0" xfId="0" applyFont="1" applyFill="1"/>
    <xf numFmtId="0" fontId="4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5" borderId="0" xfId="0" applyFill="1"/>
    <xf numFmtId="0" fontId="0" fillId="6" borderId="0" xfId="0" applyFill="1"/>
    <xf numFmtId="0" fontId="8" fillId="5" borderId="0" xfId="0" applyFont="1" applyFill="1"/>
    <xf numFmtId="0" fontId="0" fillId="3" borderId="0" xfId="0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4"/>
  <sheetViews>
    <sheetView tabSelected="1" zoomScale="85" zoomScaleNormal="85" workbookViewId="0">
      <selection activeCell="C4" sqref="C4"/>
    </sheetView>
  </sheetViews>
  <sheetFormatPr defaultRowHeight="13.5" x14ac:dyDescent="0.15"/>
  <cols>
    <col min="1" max="1" width="13.125" customWidth="1"/>
    <col min="2" max="2" width="13.5" style="2" customWidth="1"/>
    <col min="3" max="3" width="22.125" style="2" customWidth="1"/>
    <col min="4" max="4" width="16.875" style="2" customWidth="1"/>
    <col min="5" max="5" width="16.75" style="2" customWidth="1"/>
    <col min="6" max="6" width="30.375" style="2" customWidth="1"/>
    <col min="7" max="7" width="16.75" style="2" customWidth="1"/>
    <col min="8" max="8" width="14.375" style="13" customWidth="1"/>
    <col min="9" max="18" width="9" style="13"/>
    <col min="19" max="31" width="9" style="14"/>
    <col min="48" max="48" width="15.625" customWidth="1"/>
  </cols>
  <sheetData>
    <row r="1" spans="1:49" x14ac:dyDescent="0.15">
      <c r="AI1" s="19" t="s">
        <v>11</v>
      </c>
      <c r="AJ1" s="19"/>
      <c r="AK1" s="19"/>
      <c r="AL1" s="19"/>
      <c r="AM1" s="19"/>
      <c r="AN1" s="19"/>
      <c r="AO1" s="19"/>
      <c r="AR1" s="20" t="s">
        <v>143</v>
      </c>
      <c r="AS1" s="20"/>
      <c r="AT1" s="20"/>
      <c r="AU1" s="20"/>
      <c r="AV1" s="20"/>
      <c r="AW1" s="20"/>
    </row>
    <row r="2" spans="1:49" x14ac:dyDescent="0.15">
      <c r="G2" s="2" t="s">
        <v>157</v>
      </c>
      <c r="H2" s="13" t="s">
        <v>158</v>
      </c>
      <c r="I2" s="13" t="s">
        <v>158</v>
      </c>
      <c r="J2" s="13" t="s">
        <v>158</v>
      </c>
      <c r="K2" s="13" t="s">
        <v>158</v>
      </c>
      <c r="L2" s="13" t="s">
        <v>158</v>
      </c>
      <c r="M2" s="13" t="s">
        <v>158</v>
      </c>
      <c r="N2" s="13" t="s">
        <v>158</v>
      </c>
      <c r="O2" s="13" t="s">
        <v>158</v>
      </c>
      <c r="P2" s="13" t="s">
        <v>158</v>
      </c>
      <c r="Q2" s="13" t="s">
        <v>158</v>
      </c>
      <c r="R2" s="13" t="s">
        <v>158</v>
      </c>
      <c r="S2" s="14" t="s">
        <v>159</v>
      </c>
      <c r="T2" s="14" t="s">
        <v>159</v>
      </c>
      <c r="U2" s="14" t="s">
        <v>159</v>
      </c>
      <c r="V2" s="14" t="s">
        <v>159</v>
      </c>
      <c r="W2" s="14" t="s">
        <v>159</v>
      </c>
      <c r="X2" s="14" t="s">
        <v>159</v>
      </c>
      <c r="Y2" s="14" t="s">
        <v>159</v>
      </c>
      <c r="Z2" s="14" t="s">
        <v>159</v>
      </c>
      <c r="AA2" s="14" t="s">
        <v>159</v>
      </c>
      <c r="AB2" s="14" t="s">
        <v>159</v>
      </c>
      <c r="AC2" s="14" t="s">
        <v>159</v>
      </c>
      <c r="AD2" s="14" t="s">
        <v>159</v>
      </c>
      <c r="AE2" s="14" t="s">
        <v>159</v>
      </c>
      <c r="AF2" t="s">
        <v>160</v>
      </c>
      <c r="AI2" s="19"/>
      <c r="AJ2" s="19"/>
      <c r="AK2" s="19"/>
      <c r="AL2" s="19"/>
      <c r="AM2" s="19"/>
      <c r="AN2" s="19"/>
      <c r="AO2" s="19"/>
      <c r="AR2" s="20"/>
      <c r="AS2" s="20"/>
      <c r="AT2" s="20"/>
      <c r="AU2" s="20"/>
      <c r="AV2" s="20"/>
      <c r="AW2" s="20"/>
    </row>
    <row r="3" spans="1:49" s="1" customFormat="1" ht="56.25" customHeight="1" x14ac:dyDescent="0.15">
      <c r="A3" s="8" t="s">
        <v>10</v>
      </c>
      <c r="B3" s="3" t="s">
        <v>7</v>
      </c>
      <c r="C3" s="3" t="s">
        <v>194</v>
      </c>
      <c r="D3" s="3" t="s">
        <v>8</v>
      </c>
      <c r="E3" s="3" t="s">
        <v>154</v>
      </c>
      <c r="F3" s="3" t="s">
        <v>155</v>
      </c>
      <c r="G3" s="3" t="s">
        <v>156</v>
      </c>
      <c r="H3" s="13">
        <v>1</v>
      </c>
      <c r="I3" s="13">
        <v>2</v>
      </c>
      <c r="J3" s="13">
        <v>3</v>
      </c>
      <c r="K3" s="13">
        <v>4</v>
      </c>
      <c r="L3" s="13">
        <v>5</v>
      </c>
      <c r="M3" s="13">
        <v>6</v>
      </c>
      <c r="N3" s="13">
        <v>7</v>
      </c>
      <c r="O3" s="13">
        <v>8</v>
      </c>
      <c r="P3" s="13">
        <v>9</v>
      </c>
      <c r="Q3" s="13">
        <v>10</v>
      </c>
      <c r="R3" s="13">
        <v>11</v>
      </c>
      <c r="S3" s="14">
        <v>12</v>
      </c>
      <c r="T3" s="14">
        <v>13</v>
      </c>
      <c r="U3" s="14">
        <v>14</v>
      </c>
      <c r="V3" s="14">
        <v>15</v>
      </c>
      <c r="W3" s="14">
        <v>16</v>
      </c>
      <c r="X3" s="14">
        <v>17</v>
      </c>
      <c r="Y3" s="14">
        <v>18</v>
      </c>
      <c r="Z3" s="14">
        <v>19</v>
      </c>
      <c r="AA3" s="14">
        <v>20</v>
      </c>
      <c r="AB3" s="14">
        <v>21</v>
      </c>
      <c r="AC3" s="14">
        <v>22</v>
      </c>
      <c r="AD3" s="14">
        <v>23</v>
      </c>
      <c r="AE3" s="14">
        <v>24</v>
      </c>
      <c r="AF3" s="1">
        <v>25</v>
      </c>
      <c r="AI3" s="11" t="s">
        <v>61</v>
      </c>
      <c r="AJ3" s="7" t="s">
        <v>62</v>
      </c>
      <c r="AK3" s="7" t="s">
        <v>63</v>
      </c>
      <c r="AL3" s="7" t="s">
        <v>6</v>
      </c>
      <c r="AM3" s="10" t="s">
        <v>139</v>
      </c>
      <c r="AN3" s="10" t="s">
        <v>140</v>
      </c>
      <c r="AO3" s="10" t="s">
        <v>141</v>
      </c>
      <c r="AP3" s="10" t="s">
        <v>142</v>
      </c>
      <c r="AR3" s="10" t="s">
        <v>185</v>
      </c>
      <c r="AS3" s="10" t="s">
        <v>150</v>
      </c>
      <c r="AT3" s="10" t="s">
        <v>147</v>
      </c>
      <c r="AU3" s="10" t="s">
        <v>144</v>
      </c>
      <c r="AV3" s="10" t="s">
        <v>145</v>
      </c>
      <c r="AW3" s="10" t="s">
        <v>146</v>
      </c>
    </row>
    <row r="4" spans="1:49" x14ac:dyDescent="0.15">
      <c r="A4" s="12" t="s">
        <v>60</v>
      </c>
      <c r="B4" s="2">
        <v>1</v>
      </c>
      <c r="C4" s="2" t="str">
        <f>INDEX(AR$4:AR$27,D4)</f>
        <v>S32</v>
      </c>
      <c r="D4" s="2">
        <v>15</v>
      </c>
      <c r="E4" s="2">
        <f>IF(D4&lt;=11,1,0)</f>
        <v>0</v>
      </c>
      <c r="F4" s="2">
        <f>IF((D4&gt;11),1,0)</f>
        <v>1</v>
      </c>
      <c r="G4" s="2">
        <f>IF(D4=25,1,0)</f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4">
        <v>0</v>
      </c>
      <c r="T4" s="14">
        <v>0</v>
      </c>
      <c r="U4" s="14">
        <v>0</v>
      </c>
      <c r="V4" s="14">
        <v>1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>
        <v>0</v>
      </c>
      <c r="AI4" s="12" t="s">
        <v>60</v>
      </c>
      <c r="AJ4" s="12" t="s">
        <v>64</v>
      </c>
      <c r="AK4" s="12" t="s">
        <v>104</v>
      </c>
      <c r="AL4">
        <v>1</v>
      </c>
      <c r="AM4" s="9">
        <v>300</v>
      </c>
      <c r="AN4" s="9">
        <v>2300</v>
      </c>
      <c r="AO4" s="9">
        <v>0</v>
      </c>
      <c r="AP4" s="9">
        <v>0</v>
      </c>
      <c r="AR4" t="s">
        <v>161</v>
      </c>
      <c r="AS4" t="s">
        <v>151</v>
      </c>
      <c r="AT4" t="s">
        <v>148</v>
      </c>
      <c r="AU4">
        <v>1</v>
      </c>
      <c r="AV4">
        <v>0</v>
      </c>
      <c r="AW4">
        <v>0</v>
      </c>
    </row>
    <row r="5" spans="1:49" x14ac:dyDescent="0.15">
      <c r="A5" s="12" t="s">
        <v>12</v>
      </c>
      <c r="B5" s="2">
        <v>2</v>
      </c>
      <c r="C5" s="2" t="str">
        <f t="shared" ref="C5:C52" si="0">INDEX(AR$4:AR$27,D5)</f>
        <v>T6</v>
      </c>
      <c r="D5" s="2">
        <v>5</v>
      </c>
      <c r="E5" s="2">
        <f t="shared" ref="E5:E52" si="1">IF(D5&lt;=11,1,0)</f>
        <v>1</v>
      </c>
      <c r="F5" s="2">
        <f t="shared" ref="F5:F52" si="2">IF((D5&gt;11),1,0)</f>
        <v>0</v>
      </c>
      <c r="G5" s="2">
        <f t="shared" ref="G5:G52" si="3">IF(D5=25,1,0)</f>
        <v>0</v>
      </c>
      <c r="H5" s="13">
        <v>0</v>
      </c>
      <c r="I5" s="13">
        <v>0</v>
      </c>
      <c r="J5" s="13">
        <v>0</v>
      </c>
      <c r="K5" s="13">
        <v>0</v>
      </c>
      <c r="L5" s="13">
        <v>1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>
        <v>0</v>
      </c>
      <c r="AI5" s="12" t="s">
        <v>12</v>
      </c>
      <c r="AJ5" s="12" t="s">
        <v>65</v>
      </c>
      <c r="AK5" s="12" t="s">
        <v>105</v>
      </c>
      <c r="AL5">
        <v>2</v>
      </c>
      <c r="AM5" s="9">
        <v>990</v>
      </c>
      <c r="AN5" s="9">
        <v>2250</v>
      </c>
      <c r="AO5" s="9">
        <v>0</v>
      </c>
      <c r="AP5" s="9">
        <v>0</v>
      </c>
      <c r="AR5" t="s">
        <v>162</v>
      </c>
      <c r="AS5" t="s">
        <v>151</v>
      </c>
      <c r="AT5" t="s">
        <v>148</v>
      </c>
      <c r="AU5">
        <v>2</v>
      </c>
      <c r="AV5">
        <v>0</v>
      </c>
      <c r="AW5">
        <v>0</v>
      </c>
    </row>
    <row r="6" spans="1:49" x14ac:dyDescent="0.15">
      <c r="A6" s="12" t="s">
        <v>13</v>
      </c>
      <c r="B6" s="2">
        <v>3</v>
      </c>
      <c r="C6" s="2" t="str">
        <f t="shared" si="0"/>
        <v>S38</v>
      </c>
      <c r="D6" s="2">
        <v>21</v>
      </c>
      <c r="E6" s="2">
        <f t="shared" si="1"/>
        <v>0</v>
      </c>
      <c r="F6" s="2">
        <f t="shared" si="2"/>
        <v>1</v>
      </c>
      <c r="G6" s="2">
        <f t="shared" si="3"/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1</v>
      </c>
      <c r="AC6" s="14">
        <v>0</v>
      </c>
      <c r="AD6" s="14">
        <v>0</v>
      </c>
      <c r="AE6" s="14">
        <v>0</v>
      </c>
      <c r="AF6">
        <v>0</v>
      </c>
      <c r="AI6" s="12" t="s">
        <v>13</v>
      </c>
      <c r="AJ6" s="12" t="s">
        <v>66</v>
      </c>
      <c r="AK6" s="12" t="s">
        <v>106</v>
      </c>
      <c r="AL6">
        <v>3</v>
      </c>
      <c r="AM6" s="9">
        <v>1015</v>
      </c>
      <c r="AN6" s="9">
        <v>2220</v>
      </c>
      <c r="AO6" s="9">
        <v>0</v>
      </c>
      <c r="AP6" s="9">
        <v>0</v>
      </c>
      <c r="AR6" t="s">
        <v>163</v>
      </c>
      <c r="AS6" t="s">
        <v>151</v>
      </c>
      <c r="AT6" t="s">
        <v>148</v>
      </c>
      <c r="AU6">
        <v>3</v>
      </c>
      <c r="AV6">
        <v>0</v>
      </c>
      <c r="AW6">
        <v>0</v>
      </c>
    </row>
    <row r="7" spans="1:49" x14ac:dyDescent="0.15">
      <c r="A7" s="12" t="s">
        <v>14</v>
      </c>
      <c r="B7" s="2">
        <v>4</v>
      </c>
      <c r="C7" s="2" t="str">
        <f t="shared" si="0"/>
        <v>T4</v>
      </c>
      <c r="D7" s="2">
        <v>3</v>
      </c>
      <c r="E7" s="2">
        <f t="shared" si="1"/>
        <v>1</v>
      </c>
      <c r="F7" s="2">
        <f t="shared" si="2"/>
        <v>0</v>
      </c>
      <c r="G7" s="2">
        <f t="shared" si="3"/>
        <v>0</v>
      </c>
      <c r="H7" s="13">
        <v>0</v>
      </c>
      <c r="I7" s="13">
        <v>0</v>
      </c>
      <c r="J7" s="13">
        <v>1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>
        <v>0</v>
      </c>
      <c r="AI7" s="12" t="s">
        <v>14</v>
      </c>
      <c r="AJ7" s="12" t="s">
        <v>67</v>
      </c>
      <c r="AK7" s="12" t="s">
        <v>107</v>
      </c>
      <c r="AL7">
        <v>4</v>
      </c>
      <c r="AM7" s="9">
        <v>1070</v>
      </c>
      <c r="AN7" s="9">
        <v>1460</v>
      </c>
      <c r="AO7" s="9">
        <v>0</v>
      </c>
      <c r="AP7" s="9">
        <v>0</v>
      </c>
      <c r="AR7" t="s">
        <v>164</v>
      </c>
      <c r="AS7" t="s">
        <v>151</v>
      </c>
      <c r="AT7" t="s">
        <v>148</v>
      </c>
      <c r="AU7">
        <v>4</v>
      </c>
      <c r="AV7">
        <v>0</v>
      </c>
      <c r="AW7">
        <v>2</v>
      </c>
    </row>
    <row r="8" spans="1:49" x14ac:dyDescent="0.15">
      <c r="A8" s="12" t="s">
        <v>15</v>
      </c>
      <c r="B8" s="2">
        <v>5</v>
      </c>
      <c r="C8" s="2" t="str">
        <f t="shared" si="0"/>
        <v>T24</v>
      </c>
      <c r="D8" s="2">
        <v>7</v>
      </c>
      <c r="E8" s="2">
        <f t="shared" si="1"/>
        <v>1</v>
      </c>
      <c r="F8" s="2">
        <f t="shared" si="2"/>
        <v>0</v>
      </c>
      <c r="G8" s="2">
        <f t="shared" si="3"/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>
        <v>0</v>
      </c>
      <c r="AI8" s="12" t="s">
        <v>15</v>
      </c>
      <c r="AJ8" s="12" t="s">
        <v>68</v>
      </c>
      <c r="AK8" s="12" t="s">
        <v>108</v>
      </c>
      <c r="AL8">
        <v>5</v>
      </c>
      <c r="AM8" s="9">
        <v>1075</v>
      </c>
      <c r="AN8" s="9">
        <v>1495</v>
      </c>
      <c r="AO8" s="9">
        <v>1</v>
      </c>
      <c r="AP8" s="9">
        <v>0</v>
      </c>
      <c r="AR8" t="s">
        <v>165</v>
      </c>
      <c r="AS8" t="s">
        <v>151</v>
      </c>
      <c r="AT8" t="s">
        <v>148</v>
      </c>
      <c r="AU8">
        <v>5</v>
      </c>
      <c r="AV8">
        <v>2</v>
      </c>
      <c r="AW8">
        <v>2</v>
      </c>
    </row>
    <row r="9" spans="1:49" x14ac:dyDescent="0.15">
      <c r="A9" s="12" t="s">
        <v>16</v>
      </c>
      <c r="B9" s="2">
        <v>6</v>
      </c>
      <c r="C9" s="2" t="str">
        <f t="shared" si="0"/>
        <v>T23</v>
      </c>
      <c r="D9" s="2">
        <v>6</v>
      </c>
      <c r="E9" s="2">
        <f t="shared" si="1"/>
        <v>1</v>
      </c>
      <c r="F9" s="2">
        <f t="shared" si="2"/>
        <v>0</v>
      </c>
      <c r="G9" s="2">
        <f t="shared" si="3"/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1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>
        <v>0</v>
      </c>
      <c r="AI9" s="12" t="s">
        <v>16</v>
      </c>
      <c r="AJ9" s="12" t="s">
        <v>69</v>
      </c>
      <c r="AK9" s="12" t="s">
        <v>109</v>
      </c>
      <c r="AL9">
        <v>6</v>
      </c>
      <c r="AM9" s="9">
        <v>1080</v>
      </c>
      <c r="AN9" s="9">
        <v>1445</v>
      </c>
      <c r="AO9" s="9">
        <v>0</v>
      </c>
      <c r="AP9" s="9">
        <v>0</v>
      </c>
      <c r="AR9" t="s">
        <v>166</v>
      </c>
      <c r="AS9" t="s">
        <v>152</v>
      </c>
      <c r="AT9" t="s">
        <v>148</v>
      </c>
      <c r="AU9">
        <v>6</v>
      </c>
      <c r="AV9">
        <v>2</v>
      </c>
      <c r="AW9">
        <v>2</v>
      </c>
    </row>
    <row r="10" spans="1:49" x14ac:dyDescent="0.15">
      <c r="A10" s="12" t="s">
        <v>17</v>
      </c>
      <c r="B10" s="2">
        <v>7</v>
      </c>
      <c r="C10" s="2" t="str">
        <f t="shared" si="0"/>
        <v>T28</v>
      </c>
      <c r="D10" s="2">
        <v>11</v>
      </c>
      <c r="E10" s="2">
        <f t="shared" si="1"/>
        <v>1</v>
      </c>
      <c r="F10" s="2">
        <f t="shared" si="2"/>
        <v>0</v>
      </c>
      <c r="G10" s="2">
        <f t="shared" si="3"/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1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>
        <v>0</v>
      </c>
      <c r="AI10" s="12" t="s">
        <v>17</v>
      </c>
      <c r="AJ10" s="12" t="s">
        <v>70</v>
      </c>
      <c r="AK10" s="12" t="s">
        <v>110</v>
      </c>
      <c r="AL10">
        <v>7</v>
      </c>
      <c r="AM10" s="9">
        <v>1085</v>
      </c>
      <c r="AN10" s="9">
        <v>1460</v>
      </c>
      <c r="AO10" s="9">
        <v>0</v>
      </c>
      <c r="AP10" s="9">
        <v>0</v>
      </c>
      <c r="AR10" t="s">
        <v>167</v>
      </c>
      <c r="AS10" t="s">
        <v>152</v>
      </c>
      <c r="AT10" t="s">
        <v>148</v>
      </c>
      <c r="AU10">
        <v>7</v>
      </c>
      <c r="AV10">
        <v>2</v>
      </c>
      <c r="AW10">
        <v>2</v>
      </c>
    </row>
    <row r="11" spans="1:49" x14ac:dyDescent="0.15">
      <c r="A11" s="12" t="s">
        <v>18</v>
      </c>
      <c r="B11" s="2">
        <v>8</v>
      </c>
      <c r="C11" s="2" t="str">
        <f t="shared" si="0"/>
        <v>T3</v>
      </c>
      <c r="D11" s="2">
        <v>2</v>
      </c>
      <c r="E11" s="2">
        <f t="shared" si="1"/>
        <v>1</v>
      </c>
      <c r="F11" s="2">
        <f t="shared" si="2"/>
        <v>0</v>
      </c>
      <c r="G11" s="2">
        <f t="shared" si="3"/>
        <v>0</v>
      </c>
      <c r="H11" s="13">
        <v>0</v>
      </c>
      <c r="I11" s="13">
        <v>1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>
        <v>0</v>
      </c>
      <c r="AI11" s="12" t="s">
        <v>18</v>
      </c>
      <c r="AJ11" s="12" t="s">
        <v>71</v>
      </c>
      <c r="AK11" s="12" t="s">
        <v>111</v>
      </c>
      <c r="AL11">
        <v>8</v>
      </c>
      <c r="AM11" s="9">
        <v>1160</v>
      </c>
      <c r="AN11" s="9">
        <v>1445</v>
      </c>
      <c r="AO11" s="9">
        <v>0</v>
      </c>
      <c r="AP11" s="9">
        <v>0</v>
      </c>
      <c r="AR11" t="s">
        <v>168</v>
      </c>
      <c r="AS11" t="s">
        <v>152</v>
      </c>
      <c r="AT11" t="s">
        <v>148</v>
      </c>
      <c r="AU11">
        <v>8</v>
      </c>
      <c r="AV11">
        <v>2</v>
      </c>
      <c r="AW11">
        <v>0</v>
      </c>
    </row>
    <row r="12" spans="1:49" x14ac:dyDescent="0.15">
      <c r="A12" s="12" t="s">
        <v>19</v>
      </c>
      <c r="B12" s="2">
        <v>9</v>
      </c>
      <c r="C12" s="2" t="str">
        <f t="shared" si="0"/>
        <v>S37</v>
      </c>
      <c r="D12" s="2">
        <v>20</v>
      </c>
      <c r="E12" s="2">
        <f t="shared" si="1"/>
        <v>0</v>
      </c>
      <c r="F12" s="2">
        <f t="shared" si="2"/>
        <v>1</v>
      </c>
      <c r="G12" s="2">
        <f t="shared" si="3"/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1</v>
      </c>
      <c r="AB12" s="14">
        <v>0</v>
      </c>
      <c r="AC12" s="14">
        <v>0</v>
      </c>
      <c r="AD12" s="14">
        <v>0</v>
      </c>
      <c r="AE12" s="14">
        <v>0</v>
      </c>
      <c r="AF12">
        <v>0</v>
      </c>
      <c r="AI12" s="12" t="s">
        <v>19</v>
      </c>
      <c r="AJ12" s="12" t="s">
        <v>72</v>
      </c>
      <c r="AK12" s="12" t="s">
        <v>112</v>
      </c>
      <c r="AL12">
        <v>9</v>
      </c>
      <c r="AM12" s="9">
        <v>1170</v>
      </c>
      <c r="AN12" s="9">
        <v>1450</v>
      </c>
      <c r="AO12" s="9">
        <v>0</v>
      </c>
      <c r="AP12" s="9">
        <v>0</v>
      </c>
      <c r="AR12" t="s">
        <v>169</v>
      </c>
      <c r="AS12" t="s">
        <v>152</v>
      </c>
      <c r="AT12" t="s">
        <v>148</v>
      </c>
      <c r="AU12">
        <v>9</v>
      </c>
      <c r="AV12">
        <v>0</v>
      </c>
      <c r="AW12">
        <v>0</v>
      </c>
    </row>
    <row r="13" spans="1:49" x14ac:dyDescent="0.15">
      <c r="A13" s="12" t="s">
        <v>20</v>
      </c>
      <c r="B13" s="2">
        <v>10</v>
      </c>
      <c r="C13" s="2" t="str">
        <f t="shared" si="0"/>
        <v>T5</v>
      </c>
      <c r="D13" s="2">
        <v>4</v>
      </c>
      <c r="E13" s="2">
        <f t="shared" si="1"/>
        <v>1</v>
      </c>
      <c r="F13" s="2">
        <f t="shared" si="2"/>
        <v>0</v>
      </c>
      <c r="G13" s="2">
        <f t="shared" si="3"/>
        <v>0</v>
      </c>
      <c r="H13" s="13">
        <v>0</v>
      </c>
      <c r="I13" s="13">
        <v>0</v>
      </c>
      <c r="J13" s="13">
        <v>0</v>
      </c>
      <c r="K13" s="13">
        <v>1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>
        <v>0</v>
      </c>
      <c r="AI13" s="12" t="s">
        <v>20</v>
      </c>
      <c r="AJ13" s="12" t="s">
        <v>73</v>
      </c>
      <c r="AK13" s="12" t="s">
        <v>113</v>
      </c>
      <c r="AL13">
        <v>10</v>
      </c>
      <c r="AM13" s="9">
        <v>1230</v>
      </c>
      <c r="AN13" s="9">
        <v>2045</v>
      </c>
      <c r="AO13" s="9">
        <v>0</v>
      </c>
      <c r="AP13" s="9">
        <v>1</v>
      </c>
      <c r="AR13" t="s">
        <v>170</v>
      </c>
      <c r="AS13" t="s">
        <v>152</v>
      </c>
      <c r="AT13" t="s">
        <v>148</v>
      </c>
      <c r="AU13">
        <v>10</v>
      </c>
      <c r="AV13">
        <v>0</v>
      </c>
      <c r="AW13">
        <v>0</v>
      </c>
    </row>
    <row r="14" spans="1:49" x14ac:dyDescent="0.15">
      <c r="A14" s="12" t="s">
        <v>21</v>
      </c>
      <c r="B14" s="2">
        <v>11</v>
      </c>
      <c r="C14" s="2" t="str">
        <f t="shared" si="0"/>
        <v>S34</v>
      </c>
      <c r="D14" s="2">
        <v>17</v>
      </c>
      <c r="E14" s="2">
        <f t="shared" si="1"/>
        <v>0</v>
      </c>
      <c r="F14" s="2">
        <f t="shared" si="2"/>
        <v>1</v>
      </c>
      <c r="G14" s="2">
        <f t="shared" si="3"/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1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>
        <v>0</v>
      </c>
      <c r="AI14" s="12" t="s">
        <v>21</v>
      </c>
      <c r="AJ14" s="12" t="s">
        <v>74</v>
      </c>
      <c r="AK14" s="12" t="s">
        <v>114</v>
      </c>
      <c r="AL14">
        <v>11</v>
      </c>
      <c r="AM14" s="9">
        <v>1265</v>
      </c>
      <c r="AN14" s="9">
        <v>2190</v>
      </c>
      <c r="AO14" s="9">
        <v>0</v>
      </c>
      <c r="AP14" s="9">
        <v>0</v>
      </c>
      <c r="AR14" t="s">
        <v>171</v>
      </c>
      <c r="AS14" t="s">
        <v>152</v>
      </c>
      <c r="AT14" t="s">
        <v>148</v>
      </c>
      <c r="AU14">
        <v>11</v>
      </c>
      <c r="AV14">
        <v>0</v>
      </c>
      <c r="AW14">
        <v>0</v>
      </c>
    </row>
    <row r="15" spans="1:49" x14ac:dyDescent="0.15">
      <c r="A15" s="12" t="s">
        <v>22</v>
      </c>
      <c r="B15" s="2">
        <v>12</v>
      </c>
      <c r="C15" s="2" t="str">
        <f t="shared" si="0"/>
        <v>T25</v>
      </c>
      <c r="D15" s="2">
        <v>8</v>
      </c>
      <c r="E15" s="2">
        <f t="shared" si="1"/>
        <v>1</v>
      </c>
      <c r="F15" s="2">
        <f t="shared" si="2"/>
        <v>0</v>
      </c>
      <c r="G15" s="2">
        <f t="shared" si="3"/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1</v>
      </c>
      <c r="P15" s="13">
        <v>0</v>
      </c>
      <c r="Q15" s="13">
        <v>0</v>
      </c>
      <c r="R15" s="13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>
        <v>0</v>
      </c>
      <c r="AI15" s="12" t="s">
        <v>22</v>
      </c>
      <c r="AJ15" s="12" t="s">
        <v>75</v>
      </c>
      <c r="AK15" s="12" t="s">
        <v>115</v>
      </c>
      <c r="AL15">
        <v>12</v>
      </c>
      <c r="AM15" s="9">
        <v>1465</v>
      </c>
      <c r="AN15" s="9">
        <v>2185</v>
      </c>
      <c r="AO15" s="9">
        <v>1</v>
      </c>
      <c r="AP15" s="9">
        <v>0</v>
      </c>
      <c r="AR15" t="s">
        <v>172</v>
      </c>
      <c r="AS15" t="s">
        <v>152</v>
      </c>
      <c r="AT15" t="s">
        <v>149</v>
      </c>
      <c r="AU15">
        <v>12</v>
      </c>
      <c r="AV15">
        <v>1</v>
      </c>
      <c r="AW15">
        <v>1</v>
      </c>
    </row>
    <row r="16" spans="1:49" x14ac:dyDescent="0.15">
      <c r="A16" s="12" t="s">
        <v>23</v>
      </c>
      <c r="B16" s="2">
        <v>13</v>
      </c>
      <c r="C16" s="2" t="str">
        <f t="shared" si="0"/>
        <v>T24</v>
      </c>
      <c r="D16" s="2">
        <v>7</v>
      </c>
      <c r="E16" s="2">
        <f t="shared" si="1"/>
        <v>1</v>
      </c>
      <c r="F16" s="2">
        <f t="shared" si="2"/>
        <v>0</v>
      </c>
      <c r="G16" s="2">
        <f t="shared" si="3"/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1</v>
      </c>
      <c r="O16" s="13">
        <v>0</v>
      </c>
      <c r="P16" s="13">
        <v>0</v>
      </c>
      <c r="Q16" s="13">
        <v>0</v>
      </c>
      <c r="R16" s="13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>
        <v>0</v>
      </c>
      <c r="AI16" s="12" t="s">
        <v>23</v>
      </c>
      <c r="AJ16" s="12" t="s">
        <v>76</v>
      </c>
      <c r="AK16" s="12" t="s">
        <v>116</v>
      </c>
      <c r="AL16">
        <v>13</v>
      </c>
      <c r="AM16" s="9">
        <v>1690</v>
      </c>
      <c r="AN16" s="9">
        <v>1915</v>
      </c>
      <c r="AO16" s="9">
        <v>0</v>
      </c>
      <c r="AP16" s="9">
        <v>0</v>
      </c>
      <c r="AR16" t="s">
        <v>173</v>
      </c>
      <c r="AS16" t="s">
        <v>152</v>
      </c>
      <c r="AT16" t="s">
        <v>149</v>
      </c>
      <c r="AU16">
        <v>13</v>
      </c>
      <c r="AV16">
        <v>1</v>
      </c>
      <c r="AW16">
        <v>1</v>
      </c>
    </row>
    <row r="17" spans="1:49" x14ac:dyDescent="0.15">
      <c r="A17" s="12" t="s">
        <v>24</v>
      </c>
      <c r="B17" s="2">
        <v>14</v>
      </c>
      <c r="C17" s="2" t="str">
        <f t="shared" si="0"/>
        <v>T23</v>
      </c>
      <c r="D17" s="2">
        <v>6</v>
      </c>
      <c r="E17" s="2">
        <f t="shared" si="1"/>
        <v>1</v>
      </c>
      <c r="F17" s="2">
        <f t="shared" si="2"/>
        <v>0</v>
      </c>
      <c r="G17" s="2">
        <f t="shared" si="3"/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1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>
        <v>0</v>
      </c>
      <c r="AI17" s="12" t="s">
        <v>24</v>
      </c>
      <c r="AJ17" s="12" t="s">
        <v>77</v>
      </c>
      <c r="AK17" s="12" t="s">
        <v>77</v>
      </c>
      <c r="AL17">
        <v>14</v>
      </c>
      <c r="AM17" s="9">
        <v>1735</v>
      </c>
      <c r="AN17" s="9">
        <v>1855</v>
      </c>
      <c r="AO17" s="9">
        <v>0</v>
      </c>
      <c r="AP17" s="9">
        <v>1</v>
      </c>
      <c r="AR17" t="s">
        <v>174</v>
      </c>
      <c r="AS17" t="s">
        <v>153</v>
      </c>
      <c r="AT17" t="s">
        <v>149</v>
      </c>
      <c r="AU17">
        <v>14</v>
      </c>
      <c r="AV17">
        <v>0</v>
      </c>
      <c r="AW17">
        <v>0</v>
      </c>
    </row>
    <row r="18" spans="1:49" x14ac:dyDescent="0.15">
      <c r="A18" s="12" t="s">
        <v>25</v>
      </c>
      <c r="B18" s="2">
        <v>15</v>
      </c>
      <c r="C18" s="2" t="str">
        <f t="shared" si="0"/>
        <v>S41</v>
      </c>
      <c r="D18" s="2">
        <v>24</v>
      </c>
      <c r="E18" s="2">
        <f t="shared" si="1"/>
        <v>0</v>
      </c>
      <c r="F18" s="2">
        <f t="shared" si="2"/>
        <v>1</v>
      </c>
      <c r="G18" s="2">
        <f t="shared" si="3"/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1</v>
      </c>
      <c r="AF18">
        <v>0</v>
      </c>
      <c r="AI18" s="12" t="s">
        <v>25</v>
      </c>
      <c r="AJ18" s="12" t="s">
        <v>64</v>
      </c>
      <c r="AK18" s="12" t="s">
        <v>117</v>
      </c>
      <c r="AL18">
        <v>15</v>
      </c>
      <c r="AM18" s="9">
        <v>1740</v>
      </c>
      <c r="AN18" s="9">
        <v>2240</v>
      </c>
      <c r="AO18" s="9">
        <v>0</v>
      </c>
      <c r="AP18" s="9">
        <v>0</v>
      </c>
      <c r="AR18" t="s">
        <v>175</v>
      </c>
      <c r="AS18" t="s">
        <v>153</v>
      </c>
      <c r="AT18" t="s">
        <v>149</v>
      </c>
      <c r="AU18">
        <v>15</v>
      </c>
      <c r="AV18">
        <v>0</v>
      </c>
      <c r="AW18">
        <v>0</v>
      </c>
    </row>
    <row r="19" spans="1:49" x14ac:dyDescent="0.15">
      <c r="A19" s="12" t="s">
        <v>26</v>
      </c>
      <c r="B19" s="2">
        <v>16</v>
      </c>
      <c r="C19" s="2" t="str">
        <f t="shared" si="0"/>
        <v>S39</v>
      </c>
      <c r="D19" s="2">
        <v>22</v>
      </c>
      <c r="E19" s="2">
        <f t="shared" si="1"/>
        <v>0</v>
      </c>
      <c r="F19" s="2">
        <f t="shared" si="2"/>
        <v>1</v>
      </c>
      <c r="G19" s="2">
        <f t="shared" si="3"/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1</v>
      </c>
      <c r="AD19" s="14">
        <v>0</v>
      </c>
      <c r="AE19" s="14">
        <v>0</v>
      </c>
      <c r="AF19">
        <v>0</v>
      </c>
      <c r="AI19" s="12" t="s">
        <v>26</v>
      </c>
      <c r="AJ19" s="12" t="s">
        <v>78</v>
      </c>
      <c r="AK19" s="12" t="s">
        <v>118</v>
      </c>
      <c r="AL19">
        <v>16</v>
      </c>
      <c r="AM19" s="9">
        <v>1755</v>
      </c>
      <c r="AN19" s="9">
        <v>1990</v>
      </c>
      <c r="AO19" s="9">
        <v>0</v>
      </c>
      <c r="AP19" s="9">
        <v>0</v>
      </c>
      <c r="AR19" t="s">
        <v>176</v>
      </c>
      <c r="AS19" t="s">
        <v>153</v>
      </c>
      <c r="AT19" t="s">
        <v>149</v>
      </c>
      <c r="AU19">
        <v>16</v>
      </c>
      <c r="AV19">
        <v>0</v>
      </c>
      <c r="AW19">
        <v>0</v>
      </c>
    </row>
    <row r="20" spans="1:49" x14ac:dyDescent="0.15">
      <c r="A20" s="12" t="s">
        <v>27</v>
      </c>
      <c r="B20" s="2">
        <v>17</v>
      </c>
      <c r="C20" s="2" t="str">
        <f t="shared" si="0"/>
        <v>S37</v>
      </c>
      <c r="D20" s="2">
        <v>20</v>
      </c>
      <c r="E20" s="2">
        <f t="shared" si="1"/>
        <v>0</v>
      </c>
      <c r="F20" s="2">
        <f t="shared" si="2"/>
        <v>1</v>
      </c>
      <c r="G20" s="2">
        <f t="shared" si="3"/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1</v>
      </c>
      <c r="AB20" s="14">
        <v>0</v>
      </c>
      <c r="AC20" s="14">
        <v>0</v>
      </c>
      <c r="AD20" s="14">
        <v>0</v>
      </c>
      <c r="AE20" s="14">
        <v>0</v>
      </c>
      <c r="AF20">
        <v>0</v>
      </c>
      <c r="AI20" s="12" t="s">
        <v>27</v>
      </c>
      <c r="AJ20" s="12" t="s">
        <v>79</v>
      </c>
      <c r="AK20" s="12" t="s">
        <v>119</v>
      </c>
      <c r="AL20">
        <v>17</v>
      </c>
      <c r="AM20" s="9">
        <v>1775</v>
      </c>
      <c r="AN20" s="9">
        <v>2170</v>
      </c>
      <c r="AO20" s="9">
        <v>0</v>
      </c>
      <c r="AP20" s="9">
        <v>0</v>
      </c>
      <c r="AR20" t="s">
        <v>177</v>
      </c>
      <c r="AS20" t="s">
        <v>153</v>
      </c>
      <c r="AT20" t="s">
        <v>149</v>
      </c>
      <c r="AU20">
        <v>17</v>
      </c>
      <c r="AV20">
        <v>0</v>
      </c>
      <c r="AW20">
        <v>0</v>
      </c>
    </row>
    <row r="21" spans="1:49" x14ac:dyDescent="0.15">
      <c r="A21" s="12" t="s">
        <v>28</v>
      </c>
      <c r="B21" s="2">
        <v>18</v>
      </c>
      <c r="C21" s="2" t="str">
        <f t="shared" si="0"/>
        <v>T27</v>
      </c>
      <c r="D21" s="2">
        <v>10</v>
      </c>
      <c r="E21" s="2">
        <f t="shared" si="1"/>
        <v>1</v>
      </c>
      <c r="F21" s="2">
        <f t="shared" si="2"/>
        <v>0</v>
      </c>
      <c r="G21" s="2">
        <f t="shared" si="3"/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1</v>
      </c>
      <c r="R21" s="13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>
        <v>0</v>
      </c>
      <c r="AI21" s="12" t="s">
        <v>28</v>
      </c>
      <c r="AJ21" s="12" t="s">
        <v>80</v>
      </c>
      <c r="AK21" s="12" t="s">
        <v>120</v>
      </c>
      <c r="AL21">
        <v>18</v>
      </c>
      <c r="AM21" s="9">
        <v>1780</v>
      </c>
      <c r="AN21" s="9">
        <v>3610</v>
      </c>
      <c r="AO21" s="9">
        <v>0</v>
      </c>
      <c r="AP21" s="9">
        <v>0</v>
      </c>
      <c r="AR21" t="s">
        <v>178</v>
      </c>
      <c r="AS21" t="s">
        <v>153</v>
      </c>
      <c r="AT21" t="s">
        <v>149</v>
      </c>
      <c r="AU21">
        <v>18</v>
      </c>
      <c r="AV21">
        <v>0</v>
      </c>
      <c r="AW21">
        <v>0</v>
      </c>
    </row>
    <row r="22" spans="1:49" x14ac:dyDescent="0.15">
      <c r="A22" s="12" t="s">
        <v>29</v>
      </c>
      <c r="B22" s="2">
        <v>19</v>
      </c>
      <c r="C22" s="2" t="str">
        <f t="shared" si="0"/>
        <v>T4</v>
      </c>
      <c r="D22" s="2">
        <v>3</v>
      </c>
      <c r="E22" s="2">
        <f t="shared" si="1"/>
        <v>1</v>
      </c>
      <c r="F22" s="2">
        <f t="shared" si="2"/>
        <v>0</v>
      </c>
      <c r="G22" s="2">
        <f t="shared" si="3"/>
        <v>0</v>
      </c>
      <c r="H22" s="13">
        <v>0</v>
      </c>
      <c r="I22" s="13">
        <v>0</v>
      </c>
      <c r="J22" s="13">
        <v>1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>
        <v>0</v>
      </c>
      <c r="AI22" s="12" t="s">
        <v>29</v>
      </c>
      <c r="AJ22" s="12" t="s">
        <v>81</v>
      </c>
      <c r="AK22" s="12" t="s">
        <v>108</v>
      </c>
      <c r="AL22">
        <v>19</v>
      </c>
      <c r="AM22" s="9">
        <v>1785</v>
      </c>
      <c r="AN22" s="9">
        <v>2935</v>
      </c>
      <c r="AO22" s="9">
        <v>0</v>
      </c>
      <c r="AP22" s="9">
        <v>0</v>
      </c>
      <c r="AR22" t="s">
        <v>179</v>
      </c>
      <c r="AS22" t="s">
        <v>153</v>
      </c>
      <c r="AT22" t="s">
        <v>149</v>
      </c>
      <c r="AU22">
        <v>19</v>
      </c>
      <c r="AV22">
        <v>0</v>
      </c>
      <c r="AW22">
        <v>0</v>
      </c>
    </row>
    <row r="23" spans="1:49" x14ac:dyDescent="0.15">
      <c r="A23" s="12" t="s">
        <v>30</v>
      </c>
      <c r="B23" s="2">
        <v>20</v>
      </c>
      <c r="C23" s="2" t="str">
        <f t="shared" si="0"/>
        <v>S31</v>
      </c>
      <c r="D23" s="2">
        <v>14</v>
      </c>
      <c r="E23" s="2">
        <f t="shared" si="1"/>
        <v>0</v>
      </c>
      <c r="F23" s="2">
        <f t="shared" si="2"/>
        <v>1</v>
      </c>
      <c r="G23" s="2">
        <f t="shared" si="3"/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4">
        <v>0</v>
      </c>
      <c r="T23" s="14">
        <v>0</v>
      </c>
      <c r="U23" s="14">
        <v>1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>
        <v>0</v>
      </c>
      <c r="AI23" s="12" t="s">
        <v>30</v>
      </c>
      <c r="AJ23" s="12" t="s">
        <v>82</v>
      </c>
      <c r="AK23" s="12" t="s">
        <v>120</v>
      </c>
      <c r="AL23">
        <v>20</v>
      </c>
      <c r="AM23" s="9">
        <v>1795</v>
      </c>
      <c r="AN23" s="9">
        <v>2140</v>
      </c>
      <c r="AO23" s="9">
        <v>0</v>
      </c>
      <c r="AP23" s="9">
        <v>0</v>
      </c>
      <c r="AR23" t="s">
        <v>180</v>
      </c>
      <c r="AS23" t="s">
        <v>153</v>
      </c>
      <c r="AT23" t="s">
        <v>149</v>
      </c>
      <c r="AU23">
        <v>20</v>
      </c>
      <c r="AV23">
        <v>0</v>
      </c>
      <c r="AW23">
        <v>0</v>
      </c>
    </row>
    <row r="24" spans="1:49" x14ac:dyDescent="0.15">
      <c r="A24" s="12" t="s">
        <v>31</v>
      </c>
      <c r="B24" s="2">
        <v>21</v>
      </c>
      <c r="C24" s="2" t="str">
        <f t="shared" si="0"/>
        <v>T28</v>
      </c>
      <c r="D24" s="2">
        <v>11</v>
      </c>
      <c r="E24" s="2">
        <f t="shared" si="1"/>
        <v>1</v>
      </c>
      <c r="F24" s="2">
        <f t="shared" si="2"/>
        <v>0</v>
      </c>
      <c r="G24" s="2">
        <f t="shared" si="3"/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1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>
        <v>0</v>
      </c>
      <c r="AI24" s="12" t="s">
        <v>31</v>
      </c>
      <c r="AJ24" s="12" t="s">
        <v>83</v>
      </c>
      <c r="AK24" s="12" t="s">
        <v>121</v>
      </c>
      <c r="AL24">
        <v>21</v>
      </c>
      <c r="AM24" s="9">
        <v>1795</v>
      </c>
      <c r="AN24" s="9">
        <v>2175</v>
      </c>
      <c r="AO24" s="9">
        <v>0</v>
      </c>
      <c r="AP24" s="9">
        <v>0</v>
      </c>
      <c r="AR24" t="s">
        <v>181</v>
      </c>
      <c r="AS24" t="s">
        <v>153</v>
      </c>
      <c r="AT24" t="s">
        <v>149</v>
      </c>
      <c r="AU24">
        <v>21</v>
      </c>
      <c r="AV24">
        <v>0</v>
      </c>
      <c r="AW24">
        <v>0</v>
      </c>
    </row>
    <row r="25" spans="1:49" x14ac:dyDescent="0.15">
      <c r="A25" s="12" t="s">
        <v>32</v>
      </c>
      <c r="B25" s="2">
        <v>22</v>
      </c>
      <c r="C25" s="2" t="str">
        <f t="shared" si="0"/>
        <v>S33</v>
      </c>
      <c r="D25" s="2">
        <v>16</v>
      </c>
      <c r="E25" s="2">
        <f t="shared" si="1"/>
        <v>0</v>
      </c>
      <c r="F25" s="2">
        <f t="shared" si="2"/>
        <v>1</v>
      </c>
      <c r="G25" s="2">
        <f t="shared" si="3"/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4">
        <v>0</v>
      </c>
      <c r="T25" s="14">
        <v>0</v>
      </c>
      <c r="U25" s="14">
        <v>0</v>
      </c>
      <c r="V25" s="14">
        <v>0</v>
      </c>
      <c r="W25" s="14">
        <v>1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>
        <v>0</v>
      </c>
      <c r="AI25" s="12" t="s">
        <v>32</v>
      </c>
      <c r="AJ25" s="12" t="s">
        <v>84</v>
      </c>
      <c r="AK25" s="12" t="s">
        <v>122</v>
      </c>
      <c r="AL25">
        <v>22</v>
      </c>
      <c r="AM25" s="9">
        <v>1825</v>
      </c>
      <c r="AN25" s="9">
        <v>2315</v>
      </c>
      <c r="AO25" s="9">
        <v>0</v>
      </c>
      <c r="AP25" s="9">
        <v>0</v>
      </c>
      <c r="AR25" t="s">
        <v>182</v>
      </c>
      <c r="AS25" t="s">
        <v>153</v>
      </c>
      <c r="AT25" t="s">
        <v>149</v>
      </c>
      <c r="AU25">
        <v>22</v>
      </c>
      <c r="AV25">
        <v>0</v>
      </c>
      <c r="AW25">
        <v>0</v>
      </c>
    </row>
    <row r="26" spans="1:49" x14ac:dyDescent="0.15">
      <c r="A26" s="12" t="s">
        <v>33</v>
      </c>
      <c r="B26" s="2">
        <v>23</v>
      </c>
      <c r="C26" s="2" t="str">
        <f t="shared" si="0"/>
        <v>S35</v>
      </c>
      <c r="D26" s="2">
        <v>18</v>
      </c>
      <c r="E26" s="2">
        <f t="shared" si="1"/>
        <v>0</v>
      </c>
      <c r="F26" s="2">
        <f t="shared" si="2"/>
        <v>1</v>
      </c>
      <c r="G26" s="2">
        <f t="shared" si="3"/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1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>
        <v>0</v>
      </c>
      <c r="AI26" s="12" t="s">
        <v>33</v>
      </c>
      <c r="AJ26" s="12" t="s">
        <v>85</v>
      </c>
      <c r="AK26" s="12" t="s">
        <v>123</v>
      </c>
      <c r="AL26">
        <v>23</v>
      </c>
      <c r="AM26" s="9">
        <v>1825</v>
      </c>
      <c r="AN26" s="9">
        <v>2165</v>
      </c>
      <c r="AO26" s="9">
        <v>0</v>
      </c>
      <c r="AP26" s="9">
        <v>0</v>
      </c>
      <c r="AR26" t="s">
        <v>183</v>
      </c>
      <c r="AS26" t="s">
        <v>153</v>
      </c>
      <c r="AT26" t="s">
        <v>149</v>
      </c>
      <c r="AU26">
        <v>23</v>
      </c>
      <c r="AV26">
        <v>0</v>
      </c>
      <c r="AW26">
        <v>0</v>
      </c>
    </row>
    <row r="27" spans="1:49" x14ac:dyDescent="0.15">
      <c r="A27" s="12" t="s">
        <v>34</v>
      </c>
      <c r="B27" s="2">
        <v>24</v>
      </c>
      <c r="C27" s="2" t="str">
        <f t="shared" si="0"/>
        <v>T26</v>
      </c>
      <c r="D27" s="2">
        <v>9</v>
      </c>
      <c r="E27" s="2">
        <f t="shared" si="1"/>
        <v>1</v>
      </c>
      <c r="F27" s="2">
        <f t="shared" si="2"/>
        <v>0</v>
      </c>
      <c r="G27" s="2">
        <f t="shared" si="3"/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</v>
      </c>
      <c r="Q27" s="13">
        <v>0</v>
      </c>
      <c r="R27" s="13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>
        <v>0</v>
      </c>
      <c r="AI27" s="12" t="s">
        <v>34</v>
      </c>
      <c r="AJ27" s="12" t="s">
        <v>86</v>
      </c>
      <c r="AK27" s="12" t="s">
        <v>124</v>
      </c>
      <c r="AL27">
        <v>24</v>
      </c>
      <c r="AM27" s="9">
        <v>1855</v>
      </c>
      <c r="AN27" s="9">
        <v>2220</v>
      </c>
      <c r="AO27" s="9">
        <v>0</v>
      </c>
      <c r="AP27" s="9">
        <v>0</v>
      </c>
      <c r="AR27" t="s">
        <v>184</v>
      </c>
      <c r="AS27" t="s">
        <v>153</v>
      </c>
      <c r="AT27" t="s">
        <v>149</v>
      </c>
      <c r="AU27">
        <v>24</v>
      </c>
      <c r="AV27">
        <v>0</v>
      </c>
      <c r="AW27">
        <v>0</v>
      </c>
    </row>
    <row r="28" spans="1:49" x14ac:dyDescent="0.15">
      <c r="A28" s="12" t="s">
        <v>35</v>
      </c>
      <c r="B28" s="2">
        <v>25</v>
      </c>
      <c r="C28" s="2" t="str">
        <f t="shared" si="0"/>
        <v>T3</v>
      </c>
      <c r="D28" s="2">
        <v>2</v>
      </c>
      <c r="E28" s="2">
        <f t="shared" si="1"/>
        <v>1</v>
      </c>
      <c r="F28" s="2">
        <f t="shared" si="2"/>
        <v>0</v>
      </c>
      <c r="G28" s="2">
        <f t="shared" si="3"/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>
        <v>0</v>
      </c>
      <c r="AI28" s="12" t="s">
        <v>35</v>
      </c>
      <c r="AJ28" s="12" t="s">
        <v>87</v>
      </c>
      <c r="AK28" s="12" t="s">
        <v>125</v>
      </c>
      <c r="AL28">
        <v>25</v>
      </c>
      <c r="AM28" s="9">
        <v>1860</v>
      </c>
      <c r="AN28" s="9">
        <v>2185</v>
      </c>
      <c r="AO28" s="9">
        <v>0</v>
      </c>
      <c r="AP28" s="9">
        <v>0</v>
      </c>
    </row>
    <row r="29" spans="1:49" x14ac:dyDescent="0.15">
      <c r="A29" s="12" t="s">
        <v>36</v>
      </c>
      <c r="B29" s="2">
        <v>26</v>
      </c>
      <c r="C29" s="2" t="str">
        <f t="shared" si="0"/>
        <v>T2</v>
      </c>
      <c r="D29" s="2">
        <v>1</v>
      </c>
      <c r="E29" s="2">
        <f t="shared" si="1"/>
        <v>1</v>
      </c>
      <c r="F29" s="2">
        <f t="shared" si="2"/>
        <v>0</v>
      </c>
      <c r="G29" s="2">
        <f t="shared" si="3"/>
        <v>0</v>
      </c>
      <c r="H29" s="13">
        <v>1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>
        <v>0</v>
      </c>
      <c r="AI29" s="12" t="s">
        <v>36</v>
      </c>
      <c r="AJ29" s="12" t="s">
        <v>88</v>
      </c>
      <c r="AK29" s="12" t="s">
        <v>126</v>
      </c>
      <c r="AL29">
        <v>26</v>
      </c>
      <c r="AM29" s="9">
        <v>1880</v>
      </c>
      <c r="AN29" s="9">
        <v>2480</v>
      </c>
      <c r="AO29" s="9">
        <v>0</v>
      </c>
      <c r="AP29" s="9">
        <v>0</v>
      </c>
    </row>
    <row r="30" spans="1:49" x14ac:dyDescent="0.15">
      <c r="A30" s="12" t="s">
        <v>37</v>
      </c>
      <c r="B30" s="2">
        <v>27</v>
      </c>
      <c r="C30" s="2" t="str">
        <f t="shared" si="0"/>
        <v>T23</v>
      </c>
      <c r="D30" s="2">
        <v>6</v>
      </c>
      <c r="E30" s="2">
        <f t="shared" si="1"/>
        <v>1</v>
      </c>
      <c r="F30" s="2">
        <f t="shared" si="2"/>
        <v>0</v>
      </c>
      <c r="G30" s="2">
        <f t="shared" si="3"/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1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>
        <v>0</v>
      </c>
      <c r="AI30" s="12" t="s">
        <v>37</v>
      </c>
      <c r="AJ30" s="12" t="s">
        <v>89</v>
      </c>
      <c r="AK30" s="12" t="s">
        <v>89</v>
      </c>
      <c r="AL30">
        <v>27</v>
      </c>
      <c r="AM30" s="9">
        <v>1980</v>
      </c>
      <c r="AN30" s="9">
        <v>2065</v>
      </c>
      <c r="AO30" s="9">
        <v>0</v>
      </c>
      <c r="AP30" s="9">
        <v>1</v>
      </c>
    </row>
    <row r="31" spans="1:49" x14ac:dyDescent="0.15">
      <c r="A31" s="12" t="s">
        <v>38</v>
      </c>
      <c r="B31" s="2">
        <v>28</v>
      </c>
      <c r="C31" s="2" t="str">
        <f t="shared" si="0"/>
        <v>T24</v>
      </c>
      <c r="D31" s="2">
        <v>7</v>
      </c>
      <c r="E31" s="2">
        <f t="shared" si="1"/>
        <v>1</v>
      </c>
      <c r="F31" s="2">
        <f t="shared" si="2"/>
        <v>0</v>
      </c>
      <c r="G31" s="2">
        <f t="shared" si="3"/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>
        <v>0</v>
      </c>
      <c r="AI31" s="12" t="s">
        <v>38</v>
      </c>
      <c r="AJ31" s="12" t="s">
        <v>90</v>
      </c>
      <c r="AK31" s="12" t="s">
        <v>90</v>
      </c>
      <c r="AL31">
        <v>28</v>
      </c>
      <c r="AM31" s="9">
        <v>2000</v>
      </c>
      <c r="AN31" s="9">
        <v>2130</v>
      </c>
      <c r="AO31" s="9">
        <v>1</v>
      </c>
      <c r="AP31" s="9">
        <v>0</v>
      </c>
    </row>
    <row r="32" spans="1:49" x14ac:dyDescent="0.15">
      <c r="A32" s="12" t="s">
        <v>39</v>
      </c>
      <c r="B32" s="2">
        <v>29</v>
      </c>
      <c r="C32" s="2" t="str">
        <f t="shared" si="0"/>
        <v>T23</v>
      </c>
      <c r="D32" s="2">
        <v>6</v>
      </c>
      <c r="E32" s="2">
        <f t="shared" si="1"/>
        <v>1</v>
      </c>
      <c r="F32" s="2">
        <f t="shared" si="2"/>
        <v>0</v>
      </c>
      <c r="G32" s="2">
        <f t="shared" si="3"/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1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>
        <v>0</v>
      </c>
      <c r="AI32" s="12" t="s">
        <v>39</v>
      </c>
      <c r="AJ32" s="12" t="s">
        <v>91</v>
      </c>
      <c r="AK32" s="12" t="s">
        <v>91</v>
      </c>
      <c r="AL32">
        <v>29</v>
      </c>
      <c r="AM32" s="9">
        <v>2215</v>
      </c>
      <c r="AN32" s="9">
        <v>2305</v>
      </c>
      <c r="AO32" s="9">
        <v>1</v>
      </c>
      <c r="AP32" s="9">
        <v>0</v>
      </c>
    </row>
    <row r="33" spans="1:42" x14ac:dyDescent="0.15">
      <c r="A33" s="12" t="s">
        <v>40</v>
      </c>
      <c r="B33" s="2">
        <v>30</v>
      </c>
      <c r="C33" s="2" t="str">
        <f t="shared" si="0"/>
        <v>T25</v>
      </c>
      <c r="D33" s="2">
        <v>8</v>
      </c>
      <c r="E33" s="2">
        <f t="shared" si="1"/>
        <v>1</v>
      </c>
      <c r="F33" s="2">
        <f t="shared" si="2"/>
        <v>0</v>
      </c>
      <c r="G33" s="2">
        <f t="shared" si="3"/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1</v>
      </c>
      <c r="P33" s="13">
        <v>0</v>
      </c>
      <c r="Q33" s="13">
        <v>0</v>
      </c>
      <c r="R33" s="13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>
        <v>0</v>
      </c>
      <c r="AI33" s="12" t="s">
        <v>40</v>
      </c>
      <c r="AJ33" s="12" t="s">
        <v>92</v>
      </c>
      <c r="AK33" s="12" t="s">
        <v>127</v>
      </c>
      <c r="AL33">
        <v>30</v>
      </c>
      <c r="AM33" s="9">
        <v>2330</v>
      </c>
      <c r="AN33" s="9">
        <v>2410</v>
      </c>
      <c r="AO33" s="9">
        <v>0</v>
      </c>
      <c r="AP33" s="9">
        <v>0</v>
      </c>
    </row>
    <row r="34" spans="1:42" x14ac:dyDescent="0.15">
      <c r="A34" s="12" t="s">
        <v>41</v>
      </c>
      <c r="B34" s="2">
        <v>31</v>
      </c>
      <c r="C34" s="2" t="str">
        <f t="shared" si="0"/>
        <v>S41</v>
      </c>
      <c r="D34" s="2">
        <v>24</v>
      </c>
      <c r="E34" s="2">
        <f t="shared" si="1"/>
        <v>0</v>
      </c>
      <c r="F34" s="2">
        <f t="shared" si="2"/>
        <v>1</v>
      </c>
      <c r="G34" s="2">
        <f t="shared" si="3"/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1</v>
      </c>
      <c r="AF34">
        <v>0</v>
      </c>
      <c r="AI34" s="12" t="s">
        <v>41</v>
      </c>
      <c r="AJ34" s="12" t="s">
        <v>93</v>
      </c>
      <c r="AK34" s="12" t="s">
        <v>128</v>
      </c>
      <c r="AL34">
        <v>31</v>
      </c>
      <c r="AM34" s="9">
        <v>2340</v>
      </c>
      <c r="AN34" s="9">
        <v>2660</v>
      </c>
      <c r="AO34" s="9">
        <v>0</v>
      </c>
      <c r="AP34" s="9">
        <v>0</v>
      </c>
    </row>
    <row r="35" spans="1:42" x14ac:dyDescent="0.15">
      <c r="A35" s="12" t="s">
        <v>42</v>
      </c>
      <c r="B35" s="2">
        <v>32</v>
      </c>
      <c r="C35" s="2" t="str">
        <f t="shared" si="0"/>
        <v>T24</v>
      </c>
      <c r="D35" s="2">
        <v>7</v>
      </c>
      <c r="E35" s="2">
        <f t="shared" si="1"/>
        <v>1</v>
      </c>
      <c r="F35" s="2">
        <f t="shared" si="2"/>
        <v>0</v>
      </c>
      <c r="G35" s="2">
        <f t="shared" si="3"/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3">
        <v>0</v>
      </c>
      <c r="P35" s="13">
        <v>0</v>
      </c>
      <c r="Q35" s="13">
        <v>0</v>
      </c>
      <c r="R35" s="13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>
        <v>0</v>
      </c>
      <c r="AI35" s="12" t="s">
        <v>42</v>
      </c>
      <c r="AJ35" s="12" t="s">
        <v>94</v>
      </c>
      <c r="AK35" s="12" t="s">
        <v>129</v>
      </c>
      <c r="AL35">
        <v>32</v>
      </c>
      <c r="AM35" s="9">
        <v>2370</v>
      </c>
      <c r="AN35" s="9">
        <v>2625</v>
      </c>
      <c r="AO35" s="9">
        <v>0</v>
      </c>
      <c r="AP35" s="9">
        <v>0</v>
      </c>
    </row>
    <row r="36" spans="1:42" x14ac:dyDescent="0.15">
      <c r="A36" s="12" t="s">
        <v>43</v>
      </c>
      <c r="B36" s="2">
        <v>33</v>
      </c>
      <c r="C36" s="2" t="str">
        <f t="shared" si="0"/>
        <v>S37</v>
      </c>
      <c r="D36" s="2">
        <v>20</v>
      </c>
      <c r="E36" s="2">
        <f t="shared" si="1"/>
        <v>0</v>
      </c>
      <c r="F36" s="2">
        <f t="shared" si="2"/>
        <v>1</v>
      </c>
      <c r="G36" s="2">
        <f t="shared" si="3"/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1</v>
      </c>
      <c r="AB36" s="14">
        <v>0</v>
      </c>
      <c r="AC36" s="14">
        <v>0</v>
      </c>
      <c r="AD36" s="14">
        <v>0</v>
      </c>
      <c r="AE36" s="14">
        <v>0</v>
      </c>
      <c r="AF36">
        <v>0</v>
      </c>
      <c r="AI36" s="12" t="s">
        <v>43</v>
      </c>
      <c r="AJ36" s="12" t="s">
        <v>95</v>
      </c>
      <c r="AK36" s="12" t="s">
        <v>116</v>
      </c>
      <c r="AL36">
        <v>33</v>
      </c>
      <c r="AM36" s="9">
        <v>2420</v>
      </c>
      <c r="AN36" s="9">
        <v>3355</v>
      </c>
      <c r="AO36" s="9">
        <v>0</v>
      </c>
      <c r="AP36" s="9">
        <v>0</v>
      </c>
    </row>
    <row r="37" spans="1:42" x14ac:dyDescent="0.15">
      <c r="A37" s="12" t="s">
        <v>44</v>
      </c>
      <c r="B37" s="2">
        <v>34</v>
      </c>
      <c r="C37" s="2" t="str">
        <f t="shared" si="0"/>
        <v>T23</v>
      </c>
      <c r="D37" s="2">
        <v>6</v>
      </c>
      <c r="E37" s="2">
        <f t="shared" si="1"/>
        <v>1</v>
      </c>
      <c r="F37" s="2">
        <f t="shared" si="2"/>
        <v>0</v>
      </c>
      <c r="G37" s="2">
        <f t="shared" si="3"/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1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>
        <v>0</v>
      </c>
      <c r="AI37" s="12" t="s">
        <v>44</v>
      </c>
      <c r="AJ37" s="12" t="s">
        <v>65</v>
      </c>
      <c r="AK37" s="12" t="s">
        <v>130</v>
      </c>
      <c r="AL37">
        <v>34</v>
      </c>
      <c r="AM37" s="9">
        <v>2430</v>
      </c>
      <c r="AN37" s="9">
        <v>2645</v>
      </c>
      <c r="AO37" s="9">
        <v>0</v>
      </c>
      <c r="AP37" s="9">
        <v>1</v>
      </c>
    </row>
    <row r="38" spans="1:42" x14ac:dyDescent="0.15">
      <c r="A38" s="12" t="s">
        <v>45</v>
      </c>
      <c r="B38" s="2">
        <v>35</v>
      </c>
      <c r="C38" s="2" t="str">
        <f t="shared" si="0"/>
        <v>S39</v>
      </c>
      <c r="D38" s="2">
        <v>22</v>
      </c>
      <c r="E38" s="2">
        <f t="shared" si="1"/>
        <v>0</v>
      </c>
      <c r="F38" s="2">
        <f t="shared" si="2"/>
        <v>1</v>
      </c>
      <c r="G38" s="2">
        <f t="shared" si="3"/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1</v>
      </c>
      <c r="AD38" s="14">
        <v>0</v>
      </c>
      <c r="AE38" s="14">
        <v>0</v>
      </c>
      <c r="AF38">
        <v>0</v>
      </c>
      <c r="AI38" s="12" t="s">
        <v>45</v>
      </c>
      <c r="AJ38" s="12" t="s">
        <v>96</v>
      </c>
      <c r="AK38" s="12" t="s">
        <v>131</v>
      </c>
      <c r="AL38">
        <v>35</v>
      </c>
      <c r="AM38" s="9">
        <v>2435</v>
      </c>
      <c r="AN38" s="9">
        <v>2640</v>
      </c>
      <c r="AO38" s="9">
        <v>0</v>
      </c>
      <c r="AP38" s="9">
        <v>0</v>
      </c>
    </row>
    <row r="39" spans="1:42" x14ac:dyDescent="0.15">
      <c r="A39" s="12" t="s">
        <v>46</v>
      </c>
      <c r="B39" s="2">
        <v>36</v>
      </c>
      <c r="C39" s="2" t="str">
        <f t="shared" si="0"/>
        <v>T28</v>
      </c>
      <c r="D39" s="2">
        <v>11</v>
      </c>
      <c r="E39" s="2">
        <f t="shared" si="1"/>
        <v>1</v>
      </c>
      <c r="F39" s="2">
        <f t="shared" si="2"/>
        <v>0</v>
      </c>
      <c r="G39" s="2">
        <f t="shared" si="3"/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1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>
        <v>0</v>
      </c>
      <c r="AI39" s="12" t="s">
        <v>46</v>
      </c>
      <c r="AJ39" s="12" t="s">
        <v>97</v>
      </c>
      <c r="AK39" s="12" t="s">
        <v>132</v>
      </c>
      <c r="AL39">
        <v>36</v>
      </c>
      <c r="AM39" s="9">
        <v>2455</v>
      </c>
      <c r="AN39" s="9">
        <v>2895</v>
      </c>
      <c r="AO39" s="9">
        <v>0</v>
      </c>
      <c r="AP39" s="9">
        <v>0</v>
      </c>
    </row>
    <row r="40" spans="1:42" x14ac:dyDescent="0.15">
      <c r="A40" s="12" t="s">
        <v>47</v>
      </c>
      <c r="B40" s="2">
        <v>37</v>
      </c>
      <c r="C40" s="2" t="str">
        <f t="shared" si="0"/>
        <v>S33</v>
      </c>
      <c r="D40" s="2">
        <v>16</v>
      </c>
      <c r="E40" s="2">
        <f t="shared" si="1"/>
        <v>0</v>
      </c>
      <c r="F40" s="2">
        <f t="shared" si="2"/>
        <v>1</v>
      </c>
      <c r="G40" s="2">
        <f t="shared" si="3"/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4">
        <v>0</v>
      </c>
      <c r="T40" s="14">
        <v>0</v>
      </c>
      <c r="U40" s="14">
        <v>0</v>
      </c>
      <c r="V40" s="14">
        <v>0</v>
      </c>
      <c r="W40" s="14">
        <v>1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>
        <v>0</v>
      </c>
      <c r="AI40" s="12" t="s">
        <v>47</v>
      </c>
      <c r="AJ40" s="12" t="s">
        <v>66</v>
      </c>
      <c r="AK40" s="12" t="s">
        <v>133</v>
      </c>
      <c r="AL40">
        <v>37</v>
      </c>
      <c r="AM40" s="9">
        <v>2455</v>
      </c>
      <c r="AN40" s="9">
        <v>3700</v>
      </c>
      <c r="AO40" s="9">
        <v>0</v>
      </c>
      <c r="AP40" s="9">
        <v>0</v>
      </c>
    </row>
    <row r="41" spans="1:42" x14ac:dyDescent="0.15">
      <c r="A41" s="12" t="s">
        <v>48</v>
      </c>
      <c r="B41" s="2">
        <v>38</v>
      </c>
      <c r="C41" s="2" t="str">
        <f t="shared" si="0"/>
        <v>S34</v>
      </c>
      <c r="D41" s="2">
        <v>17</v>
      </c>
      <c r="E41" s="2">
        <f t="shared" si="1"/>
        <v>0</v>
      </c>
      <c r="F41" s="2">
        <f t="shared" si="2"/>
        <v>1</v>
      </c>
      <c r="G41" s="2">
        <f t="shared" si="3"/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1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>
        <v>0</v>
      </c>
      <c r="AI41" s="12" t="s">
        <v>48</v>
      </c>
      <c r="AJ41" s="12" t="s">
        <v>98</v>
      </c>
      <c r="AK41" s="12" t="s">
        <v>114</v>
      </c>
      <c r="AL41">
        <v>38</v>
      </c>
      <c r="AM41" s="9">
        <v>2470</v>
      </c>
      <c r="AN41" s="9">
        <v>3630</v>
      </c>
      <c r="AO41" s="9">
        <v>0</v>
      </c>
      <c r="AP41" s="9">
        <v>0</v>
      </c>
    </row>
    <row r="42" spans="1:42" x14ac:dyDescent="0.15">
      <c r="A42" s="12" t="s">
        <v>49</v>
      </c>
      <c r="B42" s="2">
        <v>39</v>
      </c>
      <c r="C42" s="2" t="str">
        <f t="shared" si="0"/>
        <v>S35</v>
      </c>
      <c r="D42" s="2">
        <v>18</v>
      </c>
      <c r="E42" s="2">
        <f t="shared" si="1"/>
        <v>0</v>
      </c>
      <c r="F42" s="2">
        <f t="shared" si="2"/>
        <v>1</v>
      </c>
      <c r="G42" s="2">
        <f t="shared" si="3"/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1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>
        <v>0</v>
      </c>
      <c r="AI42" s="12" t="s">
        <v>49</v>
      </c>
      <c r="AJ42" s="12" t="s">
        <v>67</v>
      </c>
      <c r="AK42" s="12" t="s">
        <v>134</v>
      </c>
      <c r="AL42">
        <v>39</v>
      </c>
      <c r="AM42" s="9">
        <v>2510</v>
      </c>
      <c r="AN42" s="9">
        <v>2700</v>
      </c>
      <c r="AO42" s="9">
        <v>0</v>
      </c>
      <c r="AP42" s="9">
        <v>0</v>
      </c>
    </row>
    <row r="43" spans="1:42" x14ac:dyDescent="0.15">
      <c r="A43" s="12" t="s">
        <v>50</v>
      </c>
      <c r="B43" s="2">
        <v>40</v>
      </c>
      <c r="C43" s="2" t="str">
        <f t="shared" si="0"/>
        <v>S31</v>
      </c>
      <c r="D43" s="2">
        <v>14</v>
      </c>
      <c r="E43" s="2">
        <f t="shared" si="1"/>
        <v>0</v>
      </c>
      <c r="F43" s="2">
        <f t="shared" si="2"/>
        <v>1</v>
      </c>
      <c r="G43" s="2">
        <f t="shared" si="3"/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4">
        <v>0</v>
      </c>
      <c r="T43" s="14">
        <v>0</v>
      </c>
      <c r="U43" s="14">
        <v>1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>
        <v>0</v>
      </c>
      <c r="AI43" s="12" t="s">
        <v>50</v>
      </c>
      <c r="AJ43" s="12" t="s">
        <v>69</v>
      </c>
      <c r="AK43" s="12" t="s">
        <v>107</v>
      </c>
      <c r="AL43">
        <v>40</v>
      </c>
      <c r="AM43" s="9">
        <v>2520</v>
      </c>
      <c r="AN43" s="9">
        <v>2900</v>
      </c>
      <c r="AO43" s="9">
        <v>0</v>
      </c>
      <c r="AP43" s="9">
        <v>0</v>
      </c>
    </row>
    <row r="44" spans="1:42" x14ac:dyDescent="0.15">
      <c r="A44" s="12" t="s">
        <v>51</v>
      </c>
      <c r="B44" s="2">
        <v>41</v>
      </c>
      <c r="C44" s="2" t="str">
        <f t="shared" si="0"/>
        <v>T6</v>
      </c>
      <c r="D44" s="2">
        <v>5</v>
      </c>
      <c r="E44" s="2">
        <f t="shared" si="1"/>
        <v>1</v>
      </c>
      <c r="F44" s="2">
        <f t="shared" si="2"/>
        <v>0</v>
      </c>
      <c r="G44" s="2">
        <f t="shared" si="3"/>
        <v>0</v>
      </c>
      <c r="H44" s="13">
        <v>0</v>
      </c>
      <c r="I44" s="13">
        <v>0</v>
      </c>
      <c r="J44" s="13">
        <v>0</v>
      </c>
      <c r="K44" s="13">
        <v>0</v>
      </c>
      <c r="L44" s="13">
        <v>1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>
        <v>0</v>
      </c>
      <c r="AI44" s="12" t="s">
        <v>51</v>
      </c>
      <c r="AJ44" s="12" t="s">
        <v>68</v>
      </c>
      <c r="AK44" s="12" t="s">
        <v>135</v>
      </c>
      <c r="AL44">
        <v>41</v>
      </c>
      <c r="AM44" s="9">
        <v>2540</v>
      </c>
      <c r="AN44" s="9">
        <v>2680</v>
      </c>
      <c r="AO44" s="9">
        <v>1</v>
      </c>
      <c r="AP44" s="9">
        <v>0</v>
      </c>
    </row>
    <row r="45" spans="1:42" x14ac:dyDescent="0.15">
      <c r="A45" s="12" t="s">
        <v>52</v>
      </c>
      <c r="B45" s="2">
        <v>42</v>
      </c>
      <c r="C45" s="2" t="str">
        <f t="shared" si="0"/>
        <v>S38</v>
      </c>
      <c r="D45" s="2">
        <v>21</v>
      </c>
      <c r="E45" s="2">
        <f t="shared" si="1"/>
        <v>0</v>
      </c>
      <c r="F45" s="2">
        <f t="shared" si="2"/>
        <v>1</v>
      </c>
      <c r="G45" s="2">
        <f t="shared" si="3"/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1</v>
      </c>
      <c r="AC45" s="14">
        <v>0</v>
      </c>
      <c r="AD45" s="14">
        <v>0</v>
      </c>
      <c r="AE45" s="14">
        <v>0</v>
      </c>
      <c r="AF45">
        <v>0</v>
      </c>
      <c r="AI45" s="12" t="s">
        <v>52</v>
      </c>
      <c r="AJ45" s="12" t="s">
        <v>99</v>
      </c>
      <c r="AK45" s="12" t="s">
        <v>109</v>
      </c>
      <c r="AL45">
        <v>42</v>
      </c>
      <c r="AM45" s="9">
        <v>2570</v>
      </c>
      <c r="AN45" s="9">
        <v>2885</v>
      </c>
      <c r="AO45" s="9">
        <v>0</v>
      </c>
      <c r="AP45" s="9">
        <v>0</v>
      </c>
    </row>
    <row r="46" spans="1:42" x14ac:dyDescent="0.15">
      <c r="A46" s="12" t="s">
        <v>53</v>
      </c>
      <c r="B46" s="2">
        <v>43</v>
      </c>
      <c r="C46" s="2" t="str">
        <f t="shared" si="0"/>
        <v>T2</v>
      </c>
      <c r="D46" s="2">
        <v>1</v>
      </c>
      <c r="E46" s="2">
        <f t="shared" si="1"/>
        <v>1</v>
      </c>
      <c r="F46" s="2">
        <f t="shared" si="2"/>
        <v>0</v>
      </c>
      <c r="G46" s="2">
        <f t="shared" si="3"/>
        <v>0</v>
      </c>
      <c r="H46" s="13">
        <v>1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>
        <v>0</v>
      </c>
      <c r="AI46" s="12" t="s">
        <v>53</v>
      </c>
      <c r="AJ46" s="12" t="s">
        <v>71</v>
      </c>
      <c r="AK46" s="12" t="s">
        <v>111</v>
      </c>
      <c r="AL46">
        <v>43</v>
      </c>
      <c r="AM46" s="9">
        <v>2600</v>
      </c>
      <c r="AN46" s="9">
        <v>2885</v>
      </c>
      <c r="AO46" s="9">
        <v>0</v>
      </c>
      <c r="AP46" s="9">
        <v>0</v>
      </c>
    </row>
    <row r="47" spans="1:42" x14ac:dyDescent="0.15">
      <c r="A47" s="12" t="s">
        <v>54</v>
      </c>
      <c r="B47" s="2">
        <v>44</v>
      </c>
      <c r="C47" s="2" t="str">
        <f t="shared" si="0"/>
        <v>T5</v>
      </c>
      <c r="D47" s="2">
        <v>4</v>
      </c>
      <c r="E47" s="2">
        <f t="shared" si="1"/>
        <v>1</v>
      </c>
      <c r="F47" s="2">
        <f t="shared" si="2"/>
        <v>0</v>
      </c>
      <c r="G47" s="2">
        <f t="shared" si="3"/>
        <v>0</v>
      </c>
      <c r="H47" s="13">
        <v>0</v>
      </c>
      <c r="I47" s="13">
        <v>0</v>
      </c>
      <c r="J47" s="13">
        <v>0</v>
      </c>
      <c r="K47" s="13">
        <v>1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>
        <v>0</v>
      </c>
      <c r="AI47" s="12" t="s">
        <v>54</v>
      </c>
      <c r="AJ47" s="12" t="s">
        <v>72</v>
      </c>
      <c r="AK47" s="12" t="s">
        <v>112</v>
      </c>
      <c r="AL47">
        <v>44</v>
      </c>
      <c r="AM47" s="9">
        <v>2610</v>
      </c>
      <c r="AN47" s="9">
        <v>2740</v>
      </c>
      <c r="AO47" s="9">
        <v>0</v>
      </c>
      <c r="AP47" s="9">
        <v>1</v>
      </c>
    </row>
    <row r="48" spans="1:42" x14ac:dyDescent="0.15">
      <c r="A48" s="12" t="s">
        <v>55</v>
      </c>
      <c r="B48" s="2">
        <v>45</v>
      </c>
      <c r="C48" s="2" t="str">
        <f t="shared" si="0"/>
        <v>T26</v>
      </c>
      <c r="D48" s="2">
        <v>9</v>
      </c>
      <c r="E48" s="2">
        <f t="shared" si="1"/>
        <v>1</v>
      </c>
      <c r="F48" s="2">
        <f t="shared" si="2"/>
        <v>0</v>
      </c>
      <c r="G48" s="2">
        <f t="shared" si="3"/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1</v>
      </c>
      <c r="Q48" s="13">
        <v>0</v>
      </c>
      <c r="R48" s="13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>
        <v>0</v>
      </c>
      <c r="AI48" s="12" t="s">
        <v>55</v>
      </c>
      <c r="AJ48" s="12" t="s">
        <v>100</v>
      </c>
      <c r="AK48" s="12" t="s">
        <v>100</v>
      </c>
      <c r="AL48">
        <v>45</v>
      </c>
      <c r="AM48" s="9">
        <v>2610</v>
      </c>
      <c r="AN48" s="9">
        <v>2890</v>
      </c>
      <c r="AO48" s="9">
        <v>0</v>
      </c>
      <c r="AP48" s="9">
        <v>0</v>
      </c>
    </row>
    <row r="49" spans="1:42" x14ac:dyDescent="0.15">
      <c r="A49" s="12" t="s">
        <v>56</v>
      </c>
      <c r="B49" s="2">
        <v>46</v>
      </c>
      <c r="C49" s="2" t="str">
        <f t="shared" si="0"/>
        <v>T3</v>
      </c>
      <c r="D49" s="2">
        <v>2</v>
      </c>
      <c r="E49" s="2">
        <f t="shared" si="1"/>
        <v>1</v>
      </c>
      <c r="F49" s="2">
        <f t="shared" si="2"/>
        <v>0</v>
      </c>
      <c r="G49" s="2">
        <f t="shared" si="3"/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>
        <v>0</v>
      </c>
      <c r="AI49" s="12" t="s">
        <v>56</v>
      </c>
      <c r="AJ49" s="12" t="s">
        <v>101</v>
      </c>
      <c r="AK49" s="12" t="s">
        <v>136</v>
      </c>
      <c r="AL49">
        <v>46</v>
      </c>
      <c r="AM49" s="9">
        <v>2620</v>
      </c>
      <c r="AN49" s="9">
        <v>2850</v>
      </c>
      <c r="AO49" s="9">
        <v>0</v>
      </c>
      <c r="AP49" s="9">
        <v>0</v>
      </c>
    </row>
    <row r="50" spans="1:42" x14ac:dyDescent="0.15">
      <c r="A50" s="12" t="s">
        <v>57</v>
      </c>
      <c r="B50" s="2">
        <v>47</v>
      </c>
      <c r="C50" s="2" t="str">
        <f t="shared" si="0"/>
        <v>T25</v>
      </c>
      <c r="D50" s="2">
        <v>8</v>
      </c>
      <c r="E50" s="2">
        <f t="shared" si="1"/>
        <v>1</v>
      </c>
      <c r="F50" s="2">
        <f t="shared" si="2"/>
        <v>0</v>
      </c>
      <c r="G50" s="2">
        <f t="shared" si="3"/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1</v>
      </c>
      <c r="P50" s="13">
        <v>0</v>
      </c>
      <c r="Q50" s="13">
        <v>0</v>
      </c>
      <c r="R50" s="13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>
        <v>0</v>
      </c>
      <c r="AI50" s="12" t="s">
        <v>57</v>
      </c>
      <c r="AJ50" s="12" t="s">
        <v>102</v>
      </c>
      <c r="AK50" s="12" t="s">
        <v>137</v>
      </c>
      <c r="AL50">
        <v>47</v>
      </c>
      <c r="AM50" s="9">
        <v>2640</v>
      </c>
      <c r="AN50" s="9">
        <v>2755</v>
      </c>
      <c r="AO50" s="9">
        <v>0</v>
      </c>
      <c r="AP50" s="9">
        <v>0</v>
      </c>
    </row>
    <row r="51" spans="1:42" x14ac:dyDescent="0.15">
      <c r="A51" s="12" t="s">
        <v>58</v>
      </c>
      <c r="B51" s="2">
        <v>48</v>
      </c>
      <c r="C51" s="2" t="str">
        <f t="shared" si="0"/>
        <v>T24</v>
      </c>
      <c r="D51" s="2">
        <v>7</v>
      </c>
      <c r="E51" s="2">
        <f t="shared" si="1"/>
        <v>1</v>
      </c>
      <c r="F51" s="2">
        <f t="shared" si="2"/>
        <v>0</v>
      </c>
      <c r="G51" s="2">
        <f t="shared" si="3"/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>
        <v>0</v>
      </c>
      <c r="AH51" s="18" t="s">
        <v>1</v>
      </c>
      <c r="AI51" s="12" t="s">
        <v>58</v>
      </c>
      <c r="AJ51" s="12" t="s">
        <v>74</v>
      </c>
      <c r="AK51" s="12" t="s">
        <v>125</v>
      </c>
      <c r="AL51">
        <v>48</v>
      </c>
      <c r="AM51" s="9">
        <v>2705</v>
      </c>
      <c r="AN51" s="9">
        <v>3625</v>
      </c>
      <c r="AO51" s="9">
        <v>0</v>
      </c>
      <c r="AP51" s="9">
        <v>0</v>
      </c>
    </row>
    <row r="52" spans="1:42" x14ac:dyDescent="0.15">
      <c r="A52" s="12" t="s">
        <v>59</v>
      </c>
      <c r="B52" s="2">
        <v>49</v>
      </c>
      <c r="C52" s="2" t="str">
        <f t="shared" si="0"/>
        <v>S39</v>
      </c>
      <c r="D52" s="2">
        <v>22</v>
      </c>
      <c r="E52" s="2">
        <f t="shared" si="1"/>
        <v>0</v>
      </c>
      <c r="F52" s="2">
        <f t="shared" si="2"/>
        <v>1</v>
      </c>
      <c r="G52" s="2">
        <f t="shared" si="3"/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1</v>
      </c>
      <c r="AD52" s="14">
        <v>0</v>
      </c>
      <c r="AE52" s="14">
        <v>0</v>
      </c>
      <c r="AF52">
        <v>0</v>
      </c>
      <c r="AH52" s="18"/>
      <c r="AI52" s="12" t="s">
        <v>59</v>
      </c>
      <c r="AJ52" s="12" t="s">
        <v>103</v>
      </c>
      <c r="AK52" s="12" t="s">
        <v>138</v>
      </c>
      <c r="AL52">
        <v>49</v>
      </c>
      <c r="AM52" s="9">
        <v>2730</v>
      </c>
      <c r="AN52" s="9">
        <v>3440</v>
      </c>
      <c r="AO52" s="9">
        <v>0</v>
      </c>
      <c r="AP52" s="9">
        <v>0</v>
      </c>
    </row>
    <row r="53" spans="1:42" ht="14.25" x14ac:dyDescent="0.15">
      <c r="B53" s="17"/>
      <c r="C53" s="17"/>
      <c r="D53" s="17"/>
    </row>
    <row r="54" spans="1:42" s="4" customFormat="1" ht="20.25" x14ac:dyDescent="0.25">
      <c r="B54" s="5" t="s">
        <v>0</v>
      </c>
      <c r="C54" s="5"/>
      <c r="D54" s="5"/>
      <c r="E54" s="5"/>
      <c r="F54" s="5"/>
      <c r="G54" s="5"/>
      <c r="H54" s="13">
        <f>SUM(H4:H52)</f>
        <v>2</v>
      </c>
      <c r="I54" s="13">
        <f t="shared" ref="I54:AF54" si="4">SUM(I4:I52)</f>
        <v>3</v>
      </c>
      <c r="J54" s="13">
        <f t="shared" si="4"/>
        <v>2</v>
      </c>
      <c r="K54" s="13">
        <f t="shared" si="4"/>
        <v>2</v>
      </c>
      <c r="L54" s="13">
        <f t="shared" si="4"/>
        <v>2</v>
      </c>
      <c r="M54" s="13">
        <f t="shared" si="4"/>
        <v>5</v>
      </c>
      <c r="N54" s="13">
        <f t="shared" si="4"/>
        <v>5</v>
      </c>
      <c r="O54" s="13">
        <f t="shared" si="4"/>
        <v>3</v>
      </c>
      <c r="P54" s="13">
        <f t="shared" si="4"/>
        <v>2</v>
      </c>
      <c r="Q54" s="13">
        <f t="shared" si="4"/>
        <v>1</v>
      </c>
      <c r="R54" s="13">
        <f t="shared" si="4"/>
        <v>3</v>
      </c>
      <c r="S54" s="14">
        <f t="shared" si="4"/>
        <v>0</v>
      </c>
      <c r="T54" s="14">
        <f t="shared" si="4"/>
        <v>0</v>
      </c>
      <c r="U54" s="14">
        <f t="shared" si="4"/>
        <v>2</v>
      </c>
      <c r="V54" s="14">
        <f t="shared" si="4"/>
        <v>1</v>
      </c>
      <c r="W54" s="14">
        <f t="shared" si="4"/>
        <v>2</v>
      </c>
      <c r="X54" s="14">
        <f t="shared" si="4"/>
        <v>2</v>
      </c>
      <c r="Y54" s="14">
        <f t="shared" si="4"/>
        <v>2</v>
      </c>
      <c r="Z54" s="14">
        <f t="shared" si="4"/>
        <v>0</v>
      </c>
      <c r="AA54" s="14">
        <f t="shared" si="4"/>
        <v>3</v>
      </c>
      <c r="AB54" s="14">
        <f t="shared" si="4"/>
        <v>2</v>
      </c>
      <c r="AC54" s="14">
        <f t="shared" si="4"/>
        <v>3</v>
      </c>
      <c r="AD54" s="14">
        <f t="shared" si="4"/>
        <v>0</v>
      </c>
      <c r="AE54" s="14">
        <f t="shared" si="4"/>
        <v>2</v>
      </c>
      <c r="AF54" s="4">
        <f t="shared" si="4"/>
        <v>0</v>
      </c>
      <c r="AH54" s="4">
        <f>SUM(H54:AF54)</f>
        <v>49</v>
      </c>
    </row>
    <row r="55" spans="1:42" s="4" customFormat="1" ht="30" customHeight="1" x14ac:dyDescent="0.25">
      <c r="B55" s="5" t="s">
        <v>2</v>
      </c>
      <c r="C55" s="5"/>
      <c r="D55" s="5"/>
      <c r="E55" s="5"/>
      <c r="F55" s="5"/>
      <c r="G55" s="5"/>
      <c r="H55" s="13">
        <f>IF(H54&gt;0,0,1)</f>
        <v>0</v>
      </c>
      <c r="I55" s="13">
        <f t="shared" ref="I55:AE55" si="5">IF(I54&gt;0,0,1)</f>
        <v>0</v>
      </c>
      <c r="J55" s="13">
        <f t="shared" si="5"/>
        <v>0</v>
      </c>
      <c r="K55" s="13">
        <f t="shared" si="5"/>
        <v>0</v>
      </c>
      <c r="L55" s="13">
        <f t="shared" si="5"/>
        <v>0</v>
      </c>
      <c r="M55" s="13">
        <f t="shared" si="5"/>
        <v>0</v>
      </c>
      <c r="N55" s="13">
        <f t="shared" si="5"/>
        <v>0</v>
      </c>
      <c r="O55" s="13">
        <f t="shared" si="5"/>
        <v>0</v>
      </c>
      <c r="P55" s="13">
        <f t="shared" si="5"/>
        <v>0</v>
      </c>
      <c r="Q55" s="13">
        <f t="shared" si="5"/>
        <v>0</v>
      </c>
      <c r="R55" s="13">
        <f t="shared" si="5"/>
        <v>0</v>
      </c>
      <c r="S55" s="14">
        <f t="shared" si="5"/>
        <v>1</v>
      </c>
      <c r="T55" s="14">
        <f t="shared" si="5"/>
        <v>1</v>
      </c>
      <c r="U55" s="14">
        <f t="shared" si="5"/>
        <v>0</v>
      </c>
      <c r="V55" s="14">
        <f t="shared" si="5"/>
        <v>0</v>
      </c>
      <c r="W55" s="14">
        <f t="shared" si="5"/>
        <v>0</v>
      </c>
      <c r="X55" s="14">
        <f t="shared" si="5"/>
        <v>0</v>
      </c>
      <c r="Y55" s="14">
        <f t="shared" si="5"/>
        <v>0</v>
      </c>
      <c r="Z55" s="14">
        <f t="shared" si="5"/>
        <v>1</v>
      </c>
      <c r="AA55" s="14">
        <f t="shared" si="5"/>
        <v>0</v>
      </c>
      <c r="AB55" s="14">
        <f t="shared" si="5"/>
        <v>0</v>
      </c>
      <c r="AC55" s="14">
        <f t="shared" si="5"/>
        <v>0</v>
      </c>
      <c r="AD55" s="14">
        <f t="shared" si="5"/>
        <v>1</v>
      </c>
      <c r="AE55" s="14">
        <f t="shared" si="5"/>
        <v>0</v>
      </c>
    </row>
    <row r="56" spans="1:42" s="4" customFormat="1" ht="28.5" customHeight="1" x14ac:dyDescent="0.25">
      <c r="B56" s="5" t="s">
        <v>3</v>
      </c>
      <c r="C56" s="5"/>
      <c r="D56" s="5"/>
      <c r="E56" s="5"/>
      <c r="F56" s="5"/>
      <c r="G56" s="5"/>
      <c r="H56" s="13">
        <f>SUM(H55:AE55)</f>
        <v>4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spans="1:42" x14ac:dyDescent="0.15">
      <c r="G57" s="2" t="s">
        <v>186</v>
      </c>
      <c r="H57" s="13">
        <v>0.61111111111111105</v>
      </c>
      <c r="I57" s="13">
        <v>0.38888888888888901</v>
      </c>
      <c r="J57" s="13">
        <v>0.77430555555555602</v>
      </c>
      <c r="K57" s="13">
        <v>0.51041666666666696</v>
      </c>
      <c r="L57" s="13">
        <v>0.65972222222222199</v>
      </c>
      <c r="M57" s="13">
        <v>0.35763888888888901</v>
      </c>
      <c r="N57" s="13">
        <v>0.58333333333333304</v>
      </c>
      <c r="O57" s="13">
        <v>0.63541666666666696</v>
      </c>
      <c r="P57" s="13">
        <v>0.44097222222222199</v>
      </c>
      <c r="Q57" s="13">
        <v>0.76388888888888895</v>
      </c>
      <c r="R57" s="13">
        <v>0.57291666666666696</v>
      </c>
      <c r="S57" s="14">
        <v>0</v>
      </c>
      <c r="T57" s="14">
        <v>0</v>
      </c>
      <c r="U57" s="14">
        <v>0.48958333333333298</v>
      </c>
      <c r="V57" s="14">
        <v>0.59722222222222199</v>
      </c>
      <c r="W57" s="14">
        <v>0.63541666666666696</v>
      </c>
      <c r="X57" s="14">
        <v>0.80555555555555602</v>
      </c>
      <c r="Y57" s="14">
        <v>0.36805555555555602</v>
      </c>
      <c r="Z57" s="14">
        <v>0</v>
      </c>
      <c r="AA57" s="14">
        <v>0.60069444444444398</v>
      </c>
      <c r="AB57" s="14">
        <v>0.75694444444444398</v>
      </c>
      <c r="AC57" s="14">
        <v>0.40972222222222199</v>
      </c>
      <c r="AD57" s="14">
        <v>0</v>
      </c>
      <c r="AE57" s="14">
        <v>0.56944444444444398</v>
      </c>
    </row>
    <row r="58" spans="1:42" x14ac:dyDescent="0.15">
      <c r="G58" s="2" t="s">
        <v>188</v>
      </c>
      <c r="H58" s="13">
        <f>SUM(H57:R57)</f>
        <v>6.2986111111111125</v>
      </c>
      <c r="Q58" s="16" t="s">
        <v>189</v>
      </c>
      <c r="R58" s="16"/>
      <c r="S58" s="14">
        <f>SUM(S57:AE57)</f>
        <v>5.2326388888888875</v>
      </c>
    </row>
    <row r="59" spans="1:42" x14ac:dyDescent="0.15">
      <c r="J59" s="15" t="s">
        <v>191</v>
      </c>
      <c r="U59" s="15" t="s">
        <v>191</v>
      </c>
    </row>
    <row r="60" spans="1:42" x14ac:dyDescent="0.15">
      <c r="G60" s="2" t="s">
        <v>193</v>
      </c>
      <c r="H60" s="13">
        <v>10.7222222222222</v>
      </c>
      <c r="J60" s="13">
        <f>(H58+H60)/28</f>
        <v>0.6078869047619041</v>
      </c>
      <c r="Q60" s="16" t="s">
        <v>187</v>
      </c>
      <c r="R60" s="16"/>
      <c r="S60" s="14">
        <v>17.763888888888886</v>
      </c>
      <c r="U60" s="14">
        <f>(S58+S60)/37</f>
        <v>0.62152777777777757</v>
      </c>
    </row>
    <row r="62" spans="1:42" x14ac:dyDescent="0.15">
      <c r="G62" s="2" t="s">
        <v>193</v>
      </c>
      <c r="H62" s="13">
        <v>11.357638888888889</v>
      </c>
      <c r="J62" s="13">
        <f>(H58+H62)/28</f>
        <v>0.6305803571428571</v>
      </c>
      <c r="Q62" s="16" t="s">
        <v>187</v>
      </c>
      <c r="R62" s="16"/>
      <c r="S62" s="14">
        <v>17.0590277777778</v>
      </c>
      <c r="U62" s="14">
        <f>(S58+S62)/37</f>
        <v>0.60247747747747804</v>
      </c>
    </row>
    <row r="64" spans="1:42" x14ac:dyDescent="0.15">
      <c r="G64" s="2">
        <v>28</v>
      </c>
    </row>
    <row r="71" spans="1:33" ht="20.25" x14ac:dyDescent="0.25">
      <c r="AF71" s="6" t="s">
        <v>4</v>
      </c>
      <c r="AG71" s="6" t="s">
        <v>5</v>
      </c>
    </row>
    <row r="72" spans="1:33" s="1" customFormat="1" ht="56.25" customHeight="1" x14ac:dyDescent="0.15">
      <c r="A72" s="8" t="s">
        <v>10</v>
      </c>
      <c r="B72" s="3" t="s">
        <v>7</v>
      </c>
      <c r="C72" s="3"/>
      <c r="D72" s="3" t="s">
        <v>8</v>
      </c>
      <c r="E72" s="3" t="s">
        <v>9</v>
      </c>
      <c r="F72" s="3"/>
      <c r="G72" s="3"/>
      <c r="H72" s="13">
        <v>1</v>
      </c>
      <c r="I72" s="13">
        <v>2</v>
      </c>
      <c r="J72" s="13">
        <v>3</v>
      </c>
      <c r="K72" s="13">
        <v>4</v>
      </c>
      <c r="L72" s="13">
        <v>5</v>
      </c>
      <c r="M72" s="13">
        <v>6</v>
      </c>
      <c r="N72" s="13">
        <v>7</v>
      </c>
      <c r="O72" s="13">
        <v>8</v>
      </c>
      <c r="P72" s="13">
        <v>9</v>
      </c>
      <c r="Q72" s="13">
        <v>10</v>
      </c>
      <c r="R72" s="13">
        <v>11</v>
      </c>
      <c r="S72" s="14">
        <v>12</v>
      </c>
      <c r="T72" s="14">
        <v>13</v>
      </c>
      <c r="U72" s="14">
        <v>14</v>
      </c>
      <c r="V72" s="14">
        <v>15</v>
      </c>
      <c r="W72" s="14">
        <v>16</v>
      </c>
      <c r="X72" s="14">
        <v>17</v>
      </c>
      <c r="Y72" s="14">
        <v>18</v>
      </c>
      <c r="Z72" s="14">
        <v>19</v>
      </c>
      <c r="AA72" s="14">
        <v>20</v>
      </c>
      <c r="AB72" s="14">
        <v>21</v>
      </c>
      <c r="AC72" s="14">
        <v>22</v>
      </c>
      <c r="AD72" s="14">
        <v>23</v>
      </c>
      <c r="AE72" s="14">
        <v>24</v>
      </c>
      <c r="AF72" s="1">
        <v>25</v>
      </c>
    </row>
    <row r="73" spans="1:33" x14ac:dyDescent="0.15">
      <c r="B73" s="2">
        <v>1</v>
      </c>
      <c r="D73" s="2">
        <v>16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4">
        <v>0</v>
      </c>
      <c r="T73" s="14">
        <v>0</v>
      </c>
      <c r="U73" s="14">
        <v>0</v>
      </c>
      <c r="V73" s="14">
        <v>0</v>
      </c>
      <c r="W73" s="14">
        <v>1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>
        <v>0</v>
      </c>
      <c r="AG73">
        <v>1</v>
      </c>
    </row>
    <row r="74" spans="1:33" x14ac:dyDescent="0.15">
      <c r="B74" s="2">
        <v>2</v>
      </c>
      <c r="D74" s="2">
        <v>22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1</v>
      </c>
      <c r="AD74" s="14">
        <v>0</v>
      </c>
      <c r="AE74" s="14">
        <v>0</v>
      </c>
      <c r="AF74">
        <v>0</v>
      </c>
      <c r="AG74">
        <v>1</v>
      </c>
    </row>
    <row r="75" spans="1:33" x14ac:dyDescent="0.15">
      <c r="B75" s="2">
        <v>3</v>
      </c>
      <c r="D75" s="2">
        <v>14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4">
        <v>0</v>
      </c>
      <c r="T75" s="14">
        <v>0</v>
      </c>
      <c r="U75" s="14">
        <v>1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>
        <v>0</v>
      </c>
      <c r="AG75">
        <v>1</v>
      </c>
    </row>
    <row r="76" spans="1:33" x14ac:dyDescent="0.15">
      <c r="B76" s="2">
        <v>4</v>
      </c>
      <c r="D76" s="2">
        <v>8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1</v>
      </c>
      <c r="P76" s="13">
        <v>0</v>
      </c>
      <c r="Q76" s="13">
        <v>0</v>
      </c>
      <c r="R76" s="13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>
        <v>0</v>
      </c>
      <c r="AG76">
        <v>1</v>
      </c>
    </row>
    <row r="77" spans="1:33" x14ac:dyDescent="0.15">
      <c r="B77" s="2">
        <v>5</v>
      </c>
      <c r="D77" s="2">
        <v>7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1</v>
      </c>
      <c r="O77" s="13">
        <v>0</v>
      </c>
      <c r="P77" s="13">
        <v>0</v>
      </c>
      <c r="Q77" s="13">
        <v>0</v>
      </c>
      <c r="R77" s="13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>
        <v>0</v>
      </c>
      <c r="AG77">
        <v>1</v>
      </c>
    </row>
    <row r="78" spans="1:33" x14ac:dyDescent="0.15">
      <c r="B78" s="2">
        <v>6</v>
      </c>
      <c r="D78" s="2">
        <v>15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4">
        <v>0</v>
      </c>
      <c r="T78" s="14">
        <v>0</v>
      </c>
      <c r="U78" s="14">
        <v>0</v>
      </c>
      <c r="V78" s="14">
        <v>1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>
        <v>0</v>
      </c>
      <c r="AG78">
        <v>1</v>
      </c>
    </row>
    <row r="79" spans="1:33" x14ac:dyDescent="0.15">
      <c r="B79" s="2">
        <v>7</v>
      </c>
      <c r="D79" s="2">
        <v>18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1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>
        <v>0</v>
      </c>
      <c r="AG79">
        <v>1</v>
      </c>
    </row>
    <row r="80" spans="1:33" x14ac:dyDescent="0.15">
      <c r="B80" s="2">
        <v>8</v>
      </c>
      <c r="D80" s="2">
        <v>23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1</v>
      </c>
      <c r="AE80" s="14">
        <v>0</v>
      </c>
      <c r="AF80">
        <v>0</v>
      </c>
      <c r="AG80">
        <v>1</v>
      </c>
    </row>
    <row r="81" spans="2:33" x14ac:dyDescent="0.15">
      <c r="B81" s="2">
        <v>9</v>
      </c>
      <c r="D81" s="2">
        <v>17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1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>
        <v>0</v>
      </c>
      <c r="AG81">
        <v>1</v>
      </c>
    </row>
    <row r="82" spans="2:33" x14ac:dyDescent="0.15">
      <c r="B82" s="2">
        <v>10</v>
      </c>
      <c r="D82" s="2">
        <v>4</v>
      </c>
      <c r="H82" s="13">
        <v>0</v>
      </c>
      <c r="I82" s="13">
        <v>0</v>
      </c>
      <c r="J82" s="13">
        <v>0</v>
      </c>
      <c r="K82" s="13">
        <v>1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>
        <v>0</v>
      </c>
      <c r="AG82">
        <v>1</v>
      </c>
    </row>
    <row r="83" spans="2:33" x14ac:dyDescent="0.15">
      <c r="B83" s="2">
        <v>11</v>
      </c>
      <c r="D83" s="2">
        <v>19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1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>
        <v>0</v>
      </c>
      <c r="AG83">
        <v>1</v>
      </c>
    </row>
    <row r="84" spans="2:33" x14ac:dyDescent="0.15">
      <c r="B84" s="2">
        <v>12</v>
      </c>
      <c r="D84" s="2">
        <v>6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1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>
        <v>0</v>
      </c>
      <c r="AG84">
        <v>1</v>
      </c>
    </row>
    <row r="85" spans="2:33" x14ac:dyDescent="0.15">
      <c r="B85" s="2">
        <v>13</v>
      </c>
      <c r="D85" s="2">
        <v>8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1</v>
      </c>
      <c r="P85" s="13">
        <v>0</v>
      </c>
      <c r="Q85" s="13">
        <v>0</v>
      </c>
      <c r="R85" s="13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>
        <v>0</v>
      </c>
      <c r="AG85">
        <v>1</v>
      </c>
    </row>
    <row r="86" spans="2:33" x14ac:dyDescent="0.15">
      <c r="B86" s="2">
        <v>14</v>
      </c>
      <c r="D86" s="2">
        <v>5</v>
      </c>
      <c r="H86" s="13">
        <v>0</v>
      </c>
      <c r="I86" s="13">
        <v>0</v>
      </c>
      <c r="J86" s="13">
        <v>0</v>
      </c>
      <c r="K86" s="13">
        <v>0</v>
      </c>
      <c r="L86" s="13">
        <v>1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>
        <v>0</v>
      </c>
      <c r="AG86">
        <v>1</v>
      </c>
    </row>
    <row r="87" spans="2:33" x14ac:dyDescent="0.15">
      <c r="B87" s="2">
        <v>15</v>
      </c>
      <c r="D87" s="2">
        <v>2</v>
      </c>
      <c r="H87" s="13">
        <v>0</v>
      </c>
      <c r="I87" s="13">
        <v>1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>
        <v>0</v>
      </c>
      <c r="AG87">
        <v>1</v>
      </c>
    </row>
    <row r="88" spans="2:33" x14ac:dyDescent="0.15">
      <c r="B88" s="2">
        <v>16</v>
      </c>
      <c r="D88" s="2">
        <v>7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1</v>
      </c>
      <c r="O88" s="13">
        <v>0</v>
      </c>
      <c r="P88" s="13">
        <v>0</v>
      </c>
      <c r="Q88" s="13">
        <v>0</v>
      </c>
      <c r="R88" s="13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>
        <v>0</v>
      </c>
      <c r="AG88">
        <v>1</v>
      </c>
    </row>
    <row r="89" spans="2:33" x14ac:dyDescent="0.15">
      <c r="B89" s="2">
        <v>17</v>
      </c>
      <c r="D89" s="2">
        <v>11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1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>
        <v>0</v>
      </c>
      <c r="AG89">
        <v>1</v>
      </c>
    </row>
    <row r="90" spans="2:33" x14ac:dyDescent="0.15">
      <c r="B90" s="2">
        <v>18</v>
      </c>
      <c r="D90" s="2">
        <v>17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1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>
        <v>0</v>
      </c>
      <c r="AG90">
        <v>1</v>
      </c>
    </row>
    <row r="91" spans="2:33" x14ac:dyDescent="0.15">
      <c r="B91" s="2">
        <v>19</v>
      </c>
      <c r="D91" s="2">
        <v>23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1</v>
      </c>
      <c r="AE91" s="14">
        <v>0</v>
      </c>
      <c r="AF91">
        <v>0</v>
      </c>
      <c r="AG91">
        <v>1</v>
      </c>
    </row>
    <row r="92" spans="2:33" x14ac:dyDescent="0.15">
      <c r="B92" s="2">
        <v>20</v>
      </c>
      <c r="D92" s="2">
        <v>21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1</v>
      </c>
      <c r="AC92" s="14">
        <v>0</v>
      </c>
      <c r="AD92" s="14">
        <v>0</v>
      </c>
      <c r="AE92" s="14">
        <v>0</v>
      </c>
      <c r="AF92">
        <v>0</v>
      </c>
      <c r="AG92">
        <v>1</v>
      </c>
    </row>
    <row r="93" spans="2:33" x14ac:dyDescent="0.15">
      <c r="B93" s="2">
        <v>21</v>
      </c>
      <c r="D93" s="2">
        <v>20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1</v>
      </c>
      <c r="AB93" s="14">
        <v>0</v>
      </c>
      <c r="AC93" s="14">
        <v>0</v>
      </c>
      <c r="AD93" s="14">
        <v>0</v>
      </c>
      <c r="AE93" s="14">
        <v>0</v>
      </c>
      <c r="AF93">
        <v>0</v>
      </c>
      <c r="AG93">
        <v>1</v>
      </c>
    </row>
    <row r="94" spans="2:33" x14ac:dyDescent="0.15">
      <c r="B94" s="2">
        <v>22</v>
      </c>
      <c r="D94" s="2">
        <v>18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1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>
        <v>0</v>
      </c>
      <c r="AG94">
        <v>1</v>
      </c>
    </row>
    <row r="95" spans="2:33" x14ac:dyDescent="0.15">
      <c r="B95" s="2">
        <v>23</v>
      </c>
      <c r="D95" s="2">
        <v>24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1</v>
      </c>
      <c r="AF95">
        <v>0</v>
      </c>
      <c r="AG95">
        <v>1</v>
      </c>
    </row>
    <row r="96" spans="2:33" x14ac:dyDescent="0.15">
      <c r="B96" s="2">
        <v>24</v>
      </c>
      <c r="D96" s="2">
        <v>15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4">
        <v>0</v>
      </c>
      <c r="T96" s="14">
        <v>0</v>
      </c>
      <c r="U96" s="14">
        <v>0</v>
      </c>
      <c r="V96" s="14">
        <v>1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>
        <v>0</v>
      </c>
      <c r="AG96">
        <v>1</v>
      </c>
    </row>
    <row r="97" spans="2:33" x14ac:dyDescent="0.15">
      <c r="B97" s="2">
        <v>25</v>
      </c>
      <c r="D97" s="2">
        <v>1</v>
      </c>
      <c r="H97" s="13">
        <v>1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>
        <v>0</v>
      </c>
      <c r="AG97">
        <v>1</v>
      </c>
    </row>
    <row r="98" spans="2:33" x14ac:dyDescent="0.15">
      <c r="B98" s="2">
        <v>26</v>
      </c>
      <c r="D98" s="2">
        <v>9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1</v>
      </c>
      <c r="Q98" s="13">
        <v>0</v>
      </c>
      <c r="R98" s="13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>
        <v>0</v>
      </c>
      <c r="AG98">
        <v>1</v>
      </c>
    </row>
    <row r="99" spans="2:33" x14ac:dyDescent="0.15">
      <c r="B99" s="2">
        <v>27</v>
      </c>
      <c r="D99" s="2">
        <v>5</v>
      </c>
      <c r="H99" s="13">
        <v>0</v>
      </c>
      <c r="I99" s="13">
        <v>0</v>
      </c>
      <c r="J99" s="13">
        <v>0</v>
      </c>
      <c r="K99" s="13">
        <v>0</v>
      </c>
      <c r="L99" s="13">
        <v>1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>
        <v>0</v>
      </c>
      <c r="AG99">
        <v>0</v>
      </c>
    </row>
    <row r="100" spans="2:33" x14ac:dyDescent="0.15">
      <c r="B100" s="2">
        <v>28</v>
      </c>
      <c r="D100" s="2">
        <v>8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1</v>
      </c>
      <c r="P100" s="13">
        <v>0</v>
      </c>
      <c r="Q100" s="13">
        <v>0</v>
      </c>
      <c r="R100" s="13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>
        <v>0</v>
      </c>
      <c r="AG100">
        <v>0</v>
      </c>
    </row>
    <row r="101" spans="2:33" x14ac:dyDescent="0.15">
      <c r="B101" s="2">
        <v>29</v>
      </c>
      <c r="D101" s="2">
        <v>7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>
        <v>0</v>
      </c>
      <c r="AG101">
        <v>1</v>
      </c>
    </row>
    <row r="102" spans="2:33" x14ac:dyDescent="0.15">
      <c r="B102" s="2">
        <v>30</v>
      </c>
      <c r="D102" s="2">
        <v>4</v>
      </c>
      <c r="H102" s="13">
        <v>0</v>
      </c>
      <c r="I102" s="13">
        <v>0</v>
      </c>
      <c r="J102" s="13">
        <v>0</v>
      </c>
      <c r="K102" s="13">
        <v>1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>
        <v>0</v>
      </c>
      <c r="AG102">
        <v>1</v>
      </c>
    </row>
    <row r="103" spans="2:33" x14ac:dyDescent="0.15">
      <c r="B103" s="2">
        <v>31</v>
      </c>
      <c r="D103" s="2">
        <v>1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>
        <v>0</v>
      </c>
      <c r="AG103">
        <v>1</v>
      </c>
    </row>
    <row r="104" spans="2:33" x14ac:dyDescent="0.15">
      <c r="B104" s="2">
        <v>32</v>
      </c>
      <c r="D104" s="2">
        <v>22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1</v>
      </c>
      <c r="AD104" s="14">
        <v>0</v>
      </c>
      <c r="AE104" s="14">
        <v>0</v>
      </c>
      <c r="AF104">
        <v>0</v>
      </c>
      <c r="AG104">
        <v>1</v>
      </c>
    </row>
    <row r="105" spans="2:33" x14ac:dyDescent="0.15">
      <c r="B105" s="2">
        <v>33</v>
      </c>
      <c r="D105" s="2">
        <v>7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1</v>
      </c>
      <c r="O105" s="13">
        <v>0</v>
      </c>
      <c r="P105" s="13">
        <v>0</v>
      </c>
      <c r="Q105" s="13">
        <v>0</v>
      </c>
      <c r="R105" s="13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>
        <v>0</v>
      </c>
      <c r="AG105">
        <v>1</v>
      </c>
    </row>
    <row r="106" spans="2:33" x14ac:dyDescent="0.15">
      <c r="B106" s="2">
        <v>34</v>
      </c>
      <c r="D106" s="2">
        <v>5</v>
      </c>
      <c r="H106" s="13">
        <v>0</v>
      </c>
      <c r="I106" s="13">
        <v>0</v>
      </c>
      <c r="J106" s="13">
        <v>0</v>
      </c>
      <c r="K106" s="13">
        <v>0</v>
      </c>
      <c r="L106" s="13">
        <v>1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>
        <v>0</v>
      </c>
      <c r="AG106">
        <v>1</v>
      </c>
    </row>
    <row r="107" spans="2:33" x14ac:dyDescent="0.15">
      <c r="B107" s="2">
        <v>35</v>
      </c>
      <c r="D107" s="2">
        <v>11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1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>
        <v>0</v>
      </c>
      <c r="AG107">
        <v>1</v>
      </c>
    </row>
    <row r="108" spans="2:33" x14ac:dyDescent="0.15">
      <c r="B108" s="2">
        <v>36</v>
      </c>
      <c r="D108" s="2">
        <v>24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1</v>
      </c>
      <c r="AF108">
        <v>0</v>
      </c>
      <c r="AG108">
        <v>1</v>
      </c>
    </row>
    <row r="109" spans="2:33" x14ac:dyDescent="0.15">
      <c r="B109" s="2">
        <v>37</v>
      </c>
      <c r="D109" s="2">
        <v>19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1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>
        <v>0</v>
      </c>
      <c r="AG109">
        <v>1</v>
      </c>
    </row>
    <row r="110" spans="2:33" x14ac:dyDescent="0.15">
      <c r="B110" s="2">
        <v>38</v>
      </c>
      <c r="D110" s="2">
        <v>14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4">
        <v>0</v>
      </c>
      <c r="T110" s="14">
        <v>0</v>
      </c>
      <c r="U110" s="14">
        <v>1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>
        <v>0</v>
      </c>
      <c r="AG110">
        <v>1</v>
      </c>
    </row>
    <row r="111" spans="2:33" x14ac:dyDescent="0.15">
      <c r="B111" s="2">
        <v>39</v>
      </c>
      <c r="D111" s="2">
        <v>2</v>
      </c>
      <c r="H111" s="13">
        <v>0</v>
      </c>
      <c r="I111" s="13">
        <v>1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  <c r="AF111">
        <v>0</v>
      </c>
      <c r="AG111">
        <v>1</v>
      </c>
    </row>
    <row r="112" spans="2:33" x14ac:dyDescent="0.15">
      <c r="B112" s="2">
        <v>40</v>
      </c>
      <c r="D112" s="2">
        <v>16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1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>
        <v>0</v>
      </c>
      <c r="AG112">
        <v>1</v>
      </c>
    </row>
    <row r="113" spans="2:34" x14ac:dyDescent="0.15">
      <c r="B113" s="2">
        <v>41</v>
      </c>
      <c r="D113" s="2">
        <v>8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1</v>
      </c>
      <c r="P113" s="13">
        <v>0</v>
      </c>
      <c r="Q113" s="13">
        <v>0</v>
      </c>
      <c r="R113" s="13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>
        <v>0</v>
      </c>
      <c r="AG113">
        <v>1</v>
      </c>
    </row>
    <row r="114" spans="2:34" x14ac:dyDescent="0.15">
      <c r="B114" s="2">
        <v>42</v>
      </c>
      <c r="D114" s="2">
        <v>18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1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  <c r="AF114">
        <v>0</v>
      </c>
      <c r="AG114">
        <v>1</v>
      </c>
    </row>
    <row r="115" spans="2:34" x14ac:dyDescent="0.15">
      <c r="B115" s="2">
        <v>43</v>
      </c>
      <c r="D115" s="2">
        <v>6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1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0</v>
      </c>
      <c r="AF115">
        <v>0</v>
      </c>
      <c r="AG115">
        <v>1</v>
      </c>
    </row>
    <row r="116" spans="2:34" x14ac:dyDescent="0.15">
      <c r="B116" s="2">
        <v>44</v>
      </c>
      <c r="D116" s="2">
        <v>4</v>
      </c>
      <c r="H116" s="13">
        <v>0</v>
      </c>
      <c r="I116" s="13">
        <v>0</v>
      </c>
      <c r="J116" s="13">
        <v>0</v>
      </c>
      <c r="K116" s="13">
        <v>1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>
        <v>0</v>
      </c>
      <c r="AG116">
        <v>0</v>
      </c>
    </row>
    <row r="117" spans="2:34" x14ac:dyDescent="0.15">
      <c r="B117" s="2">
        <v>45</v>
      </c>
      <c r="D117" s="2">
        <v>9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1</v>
      </c>
      <c r="Q117" s="13">
        <v>0</v>
      </c>
      <c r="R117" s="13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>
        <v>0</v>
      </c>
      <c r="AG117">
        <v>1</v>
      </c>
    </row>
    <row r="118" spans="2:34" x14ac:dyDescent="0.15">
      <c r="B118" s="2">
        <v>46</v>
      </c>
      <c r="D118" s="2">
        <v>21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1</v>
      </c>
      <c r="AC118" s="14">
        <v>0</v>
      </c>
      <c r="AD118" s="14">
        <v>0</v>
      </c>
      <c r="AE118" s="14">
        <v>0</v>
      </c>
      <c r="AF118">
        <v>0</v>
      </c>
      <c r="AG118">
        <v>1</v>
      </c>
    </row>
    <row r="119" spans="2:34" x14ac:dyDescent="0.15">
      <c r="B119" s="2">
        <v>47</v>
      </c>
      <c r="D119" s="2">
        <v>20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1</v>
      </c>
      <c r="AB119" s="14">
        <v>0</v>
      </c>
      <c r="AC119" s="14">
        <v>0</v>
      </c>
      <c r="AD119" s="14">
        <v>0</v>
      </c>
      <c r="AE119" s="14">
        <v>0</v>
      </c>
      <c r="AF119">
        <v>0</v>
      </c>
      <c r="AG119">
        <v>1</v>
      </c>
    </row>
    <row r="120" spans="2:34" x14ac:dyDescent="0.15">
      <c r="B120" s="2">
        <v>48</v>
      </c>
      <c r="D120" s="2">
        <v>5</v>
      </c>
      <c r="H120" s="13">
        <v>0</v>
      </c>
      <c r="I120" s="13">
        <v>0</v>
      </c>
      <c r="J120" s="13">
        <v>0</v>
      </c>
      <c r="K120" s="13">
        <v>0</v>
      </c>
      <c r="L120" s="13">
        <v>1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>
        <v>0</v>
      </c>
      <c r="AG120">
        <v>1</v>
      </c>
      <c r="AH120" s="18" t="s">
        <v>1</v>
      </c>
    </row>
    <row r="121" spans="2:34" x14ac:dyDescent="0.15">
      <c r="B121" s="2">
        <v>49</v>
      </c>
      <c r="D121" s="2">
        <v>1</v>
      </c>
      <c r="H121" s="13">
        <v>1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>
        <v>0</v>
      </c>
      <c r="AG121">
        <v>1</v>
      </c>
      <c r="AH121" s="18"/>
    </row>
    <row r="123" spans="2:34" s="4" customFormat="1" ht="20.25" x14ac:dyDescent="0.25">
      <c r="B123" s="5" t="s">
        <v>0</v>
      </c>
      <c r="C123" s="5"/>
      <c r="D123" s="5"/>
      <c r="E123" s="5"/>
      <c r="F123" s="5"/>
      <c r="G123" s="5"/>
      <c r="H123" s="13">
        <f>SUM(H73:H121)</f>
        <v>3</v>
      </c>
      <c r="I123" s="13">
        <f t="shared" ref="I123:AE123" si="6">SUM(I73:I121)</f>
        <v>2</v>
      </c>
      <c r="J123" s="13">
        <f t="shared" si="6"/>
        <v>0</v>
      </c>
      <c r="K123" s="13">
        <f t="shared" si="6"/>
        <v>3</v>
      </c>
      <c r="L123" s="13">
        <f t="shared" si="6"/>
        <v>4</v>
      </c>
      <c r="M123" s="13">
        <f t="shared" si="6"/>
        <v>2</v>
      </c>
      <c r="N123" s="13">
        <f t="shared" si="6"/>
        <v>4</v>
      </c>
      <c r="O123" s="13">
        <f t="shared" si="6"/>
        <v>4</v>
      </c>
      <c r="P123" s="13">
        <f t="shared" si="6"/>
        <v>2</v>
      </c>
      <c r="Q123" s="13">
        <f t="shared" si="6"/>
        <v>0</v>
      </c>
      <c r="R123" s="13">
        <f t="shared" si="6"/>
        <v>2</v>
      </c>
      <c r="S123" s="14">
        <f t="shared" si="6"/>
        <v>0</v>
      </c>
      <c r="T123" s="14">
        <f t="shared" si="6"/>
        <v>0</v>
      </c>
      <c r="U123" s="14">
        <f t="shared" si="6"/>
        <v>2</v>
      </c>
      <c r="V123" s="14">
        <f t="shared" si="6"/>
        <v>2</v>
      </c>
      <c r="W123" s="14">
        <f t="shared" si="6"/>
        <v>2</v>
      </c>
      <c r="X123" s="14">
        <f t="shared" si="6"/>
        <v>2</v>
      </c>
      <c r="Y123" s="14">
        <f t="shared" si="6"/>
        <v>3</v>
      </c>
      <c r="Z123" s="14">
        <f t="shared" si="6"/>
        <v>2</v>
      </c>
      <c r="AA123" s="14">
        <f t="shared" si="6"/>
        <v>2</v>
      </c>
      <c r="AB123" s="14">
        <f t="shared" si="6"/>
        <v>2</v>
      </c>
      <c r="AC123" s="14">
        <f t="shared" si="6"/>
        <v>2</v>
      </c>
      <c r="AD123" s="14">
        <f t="shared" si="6"/>
        <v>2</v>
      </c>
      <c r="AE123" s="14">
        <f t="shared" si="6"/>
        <v>2</v>
      </c>
      <c r="AF123" s="4">
        <f>SUM(AF73:AF121)</f>
        <v>0</v>
      </c>
      <c r="AH123" s="4">
        <f>SUM(H123:AF123)</f>
        <v>49</v>
      </c>
    </row>
    <row r="124" spans="2:34" s="4" customFormat="1" ht="30" customHeight="1" x14ac:dyDescent="0.25">
      <c r="B124" s="5" t="s">
        <v>2</v>
      </c>
      <c r="C124" s="5"/>
      <c r="D124" s="5"/>
      <c r="E124" s="5"/>
      <c r="F124" s="5"/>
      <c r="G124" s="5"/>
      <c r="H124" s="13">
        <f>IF(H123&gt;0,0,1)</f>
        <v>0</v>
      </c>
      <c r="I124" s="13">
        <f t="shared" ref="I124:AE124" si="7">IF(I123&gt;0,0,1)</f>
        <v>0</v>
      </c>
      <c r="J124" s="13">
        <f t="shared" si="7"/>
        <v>1</v>
      </c>
      <c r="K124" s="13">
        <f t="shared" si="7"/>
        <v>0</v>
      </c>
      <c r="L124" s="13">
        <f t="shared" si="7"/>
        <v>0</v>
      </c>
      <c r="M124" s="13">
        <f t="shared" si="7"/>
        <v>0</v>
      </c>
      <c r="N124" s="13">
        <f t="shared" si="7"/>
        <v>0</v>
      </c>
      <c r="O124" s="13">
        <f t="shared" si="7"/>
        <v>0</v>
      </c>
      <c r="P124" s="13">
        <f t="shared" si="7"/>
        <v>0</v>
      </c>
      <c r="Q124" s="13">
        <f t="shared" si="7"/>
        <v>1</v>
      </c>
      <c r="R124" s="13">
        <f t="shared" si="7"/>
        <v>0</v>
      </c>
      <c r="S124" s="14">
        <f t="shared" si="7"/>
        <v>1</v>
      </c>
      <c r="T124" s="14">
        <f t="shared" si="7"/>
        <v>1</v>
      </c>
      <c r="U124" s="14">
        <f t="shared" si="7"/>
        <v>0</v>
      </c>
      <c r="V124" s="14">
        <f t="shared" si="7"/>
        <v>0</v>
      </c>
      <c r="W124" s="14">
        <f t="shared" si="7"/>
        <v>0</v>
      </c>
      <c r="X124" s="14">
        <f t="shared" si="7"/>
        <v>0</v>
      </c>
      <c r="Y124" s="14">
        <f t="shared" si="7"/>
        <v>0</v>
      </c>
      <c r="Z124" s="14">
        <f t="shared" si="7"/>
        <v>0</v>
      </c>
      <c r="AA124" s="14">
        <f t="shared" si="7"/>
        <v>0</v>
      </c>
      <c r="AB124" s="14">
        <f t="shared" si="7"/>
        <v>0</v>
      </c>
      <c r="AC124" s="14">
        <f t="shared" si="7"/>
        <v>0</v>
      </c>
      <c r="AD124" s="14">
        <f t="shared" si="7"/>
        <v>0</v>
      </c>
      <c r="AE124" s="14">
        <f t="shared" si="7"/>
        <v>0</v>
      </c>
    </row>
    <row r="125" spans="2:34" s="4" customFormat="1" ht="28.5" customHeight="1" x14ac:dyDescent="0.25">
      <c r="B125" s="5" t="s">
        <v>3</v>
      </c>
      <c r="C125" s="5"/>
      <c r="D125" s="5"/>
      <c r="E125" s="5"/>
      <c r="F125" s="5"/>
      <c r="G125" s="5"/>
      <c r="H125" s="13">
        <f>SUM(H124:AE124)</f>
        <v>4</v>
      </c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</row>
    <row r="126" spans="2:34" x14ac:dyDescent="0.15">
      <c r="G126" s="2" t="s">
        <v>186</v>
      </c>
      <c r="H126" s="13">
        <v>0.55208333333333304</v>
      </c>
      <c r="I126" s="13">
        <v>0.47916666666666702</v>
      </c>
      <c r="J126" s="13">
        <v>0</v>
      </c>
      <c r="K126" s="13">
        <v>0.56597222222222199</v>
      </c>
      <c r="L126" s="13">
        <v>0.41319444444444398</v>
      </c>
      <c r="M126" s="13">
        <v>0.69444444444444398</v>
      </c>
      <c r="N126" s="13">
        <v>0.58333333333333304</v>
      </c>
      <c r="O126" s="13">
        <v>0.35763888888888901</v>
      </c>
      <c r="P126" s="13">
        <v>0.60416666666666696</v>
      </c>
      <c r="Q126" s="13">
        <v>0</v>
      </c>
      <c r="R126" s="13">
        <v>0.41666666666666702</v>
      </c>
      <c r="S126" s="14">
        <v>0</v>
      </c>
      <c r="T126" s="14">
        <v>0</v>
      </c>
      <c r="U126" s="14">
        <v>0.82638888888888895</v>
      </c>
      <c r="V126" s="14">
        <v>0.25694444444444398</v>
      </c>
      <c r="W126" s="14">
        <v>0.84722222222222199</v>
      </c>
      <c r="X126" s="14">
        <v>0.77083333333333304</v>
      </c>
      <c r="Y126" s="14">
        <v>0.56944444444444398</v>
      </c>
      <c r="Z126" s="14">
        <v>0.81597222222222199</v>
      </c>
      <c r="AA126" s="14">
        <v>0.34375</v>
      </c>
      <c r="AB126" s="14">
        <v>0.39930555555555602</v>
      </c>
      <c r="AC126" s="14">
        <v>0.73958333333333304</v>
      </c>
      <c r="AD126" s="14">
        <v>0.76388888888888895</v>
      </c>
      <c r="AE126" s="14">
        <v>0.53125</v>
      </c>
    </row>
    <row r="127" spans="2:34" x14ac:dyDescent="0.15">
      <c r="G127" s="2" t="s">
        <v>190</v>
      </c>
      <c r="H127" s="13">
        <f>SUM(H126:R126)</f>
        <v>4.6666666666666652</v>
      </c>
      <c r="Q127" s="16" t="s">
        <v>188</v>
      </c>
      <c r="R127" s="16"/>
      <c r="S127" s="14">
        <f>SUM(S126:AE126)</f>
        <v>6.864583333333333</v>
      </c>
    </row>
    <row r="129" spans="7:21" x14ac:dyDescent="0.15">
      <c r="J129" s="15" t="s">
        <v>191</v>
      </c>
      <c r="U129" s="15" t="s">
        <v>191</v>
      </c>
    </row>
    <row r="130" spans="7:21" x14ac:dyDescent="0.15">
      <c r="G130" s="2" t="s">
        <v>192</v>
      </c>
      <c r="H130" s="13">
        <v>10.7222222222222</v>
      </c>
      <c r="J130" s="13">
        <f>(H127+H130)/26</f>
        <v>0.59188034188034089</v>
      </c>
      <c r="Q130" s="16" t="s">
        <v>187</v>
      </c>
      <c r="R130" s="16"/>
      <c r="S130" s="14">
        <v>17.763888888888886</v>
      </c>
      <c r="U130" s="14">
        <f>(S127+S130)/39</f>
        <v>0.63149928774928765</v>
      </c>
    </row>
    <row r="132" spans="7:21" x14ac:dyDescent="0.15">
      <c r="G132" s="2" t="s">
        <v>192</v>
      </c>
      <c r="H132" s="13">
        <v>11.3576388888889</v>
      </c>
      <c r="J132" s="13">
        <f>(H127+H132)/26</f>
        <v>0.61631944444444475</v>
      </c>
      <c r="Q132" s="16" t="s">
        <v>187</v>
      </c>
      <c r="R132" s="16"/>
      <c r="S132" s="14">
        <v>17.0590277777778</v>
      </c>
      <c r="U132" s="14">
        <f>(S127+S132)/39</f>
        <v>0.61342592592592649</v>
      </c>
    </row>
    <row r="134" spans="7:21" x14ac:dyDescent="0.15">
      <c r="G134" s="2">
        <v>26</v>
      </c>
      <c r="Q134" s="13">
        <v>39</v>
      </c>
    </row>
  </sheetData>
  <mergeCells count="11">
    <mergeCell ref="AH51:AH52"/>
    <mergeCell ref="AH120:AH121"/>
    <mergeCell ref="AI1:AO2"/>
    <mergeCell ref="AR1:AW2"/>
    <mergeCell ref="Q132:R132"/>
    <mergeCell ref="Q127:R127"/>
    <mergeCell ref="B53:D53"/>
    <mergeCell ref="Q60:R60"/>
    <mergeCell ref="Q58:R58"/>
    <mergeCell ref="Q62:R62"/>
    <mergeCell ref="Q130:R1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2018-09-18T21:17:20Z</dcterms:modified>
</cp:coreProperties>
</file>