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w/Documents/År 4/Empirisk finansiell ekonomi/Labbar/"/>
    </mc:Choice>
  </mc:AlternateContent>
  <xr:revisionPtr revIDLastSave="0" documentId="13_ncr:1_{03F63500-A354-104A-B6F7-2C9E41393990}" xr6:coauthVersionLast="47" xr6:coauthVersionMax="47" xr10:uidLastSave="{00000000-0000-0000-0000-000000000000}"/>
  <bookViews>
    <workbookView xWindow="480" yWindow="500" windowWidth="27800" windowHeight="15360" xr2:uid="{00000000-000D-0000-FFFF-FFFF00000000}"/>
  </bookViews>
  <sheets>
    <sheet name="Data" sheetId="1" r:id="rId1"/>
  </sheets>
  <externalReferences>
    <externalReference r:id="rId2"/>
  </externalReferences>
  <definedNames>
    <definedName name="a_6">'[1]SL(unrest)'!#REF!</definedName>
    <definedName name="anscount" hidden="1">1</definedName>
    <definedName name="b_6">'[1]SL(unrest)'!#REF!</definedName>
    <definedName name="er">#REF!</definedName>
    <definedName name="l">#REF!</definedName>
    <definedName name="T">'[1]SL(unrest)'!$K$16</definedName>
    <definedName name="V">#REF!</definedName>
    <definedName name="VARa">'[1]SL(unrest)'!#REF!</definedName>
    <definedName name="w">#REF!</definedName>
    <definedName name="w_1">#REF!</definedName>
    <definedName name="w_2">#REF!</definedName>
    <definedName name="w1_">#REF!</definedName>
    <definedName name="Z1_">Data!$B$2:$B$199</definedName>
    <definedName name="Z2_">Data!$C$2:$C$199</definedName>
    <definedName name="Z3_">Data!$D$2:$D$199</definedName>
    <definedName name="Z4_">Data!$E$2:$E$199</definedName>
    <definedName name="Z5_">Data!$F$2:$F$199</definedName>
    <definedName name="Zm">Data!$G$2:$G$199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5" i="1" l="1" a="1"/>
  <c r="K45" i="1" s="1"/>
  <c r="N33" i="1"/>
  <c r="O33" i="1" s="1"/>
  <c r="N34" i="1"/>
  <c r="N35" i="1"/>
  <c r="O35" i="1" s="1"/>
  <c r="N36" i="1"/>
  <c r="N32" i="1"/>
  <c r="O32" i="1"/>
  <c r="O36" i="1"/>
  <c r="O34" i="1"/>
  <c r="S3" i="1"/>
  <c r="S4" i="1"/>
  <c r="T4" i="1" s="1"/>
  <c r="S5" i="1"/>
  <c r="T5" i="1" s="1"/>
  <c r="S6" i="1"/>
  <c r="T6" i="1" s="1"/>
  <c r="S2" i="1"/>
  <c r="T2" i="1" s="1"/>
  <c r="Q6" i="1"/>
  <c r="Q5" i="1"/>
  <c r="Q4" i="1"/>
  <c r="Q3" i="1"/>
  <c r="Q2" i="1"/>
  <c r="R2" i="1" s="1"/>
  <c r="O6" i="1"/>
  <c r="O5" i="1"/>
  <c r="O4" i="1"/>
  <c r="R4" i="1" s="1"/>
  <c r="O3" i="1"/>
  <c r="O2" i="1"/>
  <c r="L7" i="1"/>
  <c r="L6" i="1"/>
  <c r="L5" i="1"/>
  <c r="L4" i="1"/>
  <c r="L3" i="1"/>
  <c r="L2" i="1"/>
  <c r="K7" i="1"/>
  <c r="K6" i="1"/>
  <c r="K5" i="1"/>
  <c r="K4" i="1"/>
  <c r="K3" i="1"/>
  <c r="K2" i="1"/>
  <c r="P2" i="1" s="1"/>
  <c r="R3" i="1" l="1"/>
  <c r="R5" i="1"/>
  <c r="R6" i="1"/>
  <c r="T3" i="1"/>
  <c r="P6" i="1"/>
  <c r="M2" i="1"/>
  <c r="N2" i="1" s="1"/>
  <c r="P4" i="1"/>
  <c r="P3" i="1"/>
  <c r="P5" i="1"/>
  <c r="M7" i="1"/>
  <c r="N7" i="1" s="1"/>
  <c r="M4" i="1"/>
  <c r="N4" i="1" s="1"/>
  <c r="M6" i="1"/>
  <c r="N6" i="1" s="1"/>
  <c r="M5" i="1"/>
  <c r="N5" i="1" s="1"/>
  <c r="M3" i="1"/>
  <c r="N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<sst xmlns="http://schemas.openxmlformats.org/spreadsheetml/2006/main" count="43" uniqueCount="37">
  <si>
    <t>Date</t>
  </si>
  <si>
    <t>Z1</t>
  </si>
  <si>
    <t>Z2</t>
  </si>
  <si>
    <t>Z3</t>
  </si>
  <si>
    <t>Z4</t>
  </si>
  <si>
    <t>Z5</t>
  </si>
  <si>
    <t>Zm</t>
  </si>
  <si>
    <t>Average:</t>
  </si>
  <si>
    <t xml:space="preserve">Standard deviation: </t>
  </si>
  <si>
    <t>Sharpe ratio:</t>
  </si>
  <si>
    <t>Aggregated Sharpe ratio:</t>
  </si>
  <si>
    <t>Beta:</t>
  </si>
  <si>
    <t>Treynors performance index:</t>
  </si>
  <si>
    <t>Error tem och Z_mt ??</t>
  </si>
  <si>
    <t>Information ratio</t>
  </si>
  <si>
    <t>Standard deviation of error:</t>
  </si>
  <si>
    <t>Intercept (alpha):</t>
  </si>
  <si>
    <t>Log-likelihood test</t>
  </si>
  <si>
    <t>Unrestricted model</t>
  </si>
  <si>
    <t>Initial values:</t>
  </si>
  <si>
    <t>Alpha1</t>
  </si>
  <si>
    <t>Alpha2</t>
  </si>
  <si>
    <t>Alpha3</t>
  </si>
  <si>
    <t>Alpha4</t>
  </si>
  <si>
    <t>Alpha5</t>
  </si>
  <si>
    <t>Beta1</t>
  </si>
  <si>
    <t>Beta2</t>
  </si>
  <si>
    <t>Beta3</t>
  </si>
  <si>
    <t>Beta4</t>
  </si>
  <si>
    <t>Beta5</t>
  </si>
  <si>
    <t>N</t>
  </si>
  <si>
    <t>Residuals:</t>
  </si>
  <si>
    <t>Zit</t>
  </si>
  <si>
    <t>Zit och Zmt ??</t>
  </si>
  <si>
    <t>denna är ??</t>
  </si>
  <si>
    <t>vadå TxN matris (198x5)</t>
  </si>
  <si>
    <t>Jensens performance index (Z_it)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</si>
</sst>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)"/>
    <numFmt numFmtId="165" formatCode="0.000000"/>
  </numFmts>
  <fonts count="8" x14ac:knownFonts="1"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i/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3" fillId="5" borderId="0" xfId="0" applyFont="1" applyFill="1"/>
    <xf numFmtId="0" fontId="4" fillId="6" borderId="0" xfId="0" applyFont="1" applyFill="1"/>
    <xf numFmtId="0" fontId="3" fillId="7" borderId="0" xfId="0" applyFont="1" applyFill="1"/>
    <xf numFmtId="0" fontId="0" fillId="8" borderId="0" xfId="0" applyFill="1"/>
    <xf numFmtId="0" fontId="3" fillId="8" borderId="0" xfId="0" applyFont="1" applyFill="1"/>
    <xf numFmtId="0" fontId="5" fillId="8" borderId="0" xfId="0" applyFont="1" applyFill="1"/>
    <xf numFmtId="0" fontId="6" fillId="8" borderId="0" xfId="0" applyFont="1" applyFill="1"/>
    <xf numFmtId="0" fontId="7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ropbox/FINANS2/Labs/ex3HOS_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Valuation"/>
      <sheetName val="SL(unrest)"/>
      <sheetName val="SL (rest)"/>
      <sheetName val="Zero beta"/>
      <sheetName val="Zero beta (rest)"/>
      <sheetName val="Zero beta(rest_alt)"/>
    </sheetNames>
    <sheetDataSet>
      <sheetData sheetId="0"/>
      <sheetData sheetId="1"/>
      <sheetData sheetId="2">
        <row r="16">
          <cell r="K16">
            <v>198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0"/>
  <sheetViews>
    <sheetView tabSelected="1" zoomScale="125" workbookViewId="0">
      <pane xSplit="1" ySplit="1" topLeftCell="F30" activePane="bottomRight" state="frozen"/>
      <selection pane="topRight" activeCell="B1" sqref="B1"/>
      <selection pane="bottomLeft" activeCell="A2" sqref="A2"/>
      <selection pane="bottomRight" activeCell="K49" sqref="K49"/>
    </sheetView>
  </sheetViews>
  <sheetFormatPr baseColWidth="10" defaultColWidth="8.83203125" defaultRowHeight="13" x14ac:dyDescent="0.15"/>
  <cols>
    <col min="1" max="1" width="17.83203125" bestFit="1" customWidth="1"/>
    <col min="2" max="3" width="9.5" bestFit="1" customWidth="1"/>
    <col min="4" max="6" width="9.33203125" bestFit="1" customWidth="1"/>
    <col min="12" max="12" width="17" bestFit="1" customWidth="1"/>
    <col min="13" max="13" width="11.1640625" bestFit="1" customWidth="1"/>
    <col min="14" max="14" width="21" bestFit="1" customWidth="1"/>
    <col min="16" max="16" width="24" bestFit="1" customWidth="1"/>
    <col min="17" max="17" width="14.33203125" bestFit="1" customWidth="1"/>
    <col min="18" max="18" width="27.33203125" bestFit="1" customWidth="1"/>
    <col min="19" max="19" width="22.83203125" customWidth="1"/>
    <col min="20" max="20" width="13.6640625" bestFit="1" customWidth="1"/>
  </cols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8"/>
      <c r="J1" s="8"/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16</v>
      </c>
      <c r="R1" s="6" t="s">
        <v>36</v>
      </c>
      <c r="S1" s="6" t="s">
        <v>15</v>
      </c>
      <c r="T1" s="6" t="s">
        <v>14</v>
      </c>
    </row>
    <row r="2" spans="1:23" x14ac:dyDescent="0.15">
      <c r="A2" s="1">
        <v>199202</v>
      </c>
      <c r="B2" s="3">
        <v>-9.8018049722602574E-3</v>
      </c>
      <c r="C2" s="3">
        <v>-8.3206889276164486E-3</v>
      </c>
      <c r="D2" s="3">
        <v>1.152899124167584E-2</v>
      </c>
      <c r="E2" s="3">
        <v>-6.0744822502793366E-2</v>
      </c>
      <c r="F2" s="3">
        <v>-2.596421250990094E-3</v>
      </c>
      <c r="G2" s="4">
        <v>-1.8695402697937936E-2</v>
      </c>
      <c r="I2" s="8"/>
      <c r="J2" s="7" t="s">
        <v>1</v>
      </c>
      <c r="K2" s="8">
        <f>AVERAGE(Z1_)</f>
        <v>8.4897480754672437E-3</v>
      </c>
      <c r="L2" s="8">
        <f>STDEV(Z1_)</f>
        <v>7.3038565288765178E-2</v>
      </c>
      <c r="M2" s="8">
        <f>K2/L2</f>
        <v>0.11623651206595018</v>
      </c>
      <c r="N2" s="8">
        <f>M2*SQRT(12)</f>
        <v>0.40265508918563708</v>
      </c>
      <c r="O2" s="8">
        <f>SLOPE(Z1_,Zm)</f>
        <v>1.0942044800429287</v>
      </c>
      <c r="P2" s="8">
        <f>K2/O2</f>
        <v>7.7588313978884157E-3</v>
      </c>
      <c r="Q2" s="8">
        <f>INTERCEPT(Z1_,Zm)</f>
        <v>1.2817734504546362E-3</v>
      </c>
      <c r="R2" s="8">
        <f>Q2+O2*$R$7</f>
        <v>1.2817734504546362E-3</v>
      </c>
      <c r="S2" s="8">
        <f>INDEX(LINEST(Z1_,Zm,TRUE,TRUE),3,2)</f>
        <v>2.5097048187530221E-2</v>
      </c>
      <c r="T2" s="8">
        <f>Q2/S2</f>
        <v>5.1072677586502031E-2</v>
      </c>
      <c r="U2" s="8"/>
      <c r="V2" s="8"/>
      <c r="W2" s="8"/>
    </row>
    <row r="3" spans="1:23" x14ac:dyDescent="0.15">
      <c r="A3" s="1">
        <v>199203</v>
      </c>
      <c r="B3" s="3">
        <v>-2.4168842141276171E-2</v>
      </c>
      <c r="C3" s="3">
        <v>-5.0737138862914609E-2</v>
      </c>
      <c r="D3" s="3">
        <v>2.4811545639637257E-3</v>
      </c>
      <c r="E3" s="3">
        <v>-2.512426273839442E-2</v>
      </c>
      <c r="F3" s="3">
        <v>7.4888582167398875E-4</v>
      </c>
      <c r="G3" s="4">
        <v>-3.8175552505766361E-2</v>
      </c>
      <c r="I3" s="8"/>
      <c r="J3" s="7" t="s">
        <v>2</v>
      </c>
      <c r="K3" s="8">
        <f>AVERAGE(Z2_)</f>
        <v>3.842931343623512E-3</v>
      </c>
      <c r="L3" s="8">
        <f>STDEV(Z2_)</f>
        <v>8.5075414375518299E-2</v>
      </c>
      <c r="M3" s="8">
        <f t="shared" ref="M3:M7" si="0">K3/L3</f>
        <v>4.5170880116563637E-2</v>
      </c>
      <c r="N3" s="8">
        <f t="shared" ref="N3:N7" si="1">M3*SQRT(12)</f>
        <v>0.15647651876898197</v>
      </c>
      <c r="O3" s="8">
        <f>SLOPE(Z2_,Zm)</f>
        <v>1.1769943541229602</v>
      </c>
      <c r="P3" s="8">
        <f t="shared" ref="P3:P6" si="2">K3/O3</f>
        <v>3.2650380438630738E-3</v>
      </c>
      <c r="Q3" s="8">
        <f>INTERCEPT(Z2_,Zm)</f>
        <v>-3.9104142083601166E-3</v>
      </c>
      <c r="R3" s="8">
        <f t="shared" ref="R3:R6" si="3">Q3+O3*$R$7</f>
        <v>-3.9104142083601166E-3</v>
      </c>
      <c r="S3" s="8">
        <f>INDEX(LINEST(Z1_,Zm,TRUE,TRUE),3,2)</f>
        <v>2.5097048187530221E-2</v>
      </c>
      <c r="T3" s="8">
        <f t="shared" ref="T3:T6" si="4">Q3/S3</f>
        <v>-0.15581171853919676</v>
      </c>
      <c r="U3" s="8"/>
      <c r="V3" s="8"/>
      <c r="W3" s="8"/>
    </row>
    <row r="4" spans="1:23" x14ac:dyDescent="0.15">
      <c r="A4" s="1">
        <v>199204</v>
      </c>
      <c r="B4" s="3">
        <v>-3.0467007778961337E-2</v>
      </c>
      <c r="C4" s="3">
        <v>-0.1020063373160281</v>
      </c>
      <c r="D4" s="3">
        <v>-5.0010942889499345E-2</v>
      </c>
      <c r="E4" s="3">
        <v>-7.2088238681846745E-2</v>
      </c>
      <c r="F4" s="3">
        <v>-6.0016658674551644E-2</v>
      </c>
      <c r="G4" s="4">
        <v>-5.7086000352280938E-2</v>
      </c>
      <c r="I4" s="8"/>
      <c r="J4" s="7" t="s">
        <v>3</v>
      </c>
      <c r="K4" s="8">
        <f>AVERAGE(Z3_)</f>
        <v>9.9800081097030317E-3</v>
      </c>
      <c r="L4" s="8">
        <f>STDEV(Z3_)</f>
        <v>7.036083424848831E-2</v>
      </c>
      <c r="M4" s="8">
        <f t="shared" si="0"/>
        <v>0.14184038913548627</v>
      </c>
      <c r="N4" s="8">
        <f t="shared" si="1"/>
        <v>0.4913495210960056</v>
      </c>
      <c r="O4" s="8">
        <f>SLOPE(Z3_,Zm)</f>
        <v>0.74798448581172916</v>
      </c>
      <c r="P4" s="8">
        <f t="shared" si="2"/>
        <v>1.3342533567220325E-2</v>
      </c>
      <c r="Q4" s="8">
        <f>INTERCEPT(Z3_,Zm)</f>
        <v>5.0527268821371155E-3</v>
      </c>
      <c r="R4" s="8">
        <f t="shared" si="3"/>
        <v>5.0527268821371155E-3</v>
      </c>
      <c r="S4" s="8">
        <f>INDEX(LINEST(Z1_,Zm,TRUE,TRUE),3,2)</f>
        <v>2.5097048187530221E-2</v>
      </c>
      <c r="T4" s="8">
        <f t="shared" si="4"/>
        <v>0.20132753638524015</v>
      </c>
      <c r="U4" s="8"/>
      <c r="V4" s="8"/>
      <c r="W4" s="8"/>
    </row>
    <row r="5" spans="1:23" x14ac:dyDescent="0.15">
      <c r="A5" s="1">
        <v>199205</v>
      </c>
      <c r="B5" s="3">
        <v>2.9263017596999851E-2</v>
      </c>
      <c r="C5" s="3">
        <v>2.3406399394544225E-3</v>
      </c>
      <c r="D5" s="3">
        <v>3.7997501654457186E-2</v>
      </c>
      <c r="E5" s="3">
        <v>-4.1444904214398368E-3</v>
      </c>
      <c r="F5" s="3">
        <v>3.986770761676775E-2</v>
      </c>
      <c r="G5" s="4">
        <v>2.50595965646641E-2</v>
      </c>
      <c r="I5" s="8"/>
      <c r="J5" s="7" t="s">
        <v>4</v>
      </c>
      <c r="K5" s="8">
        <f>AVERAGE(Z4_)</f>
        <v>1.4089143795115158E-4</v>
      </c>
      <c r="L5" s="8">
        <f>STDEV(Z4_)</f>
        <v>9.3015659146620883E-2</v>
      </c>
      <c r="M5" s="8">
        <f t="shared" si="0"/>
        <v>1.5147066552424679E-3</v>
      </c>
      <c r="N5" s="8">
        <f t="shared" si="1"/>
        <v>5.2470977708853391E-3</v>
      </c>
      <c r="O5" s="8">
        <f>SLOPE(Z4_,Zm)</f>
        <v>1.1678615549734814</v>
      </c>
      <c r="P5" s="8">
        <f t="shared" si="2"/>
        <v>1.2064053084986671E-4</v>
      </c>
      <c r="Q5" s="8">
        <f>INTERCEPT(Z4_,Zm)</f>
        <v>-7.5522926124800462E-3</v>
      </c>
      <c r="R5" s="8">
        <f t="shared" si="3"/>
        <v>-7.5522926124800462E-3</v>
      </c>
      <c r="S5" s="8">
        <f>INDEX(LINEST(Z1_,Zm,TRUE,TRUE),3,2)</f>
        <v>2.5097048187530221E-2</v>
      </c>
      <c r="T5" s="8">
        <f t="shared" si="4"/>
        <v>-0.3009235411291315</v>
      </c>
      <c r="U5" s="8"/>
      <c r="V5" s="8"/>
      <c r="W5" s="8"/>
    </row>
    <row r="6" spans="1:23" x14ac:dyDescent="0.15">
      <c r="A6" s="1">
        <v>199206</v>
      </c>
      <c r="B6" s="3">
        <v>-1.0213966566097637E-2</v>
      </c>
      <c r="C6" s="3">
        <v>-1.5746394026513979E-2</v>
      </c>
      <c r="D6" s="3">
        <v>3.205342300223929E-2</v>
      </c>
      <c r="E6" s="3">
        <v>-7.8495121588835655E-3</v>
      </c>
      <c r="F6" s="3">
        <v>3.4334433198736559E-2</v>
      </c>
      <c r="G6" s="4">
        <v>-8.551636388809826E-3</v>
      </c>
      <c r="I6" s="8"/>
      <c r="J6" s="7" t="s">
        <v>5</v>
      </c>
      <c r="K6" s="8">
        <f>AVERAGE(Z5_)</f>
        <v>4.8402427574087293E-3</v>
      </c>
      <c r="L6" s="8">
        <f>STDEV(Z5_)</f>
        <v>7.0070635226677058E-2</v>
      </c>
      <c r="M6" s="8">
        <f t="shared" si="0"/>
        <v>6.9076621636876043E-2</v>
      </c>
      <c r="N6" s="8">
        <f t="shared" si="1"/>
        <v>0.23928843658056184</v>
      </c>
      <c r="O6" s="8">
        <f>SLOPE(Z5_,Zm)</f>
        <v>1.0030334786956407</v>
      </c>
      <c r="P6" s="8">
        <f t="shared" si="2"/>
        <v>4.8256043893001969E-3</v>
      </c>
      <c r="Q6" s="8">
        <f>INTERCEPT(Z5_,Zm)</f>
        <v>-1.7671510107036582E-3</v>
      </c>
      <c r="R6" s="8">
        <f t="shared" si="3"/>
        <v>-1.7671510107036582E-3</v>
      </c>
      <c r="S6" s="8">
        <f>INDEX(LINEST(Z1_,Zm,TRUE,TRUE),3,2)</f>
        <v>2.5097048187530221E-2</v>
      </c>
      <c r="T6" s="8">
        <f t="shared" si="4"/>
        <v>-7.0412703418312322E-2</v>
      </c>
      <c r="U6" s="8"/>
      <c r="V6" s="8"/>
      <c r="W6" s="8"/>
    </row>
    <row r="7" spans="1:23" x14ac:dyDescent="0.15">
      <c r="A7" s="1">
        <v>199207</v>
      </c>
      <c r="B7" s="3">
        <v>7.2362205622937534E-2</v>
      </c>
      <c r="C7" s="3">
        <v>-7.9926613706437534E-4</v>
      </c>
      <c r="D7" s="3">
        <v>5.6670856883957954E-2</v>
      </c>
      <c r="E7" s="3">
        <v>5.1168368645110054E-2</v>
      </c>
      <c r="F7" s="3">
        <v>4.9788260892757678E-3</v>
      </c>
      <c r="G7" s="4">
        <v>3.1843209705911001E-2</v>
      </c>
      <c r="I7" s="8"/>
      <c r="J7" s="12" t="s">
        <v>6</v>
      </c>
      <c r="K7" s="8">
        <f>AVERAGE(Zm)</f>
        <v>6.5874109971929733E-3</v>
      </c>
      <c r="L7" s="8">
        <f>STDEV(Zm)</f>
        <v>6.2707319630970038E-2</v>
      </c>
      <c r="M7" s="8">
        <f t="shared" si="0"/>
        <v>0.1050501127453639</v>
      </c>
      <c r="N7" s="8">
        <f t="shared" si="1"/>
        <v>0.36390426523161828</v>
      </c>
      <c r="O7" s="8"/>
      <c r="P7" s="8"/>
      <c r="Q7" s="8"/>
      <c r="R7" s="8"/>
      <c r="S7" s="8"/>
      <c r="T7" s="8"/>
      <c r="U7" s="8"/>
      <c r="V7" s="8"/>
      <c r="W7" s="8"/>
    </row>
    <row r="8" spans="1:23" x14ac:dyDescent="0.15">
      <c r="A8" s="1">
        <v>199208</v>
      </c>
      <c r="B8" s="3">
        <v>-3.1275361507379661E-2</v>
      </c>
      <c r="C8" s="3">
        <v>2.0641842975534556E-2</v>
      </c>
      <c r="D8" s="3">
        <v>-4.9293669308977175E-3</v>
      </c>
      <c r="E8" s="3">
        <v>-6.3604858914889637E-2</v>
      </c>
      <c r="F8" s="3">
        <v>-2.2024890774686501E-2</v>
      </c>
      <c r="G8" s="4">
        <v>-1.6153849135800223E-2</v>
      </c>
      <c r="I8" s="8"/>
      <c r="J8" s="8"/>
      <c r="K8" s="8"/>
      <c r="L8" s="8"/>
      <c r="M8" s="8"/>
      <c r="N8" s="8"/>
      <c r="O8" s="8"/>
      <c r="P8" s="8"/>
      <c r="Q8" s="8"/>
      <c r="R8" s="10" t="s">
        <v>13</v>
      </c>
      <c r="S8" s="9"/>
      <c r="T8" s="8"/>
      <c r="U8" s="8"/>
      <c r="V8" s="8"/>
      <c r="W8" s="8"/>
    </row>
    <row r="9" spans="1:23" x14ac:dyDescent="0.15">
      <c r="A9" s="1">
        <v>199209</v>
      </c>
      <c r="B9" s="3">
        <v>7.8093784006183498E-2</v>
      </c>
      <c r="C9" s="3">
        <v>7.9616628510756404E-2</v>
      </c>
      <c r="D9" s="3">
        <v>7.1023389474920748E-2</v>
      </c>
      <c r="E9" s="3">
        <v>3.7129011890346036E-2</v>
      </c>
      <c r="F9" s="3">
        <v>2.5515664850472568E-2</v>
      </c>
      <c r="G9" s="4">
        <v>4.9690677938071845E-2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15">
      <c r="A10" s="1">
        <v>199210</v>
      </c>
      <c r="B10" s="3">
        <v>6.2985237748928224E-2</v>
      </c>
      <c r="C10" s="3">
        <v>0.10043235339355563</v>
      </c>
      <c r="D10" s="3">
        <v>-1.7056871199422393E-2</v>
      </c>
      <c r="E10" s="3">
        <v>8.3085407556727553E-2</v>
      </c>
      <c r="F10" s="3">
        <v>2.701910690560283E-2</v>
      </c>
      <c r="G10" s="4">
        <v>6.6562204458007812E-2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15">
      <c r="A11" s="1">
        <v>199211</v>
      </c>
      <c r="B11" s="3">
        <v>0.14548366618947517</v>
      </c>
      <c r="C11" s="3">
        <v>9.8061240125394383E-2</v>
      </c>
      <c r="D11" s="3">
        <v>-2.1112157034836734E-2</v>
      </c>
      <c r="E11" s="3">
        <v>7.299224531442719E-2</v>
      </c>
      <c r="F11" s="3">
        <v>5.1812418447806999E-2</v>
      </c>
      <c r="G11" s="4">
        <v>9.7820963539191688E-2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15">
      <c r="A12" s="1">
        <v>199212</v>
      </c>
      <c r="B12" s="3">
        <v>6.721758382438392E-2</v>
      </c>
      <c r="C12" s="3">
        <v>8.8014002592989915E-2</v>
      </c>
      <c r="D12" s="3">
        <v>0.11757656051837012</v>
      </c>
      <c r="E12" s="3">
        <v>2.782186825470491E-2</v>
      </c>
      <c r="F12" s="3">
        <v>4.2895958004858244E-2</v>
      </c>
      <c r="G12" s="4">
        <v>4.7042751107333219E-2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1">
        <v>199301</v>
      </c>
      <c r="B13" s="3">
        <v>0.11621531828190325</v>
      </c>
      <c r="C13" s="3">
        <v>0.14327182242153064</v>
      </c>
      <c r="D13" s="3">
        <v>0.18364936129397605</v>
      </c>
      <c r="E13" s="3">
        <v>0.13285784326718092</v>
      </c>
      <c r="F13" s="3">
        <v>0.12033194331978882</v>
      </c>
      <c r="G13" s="4">
        <v>0.12935588673211754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x14ac:dyDescent="0.15">
      <c r="A14" s="1">
        <v>199302</v>
      </c>
      <c r="B14" s="3">
        <v>0.16748044693333899</v>
      </c>
      <c r="C14" s="3">
        <v>0.23910840584042051</v>
      </c>
      <c r="D14" s="3">
        <v>2.4579329765490467E-2</v>
      </c>
      <c r="E14" s="3">
        <v>0.1584208320850585</v>
      </c>
      <c r="F14" s="3">
        <v>0.15527256012879898</v>
      </c>
      <c r="G14" s="4">
        <v>0.15960886548972458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x14ac:dyDescent="0.15">
      <c r="A15" s="1">
        <v>199303</v>
      </c>
      <c r="B15" s="3">
        <v>3.9675897753124481E-2</v>
      </c>
      <c r="C15" s="3">
        <v>-2.3543493221780985E-2</v>
      </c>
      <c r="D15" s="3">
        <v>-8.1261390916042342E-2</v>
      </c>
      <c r="E15" s="3">
        <v>-5.0648216473830311E-2</v>
      </c>
      <c r="F15" s="3">
        <v>-3.9486862216888893E-2</v>
      </c>
      <c r="G15" s="4">
        <v>-3.036314413667739E-3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x14ac:dyDescent="0.15">
      <c r="A16" s="1">
        <v>199304</v>
      </c>
      <c r="B16" s="3">
        <v>0.15440843246053179</v>
      </c>
      <c r="C16" s="3">
        <v>4.1908753453875236E-2</v>
      </c>
      <c r="D16" s="3">
        <v>-1.7865349142227697E-2</v>
      </c>
      <c r="E16" s="3">
        <v>-7.8006157093535713E-2</v>
      </c>
      <c r="F16" s="3">
        <v>2.0547817218897237E-2</v>
      </c>
      <c r="G16" s="4">
        <v>7.0306969502462721E-2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x14ac:dyDescent="0.15">
      <c r="A17" s="1">
        <v>199305</v>
      </c>
      <c r="B17" s="3">
        <v>-2.0977307073287627E-2</v>
      </c>
      <c r="C17" s="3">
        <v>-7.8695121251820432E-2</v>
      </c>
      <c r="D17" s="3">
        <v>-2.5376367703670603E-3</v>
      </c>
      <c r="E17" s="3">
        <v>-3.8330308197272588E-2</v>
      </c>
      <c r="F17" s="3">
        <v>-5.2758502181178613E-2</v>
      </c>
      <c r="G17" s="4">
        <v>-1.8671900371096225E-2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x14ac:dyDescent="0.15">
      <c r="A18" s="1">
        <v>199306</v>
      </c>
      <c r="B18" s="3">
        <v>-6.5660504190452856E-2</v>
      </c>
      <c r="C18" s="3">
        <v>-9.0588444883461464E-3</v>
      </c>
      <c r="D18" s="3">
        <v>-5.6121777775968884E-2</v>
      </c>
      <c r="E18" s="3">
        <v>-3.0213836423451684E-2</v>
      </c>
      <c r="F18" s="3">
        <v>-7.8316056447362864E-2</v>
      </c>
      <c r="G18" s="4">
        <v>-4.7273247151876127E-2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x14ac:dyDescent="0.15">
      <c r="A19" s="1">
        <v>199307</v>
      </c>
      <c r="B19" s="3">
        <v>4.7894897535789342E-2</v>
      </c>
      <c r="C19" s="3">
        <v>0.11195771190563353</v>
      </c>
      <c r="D19" s="3">
        <v>0.11206255385648899</v>
      </c>
      <c r="E19" s="3">
        <v>4.3306958441358741E-2</v>
      </c>
      <c r="F19" s="3">
        <v>7.5259084880284419E-2</v>
      </c>
      <c r="G19" s="4">
        <v>7.5531453123831249E-2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x14ac:dyDescent="0.15">
      <c r="A20" s="1">
        <v>199308</v>
      </c>
      <c r="B20" s="3">
        <v>-7.3950707392103432E-3</v>
      </c>
      <c r="C20" s="3">
        <v>0.13767239914248899</v>
      </c>
      <c r="D20" s="3">
        <v>0.1711919806499628</v>
      </c>
      <c r="E20" s="3">
        <v>7.5866081999212284E-2</v>
      </c>
      <c r="F20" s="3">
        <v>0.1557021964154284</v>
      </c>
      <c r="G20" s="4">
        <v>6.9985116125137137E-2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x14ac:dyDescent="0.15">
      <c r="A21" s="1">
        <v>199309</v>
      </c>
      <c r="B21" s="3">
        <v>-5.06861771615068E-2</v>
      </c>
      <c r="C21" s="3">
        <v>-2.6673741878036054E-2</v>
      </c>
      <c r="D21" s="3">
        <v>-1.1083162481398888E-2</v>
      </c>
      <c r="E21" s="3">
        <v>2.2209184444504163E-2</v>
      </c>
      <c r="F21" s="3">
        <v>-5.2038127181345973E-3</v>
      </c>
      <c r="G21" s="4">
        <v>-2.7039160019198476E-2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x14ac:dyDescent="0.15">
      <c r="A22" s="1">
        <v>199310</v>
      </c>
      <c r="B22" s="3">
        <v>-3.0715277575545277E-2</v>
      </c>
      <c r="C22" s="3">
        <v>-5.0171012238099069E-2</v>
      </c>
      <c r="D22" s="3">
        <v>-0.10645379983277749</v>
      </c>
      <c r="E22" s="3">
        <v>2.3435546488086781E-2</v>
      </c>
      <c r="F22" s="3">
        <v>-7.3638977947250134E-2</v>
      </c>
      <c r="G22" s="4">
        <v>-2.5947505342220782E-2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x14ac:dyDescent="0.15">
      <c r="A23" s="1">
        <v>199311</v>
      </c>
      <c r="B23" s="3">
        <v>5.0694401433676615E-2</v>
      </c>
      <c r="C23" s="3">
        <v>0.160984669814215</v>
      </c>
      <c r="D23" s="3">
        <v>0.10379817065082206</v>
      </c>
      <c r="E23" s="3">
        <v>8.7758578581555273E-3</v>
      </c>
      <c r="F23" s="3">
        <v>3.9815967178213403E-2</v>
      </c>
      <c r="G23" s="4">
        <v>6.2596574406242209E-2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x14ac:dyDescent="0.15">
      <c r="A24" s="1">
        <v>199312</v>
      </c>
      <c r="B24" s="3">
        <v>-5.0748513940345408E-2</v>
      </c>
      <c r="C24" s="3">
        <v>-4.7221592618710631E-2</v>
      </c>
      <c r="D24" s="3">
        <v>-9.4817462020118468E-2</v>
      </c>
      <c r="E24" s="3">
        <v>-6.0056914036179895E-2</v>
      </c>
      <c r="F24" s="3">
        <v>-2.4003601735683194E-2</v>
      </c>
      <c r="G24" s="4">
        <v>-5.3999241905778608E-2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x14ac:dyDescent="0.15">
      <c r="A25" s="1">
        <v>199401</v>
      </c>
      <c r="B25" s="3">
        <v>8.7587591725172553E-2</v>
      </c>
      <c r="C25" s="3">
        <v>5.7151309638703109E-2</v>
      </c>
      <c r="D25" s="3">
        <v>5.1482836039896063E-2</v>
      </c>
      <c r="E25" s="3">
        <v>-1.8305907084871141E-2</v>
      </c>
      <c r="F25" s="3">
        <v>0.17425456004271242</v>
      </c>
      <c r="G25" s="4">
        <v>7.7875766800390489E-2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x14ac:dyDescent="0.15">
      <c r="A26" s="1">
        <v>199402</v>
      </c>
      <c r="B26" s="3">
        <v>-6.9524245422341216E-2</v>
      </c>
      <c r="C26" s="3">
        <v>-1.6050787823278487E-2</v>
      </c>
      <c r="D26" s="3">
        <v>-6.0562115956490248E-2</v>
      </c>
      <c r="E26" s="3">
        <v>-2.7538797954467467E-2</v>
      </c>
      <c r="F26" s="3">
        <v>-5.4337114237344459E-3</v>
      </c>
      <c r="G26" s="4">
        <v>-3.2397097130992425E-2</v>
      </c>
      <c r="I26" s="8"/>
      <c r="J26" s="8"/>
      <c r="K26" s="8"/>
      <c r="L26" s="8"/>
      <c r="M26" s="8"/>
      <c r="N26" s="11" t="s">
        <v>17</v>
      </c>
      <c r="O26" s="8"/>
      <c r="P26" s="8"/>
      <c r="Q26" s="8"/>
      <c r="R26" s="8"/>
      <c r="S26" s="8"/>
      <c r="T26" s="8"/>
      <c r="U26" s="8"/>
      <c r="V26" s="8"/>
      <c r="W26" s="8"/>
    </row>
    <row r="27" spans="1:23" x14ac:dyDescent="0.15">
      <c r="A27" s="1">
        <v>199403</v>
      </c>
      <c r="B27" s="3">
        <v>4.9241389515100681E-2</v>
      </c>
      <c r="C27" s="3">
        <v>2.0311689748668808E-2</v>
      </c>
      <c r="D27" s="3">
        <v>7.9863803370607431E-2</v>
      </c>
      <c r="E27" s="3">
        <v>5.2896570195759371E-2</v>
      </c>
      <c r="F27" s="3">
        <v>8.1213815401785048E-3</v>
      </c>
      <c r="G27" s="4">
        <v>2.7411571135018679E-2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x14ac:dyDescent="0.15">
      <c r="A28" s="1">
        <v>199404</v>
      </c>
      <c r="B28" s="3">
        <v>-5.3028522087570071E-2</v>
      </c>
      <c r="C28" s="3">
        <v>-4.4314946061206575E-2</v>
      </c>
      <c r="D28" s="3">
        <v>-4.2912675863053015E-2</v>
      </c>
      <c r="E28" s="3">
        <v>-7.814017613239839E-2</v>
      </c>
      <c r="F28" s="3">
        <v>-7.1862957719118603E-2</v>
      </c>
      <c r="G28" s="4">
        <v>-5.0390941080692184E-2</v>
      </c>
      <c r="I28" s="8"/>
      <c r="J28" s="13"/>
      <c r="K28" s="13"/>
      <c r="L28" s="13"/>
      <c r="M28" s="13"/>
      <c r="N28" s="13"/>
      <c r="O28" s="13"/>
      <c r="P28" s="13"/>
      <c r="Q28" s="8"/>
      <c r="R28" s="8"/>
      <c r="S28" s="8"/>
      <c r="T28" s="8"/>
      <c r="U28" s="8"/>
      <c r="V28" s="8"/>
      <c r="W28" s="8"/>
    </row>
    <row r="29" spans="1:23" x14ac:dyDescent="0.15">
      <c r="A29" s="1">
        <v>199405</v>
      </c>
      <c r="B29" s="3">
        <v>-6.2404647858482175E-2</v>
      </c>
      <c r="C29" s="3">
        <v>-0.11488625027973676</v>
      </c>
      <c r="D29" s="3">
        <v>-8.1819814066045105E-2</v>
      </c>
      <c r="E29" s="3">
        <v>-7.8658031953246638E-2</v>
      </c>
      <c r="F29" s="3">
        <v>-0.12649656838257384</v>
      </c>
      <c r="G29" s="4">
        <v>-9.826797394222983E-2</v>
      </c>
      <c r="I29" s="8"/>
      <c r="J29" s="13"/>
      <c r="K29" s="13"/>
      <c r="L29" s="15" t="s">
        <v>18</v>
      </c>
      <c r="M29" s="13"/>
      <c r="N29" s="13"/>
      <c r="O29" s="13"/>
      <c r="P29" s="13"/>
      <c r="Q29" s="8"/>
      <c r="R29" s="8"/>
      <c r="S29" s="8"/>
      <c r="T29" s="8"/>
      <c r="U29" s="8"/>
      <c r="V29" s="8"/>
      <c r="W29" s="8"/>
    </row>
    <row r="30" spans="1:23" x14ac:dyDescent="0.15">
      <c r="A30" s="1">
        <v>199406</v>
      </c>
      <c r="B30" s="3">
        <v>3.1785125160973295E-2</v>
      </c>
      <c r="C30" s="3">
        <v>2.452158230966462E-2</v>
      </c>
      <c r="D30" s="3">
        <v>3.5920186673921682E-2</v>
      </c>
      <c r="E30" s="3">
        <v>5.7733850802931835E-2</v>
      </c>
      <c r="F30" s="3">
        <v>-1.4336477880223453E-2</v>
      </c>
      <c r="G30" s="4">
        <v>2.3012048688491014E-2</v>
      </c>
      <c r="I30" s="8"/>
      <c r="J30" s="13"/>
      <c r="K30" s="13"/>
      <c r="L30" s="13"/>
      <c r="M30" s="13"/>
      <c r="N30" s="13"/>
      <c r="O30" s="13"/>
      <c r="P30" s="13"/>
      <c r="Q30" s="8"/>
      <c r="R30" s="8"/>
      <c r="S30" s="8"/>
      <c r="T30" s="8"/>
      <c r="U30" s="8"/>
      <c r="V30" s="8"/>
      <c r="W30" s="8"/>
    </row>
    <row r="31" spans="1:23" x14ac:dyDescent="0.15">
      <c r="A31" s="1">
        <v>199407</v>
      </c>
      <c r="B31" s="3">
        <v>9.7102474562834589E-3</v>
      </c>
      <c r="C31" s="3">
        <v>-2.0399528890715668E-2</v>
      </c>
      <c r="D31" s="3">
        <v>-3.1805441932768144E-2</v>
      </c>
      <c r="E31" s="3">
        <v>2.3340883737252412E-2</v>
      </c>
      <c r="F31" s="3">
        <v>-3.6311637855444709E-2</v>
      </c>
      <c r="G31" s="4">
        <v>-6.1054650677238431E-3</v>
      </c>
      <c r="I31" s="8"/>
      <c r="J31" s="13"/>
      <c r="K31" s="17" t="s">
        <v>19</v>
      </c>
      <c r="L31" s="13"/>
      <c r="M31" s="13"/>
      <c r="N31" s="17" t="s">
        <v>32</v>
      </c>
      <c r="O31" s="17" t="s">
        <v>31</v>
      </c>
      <c r="P31" s="13"/>
      <c r="Q31" s="8"/>
      <c r="R31" s="8"/>
      <c r="S31" s="8"/>
      <c r="T31" s="8"/>
      <c r="U31" s="8"/>
      <c r="V31" s="8"/>
      <c r="W31" s="8"/>
    </row>
    <row r="32" spans="1:23" x14ac:dyDescent="0.15">
      <c r="A32" s="1">
        <v>199408</v>
      </c>
      <c r="B32" s="3">
        <v>-2.0377659309796237E-2</v>
      </c>
      <c r="C32" s="3">
        <v>-7.4905139834487128E-2</v>
      </c>
      <c r="D32" s="3">
        <v>-3.0916590402625274E-2</v>
      </c>
      <c r="E32" s="3">
        <v>-9.0558475764602846E-4</v>
      </c>
      <c r="F32" s="3">
        <v>-4.4989821284734811E-2</v>
      </c>
      <c r="G32" s="4">
        <v>-3.1757447372368408E-2</v>
      </c>
      <c r="I32" s="8"/>
      <c r="J32" s="16" t="s">
        <v>20</v>
      </c>
      <c r="K32" s="13">
        <v>0</v>
      </c>
      <c r="L32" s="16" t="s">
        <v>25</v>
      </c>
      <c r="M32" s="13">
        <v>1</v>
      </c>
      <c r="N32" s="13">
        <f>R2</f>
        <v>1.2817734504546362E-3</v>
      </c>
      <c r="O32" s="13">
        <f>N32-K32-M32*N37</f>
        <v>-0.99871822654954534</v>
      </c>
      <c r="P32" s="13"/>
      <c r="Q32" s="8"/>
      <c r="R32" s="8"/>
      <c r="S32" s="8"/>
      <c r="T32" s="8"/>
      <c r="U32" s="8"/>
      <c r="V32" s="8"/>
      <c r="W32" s="8"/>
    </row>
    <row r="33" spans="1:23" x14ac:dyDescent="0.15">
      <c r="A33" s="1">
        <v>199409</v>
      </c>
      <c r="B33" s="3">
        <v>-5.5723285215942983E-2</v>
      </c>
      <c r="C33" s="3">
        <v>-3.7293430014654148E-2</v>
      </c>
      <c r="D33" s="3">
        <v>-6.0985346551182699E-2</v>
      </c>
      <c r="E33" s="3">
        <v>-6.4084675790076817E-2</v>
      </c>
      <c r="F33" s="3">
        <v>-9.8226276225976614E-2</v>
      </c>
      <c r="G33" s="4">
        <v>-5.4568598143572553E-2</v>
      </c>
      <c r="I33" s="8"/>
      <c r="J33" s="16" t="s">
        <v>21</v>
      </c>
      <c r="K33" s="13">
        <v>0</v>
      </c>
      <c r="L33" s="16" t="s">
        <v>26</v>
      </c>
      <c r="M33" s="13">
        <v>1</v>
      </c>
      <c r="N33" s="13">
        <f t="shared" ref="N33:N36" si="5">R3</f>
        <v>-3.9104142083601166E-3</v>
      </c>
      <c r="O33" s="13">
        <f>N33-K33-M33*N37</f>
        <v>-1.0039104142083601</v>
      </c>
      <c r="P33" s="13"/>
      <c r="Q33" s="8"/>
      <c r="R33" s="8"/>
      <c r="S33" s="8"/>
      <c r="T33" s="8"/>
      <c r="U33" s="8"/>
      <c r="V33" s="8"/>
      <c r="W33" s="8"/>
    </row>
    <row r="34" spans="1:23" x14ac:dyDescent="0.15">
      <c r="A34" s="1">
        <v>199410</v>
      </c>
      <c r="B34" s="3">
        <v>-4.213105235281607E-2</v>
      </c>
      <c r="C34" s="3">
        <v>-5.3025664266755944E-2</v>
      </c>
      <c r="D34" s="3">
        <v>-4.9072409193753518E-2</v>
      </c>
      <c r="E34" s="3">
        <v>-1.7057293608656911E-3</v>
      </c>
      <c r="F34" s="3">
        <v>-6.2921410775883341E-2</v>
      </c>
      <c r="G34" s="4">
        <v>-3.1051323144318042E-2</v>
      </c>
      <c r="I34" s="8"/>
      <c r="J34" s="16" t="s">
        <v>22</v>
      </c>
      <c r="K34" s="13">
        <v>0</v>
      </c>
      <c r="L34" s="16" t="s">
        <v>27</v>
      </c>
      <c r="M34" s="13">
        <v>1</v>
      </c>
      <c r="N34" s="13">
        <f t="shared" si="5"/>
        <v>5.0527268821371155E-3</v>
      </c>
      <c r="O34" s="13">
        <f>N34-K34-M34*N37</f>
        <v>-0.99494727311786291</v>
      </c>
      <c r="P34" s="13"/>
      <c r="Q34" s="8"/>
      <c r="R34" s="8"/>
      <c r="S34" s="8"/>
      <c r="T34" s="8"/>
      <c r="U34" s="8"/>
      <c r="V34" s="8"/>
      <c r="W34" s="8"/>
    </row>
    <row r="35" spans="1:23" x14ac:dyDescent="0.15">
      <c r="A35" s="1">
        <v>199411</v>
      </c>
      <c r="B35" s="3">
        <v>-9.483778529398415E-2</v>
      </c>
      <c r="C35" s="3">
        <v>-3.6431582647213148E-2</v>
      </c>
      <c r="D35" s="3">
        <v>3.3911352074663365E-2</v>
      </c>
      <c r="E35" s="3">
        <v>-7.3371691983100751E-3</v>
      </c>
      <c r="F35" s="3">
        <v>-5.6865365484344357E-2</v>
      </c>
      <c r="G35" s="4">
        <v>-5.5304624152479442E-2</v>
      </c>
      <c r="I35" s="8"/>
      <c r="J35" s="16" t="s">
        <v>23</v>
      </c>
      <c r="K35" s="13">
        <v>0</v>
      </c>
      <c r="L35" s="16" t="s">
        <v>28</v>
      </c>
      <c r="M35" s="13">
        <v>1</v>
      </c>
      <c r="N35" s="13">
        <f t="shared" si="5"/>
        <v>-7.5522926124800462E-3</v>
      </c>
      <c r="O35" s="13">
        <f>N35-K35-M35*N37</f>
        <v>-1.00755229261248</v>
      </c>
      <c r="P35" s="13"/>
      <c r="Q35" s="8"/>
      <c r="R35" s="8"/>
      <c r="S35" s="8"/>
      <c r="T35" s="8"/>
      <c r="U35" s="8"/>
      <c r="V35" s="8"/>
      <c r="W35" s="8"/>
    </row>
    <row r="36" spans="1:23" x14ac:dyDescent="0.15">
      <c r="A36" s="1">
        <v>199412</v>
      </c>
      <c r="B36" s="3">
        <v>-7.0102322795159606E-3</v>
      </c>
      <c r="C36" s="3">
        <v>3.7192347662960944E-3</v>
      </c>
      <c r="D36" s="3">
        <v>4.4291874963010333E-2</v>
      </c>
      <c r="E36" s="3">
        <v>-8.939136635989671E-5</v>
      </c>
      <c r="F36" s="3">
        <v>2.0305634024105026E-2</v>
      </c>
      <c r="G36" s="4">
        <v>-5.4527515972706258E-3</v>
      </c>
      <c r="I36" s="8"/>
      <c r="J36" s="16" t="s">
        <v>24</v>
      </c>
      <c r="K36" s="13">
        <v>0</v>
      </c>
      <c r="L36" s="16" t="s">
        <v>29</v>
      </c>
      <c r="M36" s="13">
        <v>1</v>
      </c>
      <c r="N36" s="13">
        <f t="shared" si="5"/>
        <v>-1.7671510107036582E-3</v>
      </c>
      <c r="O36" s="13">
        <f>N36-K36-M36*N37</f>
        <v>-1.0017671510107036</v>
      </c>
      <c r="P36" s="13"/>
      <c r="Q36" s="8"/>
      <c r="R36" s="8"/>
      <c r="S36" s="8"/>
      <c r="T36" s="8"/>
      <c r="U36" s="8"/>
      <c r="V36" s="8"/>
      <c r="W36" s="8"/>
    </row>
    <row r="37" spans="1:23" x14ac:dyDescent="0.15">
      <c r="A37" s="1">
        <v>199501</v>
      </c>
      <c r="B37" s="3">
        <v>8.6639793278422542E-2</v>
      </c>
      <c r="C37" s="3">
        <v>3.9774326209843919E-2</v>
      </c>
      <c r="D37" s="3">
        <v>9.6779275447673972E-3</v>
      </c>
      <c r="E37" s="3">
        <v>1.3332103087568183E-2</v>
      </c>
      <c r="F37" s="3">
        <v>1.8068586977312794E-2</v>
      </c>
      <c r="G37" s="4">
        <v>4.5033263301054227E-2</v>
      </c>
      <c r="I37" s="8"/>
      <c r="J37" s="16" t="s">
        <v>30</v>
      </c>
      <c r="K37" s="13">
        <v>5</v>
      </c>
      <c r="L37" s="13"/>
      <c r="M37" s="13"/>
      <c r="N37" s="10">
        <v>1</v>
      </c>
      <c r="O37" s="13"/>
      <c r="P37" s="13"/>
      <c r="Q37" s="8"/>
      <c r="R37" s="8"/>
      <c r="S37" s="8"/>
      <c r="T37" s="8"/>
      <c r="U37" s="8"/>
      <c r="V37" s="8"/>
      <c r="W37" s="8"/>
    </row>
    <row r="38" spans="1:23" x14ac:dyDescent="0.15">
      <c r="A38" s="1">
        <v>199502</v>
      </c>
      <c r="B38" s="3">
        <v>-8.888078659144847E-3</v>
      </c>
      <c r="C38" s="3">
        <v>-9.2311289208193439E-2</v>
      </c>
      <c r="D38" s="3">
        <v>-7.6026228524498501E-2</v>
      </c>
      <c r="E38" s="3">
        <v>-2.0891272709786621E-2</v>
      </c>
      <c r="F38" s="3">
        <v>-5.6576713071507363E-2</v>
      </c>
      <c r="G38" s="4">
        <v>-3.0222479794617382E-2</v>
      </c>
      <c r="I38" s="8"/>
      <c r="J38" s="13"/>
      <c r="K38" s="13"/>
      <c r="L38" s="13"/>
      <c r="M38" s="13"/>
      <c r="N38" s="13"/>
      <c r="O38" s="13"/>
      <c r="P38" s="13"/>
      <c r="Q38" s="8"/>
      <c r="R38" s="8"/>
      <c r="S38" s="8"/>
      <c r="T38" s="8"/>
      <c r="U38" s="8"/>
      <c r="V38" s="8"/>
      <c r="W38" s="8"/>
    </row>
    <row r="39" spans="1:23" x14ac:dyDescent="0.15">
      <c r="A39" s="1">
        <v>199503</v>
      </c>
      <c r="B39" s="3">
        <v>-1.9724466636161592E-2</v>
      </c>
      <c r="C39" s="3">
        <v>-5.0118579642820835E-2</v>
      </c>
      <c r="D39" s="3">
        <v>3.3195206097787706E-2</v>
      </c>
      <c r="E39" s="3">
        <v>-3.03219948544447E-2</v>
      </c>
      <c r="F39" s="3">
        <v>-5.7748596697756116E-2</v>
      </c>
      <c r="G39" s="4">
        <v>-3.1706080110783262E-2</v>
      </c>
      <c r="I39" s="8"/>
      <c r="J39" s="13"/>
      <c r="K39" s="13"/>
      <c r="L39" s="13"/>
      <c r="M39" s="13"/>
      <c r="N39" s="13"/>
      <c r="O39" s="13"/>
      <c r="P39" s="13"/>
      <c r="Q39" s="8"/>
      <c r="R39" s="8"/>
      <c r="S39" s="8"/>
      <c r="T39" s="8"/>
      <c r="U39" s="8"/>
      <c r="V39" s="8"/>
      <c r="W39" s="8"/>
    </row>
    <row r="40" spans="1:23" x14ac:dyDescent="0.15">
      <c r="A40" s="1">
        <v>199504</v>
      </c>
      <c r="B40" s="3">
        <v>-4.969804079682871E-3</v>
      </c>
      <c r="C40" s="3">
        <v>5.1345904911138329E-2</v>
      </c>
      <c r="D40" s="3">
        <v>3.298474500672402E-2</v>
      </c>
      <c r="E40" s="3">
        <v>5.8399280950500246E-2</v>
      </c>
      <c r="F40" s="3">
        <v>4.7794922480103429E-3</v>
      </c>
      <c r="G40" s="4">
        <v>1.7038483333019862E-2</v>
      </c>
      <c r="I40" s="8"/>
      <c r="J40" s="13"/>
      <c r="K40" s="13"/>
      <c r="L40" s="14" t="s">
        <v>33</v>
      </c>
      <c r="M40" s="13"/>
      <c r="N40" s="13"/>
      <c r="O40" s="13"/>
      <c r="P40" s="13"/>
      <c r="Q40" s="8"/>
      <c r="R40" s="8"/>
      <c r="S40" s="8"/>
      <c r="T40" s="8"/>
      <c r="U40" s="8"/>
      <c r="V40" s="8"/>
      <c r="W40" s="8"/>
    </row>
    <row r="41" spans="1:23" x14ac:dyDescent="0.15">
      <c r="A41" s="1">
        <v>199505</v>
      </c>
      <c r="B41" s="3">
        <v>-8.8254068023883525E-2</v>
      </c>
      <c r="C41" s="3">
        <v>-5.9420817683835156E-2</v>
      </c>
      <c r="D41" s="3">
        <v>-0.11432397489530857</v>
      </c>
      <c r="E41" s="3">
        <v>-4.5930220389435956E-2</v>
      </c>
      <c r="F41" s="3">
        <v>-8.0731504372372101E-2</v>
      </c>
      <c r="G41" s="4">
        <v>-7.6638080077820678E-2</v>
      </c>
      <c r="I41" s="8"/>
      <c r="J41" s="13"/>
      <c r="K41" s="13"/>
      <c r="L41" s="13"/>
      <c r="M41" s="13"/>
      <c r="N41" s="13"/>
      <c r="O41" s="13"/>
      <c r="P41" s="13"/>
      <c r="Q41" s="8"/>
      <c r="R41" s="8"/>
      <c r="S41" s="8"/>
      <c r="T41" s="8"/>
      <c r="U41" s="8"/>
      <c r="V41" s="8"/>
      <c r="W41" s="8"/>
    </row>
    <row r="42" spans="1:23" x14ac:dyDescent="0.15">
      <c r="A42" s="1">
        <v>199506</v>
      </c>
      <c r="B42" s="3">
        <v>-5.0104556818439311E-2</v>
      </c>
      <c r="C42" s="3">
        <v>-2.5383698516707277E-2</v>
      </c>
      <c r="D42" s="3">
        <v>4.1325839332233952E-2</v>
      </c>
      <c r="E42" s="3">
        <v>-4.5011858691372017E-2</v>
      </c>
      <c r="F42" s="3">
        <v>-3.5120387437615946E-2</v>
      </c>
      <c r="G42" s="4">
        <v>-2.9507012069556582E-2</v>
      </c>
      <c r="I42" s="8"/>
      <c r="J42" s="16"/>
      <c r="K42" s="13"/>
      <c r="L42" s="13"/>
      <c r="M42" s="13"/>
      <c r="N42" s="13"/>
      <c r="O42" s="13"/>
      <c r="P42" s="13"/>
      <c r="Q42" s="8"/>
      <c r="R42" s="8"/>
      <c r="S42" s="8"/>
      <c r="T42" s="8"/>
      <c r="U42" s="8"/>
      <c r="V42" s="8"/>
      <c r="W42" s="8"/>
    </row>
    <row r="43" spans="1:23" x14ac:dyDescent="0.15">
      <c r="A43" s="1">
        <v>199507</v>
      </c>
      <c r="B43" s="3">
        <v>6.3234994197708689E-3</v>
      </c>
      <c r="C43" s="3">
        <v>3.2860269703046237E-2</v>
      </c>
      <c r="D43" s="3">
        <v>-1.0580450207972717E-2</v>
      </c>
      <c r="E43" s="3">
        <v>-1.3020214862589467E-3</v>
      </c>
      <c r="F43" s="3">
        <v>5.140771618314768E-3</v>
      </c>
      <c r="G43" s="4">
        <v>1.48039896489868E-2</v>
      </c>
      <c r="I43" s="8"/>
      <c r="J43" s="13"/>
      <c r="K43" s="13"/>
      <c r="L43" s="13"/>
      <c r="M43" s="13"/>
      <c r="N43" s="13"/>
      <c r="O43" s="13"/>
      <c r="P43" s="13"/>
      <c r="Q43" s="8"/>
      <c r="R43" s="8"/>
      <c r="S43" s="8"/>
      <c r="T43" s="8"/>
      <c r="U43" s="8"/>
      <c r="V43" s="8"/>
      <c r="W43" s="8"/>
    </row>
    <row r="44" spans="1:23" x14ac:dyDescent="0.15">
      <c r="A44" s="1">
        <v>199508</v>
      </c>
      <c r="B44" s="3">
        <v>-2.8762898886593967E-2</v>
      </c>
      <c r="C44" s="3">
        <v>-2.5491487622096284E-2</v>
      </c>
      <c r="D44" s="3">
        <v>3.1903771315874206E-2</v>
      </c>
      <c r="E44" s="3">
        <v>-1.947396635251002E-2</v>
      </c>
      <c r="F44" s="3">
        <v>1.0117052417941063E-2</v>
      </c>
      <c r="G44" s="4">
        <v>-1.5110909183194689E-2</v>
      </c>
      <c r="I44" s="8"/>
      <c r="J44" s="13"/>
      <c r="K44" s="14" t="s">
        <v>34</v>
      </c>
      <c r="L44" s="14" t="s">
        <v>35</v>
      </c>
      <c r="M44" s="13"/>
      <c r="N44" s="13"/>
      <c r="O44" s="13"/>
      <c r="P44" s="13"/>
      <c r="Q44" s="8"/>
      <c r="R44" s="8"/>
      <c r="S44" s="8"/>
      <c r="T44" s="8"/>
      <c r="U44" s="8"/>
      <c r="V44" s="8"/>
      <c r="W44" s="8"/>
    </row>
    <row r="45" spans="1:23" x14ac:dyDescent="0.15">
      <c r="A45" s="1">
        <v>199509</v>
      </c>
      <c r="B45" s="3">
        <v>-7.2005980481878304E-3</v>
      </c>
      <c r="C45" s="3">
        <v>1.8871574899601444E-2</v>
      </c>
      <c r="D45" s="3">
        <v>-2.2540830234860653E-2</v>
      </c>
      <c r="E45" s="3">
        <v>6.107659279004066E-3</v>
      </c>
      <c r="F45" s="3">
        <v>-2.7009878205524748E-2</v>
      </c>
      <c r="G45" s="4">
        <v>-1.3899345685847338E-4</v>
      </c>
      <c r="I45" s="8"/>
      <c r="J45" s="13"/>
      <c r="K45" s="13" cm="1">
        <f t="array" ref="K45">MMULT(TRANSPOSE(O32:O36),O32:O36)/198</f>
        <v>2.5322693632705597E-2</v>
      </c>
      <c r="L45" s="13"/>
      <c r="M45" s="13"/>
      <c r="N45" s="13"/>
      <c r="O45" s="13"/>
      <c r="P45" s="13"/>
      <c r="Q45" s="8"/>
      <c r="R45" s="8"/>
      <c r="S45" s="8"/>
      <c r="T45" s="8"/>
      <c r="U45" s="8"/>
      <c r="V45" s="8"/>
      <c r="W45" s="8"/>
    </row>
    <row r="46" spans="1:23" x14ac:dyDescent="0.15">
      <c r="A46" s="1">
        <v>199510</v>
      </c>
      <c r="B46" s="3">
        <v>5.3143134524651997E-2</v>
      </c>
      <c r="C46" s="3">
        <v>-1.5497395809238274E-2</v>
      </c>
      <c r="D46" s="3">
        <v>9.8027918486835383E-3</v>
      </c>
      <c r="E46" s="3">
        <v>-4.5008391495732561E-5</v>
      </c>
      <c r="F46" s="3">
        <v>-7.0467907015247053E-3</v>
      </c>
      <c r="G46" s="4">
        <v>2.7336971631732859E-2</v>
      </c>
      <c r="I46" s="8"/>
      <c r="J46" s="13"/>
      <c r="K46" s="13"/>
      <c r="L46" s="13"/>
      <c r="M46" s="13"/>
      <c r="N46" s="13"/>
      <c r="O46" s="13"/>
      <c r="P46" s="13"/>
      <c r="Q46" s="8"/>
      <c r="R46" s="8"/>
      <c r="S46" s="8"/>
      <c r="T46" s="8"/>
      <c r="U46" s="8"/>
      <c r="V46" s="8"/>
      <c r="W46" s="8"/>
    </row>
    <row r="47" spans="1:23" x14ac:dyDescent="0.15">
      <c r="A47" s="1">
        <v>199511</v>
      </c>
      <c r="B47" s="3">
        <v>0.11615549878783213</v>
      </c>
      <c r="C47" s="3">
        <v>0.10390302186700234</v>
      </c>
      <c r="D47" s="3">
        <v>1.7603072677143873E-2</v>
      </c>
      <c r="E47" s="3">
        <v>7.9959412756915732E-2</v>
      </c>
      <c r="F47" s="3">
        <v>3.4702556281679744E-2</v>
      </c>
      <c r="G47" s="4">
        <v>9.0455332530421595E-2</v>
      </c>
      <c r="I47" s="8"/>
      <c r="J47" s="13"/>
      <c r="K47" s="13"/>
      <c r="L47" s="13"/>
      <c r="M47" s="13"/>
      <c r="N47" s="13"/>
      <c r="O47" s="13"/>
      <c r="P47" s="13"/>
      <c r="Q47" s="8"/>
      <c r="R47" s="8"/>
      <c r="S47" s="8"/>
      <c r="T47" s="8"/>
      <c r="U47" s="8"/>
      <c r="V47" s="8"/>
      <c r="W47" s="8"/>
    </row>
    <row r="48" spans="1:23" x14ac:dyDescent="0.15">
      <c r="A48" s="1">
        <v>199512</v>
      </c>
      <c r="B48" s="3">
        <v>5.7115102767882502E-2</v>
      </c>
      <c r="C48" s="3">
        <v>4.3147863361274498E-2</v>
      </c>
      <c r="D48" s="3">
        <v>5.5283142494002728E-2</v>
      </c>
      <c r="E48" s="3">
        <v>6.2146055424158735E-2</v>
      </c>
      <c r="F48" s="3">
        <v>5.3117481917971839E-2</v>
      </c>
      <c r="G48" s="4">
        <v>7.5168928747305908E-2</v>
      </c>
      <c r="I48" s="8"/>
      <c r="J48" s="13"/>
      <c r="K48" s="13"/>
      <c r="L48" s="13"/>
      <c r="M48" s="13"/>
      <c r="N48" s="13"/>
      <c r="O48" s="13"/>
      <c r="P48" s="13"/>
      <c r="Q48" s="8"/>
      <c r="R48" s="8"/>
      <c r="S48" s="8"/>
      <c r="T48" s="8"/>
      <c r="U48" s="8"/>
      <c r="V48" s="8"/>
      <c r="W48" s="8"/>
    </row>
    <row r="49" spans="1:23" x14ac:dyDescent="0.15">
      <c r="A49" s="1">
        <v>199601</v>
      </c>
      <c r="B49" s="3">
        <v>6.6297615643166174E-3</v>
      </c>
      <c r="C49" s="3">
        <v>-6.3193015618886086E-2</v>
      </c>
      <c r="D49" s="3">
        <v>5.8820221996416081E-2</v>
      </c>
      <c r="E49" s="3">
        <v>7.081188752119218E-3</v>
      </c>
      <c r="F49" s="3">
        <v>2.7259437267204686E-2</v>
      </c>
      <c r="G49" s="4">
        <v>1.4392809088739239E-2</v>
      </c>
      <c r="I49" s="8"/>
      <c r="J49" s="13"/>
      <c r="K49" s="13"/>
      <c r="L49" s="13"/>
      <c r="M49" s="13"/>
      <c r="N49" s="13"/>
      <c r="O49" s="13"/>
      <c r="P49" s="13"/>
      <c r="Q49" s="8"/>
      <c r="R49" s="8"/>
      <c r="S49" s="8"/>
      <c r="T49" s="8"/>
      <c r="U49" s="8"/>
      <c r="V49" s="8"/>
      <c r="W49" s="8"/>
    </row>
    <row r="50" spans="1:23" x14ac:dyDescent="0.15">
      <c r="A50" s="1">
        <v>199602</v>
      </c>
      <c r="B50" s="3">
        <v>5.2818261146068815E-2</v>
      </c>
      <c r="C50" s="3">
        <v>0.13930745825048071</v>
      </c>
      <c r="D50" s="3">
        <v>-3.3177845029933248E-2</v>
      </c>
      <c r="E50" s="3">
        <v>-1.7154740506555747E-2</v>
      </c>
      <c r="F50" s="3">
        <v>-3.4403475279643728E-2</v>
      </c>
      <c r="G50" s="4">
        <v>2.2513250938454632E-2</v>
      </c>
      <c r="I50" s="8"/>
      <c r="J50" s="13"/>
      <c r="K50" s="13"/>
      <c r="L50" s="13"/>
      <c r="M50" s="13"/>
      <c r="N50" s="13"/>
      <c r="O50" s="13"/>
      <c r="P50" s="13"/>
      <c r="Q50" s="8"/>
      <c r="R50" s="8"/>
      <c r="S50" s="8"/>
      <c r="T50" s="8"/>
      <c r="U50" s="8"/>
      <c r="V50" s="8"/>
      <c r="W50" s="8"/>
    </row>
    <row r="51" spans="1:23" x14ac:dyDescent="0.15">
      <c r="A51" s="1">
        <v>199603</v>
      </c>
      <c r="B51" s="3">
        <v>0.14412811826544736</v>
      </c>
      <c r="C51" s="3">
        <v>9.4391547682056237E-2</v>
      </c>
      <c r="D51" s="3">
        <v>0.15839307030707703</v>
      </c>
      <c r="E51" s="3">
        <v>0.16135974860229202</v>
      </c>
      <c r="F51" s="3">
        <v>8.3559710461240638E-2</v>
      </c>
      <c r="G51" s="4">
        <v>0.11399888912939585</v>
      </c>
      <c r="I51" s="8"/>
      <c r="J51" s="13"/>
      <c r="K51" s="13"/>
      <c r="L51" s="13"/>
      <c r="M51" s="13"/>
      <c r="N51" s="13"/>
      <c r="O51" s="13"/>
      <c r="P51" s="13"/>
      <c r="Q51" s="8"/>
      <c r="R51" s="8"/>
      <c r="S51" s="8"/>
      <c r="T51" s="8"/>
      <c r="U51" s="8"/>
      <c r="V51" s="8"/>
      <c r="W51" s="8"/>
    </row>
    <row r="52" spans="1:23" x14ac:dyDescent="0.15">
      <c r="A52" s="1">
        <v>199604</v>
      </c>
      <c r="B52" s="3">
        <v>8.5350556455537435E-2</v>
      </c>
      <c r="C52" s="3">
        <v>8.0017439078243241E-2</v>
      </c>
      <c r="D52" s="3">
        <v>9.3539659682765772E-2</v>
      </c>
      <c r="E52" s="3">
        <v>-2.8224756247069431E-2</v>
      </c>
      <c r="F52" s="3">
        <v>5.2161779945299733E-2</v>
      </c>
      <c r="G52" s="4">
        <v>5.4004295512622411E-2</v>
      </c>
      <c r="I52" s="8"/>
      <c r="J52" s="13"/>
      <c r="K52" s="13"/>
      <c r="L52" s="13"/>
      <c r="M52" s="13"/>
      <c r="N52" s="13"/>
      <c r="O52" s="13"/>
      <c r="P52" s="13"/>
      <c r="Q52" s="8"/>
      <c r="R52" s="8"/>
      <c r="S52" s="8"/>
      <c r="T52" s="8"/>
      <c r="U52" s="8"/>
      <c r="V52" s="8"/>
      <c r="W52" s="8"/>
    </row>
    <row r="53" spans="1:23" x14ac:dyDescent="0.15">
      <c r="A53" s="1">
        <v>199605</v>
      </c>
      <c r="B53" s="3">
        <v>2.6792685298188415E-2</v>
      </c>
      <c r="C53" s="3">
        <v>0.11252083123372859</v>
      </c>
      <c r="D53" s="3">
        <v>1.6453074260307926E-2</v>
      </c>
      <c r="E53" s="3">
        <v>0.11278180189622665</v>
      </c>
      <c r="F53" s="3">
        <v>4.6419878054647416E-2</v>
      </c>
      <c r="G53" s="4">
        <v>5.7982436502726081E-2</v>
      </c>
      <c r="I53" s="8"/>
      <c r="J53" s="13"/>
      <c r="K53" s="13"/>
      <c r="L53" s="13"/>
      <c r="M53" s="13"/>
      <c r="N53" s="13"/>
      <c r="O53" s="13"/>
      <c r="P53" s="13"/>
      <c r="Q53" s="8"/>
      <c r="R53" s="8"/>
      <c r="S53" s="8"/>
      <c r="T53" s="8"/>
      <c r="U53" s="8"/>
      <c r="V53" s="8"/>
      <c r="W53" s="8"/>
    </row>
    <row r="54" spans="1:23" x14ac:dyDescent="0.15">
      <c r="A54" s="1">
        <v>199606</v>
      </c>
      <c r="B54" s="3">
        <v>-2.0405510143595228E-2</v>
      </c>
      <c r="C54" s="3">
        <v>2.5775737975198464E-2</v>
      </c>
      <c r="D54" s="3">
        <v>6.6779202223838666E-2</v>
      </c>
      <c r="E54" s="3">
        <v>-3.6665580636031248E-3</v>
      </c>
      <c r="F54" s="3">
        <v>1.9495907543143884E-2</v>
      </c>
      <c r="G54" s="4">
        <v>6.7703238390660163E-3</v>
      </c>
      <c r="I54" s="8"/>
      <c r="J54" s="13"/>
      <c r="K54" s="13"/>
      <c r="L54" s="13"/>
      <c r="M54" s="13"/>
      <c r="N54" s="13"/>
      <c r="O54" s="13"/>
      <c r="P54" s="13"/>
      <c r="Q54" s="8"/>
      <c r="R54" s="8"/>
      <c r="S54" s="8"/>
      <c r="T54" s="8"/>
      <c r="U54" s="8"/>
      <c r="V54" s="8"/>
      <c r="W54" s="8"/>
    </row>
    <row r="55" spans="1:23" x14ac:dyDescent="0.15">
      <c r="A55" s="1">
        <v>199607</v>
      </c>
      <c r="B55" s="3">
        <v>-2.0856720439225845E-2</v>
      </c>
      <c r="C55" s="3">
        <v>7.7660876332566076E-2</v>
      </c>
      <c r="D55" s="3">
        <v>5.7565517649132029E-2</v>
      </c>
      <c r="E55" s="3">
        <v>6.0187089838755696E-2</v>
      </c>
      <c r="F55" s="3">
        <v>6.7073075662752918E-2</v>
      </c>
      <c r="G55" s="4">
        <v>2.9141754110820199E-2</v>
      </c>
      <c r="I55" s="8"/>
      <c r="J55" s="13"/>
      <c r="K55" s="13"/>
      <c r="L55" s="13"/>
      <c r="M55" s="13"/>
      <c r="N55" s="13"/>
      <c r="O55" s="13"/>
      <c r="P55" s="13"/>
      <c r="Q55" s="8"/>
      <c r="R55" s="8"/>
      <c r="S55" s="8"/>
      <c r="T55" s="8"/>
      <c r="U55" s="8"/>
      <c r="V55" s="8"/>
      <c r="W55" s="8"/>
    </row>
    <row r="56" spans="1:23" x14ac:dyDescent="0.15">
      <c r="A56" s="1">
        <v>199608</v>
      </c>
      <c r="B56" s="3">
        <v>8.0997541407420194E-3</v>
      </c>
      <c r="C56" s="3">
        <v>-4.5280930007898217E-3</v>
      </c>
      <c r="D56" s="3">
        <v>5.4850928106676966E-2</v>
      </c>
      <c r="E56" s="3">
        <v>3.2224980488337898E-2</v>
      </c>
      <c r="F56" s="3">
        <v>3.1352122560779627E-2</v>
      </c>
      <c r="G56" s="4">
        <v>9.9775168339474654E-3</v>
      </c>
      <c r="I56" s="8"/>
      <c r="J56" s="13"/>
      <c r="K56" s="13"/>
      <c r="L56" s="13"/>
      <c r="M56" s="13"/>
      <c r="N56" s="13"/>
      <c r="O56" s="13"/>
      <c r="P56" s="13"/>
      <c r="Q56" s="8"/>
      <c r="R56" s="8"/>
      <c r="S56" s="8"/>
      <c r="T56" s="8"/>
      <c r="U56" s="8"/>
      <c r="V56" s="8"/>
      <c r="W56" s="8"/>
    </row>
    <row r="57" spans="1:23" x14ac:dyDescent="0.15">
      <c r="A57" s="1">
        <v>199609</v>
      </c>
      <c r="B57" s="3">
        <v>-2.8233409857514807E-2</v>
      </c>
      <c r="C57" s="3">
        <v>-3.3350812675721785E-2</v>
      </c>
      <c r="D57" s="3">
        <v>2.306883539150309E-2</v>
      </c>
      <c r="E57" s="3">
        <v>7.0616314017704684E-2</v>
      </c>
      <c r="F57" s="3">
        <v>9.4658875293903363E-3</v>
      </c>
      <c r="G57" s="4">
        <v>-5.4621340002604006E-3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x14ac:dyDescent="0.15">
      <c r="A58" s="1">
        <v>199610</v>
      </c>
      <c r="B58" s="3">
        <v>4.2091011585656389E-2</v>
      </c>
      <c r="C58" s="3">
        <v>6.0243963158013177E-2</v>
      </c>
      <c r="D58" s="3">
        <v>1.0276659131181219E-2</v>
      </c>
      <c r="E58" s="3">
        <v>0.13328135733302368</v>
      </c>
      <c r="F58" s="3">
        <v>3.8425982180414459E-2</v>
      </c>
      <c r="G58" s="4">
        <v>6.7940511014487642E-2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x14ac:dyDescent="0.15">
      <c r="A59" s="1">
        <v>199611</v>
      </c>
      <c r="B59" s="3">
        <v>-5.4938348150379082E-2</v>
      </c>
      <c r="C59" s="3">
        <v>-7.6383534070650863E-2</v>
      </c>
      <c r="D59" s="3">
        <v>-1.2761842014213834E-2</v>
      </c>
      <c r="E59" s="3">
        <v>-2.9814547656119347E-2</v>
      </c>
      <c r="F59" s="3">
        <v>-4.1639662430560012E-2</v>
      </c>
      <c r="G59" s="4">
        <v>-4.8671691410910822E-2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x14ac:dyDescent="0.15">
      <c r="A60" s="1">
        <v>199612</v>
      </c>
      <c r="B60" s="3">
        <v>-5.0603363237134207E-2</v>
      </c>
      <c r="C60" s="3">
        <v>8.437449613732044E-2</v>
      </c>
      <c r="D60" s="3">
        <v>2.934898208238136E-3</v>
      </c>
      <c r="E60" s="3">
        <v>6.8704839149096822E-2</v>
      </c>
      <c r="F60" s="3">
        <v>-3.0425724229629771E-2</v>
      </c>
      <c r="G60" s="4">
        <v>-1.0770165270535183E-2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x14ac:dyDescent="0.15">
      <c r="A61" s="1">
        <v>199701</v>
      </c>
      <c r="B61" s="3">
        <v>-0.14888595406523517</v>
      </c>
      <c r="C61" s="3">
        <v>-0.17029134806911259</v>
      </c>
      <c r="D61" s="3">
        <v>-0.15024783877416767</v>
      </c>
      <c r="E61" s="3">
        <v>-0.13099985398778455</v>
      </c>
      <c r="F61" s="3">
        <v>-0.15159833503981429</v>
      </c>
      <c r="G61" s="4">
        <v>-0.1334210684396919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x14ac:dyDescent="0.15">
      <c r="A62" s="1">
        <v>199702</v>
      </c>
      <c r="B62" s="3">
        <v>0.12005625488496062</v>
      </c>
      <c r="C62" s="3">
        <v>0.15112551765077745</v>
      </c>
      <c r="D62" s="3">
        <v>7.5301049834986311E-2</v>
      </c>
      <c r="E62" s="3">
        <v>0.16276407414617608</v>
      </c>
      <c r="F62" s="3">
        <v>8.7742691870188669E-2</v>
      </c>
      <c r="G62" s="4">
        <v>0.11669711182730605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x14ac:dyDescent="0.15">
      <c r="A63" s="1">
        <v>199703</v>
      </c>
      <c r="B63" s="3">
        <v>-6.2946849954133612E-3</v>
      </c>
      <c r="C63" s="3">
        <v>7.0554409997651474E-2</v>
      </c>
      <c r="D63" s="3">
        <v>4.6205115918869333E-2</v>
      </c>
      <c r="E63" s="3">
        <v>7.4646928023538117E-2</v>
      </c>
      <c r="F63" s="3">
        <v>5.321483353936203E-2</v>
      </c>
      <c r="G63" s="4">
        <v>3.4948863929902187E-2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x14ac:dyDescent="0.15">
      <c r="A64" s="1">
        <v>199704</v>
      </c>
      <c r="B64" s="3">
        <v>6.1647206071259383E-2</v>
      </c>
      <c r="C64" s="3">
        <v>9.1684783393200561E-2</v>
      </c>
      <c r="D64" s="3">
        <v>9.6246187445692286E-2</v>
      </c>
      <c r="E64" s="3">
        <v>2.6646113317001254E-2</v>
      </c>
      <c r="F64" s="3">
        <v>0.14406116499566071</v>
      </c>
      <c r="G64" s="4">
        <v>7.2039389747342239E-2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x14ac:dyDescent="0.15">
      <c r="A65" s="1">
        <v>199705</v>
      </c>
      <c r="B65" s="3">
        <v>-0.10134791628412336</v>
      </c>
      <c r="C65" s="3">
        <v>-3.6157648320894506E-2</v>
      </c>
      <c r="D65" s="3">
        <v>-1.9016561575808773E-2</v>
      </c>
      <c r="E65" s="3">
        <v>-1.5375161885327487E-2</v>
      </c>
      <c r="F65" s="3">
        <v>-3.513836926519924E-2</v>
      </c>
      <c r="G65" s="4">
        <v>-4.7359068085329893E-2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x14ac:dyDescent="0.15">
      <c r="A66" s="1">
        <v>199706</v>
      </c>
      <c r="B66" s="3">
        <v>2.5652564209470378E-2</v>
      </c>
      <c r="C66" s="3">
        <v>-9.2436593905081479E-3</v>
      </c>
      <c r="D66" s="3">
        <v>-2.7932690243975485E-2</v>
      </c>
      <c r="E66" s="3">
        <v>2.2368880882024118E-2</v>
      </c>
      <c r="F66" s="3">
        <v>1.6304673758148439E-2</v>
      </c>
      <c r="G66" s="4">
        <v>1.1182407910314808E-2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x14ac:dyDescent="0.15">
      <c r="A67" s="1">
        <v>199707</v>
      </c>
      <c r="B67" s="3">
        <v>6.001338130614077E-2</v>
      </c>
      <c r="C67" s="3">
        <v>5.8610628621324129E-2</v>
      </c>
      <c r="D67" s="3">
        <v>7.7293211109028634E-2</v>
      </c>
      <c r="E67" s="3">
        <v>9.7439943584774175E-2</v>
      </c>
      <c r="F67" s="3">
        <v>4.697726233520011E-2</v>
      </c>
      <c r="G67" s="4">
        <v>7.3168089045476253E-2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x14ac:dyDescent="0.15">
      <c r="A68" s="1">
        <v>199708</v>
      </c>
      <c r="B68" s="3">
        <v>6.8847519641513713E-2</v>
      </c>
      <c r="C68" s="3">
        <v>-4.9377759828072174E-2</v>
      </c>
      <c r="D68" s="3">
        <v>3.0774161168257777E-2</v>
      </c>
      <c r="E68" s="3">
        <v>2.2838575170320286E-2</v>
      </c>
      <c r="F68" s="3">
        <v>5.2926613626989139E-2</v>
      </c>
      <c r="G68" s="4">
        <v>2.166532809250258E-2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x14ac:dyDescent="0.15">
      <c r="A69" s="1">
        <v>199709</v>
      </c>
      <c r="B69" s="3">
        <v>5.7452076219706612E-2</v>
      </c>
      <c r="C69" s="3">
        <v>7.7858638179974918E-2</v>
      </c>
      <c r="D69" s="3">
        <v>6.472421450125837E-2</v>
      </c>
      <c r="E69" s="3">
        <v>8.9878861246906888E-3</v>
      </c>
      <c r="F69" s="3">
        <v>8.6846583904141628E-2</v>
      </c>
      <c r="G69" s="4">
        <v>5.3005665535191419E-2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x14ac:dyDescent="0.15">
      <c r="A70" s="1">
        <v>199710</v>
      </c>
      <c r="B70" s="3">
        <v>-0.28493446955911794</v>
      </c>
      <c r="C70" s="3">
        <v>-0.24460630296673896</v>
      </c>
      <c r="D70" s="3">
        <v>-0.25366958026651054</v>
      </c>
      <c r="E70" s="3">
        <v>-0.1464132572492241</v>
      </c>
      <c r="F70" s="3">
        <v>-0.22439519000077654</v>
      </c>
      <c r="G70" s="4">
        <v>-0.23700279795457013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x14ac:dyDescent="0.15">
      <c r="A71" s="1">
        <v>199711</v>
      </c>
      <c r="B71" s="3">
        <v>-0.20206359062109941</v>
      </c>
      <c r="C71" s="3">
        <v>-0.20906517212646922</v>
      </c>
      <c r="D71" s="3">
        <v>-0.14646305421906045</v>
      </c>
      <c r="E71" s="3">
        <v>-0.15065688416621162</v>
      </c>
      <c r="F71" s="3">
        <v>-8.3646393801936544E-2</v>
      </c>
      <c r="G71" s="4">
        <v>-0.161190647457053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x14ac:dyDescent="0.15">
      <c r="A72" s="1">
        <v>199712</v>
      </c>
      <c r="B72" s="3">
        <v>5.9080001587380852E-3</v>
      </c>
      <c r="C72" s="3">
        <v>2.7550523835932799E-2</v>
      </c>
      <c r="D72" s="3">
        <v>-1.1244489852241519E-2</v>
      </c>
      <c r="E72" s="3">
        <v>8.474342721052168E-2</v>
      </c>
      <c r="F72" s="3">
        <v>1.7021232806489567E-2</v>
      </c>
      <c r="G72" s="4">
        <v>2.0749534603743628E-2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x14ac:dyDescent="0.15">
      <c r="A73" s="1">
        <v>199801</v>
      </c>
      <c r="B73" s="3">
        <v>0.11099209989799938</v>
      </c>
      <c r="C73" s="3">
        <v>0.15421738206712385</v>
      </c>
      <c r="D73" s="3">
        <v>9.7604779610694511E-2</v>
      </c>
      <c r="E73" s="3">
        <v>7.802973450367269E-2</v>
      </c>
      <c r="F73" s="3">
        <v>5.1093440486172738E-2</v>
      </c>
      <c r="G73" s="4">
        <v>0.10563504063971814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x14ac:dyDescent="0.15">
      <c r="A74" s="1">
        <v>199802</v>
      </c>
      <c r="B74" s="3">
        <v>2.545796774506711E-2</v>
      </c>
      <c r="C74" s="3">
        <v>8.0589204869317588E-2</v>
      </c>
      <c r="D74" s="3">
        <v>3.9249738321152448E-4</v>
      </c>
      <c r="E74" s="3">
        <v>2.6447620326477926E-2</v>
      </c>
      <c r="F74" s="3">
        <v>-1.0889662350706647E-2</v>
      </c>
      <c r="G74" s="4">
        <v>1.635774873349705E-2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x14ac:dyDescent="0.15">
      <c r="A75" s="1">
        <v>199803</v>
      </c>
      <c r="B75" s="3">
        <v>4.5190485724177526E-2</v>
      </c>
      <c r="C75" s="3">
        <v>5.6658585601269816E-2</v>
      </c>
      <c r="D75" s="3">
        <v>3.9140932035106768E-2</v>
      </c>
      <c r="E75" s="3">
        <v>3.8276849716013294E-3</v>
      </c>
      <c r="F75" s="3">
        <v>2.1262748088433758E-2</v>
      </c>
      <c r="G75" s="4">
        <v>2.4318690249746502E-2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x14ac:dyDescent="0.15">
      <c r="A76" s="1">
        <v>199804</v>
      </c>
      <c r="B76" s="3">
        <v>4.6041239562092273E-2</v>
      </c>
      <c r="C76" s="3">
        <v>1.3178163796076234E-2</v>
      </c>
      <c r="D76" s="3">
        <v>3.9077454612805845E-2</v>
      </c>
      <c r="E76" s="3">
        <v>8.5921079361215482E-3</v>
      </c>
      <c r="F76" s="3">
        <v>3.6358653425341531E-2</v>
      </c>
      <c r="G76" s="4">
        <v>1.9525197713802053E-2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x14ac:dyDescent="0.15">
      <c r="A77" s="1">
        <v>199805</v>
      </c>
      <c r="B77" s="3">
        <v>3.4004114388168506E-2</v>
      </c>
      <c r="C77" s="3">
        <v>6.805642728836564E-2</v>
      </c>
      <c r="D77" s="3">
        <v>3.3532243111875804E-2</v>
      </c>
      <c r="E77" s="3">
        <v>1.2977119270905354E-2</v>
      </c>
      <c r="F77" s="3">
        <v>6.0937435392397633E-2</v>
      </c>
      <c r="G77" s="4">
        <v>4.7128642989645156E-2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x14ac:dyDescent="0.15">
      <c r="A78" s="1">
        <v>199806</v>
      </c>
      <c r="B78" s="3">
        <v>-4.1933751221112606E-2</v>
      </c>
      <c r="C78" s="3">
        <v>7.9682303647656636E-3</v>
      </c>
      <c r="D78" s="3">
        <v>-2.1563185912791872E-2</v>
      </c>
      <c r="E78" s="3">
        <v>-2.0765109319523564E-2</v>
      </c>
      <c r="F78" s="3">
        <v>-4.9032610532284138E-2</v>
      </c>
      <c r="G78" s="4">
        <v>-1.6425826186363228E-2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x14ac:dyDescent="0.15">
      <c r="A79" s="1">
        <v>199807</v>
      </c>
      <c r="B79" s="3">
        <v>1.9135520382304518E-2</v>
      </c>
      <c r="C79" s="3">
        <v>1.9880191431837974E-2</v>
      </c>
      <c r="D79" s="3">
        <v>4.3863517982851166E-2</v>
      </c>
      <c r="E79" s="3">
        <v>7.3718805517376904E-2</v>
      </c>
      <c r="F79" s="3">
        <v>5.3920933657653866E-2</v>
      </c>
      <c r="G79" s="4">
        <v>3.3595232503660095E-2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x14ac:dyDescent="0.15">
      <c r="A80" s="1">
        <v>199808</v>
      </c>
      <c r="B80" s="3">
        <v>-4.3317184772627915E-2</v>
      </c>
      <c r="C80" s="3">
        <v>-8.2426229503441723E-2</v>
      </c>
      <c r="D80" s="3">
        <v>-3.5552690053579784E-2</v>
      </c>
      <c r="E80" s="3">
        <v>-3.5724813773891154E-2</v>
      </c>
      <c r="F80" s="3">
        <v>7.1520848389658668E-3</v>
      </c>
      <c r="G80" s="4">
        <v>-4.3804545554306039E-2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x14ac:dyDescent="0.15">
      <c r="A81" s="1">
        <v>199809</v>
      </c>
      <c r="B81" s="3">
        <v>7.5292147369477536E-2</v>
      </c>
      <c r="C81" s="3">
        <v>2.9083745226027496E-2</v>
      </c>
      <c r="D81" s="3">
        <v>3.4551013276855627E-2</v>
      </c>
      <c r="E81" s="3">
        <v>3.9293459152435574E-2</v>
      </c>
      <c r="F81" s="3">
        <v>3.9421849158490861E-2</v>
      </c>
      <c r="G81" s="4">
        <v>4.7386904850306298E-2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x14ac:dyDescent="0.15">
      <c r="A82" s="1">
        <v>199810</v>
      </c>
      <c r="B82" s="3">
        <v>7.1972627600773754E-3</v>
      </c>
      <c r="C82" s="3">
        <v>6.5266941453832709E-4</v>
      </c>
      <c r="D82" s="3">
        <v>1.7044890210671747E-2</v>
      </c>
      <c r="E82" s="3">
        <v>4.28357742357479E-2</v>
      </c>
      <c r="F82" s="3">
        <v>8.1040352670117527E-2</v>
      </c>
      <c r="G82" s="4">
        <v>3.9382131443946755E-2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x14ac:dyDescent="0.15">
      <c r="A83" s="1">
        <v>199811</v>
      </c>
      <c r="B83" s="3">
        <v>1.6653484162430732E-2</v>
      </c>
      <c r="C83" s="3">
        <v>-5.6160796085762674E-2</v>
      </c>
      <c r="D83" s="3">
        <v>-1.9554070004685356E-2</v>
      </c>
      <c r="E83" s="3">
        <v>-1.0173237978145296E-2</v>
      </c>
      <c r="F83" s="3">
        <v>-2.871787968301738E-2</v>
      </c>
      <c r="G83" s="4">
        <v>-3.5877277538457772E-3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x14ac:dyDescent="0.15">
      <c r="A84" s="1">
        <v>199812</v>
      </c>
      <c r="B84" s="3">
        <v>8.009163478339533E-2</v>
      </c>
      <c r="C84" s="3">
        <v>5.0904391411623909E-2</v>
      </c>
      <c r="D84" s="3">
        <v>3.8773685060376629E-2</v>
      </c>
      <c r="E84" s="3">
        <v>6.6451151666664432E-2</v>
      </c>
      <c r="F84" s="3">
        <v>3.975410328140546E-2</v>
      </c>
      <c r="G84" s="4">
        <v>4.9093405175875994E-2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x14ac:dyDescent="0.15">
      <c r="A85" s="1">
        <v>199901</v>
      </c>
      <c r="B85" s="3">
        <v>5.6270592181056137E-2</v>
      </c>
      <c r="C85" s="3">
        <v>5.8593441608797328E-2</v>
      </c>
      <c r="D85" s="3">
        <v>-3.0914910472648608E-2</v>
      </c>
      <c r="E85" s="3">
        <v>6.3720004416532167E-4</v>
      </c>
      <c r="F85" s="3">
        <v>1.5689091634645762E-2</v>
      </c>
      <c r="G85" s="4">
        <v>4.8191897308949294E-2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x14ac:dyDescent="0.15">
      <c r="A86" s="1">
        <v>199902</v>
      </c>
      <c r="B86" s="3">
        <v>1.9547016875201564E-2</v>
      </c>
      <c r="C86" s="3">
        <v>4.2401629513926176E-2</v>
      </c>
      <c r="D86" s="3">
        <v>-6.5642674514253138E-2</v>
      </c>
      <c r="E86" s="3">
        <v>-1.2255505890872025E-2</v>
      </c>
      <c r="F86" s="3">
        <v>3.3143774487589296E-3</v>
      </c>
      <c r="G86" s="4">
        <v>-5.3813859397773729E-4</v>
      </c>
    </row>
    <row r="87" spans="1:23" x14ac:dyDescent="0.15">
      <c r="A87" s="1">
        <v>199903</v>
      </c>
      <c r="B87" s="3">
        <v>6.1296858962617398E-2</v>
      </c>
      <c r="C87" s="3">
        <v>5.0010638417665149E-2</v>
      </c>
      <c r="D87" s="3">
        <v>2.3466678104150734E-2</v>
      </c>
      <c r="E87" s="3">
        <v>4.1754338184567093E-2</v>
      </c>
      <c r="F87" s="3">
        <v>6.4237802321190793E-2</v>
      </c>
      <c r="G87" s="4">
        <v>3.4041289754400163E-2</v>
      </c>
    </row>
    <row r="88" spans="1:23" x14ac:dyDescent="0.15">
      <c r="A88" s="1">
        <v>199904</v>
      </c>
      <c r="B88" s="3">
        <v>5.3746617576892353E-3</v>
      </c>
      <c r="C88" s="3">
        <v>-6.3665773864878025E-2</v>
      </c>
      <c r="D88" s="3">
        <v>-4.3631640876635736E-2</v>
      </c>
      <c r="E88" s="3">
        <v>1.5097728606829289E-2</v>
      </c>
      <c r="F88" s="3">
        <v>1.164825006649137E-2</v>
      </c>
      <c r="G88" s="4">
        <v>-3.9240213221588523E-3</v>
      </c>
    </row>
    <row r="89" spans="1:23" x14ac:dyDescent="0.15">
      <c r="A89" s="1">
        <v>199905</v>
      </c>
      <c r="B89" s="3">
        <v>2.3143865846736871E-2</v>
      </c>
      <c r="C89" s="3">
        <v>-1.6377566128357515E-2</v>
      </c>
      <c r="D89" s="3">
        <v>-3.1142206432603122E-2</v>
      </c>
      <c r="E89" s="3">
        <v>2.7149806090674581E-2</v>
      </c>
      <c r="F89" s="3">
        <v>7.4423103610953938E-3</v>
      </c>
      <c r="G89" s="4">
        <v>2.5154364438686783E-2</v>
      </c>
    </row>
    <row r="90" spans="1:23" x14ac:dyDescent="0.15">
      <c r="A90" s="1">
        <v>199906</v>
      </c>
      <c r="B90" s="3">
        <v>4.2204823168101611E-2</v>
      </c>
      <c r="C90" s="3">
        <v>3.0610050698303616E-2</v>
      </c>
      <c r="D90" s="3">
        <v>3.6389013195484918E-2</v>
      </c>
      <c r="E90" s="3">
        <v>1.67374502632648E-2</v>
      </c>
      <c r="F90" s="3">
        <v>3.7561444427837973E-2</v>
      </c>
      <c r="G90" s="4">
        <v>3.1660026362797369E-2</v>
      </c>
    </row>
    <row r="91" spans="1:23" x14ac:dyDescent="0.15">
      <c r="A91" s="1">
        <v>199907</v>
      </c>
      <c r="B91" s="3">
        <v>5.1018175900350224E-2</v>
      </c>
      <c r="C91" s="3">
        <v>1.0132234517711588E-2</v>
      </c>
      <c r="D91" s="3">
        <v>2.5562914830163208E-2</v>
      </c>
      <c r="E91" s="3">
        <v>3.6263559648798675E-2</v>
      </c>
      <c r="F91" s="3">
        <v>7.0643963005852295E-2</v>
      </c>
      <c r="G91" s="4">
        <v>5.7575397544891875E-2</v>
      </c>
    </row>
    <row r="92" spans="1:23" x14ac:dyDescent="0.15">
      <c r="A92" s="1">
        <v>199908</v>
      </c>
      <c r="B92" s="3">
        <v>4.3510421216932056E-2</v>
      </c>
      <c r="C92" s="3">
        <v>-1.7021725416547426E-2</v>
      </c>
      <c r="D92" s="3">
        <v>4.6003833652693948E-2</v>
      </c>
      <c r="E92" s="3">
        <v>4.6193465953841543E-2</v>
      </c>
      <c r="F92" s="3">
        <v>1.9057272160477694E-2</v>
      </c>
      <c r="G92" s="4">
        <v>1.9557331586745785E-2</v>
      </c>
    </row>
    <row r="93" spans="1:23" x14ac:dyDescent="0.15">
      <c r="A93" s="1">
        <v>199909</v>
      </c>
      <c r="B93" s="3">
        <v>-5.3250361030345146E-2</v>
      </c>
      <c r="C93" s="3">
        <v>-9.1501367523444441E-2</v>
      </c>
      <c r="D93" s="3">
        <v>-8.5469693882329792E-2</v>
      </c>
      <c r="E93" s="3">
        <v>-5.8086935859324763E-2</v>
      </c>
      <c r="F93" s="3">
        <v>-5.7214996516212237E-2</v>
      </c>
      <c r="G93" s="4">
        <v>-5.8279332337338736E-2</v>
      </c>
    </row>
    <row r="94" spans="1:23" x14ac:dyDescent="0.15">
      <c r="A94" s="1">
        <v>199910</v>
      </c>
      <c r="B94" s="3">
        <v>-5.8696562035259116E-2</v>
      </c>
      <c r="C94" s="3">
        <v>-0.18510876143465146</v>
      </c>
      <c r="D94" s="3">
        <v>-7.3699564474211776E-2</v>
      </c>
      <c r="E94" s="3">
        <v>-3.4163909733523748E-2</v>
      </c>
      <c r="F94" s="3">
        <v>-6.8731430489855042E-2</v>
      </c>
      <c r="G94" s="4">
        <v>-7.4815686336285478E-2</v>
      </c>
    </row>
    <row r="95" spans="1:23" x14ac:dyDescent="0.15">
      <c r="A95" s="1">
        <v>199911</v>
      </c>
      <c r="B95" s="3">
        <v>-2.987783854210873E-2</v>
      </c>
      <c r="C95" s="3">
        <v>-1.8521789979482693E-2</v>
      </c>
      <c r="D95" s="3">
        <v>-4.9843415785419079E-2</v>
      </c>
      <c r="E95" s="3">
        <v>-5.6352089066298947E-2</v>
      </c>
      <c r="F95" s="3">
        <v>-7.818017604377854E-2</v>
      </c>
      <c r="G95" s="4">
        <v>-3.6876454796957212E-2</v>
      </c>
    </row>
    <row r="96" spans="1:23" x14ac:dyDescent="0.15">
      <c r="A96" s="1">
        <v>199912</v>
      </c>
      <c r="B96" s="3">
        <v>8.4394314769173084E-2</v>
      </c>
      <c r="C96" s="3">
        <v>2.2141423440076729E-2</v>
      </c>
      <c r="D96" s="3">
        <v>2.0106451702734E-2</v>
      </c>
      <c r="E96" s="3">
        <v>3.8309152109455125E-2</v>
      </c>
      <c r="F96" s="3">
        <v>6.1003186674613588E-2</v>
      </c>
      <c r="G96" s="4">
        <v>6.4339087206505455E-2</v>
      </c>
    </row>
    <row r="97" spans="1:7" x14ac:dyDescent="0.15">
      <c r="A97" s="1">
        <v>200001</v>
      </c>
      <c r="B97" s="3">
        <v>8.8043231903196604E-3</v>
      </c>
      <c r="C97" s="3">
        <v>-6.5820429334231212E-2</v>
      </c>
      <c r="D97" s="3">
        <v>-1.6947288630645284E-2</v>
      </c>
      <c r="E97" s="3">
        <v>-5.3466578433670871E-2</v>
      </c>
      <c r="F97" s="3">
        <v>-3.6878027175261667E-2</v>
      </c>
      <c r="G97" s="4">
        <v>-2.9015573534728042E-2</v>
      </c>
    </row>
    <row r="98" spans="1:7" x14ac:dyDescent="0.15">
      <c r="A98" s="1">
        <v>200002</v>
      </c>
      <c r="B98" s="3">
        <v>-7.4519916743085932E-2</v>
      </c>
      <c r="C98" s="3">
        <v>-4.7559830725833016E-2</v>
      </c>
      <c r="D98" s="3">
        <v>-4.3479879153043882E-2</v>
      </c>
      <c r="E98" s="3">
        <v>-4.4101751599740023E-2</v>
      </c>
      <c r="F98" s="3">
        <v>-8.3518211033587961E-2</v>
      </c>
      <c r="G98" s="4">
        <v>-6.5113627632332666E-2</v>
      </c>
    </row>
    <row r="99" spans="1:7" x14ac:dyDescent="0.15">
      <c r="A99" s="1">
        <v>200003</v>
      </c>
      <c r="B99" s="3">
        <v>-7.1302338953977265E-2</v>
      </c>
      <c r="C99" s="3">
        <v>-1.4429172605981928E-2</v>
      </c>
      <c r="D99" s="3">
        <v>-4.9405445342759593E-3</v>
      </c>
      <c r="E99" s="3">
        <v>-2.6417768205960954E-2</v>
      </c>
      <c r="F99" s="3">
        <v>-8.280404411332748E-2</v>
      </c>
      <c r="G99" s="4">
        <v>-4.055585629131897E-2</v>
      </c>
    </row>
    <row r="100" spans="1:7" x14ac:dyDescent="0.15">
      <c r="A100" s="1">
        <v>200004</v>
      </c>
      <c r="B100" s="3">
        <v>8.8818431686844938E-3</v>
      </c>
      <c r="C100" s="3">
        <v>4.1968637319792744E-2</v>
      </c>
      <c r="D100" s="3">
        <v>-4.018646045632554E-2</v>
      </c>
      <c r="E100" s="3">
        <v>-5.4734973415205945E-2</v>
      </c>
      <c r="F100" s="3">
        <v>2.1529625127263752E-2</v>
      </c>
      <c r="G100" s="4">
        <v>-2.0607162726361903E-3</v>
      </c>
    </row>
    <row r="101" spans="1:7" x14ac:dyDescent="0.15">
      <c r="A101" s="1">
        <v>200005</v>
      </c>
      <c r="B101" s="3">
        <v>9.7723807362882054E-2</v>
      </c>
      <c r="C101" s="3">
        <v>4.5121725141842206E-2</v>
      </c>
      <c r="D101" s="3">
        <v>7.2549730545589483E-2</v>
      </c>
      <c r="E101" s="3">
        <v>1.8729252219270662E-2</v>
      </c>
      <c r="F101" s="3">
        <v>0.10002604431304232</v>
      </c>
      <c r="G101" s="4">
        <v>8.2594763177082628E-2</v>
      </c>
    </row>
    <row r="102" spans="1:7" x14ac:dyDescent="0.15">
      <c r="A102" s="1">
        <v>200006</v>
      </c>
      <c r="B102" s="3">
        <v>5.044703669043011E-2</v>
      </c>
      <c r="C102" s="3">
        <v>1.6395824132422673E-2</v>
      </c>
      <c r="D102" s="3">
        <v>2.7263925985205398E-2</v>
      </c>
      <c r="E102" s="3">
        <v>-4.5646051856963292E-2</v>
      </c>
      <c r="F102" s="3">
        <v>-1.9915909119872413E-2</v>
      </c>
      <c r="G102" s="4">
        <v>2.376133443823366E-2</v>
      </c>
    </row>
    <row r="103" spans="1:7" x14ac:dyDescent="0.15">
      <c r="A103" s="1">
        <v>200007</v>
      </c>
      <c r="B103" s="3">
        <v>-2.0956146664582315E-4</v>
      </c>
      <c r="C103" s="3">
        <v>-2.2551731716180252E-2</v>
      </c>
      <c r="D103" s="3">
        <v>2.8846664399189065E-2</v>
      </c>
      <c r="E103" s="3">
        <v>-2.3909840065465659E-2</v>
      </c>
      <c r="F103" s="3">
        <v>-4.3686948745717304E-2</v>
      </c>
      <c r="G103" s="4">
        <v>-6.6181797324489835E-3</v>
      </c>
    </row>
    <row r="104" spans="1:7" x14ac:dyDescent="0.15">
      <c r="A104" s="1">
        <v>200008</v>
      </c>
      <c r="B104" s="3">
        <v>-0.20280412611267062</v>
      </c>
      <c r="C104" s="3">
        <v>-0.1459356991033823</v>
      </c>
      <c r="D104" s="3">
        <v>-0.12102713283485547</v>
      </c>
      <c r="E104" s="3">
        <v>-0.11751499233919764</v>
      </c>
      <c r="F104" s="3">
        <v>-0.15245952300218935</v>
      </c>
      <c r="G104" s="4">
        <v>-0.13630017681192333</v>
      </c>
    </row>
    <row r="105" spans="1:7" x14ac:dyDescent="0.15">
      <c r="A105" s="1">
        <v>200009</v>
      </c>
      <c r="B105" s="3">
        <v>-0.27853079633200156</v>
      </c>
      <c r="C105" s="3">
        <v>-0.248662410839606</v>
      </c>
      <c r="D105" s="3">
        <v>-0.14953507202374877</v>
      </c>
      <c r="E105" s="3">
        <v>-0.27656168447013235</v>
      </c>
      <c r="F105" s="3">
        <v>-0.22843465571507168</v>
      </c>
      <c r="G105" s="4">
        <v>-0.25322889049995545</v>
      </c>
    </row>
    <row r="106" spans="1:7" x14ac:dyDescent="0.15">
      <c r="A106" s="1">
        <v>200010</v>
      </c>
      <c r="B106" s="3">
        <v>-4.2171421604046602E-3</v>
      </c>
      <c r="C106" s="3">
        <v>-6.9785753823486535E-2</v>
      </c>
      <c r="D106" s="3">
        <v>-7.0441283417329831E-2</v>
      </c>
      <c r="E106" s="3">
        <v>-3.3536405072996253E-2</v>
      </c>
      <c r="F106" s="3">
        <v>1.7431604891630786E-2</v>
      </c>
      <c r="G106" s="4">
        <v>-2.271196712154273E-2</v>
      </c>
    </row>
    <row r="107" spans="1:7" x14ac:dyDescent="0.15">
      <c r="A107" s="1">
        <v>200011</v>
      </c>
      <c r="B107" s="3">
        <v>-0.10722732493570196</v>
      </c>
      <c r="C107" s="3">
        <v>-2.7025263357626832E-2</v>
      </c>
      <c r="D107" s="3">
        <v>-8.7731216261278222E-2</v>
      </c>
      <c r="E107" s="3">
        <v>-0.13461229340525796</v>
      </c>
      <c r="F107" s="3">
        <v>-0.11318943139769903</v>
      </c>
      <c r="G107" s="4">
        <v>-7.902043613415094E-2</v>
      </c>
    </row>
    <row r="108" spans="1:7" x14ac:dyDescent="0.15">
      <c r="A108" s="1">
        <v>200012</v>
      </c>
      <c r="B108" s="3">
        <v>1.9861745831509479E-2</v>
      </c>
      <c r="C108" s="3">
        <v>0.13933418741629772</v>
      </c>
      <c r="D108" s="3">
        <v>3.2684511280026064E-2</v>
      </c>
      <c r="E108" s="3">
        <v>-6.0957162079838091E-3</v>
      </c>
      <c r="F108" s="3">
        <v>8.7351083447407385E-2</v>
      </c>
      <c r="G108" s="4">
        <v>2.0357056280061209E-2</v>
      </c>
    </row>
    <row r="109" spans="1:7" x14ac:dyDescent="0.15">
      <c r="A109" s="1">
        <v>200101</v>
      </c>
      <c r="B109" s="3">
        <v>0.15022179937214103</v>
      </c>
      <c r="C109" s="3">
        <v>0.1670751040705698</v>
      </c>
      <c r="D109" s="3">
        <v>3.3077420448535219E-2</v>
      </c>
      <c r="E109" s="3">
        <v>7.366512545524137E-2</v>
      </c>
      <c r="F109" s="3">
        <v>0.1130807404986096</v>
      </c>
      <c r="G109" s="4">
        <v>9.8430173701112053E-2</v>
      </c>
    </row>
    <row r="110" spans="1:7" x14ac:dyDescent="0.15">
      <c r="A110" s="1">
        <v>200102</v>
      </c>
      <c r="B110" s="3">
        <v>8.8991450408547362E-2</v>
      </c>
      <c r="C110" s="3">
        <v>1.8414268264951857E-2</v>
      </c>
      <c r="D110" s="3">
        <v>0.10089065515937724</v>
      </c>
      <c r="E110" s="3">
        <v>0.15214534389130555</v>
      </c>
      <c r="F110" s="3">
        <v>7.2320675807103885E-2</v>
      </c>
      <c r="G110" s="4">
        <v>8.7571150611521306E-2</v>
      </c>
    </row>
    <row r="111" spans="1:7" x14ac:dyDescent="0.15">
      <c r="A111" s="1">
        <v>200103</v>
      </c>
      <c r="B111" s="3">
        <v>1.6960322441073997E-2</v>
      </c>
      <c r="C111" s="3">
        <v>3.8916189098298443E-2</v>
      </c>
      <c r="D111" s="3">
        <v>8.2856133065968687E-2</v>
      </c>
      <c r="E111" s="3">
        <v>-5.8302479724127158E-2</v>
      </c>
      <c r="F111" s="3">
        <v>2.71196618547353E-2</v>
      </c>
      <c r="G111" s="4">
        <v>1.1781893450595356E-2</v>
      </c>
    </row>
    <row r="112" spans="1:7" x14ac:dyDescent="0.15">
      <c r="A112" s="1">
        <v>200104</v>
      </c>
      <c r="B112" s="3">
        <v>-6.045246603219262E-2</v>
      </c>
      <c r="C112" s="3">
        <v>-3.2765522138864876E-2</v>
      </c>
      <c r="D112" s="3">
        <v>-4.0062721385792137E-2</v>
      </c>
      <c r="E112" s="3">
        <v>-6.882485772311156E-2</v>
      </c>
      <c r="F112" s="3">
        <v>-2.7497734811079432E-2</v>
      </c>
      <c r="G112" s="4">
        <v>-5.4575090514940236E-2</v>
      </c>
    </row>
    <row r="113" spans="1:7" x14ac:dyDescent="0.15">
      <c r="A113" s="1">
        <v>200105</v>
      </c>
      <c r="B113" s="3">
        <v>5.864089121007332E-2</v>
      </c>
      <c r="C113" s="3">
        <v>4.2482529892069361E-2</v>
      </c>
      <c r="D113" s="3">
        <v>-2.0256069081823605E-2</v>
      </c>
      <c r="E113" s="3">
        <v>-4.1691825789701771E-2</v>
      </c>
      <c r="F113" s="3">
        <v>4.0004049626718469E-2</v>
      </c>
      <c r="G113" s="4">
        <v>4.8378413158022944E-2</v>
      </c>
    </row>
    <row r="114" spans="1:7" x14ac:dyDescent="0.15">
      <c r="A114" s="1">
        <v>200106</v>
      </c>
      <c r="B114" s="3">
        <v>1.6206261775656806E-2</v>
      </c>
      <c r="C114" s="3">
        <v>4.8577128550983589E-2</v>
      </c>
      <c r="D114" s="3">
        <v>-1.3513841028690781E-2</v>
      </c>
      <c r="E114" s="3">
        <v>1.1998441866040876E-2</v>
      </c>
      <c r="F114" s="3">
        <v>9.6140236065430859E-5</v>
      </c>
      <c r="G114" s="4">
        <v>1.0933210701101519E-2</v>
      </c>
    </row>
    <row r="115" spans="1:7" x14ac:dyDescent="0.15">
      <c r="A115" s="1">
        <v>200107</v>
      </c>
      <c r="B115" s="3">
        <v>-5.7776541182120661E-3</v>
      </c>
      <c r="C115" s="3">
        <v>-4.0662076194407495E-2</v>
      </c>
      <c r="D115" s="3">
        <v>-3.5715983294998819E-3</v>
      </c>
      <c r="E115" s="3">
        <v>-6.8433418636637891E-2</v>
      </c>
      <c r="F115" s="3">
        <v>-7.1743187424272756E-2</v>
      </c>
      <c r="G115" s="4">
        <v>-2.1494790499417167E-2</v>
      </c>
    </row>
    <row r="116" spans="1:7" x14ac:dyDescent="0.15">
      <c r="A116" s="1">
        <v>200108</v>
      </c>
      <c r="B116" s="3">
        <v>-1.0411684777057046E-2</v>
      </c>
      <c r="C116" s="3">
        <v>-5.4985567543940406E-2</v>
      </c>
      <c r="D116" s="3">
        <v>-1.5187457602247869E-3</v>
      </c>
      <c r="E116" s="3">
        <v>-9.2557635462860444E-2</v>
      </c>
      <c r="F116" s="3">
        <v>-3.6421219890951199E-2</v>
      </c>
      <c r="G116" s="4">
        <v>-2.6130004948041553E-2</v>
      </c>
    </row>
    <row r="117" spans="1:7" x14ac:dyDescent="0.15">
      <c r="A117" s="1">
        <v>200109</v>
      </c>
      <c r="B117" s="3">
        <v>-5.0381818792500192E-2</v>
      </c>
      <c r="C117" s="3">
        <v>-0.10191846711249485</v>
      </c>
      <c r="D117" s="3">
        <v>7.5381126864042542E-3</v>
      </c>
      <c r="E117" s="3">
        <v>-0.13404252700427921</v>
      </c>
      <c r="F117" s="3">
        <v>-5.7255405330349743E-2</v>
      </c>
      <c r="G117" s="4">
        <v>-6.6865203779418569E-2</v>
      </c>
    </row>
    <row r="118" spans="1:7" x14ac:dyDescent="0.15">
      <c r="A118" s="1">
        <v>200110</v>
      </c>
      <c r="B118" s="3">
        <v>-3.9220808786765649E-2</v>
      </c>
      <c r="C118" s="3">
        <v>-8.3362499570231299E-2</v>
      </c>
      <c r="D118" s="3">
        <v>-6.0152349664806294E-2</v>
      </c>
      <c r="E118" s="3">
        <v>-8.6985852108789494E-2</v>
      </c>
      <c r="F118" s="3">
        <v>-6.6096350585682861E-2</v>
      </c>
      <c r="G118" s="4">
        <v>-2.8031263484899774E-2</v>
      </c>
    </row>
    <row r="119" spans="1:7" x14ac:dyDescent="0.15">
      <c r="A119" s="1">
        <v>200111</v>
      </c>
      <c r="B119" s="3">
        <v>-0.13762768476273773</v>
      </c>
      <c r="C119" s="3">
        <v>1.8966783997735659E-2</v>
      </c>
      <c r="D119" s="3">
        <v>2.6603612596338422E-2</v>
      </c>
      <c r="E119" s="3">
        <v>-5.0265282142867358E-2</v>
      </c>
      <c r="F119" s="3">
        <v>-7.7551280283008325E-2</v>
      </c>
      <c r="G119" s="4">
        <v>-7.1026252564566975E-2</v>
      </c>
    </row>
    <row r="120" spans="1:7" x14ac:dyDescent="0.15">
      <c r="A120" s="1">
        <v>200112</v>
      </c>
      <c r="B120" s="3">
        <v>-5.5388714217812704E-2</v>
      </c>
      <c r="C120" s="3">
        <v>-0.12114740809124244</v>
      </c>
      <c r="D120" s="3">
        <v>-7.3743504405407792E-2</v>
      </c>
      <c r="E120" s="3">
        <v>-9.8458477428681079E-2</v>
      </c>
      <c r="F120" s="3">
        <v>-1.5101580028793925E-2</v>
      </c>
      <c r="G120" s="4">
        <v>-5.1046078030713413E-2</v>
      </c>
    </row>
    <row r="121" spans="1:7" x14ac:dyDescent="0.15">
      <c r="A121" s="1">
        <v>200201</v>
      </c>
      <c r="B121" s="3">
        <v>0.10330634568206035</v>
      </c>
      <c r="C121" s="3">
        <v>0.12789757054376</v>
      </c>
      <c r="D121" s="3">
        <v>9.1502941668235152E-2</v>
      </c>
      <c r="E121" s="3">
        <v>-5.4625640197926248E-2</v>
      </c>
      <c r="F121" s="3">
        <v>0.10343858498851122</v>
      </c>
      <c r="G121" s="4">
        <v>4.5367574311678149E-2</v>
      </c>
    </row>
    <row r="122" spans="1:7" x14ac:dyDescent="0.15">
      <c r="A122" s="1">
        <v>200202</v>
      </c>
      <c r="B122" s="3">
        <v>3.1305300736337565E-3</v>
      </c>
      <c r="C122" s="3">
        <v>-8.0094005369674329E-2</v>
      </c>
      <c r="D122" s="3">
        <v>3.4297885518116758E-2</v>
      </c>
      <c r="E122" s="3">
        <v>-0.26362637215579537</v>
      </c>
      <c r="F122" s="3">
        <v>-1.3093323868866979E-3</v>
      </c>
      <c r="G122" s="4">
        <v>-4.1362522898588092E-2</v>
      </c>
    </row>
    <row r="123" spans="1:7" x14ac:dyDescent="0.15">
      <c r="A123" s="1">
        <v>200203</v>
      </c>
      <c r="B123" s="3">
        <v>6.6877514174514374E-2</v>
      </c>
      <c r="C123" s="3">
        <v>9.4573689415504009E-2</v>
      </c>
      <c r="D123" s="3">
        <v>0.17515046717745492</v>
      </c>
      <c r="E123" s="3">
        <v>9.5667637462816396E-2</v>
      </c>
      <c r="F123" s="3">
        <v>5.9274973180807627E-2</v>
      </c>
      <c r="G123" s="4">
        <v>5.16459163350926E-2</v>
      </c>
    </row>
    <row r="124" spans="1:7" x14ac:dyDescent="0.15">
      <c r="A124" s="1">
        <v>200204</v>
      </c>
      <c r="B124" s="3">
        <v>-7.8906147562525578E-3</v>
      </c>
      <c r="C124" s="3">
        <v>1.933926717051962E-3</v>
      </c>
      <c r="D124" s="3">
        <v>-2.8674961742946925E-2</v>
      </c>
      <c r="E124" s="3">
        <v>-1.8684093899981834E-2</v>
      </c>
      <c r="F124" s="3">
        <v>-3.2876704602835607E-2</v>
      </c>
      <c r="G124" s="4">
        <v>-2.8440200064819014E-2</v>
      </c>
    </row>
    <row r="125" spans="1:7" x14ac:dyDescent="0.15">
      <c r="A125" s="1">
        <v>200205</v>
      </c>
      <c r="B125" s="3">
        <v>3.6426549409595298E-2</v>
      </c>
      <c r="C125" s="3">
        <v>1.8306440422520817E-2</v>
      </c>
      <c r="D125" s="3">
        <v>4.4410745666842569E-2</v>
      </c>
      <c r="E125" s="3">
        <v>-7.4162691617866427E-2</v>
      </c>
      <c r="F125" s="3">
        <v>3.7410981060317233E-3</v>
      </c>
      <c r="G125" s="4">
        <v>4.6803657056851064E-4</v>
      </c>
    </row>
    <row r="126" spans="1:7" x14ac:dyDescent="0.15">
      <c r="A126" s="1">
        <v>200206</v>
      </c>
      <c r="B126" s="3">
        <v>-7.3874410970515988E-2</v>
      </c>
      <c r="C126" s="3">
        <v>-0.10611507314569213</v>
      </c>
      <c r="D126" s="3">
        <v>-7.6792925885703273E-2</v>
      </c>
      <c r="E126" s="3">
        <v>-0.21174779307175001</v>
      </c>
      <c r="F126" s="3">
        <v>-0.10262235033142897</v>
      </c>
      <c r="G126" s="4">
        <v>-9.2038668146522229E-2</v>
      </c>
    </row>
    <row r="127" spans="1:7" x14ac:dyDescent="0.15">
      <c r="A127" s="1">
        <v>200207</v>
      </c>
      <c r="B127" s="3">
        <v>-9.8375546588669899E-2</v>
      </c>
      <c r="C127" s="3">
        <v>-9.7588113139183391E-2</v>
      </c>
      <c r="D127" s="3">
        <v>-0.12287621579919696</v>
      </c>
      <c r="E127" s="3">
        <v>-3.2398179523710241E-2</v>
      </c>
      <c r="F127" s="3">
        <v>-0.10319760326482363</v>
      </c>
      <c r="G127" s="4">
        <v>-6.7802921963895091E-2</v>
      </c>
    </row>
    <row r="128" spans="1:7" x14ac:dyDescent="0.15">
      <c r="A128" s="1">
        <v>200208</v>
      </c>
      <c r="B128" s="3">
        <v>-0.11866024554689079</v>
      </c>
      <c r="C128" s="3">
        <v>-0.1143552571627281</v>
      </c>
      <c r="D128" s="3">
        <v>-0.11900014276829733</v>
      </c>
      <c r="E128" s="3">
        <v>-0.23849988015751078</v>
      </c>
      <c r="F128" s="3">
        <v>-0.17312112203710944</v>
      </c>
      <c r="G128" s="4">
        <v>-0.12002399142047997</v>
      </c>
    </row>
    <row r="129" spans="1:7" x14ac:dyDescent="0.15">
      <c r="A129" s="1">
        <v>200209</v>
      </c>
      <c r="B129" s="3">
        <v>-7.3384335363407743E-2</v>
      </c>
      <c r="C129" s="3">
        <v>-0.1985462427870372</v>
      </c>
      <c r="D129" s="3">
        <v>-7.7651923769749859E-2</v>
      </c>
      <c r="E129" s="3">
        <v>-0.38373310796484028</v>
      </c>
      <c r="F129" s="3">
        <v>-0.13475022673066864</v>
      </c>
      <c r="G129" s="4">
        <v>-0.12017888577152894</v>
      </c>
    </row>
    <row r="130" spans="1:7" x14ac:dyDescent="0.15">
      <c r="A130" s="1">
        <v>200210</v>
      </c>
      <c r="B130" s="3">
        <v>-4.9469166561100418E-2</v>
      </c>
      <c r="C130" s="3">
        <v>-9.6209361389168413E-2</v>
      </c>
      <c r="D130" s="3">
        <v>-1.7906877800216964E-2</v>
      </c>
      <c r="E130" s="3">
        <v>0.1524080863998015</v>
      </c>
      <c r="F130" s="3">
        <v>-1.191967754509602E-2</v>
      </c>
      <c r="G130" s="4">
        <v>2.6581101270555206E-3</v>
      </c>
    </row>
    <row r="131" spans="1:7" x14ac:dyDescent="0.15">
      <c r="A131" s="1">
        <v>200211</v>
      </c>
      <c r="B131" s="3">
        <v>0.25516787457068629</v>
      </c>
      <c r="C131" s="3">
        <v>0.39796131829726739</v>
      </c>
      <c r="D131" s="3">
        <v>9.884823359669075E-3</v>
      </c>
      <c r="E131" s="3">
        <v>0.49308665288498138</v>
      </c>
      <c r="F131" s="3">
        <v>0.21358864481151135</v>
      </c>
      <c r="G131" s="4">
        <v>0.23272226455228673</v>
      </c>
    </row>
    <row r="132" spans="1:7" x14ac:dyDescent="0.15">
      <c r="A132" s="1">
        <v>200212</v>
      </c>
      <c r="B132" s="3">
        <v>2.667113021349185E-2</v>
      </c>
      <c r="C132" s="3">
        <v>2.6989112314164759E-2</v>
      </c>
      <c r="D132" s="3">
        <v>6.9845896861968019E-3</v>
      </c>
      <c r="E132" s="3">
        <v>-0.12578344006534284</v>
      </c>
      <c r="F132" s="3">
        <v>4.2717713233707669E-2</v>
      </c>
      <c r="G132" s="4">
        <v>3.5607786490901554E-3</v>
      </c>
    </row>
    <row r="133" spans="1:7" x14ac:dyDescent="0.15">
      <c r="A133" s="1">
        <v>200301</v>
      </c>
      <c r="B133" s="3">
        <v>-3.4024303966802477E-2</v>
      </c>
      <c r="C133" s="3">
        <v>-4.7182419816047177E-2</v>
      </c>
      <c r="D133" s="3">
        <v>3.3986846108843949E-2</v>
      </c>
      <c r="E133" s="3">
        <v>-7.6056889390125643E-2</v>
      </c>
      <c r="F133" s="3">
        <v>-4.676907262190011E-2</v>
      </c>
      <c r="G133" s="4">
        <v>-2.7530438837670874E-2</v>
      </c>
    </row>
    <row r="134" spans="1:7" x14ac:dyDescent="0.15">
      <c r="A134" s="1">
        <v>200302</v>
      </c>
      <c r="B134" s="3">
        <v>0.13022075468308722</v>
      </c>
      <c r="C134" s="3">
        <v>0.15519339987982994</v>
      </c>
      <c r="D134" s="3">
        <v>0.12500953556194408</v>
      </c>
      <c r="E134" s="3">
        <v>0.24719147579025549</v>
      </c>
      <c r="F134" s="3">
        <v>0.1286767583549063</v>
      </c>
      <c r="G134" s="4">
        <v>0.10330672911168287</v>
      </c>
    </row>
    <row r="135" spans="1:7" x14ac:dyDescent="0.15">
      <c r="A135" s="1">
        <v>200303</v>
      </c>
      <c r="B135" s="3">
        <v>1.9880925337080052E-2</v>
      </c>
      <c r="C135" s="3">
        <v>-4.2103266732061412E-2</v>
      </c>
      <c r="D135" s="3">
        <v>0.18737147285653735</v>
      </c>
      <c r="E135" s="3">
        <v>-1.8670425110836577E-2</v>
      </c>
      <c r="F135" s="3">
        <v>-6.4327621328619605E-2</v>
      </c>
      <c r="G135" s="4">
        <v>-1.3673619040604896E-2</v>
      </c>
    </row>
    <row r="136" spans="1:7" x14ac:dyDescent="0.15">
      <c r="A136" s="1">
        <v>200304</v>
      </c>
      <c r="B136" s="3">
        <v>2.5457800169835107E-2</v>
      </c>
      <c r="C136" s="3">
        <v>-1.8960248069323657E-2</v>
      </c>
      <c r="D136" s="3">
        <v>5.8961750103760993E-2</v>
      </c>
      <c r="E136" s="3">
        <v>-8.0187649180359977E-2</v>
      </c>
      <c r="F136" s="3">
        <v>-5.9465665800538959E-3</v>
      </c>
      <c r="G136" s="4">
        <v>2.769034365779173E-2</v>
      </c>
    </row>
    <row r="137" spans="1:7" x14ac:dyDescent="0.15">
      <c r="A137" s="1">
        <v>200305</v>
      </c>
      <c r="B137" s="3">
        <v>5.148005813220554E-2</v>
      </c>
      <c r="C137" s="3">
        <v>4.9414198660233784E-2</v>
      </c>
      <c r="D137" s="3">
        <v>-1.1481593504960242E-2</v>
      </c>
      <c r="E137" s="3">
        <v>8.9616251513014555E-2</v>
      </c>
      <c r="F137" s="3">
        <v>1.4101344513942548E-3</v>
      </c>
      <c r="G137" s="4">
        <v>5.5278452919997702E-2</v>
      </c>
    </row>
    <row r="138" spans="1:7" x14ac:dyDescent="0.15">
      <c r="A138" s="1">
        <v>200306</v>
      </c>
      <c r="B138" s="3">
        <v>-3.8900551447780241E-3</v>
      </c>
      <c r="C138" s="3">
        <v>-6.867732060698703E-2</v>
      </c>
      <c r="D138" s="3">
        <v>-9.6835521905609567E-2</v>
      </c>
      <c r="E138" s="3">
        <v>2.0305551203158686E-2</v>
      </c>
      <c r="F138" s="3">
        <v>-1.4786228897477318E-2</v>
      </c>
      <c r="G138" s="4">
        <v>-1.9753290536984082E-2</v>
      </c>
    </row>
    <row r="139" spans="1:7" x14ac:dyDescent="0.15">
      <c r="A139" s="1">
        <v>200307</v>
      </c>
      <c r="B139" s="3">
        <v>0.11114394839698108</v>
      </c>
      <c r="C139" s="3">
        <v>7.1321036512312058E-2</v>
      </c>
      <c r="D139" s="3">
        <v>5.674320893635941E-2</v>
      </c>
      <c r="E139" s="3">
        <v>0.3069569248563902</v>
      </c>
      <c r="F139" s="3">
        <v>0.10465877191720468</v>
      </c>
      <c r="G139" s="4">
        <v>9.8182633466139396E-2</v>
      </c>
    </row>
    <row r="140" spans="1:7" x14ac:dyDescent="0.15">
      <c r="A140" s="1">
        <v>200308</v>
      </c>
      <c r="B140" s="3">
        <v>2.1812874928994586E-2</v>
      </c>
      <c r="C140" s="3">
        <v>6.3256820881972903E-2</v>
      </c>
      <c r="D140" s="3">
        <v>9.6289431898187977E-2</v>
      </c>
      <c r="E140" s="3">
        <v>1.8098453057927087E-2</v>
      </c>
      <c r="F140" s="3">
        <v>3.495759372350226E-2</v>
      </c>
      <c r="G140" s="4">
        <v>5.6912841070300237E-2</v>
      </c>
    </row>
    <row r="141" spans="1:7" x14ac:dyDescent="0.15">
      <c r="A141" s="1">
        <v>200309</v>
      </c>
      <c r="B141" s="3">
        <v>3.0120519084091014E-2</v>
      </c>
      <c r="C141" s="3">
        <v>-7.2240836102345996E-2</v>
      </c>
      <c r="D141" s="3">
        <v>8.3019153523601445E-4</v>
      </c>
      <c r="E141" s="3">
        <v>-4.8947297067872972E-2</v>
      </c>
      <c r="F141" s="3">
        <v>-5.4055846545795431E-3</v>
      </c>
      <c r="G141" s="4">
        <v>4.1476186846598415E-3</v>
      </c>
    </row>
    <row r="142" spans="1:7" x14ac:dyDescent="0.15">
      <c r="A142" s="1">
        <v>200310</v>
      </c>
      <c r="B142" s="3">
        <v>7.0602701666202E-2</v>
      </c>
      <c r="C142" s="3">
        <v>0.1049128846046477</v>
      </c>
      <c r="D142" s="3">
        <v>0.14254457500318143</v>
      </c>
      <c r="E142" s="3">
        <v>0.12136674539561478</v>
      </c>
      <c r="F142" s="3">
        <v>0.11115908382653082</v>
      </c>
      <c r="G142" s="4">
        <v>9.0468511793014419E-2</v>
      </c>
    </row>
    <row r="143" spans="1:7" x14ac:dyDescent="0.15">
      <c r="A143" s="1">
        <v>200311</v>
      </c>
      <c r="B143" s="3">
        <v>-0.12870368410388647</v>
      </c>
      <c r="C143" s="3">
        <v>-3.2306221585575216E-2</v>
      </c>
      <c r="D143" s="3">
        <v>-6.7733509920521573E-2</v>
      </c>
      <c r="E143" s="3">
        <v>-8.8657849057436511E-2</v>
      </c>
      <c r="F143" s="3">
        <v>-8.7855077661904105E-2</v>
      </c>
      <c r="G143" s="4">
        <v>-9.5881872754432634E-2</v>
      </c>
    </row>
    <row r="144" spans="1:7" x14ac:dyDescent="0.15">
      <c r="A144" s="1">
        <v>200312</v>
      </c>
      <c r="B144" s="3">
        <v>6.5268779284834655E-2</v>
      </c>
      <c r="C144" s="3">
        <v>5.5515587335731184E-2</v>
      </c>
      <c r="D144" s="3">
        <v>7.5953447752406339E-2</v>
      </c>
      <c r="E144" s="3">
        <v>6.8086618738165461E-2</v>
      </c>
      <c r="F144" s="3">
        <v>0.10390529157545642</v>
      </c>
      <c r="G144" s="4">
        <v>6.7615988040755914E-2</v>
      </c>
    </row>
    <row r="145" spans="1:7" x14ac:dyDescent="0.15">
      <c r="A145" s="1">
        <v>200401</v>
      </c>
      <c r="B145" s="3">
        <v>0.11347221291905989</v>
      </c>
      <c r="C145" s="3">
        <v>0.13782990888076982</v>
      </c>
      <c r="D145" s="3">
        <v>0.17817408799440007</v>
      </c>
      <c r="E145" s="3">
        <v>0.31701199811592568</v>
      </c>
      <c r="F145" s="3">
        <v>0.20023937854899623</v>
      </c>
      <c r="G145" s="4">
        <v>0.12817639407718781</v>
      </c>
    </row>
    <row r="146" spans="1:7" x14ac:dyDescent="0.15">
      <c r="A146" s="1">
        <v>200402</v>
      </c>
      <c r="B146" s="3">
        <v>-2.6546940935795255E-2</v>
      </c>
      <c r="C146" s="3">
        <v>-4.6531790247126198E-2</v>
      </c>
      <c r="D146" s="3">
        <v>-4.6070588918252699E-2</v>
      </c>
      <c r="E146" s="3">
        <v>-0.10852496897360753</v>
      </c>
      <c r="F146" s="3">
        <v>-4.8554418383429242E-2</v>
      </c>
      <c r="G146" s="4">
        <v>-4.7170103049396846E-2</v>
      </c>
    </row>
    <row r="147" spans="1:7" x14ac:dyDescent="0.15">
      <c r="A147" s="1">
        <v>200403</v>
      </c>
      <c r="B147" s="3">
        <v>-5.1155901035537646E-2</v>
      </c>
      <c r="C147" s="3">
        <v>-0.11671293443767161</v>
      </c>
      <c r="D147" s="3">
        <v>9.7150725447387537E-2</v>
      </c>
      <c r="E147" s="3">
        <v>-0.15154317423850663</v>
      </c>
      <c r="F147" s="3">
        <v>-0.11216386666254011</v>
      </c>
      <c r="G147" s="4">
        <v>-9.7877035549637725E-2</v>
      </c>
    </row>
    <row r="148" spans="1:7" x14ac:dyDescent="0.15">
      <c r="A148" s="1">
        <v>200404</v>
      </c>
      <c r="B148" s="3">
        <v>7.8355319693446251E-2</v>
      </c>
      <c r="C148" s="3">
        <v>9.7984804993454869E-3</v>
      </c>
      <c r="D148" s="3">
        <v>7.9941183991065826E-2</v>
      </c>
      <c r="E148" s="3">
        <v>2.6579339639709935E-2</v>
      </c>
      <c r="F148" s="3">
        <v>0.10586875975333229</v>
      </c>
      <c r="G148" s="4">
        <v>4.9405438014509501E-2</v>
      </c>
    </row>
    <row r="149" spans="1:7" x14ac:dyDescent="0.15">
      <c r="A149" s="1">
        <v>200405</v>
      </c>
      <c r="B149" s="3">
        <v>-8.3340219741732096E-3</v>
      </c>
      <c r="C149" s="3">
        <v>1.3227934950915173E-3</v>
      </c>
      <c r="D149" s="3">
        <v>6.903930553533677E-2</v>
      </c>
      <c r="E149" s="3">
        <v>-2.8749732492515157E-2</v>
      </c>
      <c r="F149" s="3">
        <v>-2.2045111813827834E-2</v>
      </c>
      <c r="G149" s="4">
        <v>-8.7869519130978502E-3</v>
      </c>
    </row>
    <row r="150" spans="1:7" x14ac:dyDescent="0.15">
      <c r="A150" s="1">
        <v>200406</v>
      </c>
      <c r="B150" s="3">
        <v>-5.623813386838248E-2</v>
      </c>
      <c r="C150" s="3">
        <v>-8.8343727094588334E-2</v>
      </c>
      <c r="D150" s="3">
        <v>-7.6738369023647432E-2</v>
      </c>
      <c r="E150" s="3">
        <v>-0.18665393724431981</v>
      </c>
      <c r="F150" s="3">
        <v>-9.576990367098355E-2</v>
      </c>
      <c r="G150" s="4">
        <v>-8.0613252009481592E-2</v>
      </c>
    </row>
    <row r="151" spans="1:7" x14ac:dyDescent="0.15">
      <c r="A151" s="1">
        <v>200407</v>
      </c>
      <c r="B151" s="3">
        <v>6.6456707358771197E-2</v>
      </c>
      <c r="C151" s="3">
        <v>9.0836426876553827E-2</v>
      </c>
      <c r="D151" s="3">
        <v>4.8428974537034791E-2</v>
      </c>
      <c r="E151" s="3">
        <v>3.0468485535170092E-2</v>
      </c>
      <c r="F151" s="3">
        <v>6.2753944123638689E-2</v>
      </c>
      <c r="G151" s="4">
        <v>5.8598216899273657E-2</v>
      </c>
    </row>
    <row r="152" spans="1:7" x14ac:dyDescent="0.15">
      <c r="A152" s="1">
        <v>200408</v>
      </c>
      <c r="B152" s="3">
        <v>-1.8770811965804508E-3</v>
      </c>
      <c r="C152" s="3">
        <v>1.2751576007720519E-2</v>
      </c>
      <c r="D152" s="3">
        <v>-5.2016706091959776E-2</v>
      </c>
      <c r="E152" s="3">
        <v>-3.702428344972504E-2</v>
      </c>
      <c r="F152" s="3">
        <v>-8.1226365481807603E-3</v>
      </c>
      <c r="G152" s="4">
        <v>-1.4334116437409176E-2</v>
      </c>
    </row>
    <row r="153" spans="1:7" x14ac:dyDescent="0.15">
      <c r="A153" s="1">
        <v>200409</v>
      </c>
      <c r="B153" s="3">
        <v>-7.3440837029894762E-2</v>
      </c>
      <c r="C153" s="3">
        <v>-1.0163850596899742E-2</v>
      </c>
      <c r="D153" s="3">
        <v>-7.0393011661009947E-2</v>
      </c>
      <c r="E153" s="3">
        <v>-1.9475341019088967E-2</v>
      </c>
      <c r="F153" s="3">
        <v>-7.0460392948408557E-2</v>
      </c>
      <c r="G153" s="4">
        <v>-3.4400272344828876E-2</v>
      </c>
    </row>
    <row r="154" spans="1:7" x14ac:dyDescent="0.15">
      <c r="A154" s="1">
        <v>200410</v>
      </c>
      <c r="B154" s="3">
        <v>4.963037659961933E-2</v>
      </c>
      <c r="C154" s="3">
        <v>-7.545214321473038E-3</v>
      </c>
      <c r="D154" s="3">
        <v>8.6611455683155855E-2</v>
      </c>
      <c r="E154" s="3">
        <v>8.307017527933816E-2</v>
      </c>
      <c r="F154" s="3">
        <v>4.5778108718328277E-2</v>
      </c>
      <c r="G154" s="4">
        <v>4.3521236048996575E-2</v>
      </c>
    </row>
    <row r="155" spans="1:7" x14ac:dyDescent="0.15">
      <c r="A155" s="1">
        <v>200411</v>
      </c>
      <c r="B155" s="3">
        <v>-1.4862035148092648E-3</v>
      </c>
      <c r="C155" s="3">
        <v>3.5531496930497578E-2</v>
      </c>
      <c r="D155" s="3">
        <v>-1.0021994791127604E-2</v>
      </c>
      <c r="E155" s="3">
        <v>4.3429581746354945E-2</v>
      </c>
      <c r="F155" s="3">
        <v>5.0097863893481434E-2</v>
      </c>
      <c r="G155" s="4">
        <v>7.9040477337007191E-3</v>
      </c>
    </row>
    <row r="156" spans="1:7" x14ac:dyDescent="0.15">
      <c r="A156" s="1">
        <v>200412</v>
      </c>
      <c r="B156" s="3">
        <v>-3.0632104660293959E-2</v>
      </c>
      <c r="C156" s="3">
        <v>-3.8062724018684803E-2</v>
      </c>
      <c r="D156" s="3">
        <v>-3.6499700082097582E-2</v>
      </c>
      <c r="E156" s="3">
        <v>-3.5205204317920687E-2</v>
      </c>
      <c r="F156" s="3">
        <v>-2.2181045835266915E-2</v>
      </c>
      <c r="G156" s="4">
        <v>-3.091732456641275E-2</v>
      </c>
    </row>
    <row r="157" spans="1:7" x14ac:dyDescent="0.15">
      <c r="A157" s="1">
        <v>200501</v>
      </c>
      <c r="B157" s="3">
        <v>9.7555915222634973E-3</v>
      </c>
      <c r="C157" s="3">
        <v>7.7461114612116924E-2</v>
      </c>
      <c r="D157" s="3">
        <v>7.3059201086945483E-2</v>
      </c>
      <c r="E157" s="3">
        <v>-2.4833505188551101E-2</v>
      </c>
      <c r="F157" s="3">
        <v>3.5417081352216599E-2</v>
      </c>
      <c r="G157" s="4">
        <v>2.1891205960298917E-2</v>
      </c>
    </row>
    <row r="158" spans="1:7" x14ac:dyDescent="0.15">
      <c r="A158" s="1">
        <v>200502</v>
      </c>
      <c r="B158" s="3">
        <v>2.5933343685149114E-3</v>
      </c>
      <c r="C158" s="3">
        <v>-1.6207581029988163E-2</v>
      </c>
      <c r="D158" s="3">
        <v>2.5320508611687567E-2</v>
      </c>
      <c r="E158" s="3">
        <v>-1.6446572270963602E-2</v>
      </c>
      <c r="F158" s="3">
        <v>1.0192170905758587E-2</v>
      </c>
      <c r="G158" s="4">
        <v>-7.6195392374860402E-3</v>
      </c>
    </row>
    <row r="159" spans="1:7" x14ac:dyDescent="0.15">
      <c r="A159" s="1">
        <v>200503</v>
      </c>
      <c r="B159" s="3">
        <v>-3.0103122816732532E-2</v>
      </c>
      <c r="C159" s="3">
        <v>-0.11004342923178749</v>
      </c>
      <c r="D159" s="3">
        <v>-4.1094463242428887E-3</v>
      </c>
      <c r="E159" s="3">
        <v>-0.13794177235947153</v>
      </c>
      <c r="F159" s="3">
        <v>-5.5513946478947099E-2</v>
      </c>
      <c r="G159" s="4">
        <v>-4.3022947034636563E-2</v>
      </c>
    </row>
    <row r="160" spans="1:7" x14ac:dyDescent="0.15">
      <c r="A160" s="1">
        <v>200504</v>
      </c>
      <c r="B160" s="3">
        <v>7.3425802749816804E-2</v>
      </c>
      <c r="C160" s="3">
        <v>0.12084766277512292</v>
      </c>
      <c r="D160" s="3">
        <v>6.8411835133162582E-2</v>
      </c>
      <c r="E160" s="3">
        <v>5.2501229552072669E-2</v>
      </c>
      <c r="F160" s="3">
        <v>4.7740339751806068E-2</v>
      </c>
      <c r="G160" s="4">
        <v>6.3949048823137025E-2</v>
      </c>
    </row>
    <row r="161" spans="1:7" x14ac:dyDescent="0.15">
      <c r="A161" s="1">
        <v>200505</v>
      </c>
      <c r="B161" s="3">
        <v>-2.3350442229174879E-3</v>
      </c>
      <c r="C161" s="3">
        <v>-3.8709323349459035E-2</v>
      </c>
      <c r="D161" s="3">
        <v>-0.13657544139132591</v>
      </c>
      <c r="E161" s="3">
        <v>4.203760686204687E-2</v>
      </c>
      <c r="F161" s="3">
        <v>-7.0218456715313328E-4</v>
      </c>
      <c r="G161" s="4">
        <v>1.8698799255908449E-3</v>
      </c>
    </row>
    <row r="162" spans="1:7" x14ac:dyDescent="0.15">
      <c r="A162" s="1">
        <v>200506</v>
      </c>
      <c r="B162" s="3">
        <v>4.7206337440113981E-2</v>
      </c>
      <c r="C162" s="3">
        <v>2.4450075562589942E-2</v>
      </c>
      <c r="D162" s="3">
        <v>-4.2553417570609115E-3</v>
      </c>
      <c r="E162" s="3">
        <v>-2.8244364597495436E-3</v>
      </c>
      <c r="F162" s="3">
        <v>3.327327992485641E-2</v>
      </c>
      <c r="G162" s="4">
        <v>3.1059975532290326E-2</v>
      </c>
    </row>
    <row r="163" spans="1:7" x14ac:dyDescent="0.15">
      <c r="A163" s="1">
        <v>200507</v>
      </c>
      <c r="B163" s="3">
        <v>5.4140269307574951E-3</v>
      </c>
      <c r="C163" s="3">
        <v>5.543448952037916E-2</v>
      </c>
      <c r="D163" s="3">
        <v>6.3800275630442133E-2</v>
      </c>
      <c r="E163" s="3">
        <v>3.1418408131972594E-2</v>
      </c>
      <c r="F163" s="3">
        <v>5.8369514947099521E-2</v>
      </c>
      <c r="G163" s="4">
        <v>3.2340963800344028E-2</v>
      </c>
    </row>
    <row r="164" spans="1:7" x14ac:dyDescent="0.15">
      <c r="A164" s="1">
        <v>200508</v>
      </c>
      <c r="B164" s="3">
        <v>2.8191437426410476E-2</v>
      </c>
      <c r="C164" s="3">
        <v>-0.13551101870089657</v>
      </c>
      <c r="D164" s="3">
        <v>-7.007801554866698E-2</v>
      </c>
      <c r="E164" s="3">
        <v>-6.0165313995914869E-3</v>
      </c>
      <c r="F164" s="3">
        <v>4.68699154366957E-3</v>
      </c>
      <c r="G164" s="4">
        <v>-1.3005151697707074E-3</v>
      </c>
    </row>
    <row r="165" spans="1:7" x14ac:dyDescent="0.15">
      <c r="A165" s="1">
        <v>200509</v>
      </c>
      <c r="B165" s="3">
        <v>7.663219239330249E-2</v>
      </c>
      <c r="C165" s="3">
        <v>4.8862460256677884E-2</v>
      </c>
      <c r="D165" s="3">
        <v>4.7433182495383558E-2</v>
      </c>
      <c r="E165" s="3">
        <v>0.13138706447942181</v>
      </c>
      <c r="F165" s="3">
        <v>4.8561611052623854E-2</v>
      </c>
      <c r="G165" s="4">
        <v>6.0761538972004578E-2</v>
      </c>
    </row>
    <row r="166" spans="1:7" x14ac:dyDescent="0.15">
      <c r="A166" s="1">
        <v>200510</v>
      </c>
      <c r="B166" s="3">
        <v>-0.14446685092452358</v>
      </c>
      <c r="C166" s="3">
        <v>-0.1539566999924778</v>
      </c>
      <c r="D166" s="3">
        <v>-1.2685201033554114E-2</v>
      </c>
      <c r="E166" s="3">
        <v>-3.0738166538302115E-2</v>
      </c>
      <c r="F166" s="3">
        <v>-2.4395286849876317E-2</v>
      </c>
      <c r="G166" s="4">
        <v>-7.9424501491940511E-2</v>
      </c>
    </row>
    <row r="167" spans="1:7" x14ac:dyDescent="0.15">
      <c r="A167" s="1">
        <v>200511</v>
      </c>
      <c r="B167" s="3">
        <v>2.7795792971122262E-3</v>
      </c>
      <c r="C167" s="3">
        <v>-1.9227270621204259E-2</v>
      </c>
      <c r="D167" s="3">
        <v>-4.2330958722993479E-2</v>
      </c>
      <c r="E167" s="3">
        <v>4.3801272240704132E-2</v>
      </c>
      <c r="F167" s="3">
        <v>-6.8008028356392247E-2</v>
      </c>
      <c r="G167" s="4">
        <v>8.116056096504282E-3</v>
      </c>
    </row>
    <row r="168" spans="1:7" x14ac:dyDescent="0.15">
      <c r="A168" s="1">
        <v>200512</v>
      </c>
      <c r="B168" s="3">
        <v>-7.0606390172399239E-2</v>
      </c>
      <c r="C168" s="3">
        <v>-7.9468352262783162E-2</v>
      </c>
      <c r="D168" s="3">
        <v>-7.0242461744728757E-2</v>
      </c>
      <c r="E168" s="3">
        <v>-1.4120292887185729E-3</v>
      </c>
      <c r="F168" s="3">
        <v>2.2073002278965421E-2</v>
      </c>
      <c r="G168" s="4">
        <v>-1.0149086724434622E-2</v>
      </c>
    </row>
    <row r="169" spans="1:7" x14ac:dyDescent="0.15">
      <c r="A169" s="1">
        <v>200601</v>
      </c>
      <c r="B169" s="3">
        <v>1.669609633051674E-2</v>
      </c>
      <c r="C169" s="3">
        <v>-2.5690704879730901E-2</v>
      </c>
      <c r="D169" s="3">
        <v>2.7077555281867574E-2</v>
      </c>
      <c r="E169" s="3">
        <v>-2.5688750969551123E-2</v>
      </c>
      <c r="F169" s="3">
        <v>2.4634268803531111E-3</v>
      </c>
      <c r="G169" s="4">
        <v>1.033460696298826E-2</v>
      </c>
    </row>
    <row r="170" spans="1:7" x14ac:dyDescent="0.15">
      <c r="A170" s="1">
        <v>200602</v>
      </c>
      <c r="B170" s="3">
        <v>7.3702691136098314E-2</v>
      </c>
      <c r="C170" s="3">
        <v>0.10989853509262391</v>
      </c>
      <c r="D170" s="3">
        <v>5.9512799449253015E-2</v>
      </c>
      <c r="E170" s="3">
        <v>-7.1941923998436422E-2</v>
      </c>
      <c r="F170" s="3">
        <v>9.2712855648098627E-2</v>
      </c>
      <c r="G170" s="4">
        <v>4.8565248835426372E-2</v>
      </c>
    </row>
    <row r="171" spans="1:7" x14ac:dyDescent="0.15">
      <c r="A171" s="1">
        <v>200603</v>
      </c>
      <c r="B171" s="3">
        <v>2.0224410849742584E-2</v>
      </c>
      <c r="C171" s="3">
        <v>1.540796682112263E-3</v>
      </c>
      <c r="D171" s="3">
        <v>4.938834157648913E-2</v>
      </c>
      <c r="E171" s="3">
        <v>-2.9664367754126449E-4</v>
      </c>
      <c r="F171" s="3">
        <v>5.9542021959739233E-2</v>
      </c>
      <c r="G171" s="4">
        <v>1.1442529718954379E-2</v>
      </c>
    </row>
    <row r="172" spans="1:7" x14ac:dyDescent="0.15">
      <c r="A172" s="1">
        <v>200604</v>
      </c>
      <c r="B172" s="3">
        <v>9.8839276258350268E-5</v>
      </c>
      <c r="C172" s="3">
        <v>6.1355474392603006E-2</v>
      </c>
      <c r="D172" s="3">
        <v>-1.4929841403280388E-2</v>
      </c>
      <c r="E172" s="3">
        <v>2.3761487357268019E-2</v>
      </c>
      <c r="F172" s="3">
        <v>3.0577693160202368E-2</v>
      </c>
      <c r="G172" s="4">
        <v>1.3077683161353899E-2</v>
      </c>
    </row>
    <row r="173" spans="1:7" x14ac:dyDescent="0.15">
      <c r="A173" s="1">
        <v>200605</v>
      </c>
      <c r="B173" s="3">
        <v>3.2473385524538483E-2</v>
      </c>
      <c r="C173" s="3">
        <v>-2.0669005405968135E-2</v>
      </c>
      <c r="D173" s="3">
        <v>3.9783728718492485E-2</v>
      </c>
      <c r="E173" s="3">
        <v>-4.8541783080408921E-3</v>
      </c>
      <c r="F173" s="3">
        <v>-9.2896208321197077E-2</v>
      </c>
      <c r="G173" s="4">
        <v>1.3916785505907501E-2</v>
      </c>
    </row>
    <row r="174" spans="1:7" x14ac:dyDescent="0.15">
      <c r="A174" s="1">
        <v>200606</v>
      </c>
      <c r="B174" s="3">
        <v>-1.0244478270674102E-2</v>
      </c>
      <c r="C174" s="3">
        <v>3.2212192382568439E-3</v>
      </c>
      <c r="D174" s="3">
        <v>0.16304746951318036</v>
      </c>
      <c r="E174" s="3">
        <v>2.579122696221342E-2</v>
      </c>
      <c r="F174" s="3">
        <v>5.9272376313407957E-3</v>
      </c>
      <c r="G174" s="4">
        <v>9.5614175804163704E-4</v>
      </c>
    </row>
    <row r="175" spans="1:7" x14ac:dyDescent="0.15">
      <c r="A175" s="1">
        <v>200607</v>
      </c>
      <c r="B175" s="3">
        <v>-5.8868137566748524E-2</v>
      </c>
      <c r="C175" s="3">
        <v>-2.1203751999524574E-2</v>
      </c>
      <c r="D175" s="3">
        <v>-2.8761462078639444E-2</v>
      </c>
      <c r="E175" s="3">
        <v>-3.0824014810384638E-2</v>
      </c>
      <c r="F175" s="3">
        <v>-5.3709171516283051E-2</v>
      </c>
      <c r="G175" s="4">
        <v>-4.6776054467315843E-2</v>
      </c>
    </row>
    <row r="176" spans="1:7" x14ac:dyDescent="0.15">
      <c r="A176" s="1">
        <v>200608</v>
      </c>
      <c r="B176" s="3">
        <v>7.2872007332900182E-2</v>
      </c>
      <c r="C176" s="3">
        <v>7.5923804546453644E-2</v>
      </c>
      <c r="D176" s="3">
        <v>0.10436129297475835</v>
      </c>
      <c r="E176" s="3">
        <v>9.6787848326235978E-2</v>
      </c>
      <c r="F176" s="3">
        <v>1.8834728922579907E-2</v>
      </c>
      <c r="G176" s="4">
        <v>4.9402347374448347E-2</v>
      </c>
    </row>
    <row r="177" spans="1:7" x14ac:dyDescent="0.15">
      <c r="A177" s="1">
        <v>200609</v>
      </c>
      <c r="B177" s="3">
        <v>3.5693754417972526E-2</v>
      </c>
      <c r="C177" s="3">
        <v>-5.3319964424772395E-2</v>
      </c>
      <c r="D177" s="3">
        <v>0.12615568740840147</v>
      </c>
      <c r="E177" s="3">
        <v>3.0571571531825267E-2</v>
      </c>
      <c r="F177" s="3">
        <v>5.334271842103902E-2</v>
      </c>
      <c r="G177" s="4">
        <v>3.8449096805355812E-2</v>
      </c>
    </row>
    <row r="178" spans="1:7" x14ac:dyDescent="0.15">
      <c r="A178" s="1">
        <v>200610</v>
      </c>
      <c r="B178" s="3">
        <v>9.9561553818526896E-3</v>
      </c>
      <c r="C178" s="3">
        <v>1.6223931796243828E-4</v>
      </c>
      <c r="D178" s="3">
        <v>4.462260560168161E-2</v>
      </c>
      <c r="E178" s="3">
        <v>6.75344051416326E-2</v>
      </c>
      <c r="F178" s="3">
        <v>5.006797951783841E-2</v>
      </c>
      <c r="G178" s="4">
        <v>1.8858484231958076E-2</v>
      </c>
    </row>
    <row r="179" spans="1:7" x14ac:dyDescent="0.15">
      <c r="A179" s="1">
        <v>200611</v>
      </c>
      <c r="B179" s="3">
        <v>8.8490555897950227E-2</v>
      </c>
      <c r="C179" s="3">
        <v>4.1987825269478564E-2</v>
      </c>
      <c r="D179" s="3">
        <v>0.11482156151893066</v>
      </c>
      <c r="E179" s="3">
        <v>6.733475851631085E-2</v>
      </c>
      <c r="F179" s="3">
        <v>4.868575082552154E-2</v>
      </c>
      <c r="G179" s="4">
        <v>7.4079158268066353E-2</v>
      </c>
    </row>
    <row r="180" spans="1:7" x14ac:dyDescent="0.15">
      <c r="A180" s="1">
        <v>200612</v>
      </c>
      <c r="B180" s="3">
        <v>3.1653775436299873E-2</v>
      </c>
      <c r="C180" s="3">
        <v>2.5861785891151415E-2</v>
      </c>
      <c r="D180" s="3">
        <v>-2.9785965434982646E-3</v>
      </c>
      <c r="E180" s="3">
        <v>-7.2495704922036835E-3</v>
      </c>
      <c r="F180" s="3">
        <v>6.9978169114335728E-2</v>
      </c>
      <c r="G180" s="4">
        <v>3.5205523710851457E-2</v>
      </c>
    </row>
    <row r="181" spans="1:7" x14ac:dyDescent="0.15">
      <c r="A181" s="1">
        <v>200701</v>
      </c>
      <c r="B181" s="3">
        <v>9.7745003699189162E-2</v>
      </c>
      <c r="C181" s="3">
        <v>-5.8389881249891664E-3</v>
      </c>
      <c r="D181" s="3">
        <v>0.14500997504753055</v>
      </c>
      <c r="E181" s="3">
        <v>2.1115902124989209E-2</v>
      </c>
      <c r="F181" s="3">
        <v>0.10633387004417007</v>
      </c>
      <c r="G181" s="4">
        <v>6.4879030460779807E-2</v>
      </c>
    </row>
    <row r="182" spans="1:7" x14ac:dyDescent="0.15">
      <c r="A182" s="1">
        <v>200702</v>
      </c>
      <c r="B182" s="3">
        <v>9.1694034277045051E-3</v>
      </c>
      <c r="C182" s="3">
        <v>0.12091224051336015</v>
      </c>
      <c r="D182" s="3">
        <v>-2.713920890332323E-2</v>
      </c>
      <c r="E182" s="3">
        <v>6.1975171386089864E-2</v>
      </c>
      <c r="F182" s="3">
        <v>1.8184443729263127E-2</v>
      </c>
      <c r="G182" s="4">
        <v>4.0769559887831243E-2</v>
      </c>
    </row>
    <row r="183" spans="1:7" x14ac:dyDescent="0.15">
      <c r="A183" s="1">
        <v>200703</v>
      </c>
      <c r="B183" s="3">
        <v>5.999044163127655E-2</v>
      </c>
      <c r="C183" s="3">
        <v>1.8532513393921504E-2</v>
      </c>
      <c r="D183" s="3">
        <v>-4.3591127509088085E-2</v>
      </c>
      <c r="E183" s="3">
        <v>3.0589949022674711E-2</v>
      </c>
      <c r="F183" s="3">
        <v>3.957531884324212E-2</v>
      </c>
      <c r="G183" s="4">
        <v>3.1514429186898008E-2</v>
      </c>
    </row>
    <row r="184" spans="1:7" x14ac:dyDescent="0.15">
      <c r="A184" s="1">
        <v>200704</v>
      </c>
      <c r="B184" s="3">
        <v>-2.3801014246179159E-2</v>
      </c>
      <c r="C184" s="3">
        <v>-3.4484325670384795E-3</v>
      </c>
      <c r="D184" s="3">
        <v>8.2838188776004948E-2</v>
      </c>
      <c r="E184" s="3">
        <v>-5.1552405962318769E-2</v>
      </c>
      <c r="F184" s="3">
        <v>-2.4382705122574649E-2</v>
      </c>
      <c r="G184" s="4">
        <v>-4.1283743857019675E-2</v>
      </c>
    </row>
    <row r="185" spans="1:7" x14ac:dyDescent="0.15">
      <c r="A185" s="1">
        <v>200705</v>
      </c>
      <c r="B185" s="3">
        <v>7.0007082880382876E-2</v>
      </c>
      <c r="C185" s="3">
        <v>1.9453166119236434E-2</v>
      </c>
      <c r="D185" s="3">
        <v>8.7714778028380028E-2</v>
      </c>
      <c r="E185" s="3">
        <v>-5.3614056257611349E-2</v>
      </c>
      <c r="F185" s="3">
        <v>7.530135036287855E-2</v>
      </c>
      <c r="G185" s="4">
        <v>5.3144117279915117E-2</v>
      </c>
    </row>
    <row r="186" spans="1:7" x14ac:dyDescent="0.15">
      <c r="A186" s="1">
        <v>200706</v>
      </c>
      <c r="B186" s="3">
        <v>6.6900908051662794E-2</v>
      </c>
      <c r="C186" s="3">
        <v>4.7390501311803161E-2</v>
      </c>
      <c r="D186" s="3">
        <v>-7.2632906490661911E-2</v>
      </c>
      <c r="E186" s="3">
        <v>6.5466069192832529E-2</v>
      </c>
      <c r="F186" s="3">
        <v>5.0046451919687332E-2</v>
      </c>
      <c r="G186" s="4">
        <v>6.0922320565861804E-2</v>
      </c>
    </row>
    <row r="187" spans="1:7" x14ac:dyDescent="0.15">
      <c r="A187" s="1">
        <v>200707</v>
      </c>
      <c r="B187" s="3">
        <v>8.4592564654069211E-2</v>
      </c>
      <c r="C187" s="3">
        <v>8.9674260512621243E-2</v>
      </c>
      <c r="D187" s="3">
        <v>2.8269888559146722E-2</v>
      </c>
      <c r="E187" s="3">
        <v>-1.665233537266334E-3</v>
      </c>
      <c r="F187" s="3">
        <v>3.3231563265833174E-2</v>
      </c>
      <c r="G187" s="4">
        <v>5.0752253210983429E-2</v>
      </c>
    </row>
    <row r="188" spans="1:7" x14ac:dyDescent="0.15">
      <c r="A188" s="1">
        <v>200708</v>
      </c>
      <c r="B188" s="3">
        <v>-4.5588180130703933E-2</v>
      </c>
      <c r="C188" s="3">
        <v>-5.2629939567179589E-2</v>
      </c>
      <c r="D188" s="3">
        <v>1.9794555500316086E-2</v>
      </c>
      <c r="E188" s="3">
        <v>-6.5485316952496778E-2</v>
      </c>
      <c r="F188" s="3">
        <v>-7.4040240205988331E-2</v>
      </c>
      <c r="G188" s="4">
        <v>-5.2190224695317255E-2</v>
      </c>
    </row>
    <row r="189" spans="1:7" x14ac:dyDescent="0.15">
      <c r="A189" s="1">
        <v>200709</v>
      </c>
      <c r="B189" s="3">
        <v>6.0447981695010922E-2</v>
      </c>
      <c r="C189" s="3">
        <v>6.3730656215606876E-2</v>
      </c>
      <c r="D189" s="3">
        <v>2.6218597891445729E-2</v>
      </c>
      <c r="E189" s="3">
        <v>5.4335829804411706E-2</v>
      </c>
      <c r="F189" s="3">
        <v>4.8573666888950193E-2</v>
      </c>
      <c r="G189" s="4">
        <v>6.2107652508171782E-2</v>
      </c>
    </row>
    <row r="190" spans="1:7" x14ac:dyDescent="0.15">
      <c r="A190" s="1">
        <v>200710</v>
      </c>
      <c r="B190" s="3">
        <v>-0.12422603646554163</v>
      </c>
      <c r="C190" s="3">
        <v>-0.21161437859733928</v>
      </c>
      <c r="D190" s="3">
        <v>-1.1999063970939727E-2</v>
      </c>
      <c r="E190" s="3">
        <v>-0.11014059463672689</v>
      </c>
      <c r="F190" s="3">
        <v>-0.14051590181367773</v>
      </c>
      <c r="G190" s="4">
        <v>-0.12265429023246367</v>
      </c>
    </row>
    <row r="191" spans="1:7" x14ac:dyDescent="0.15">
      <c r="A191" s="1">
        <v>200711</v>
      </c>
      <c r="B191" s="3">
        <v>1.3613036253287813E-3</v>
      </c>
      <c r="C191" s="3">
        <v>-1.1870906675952695E-3</v>
      </c>
      <c r="D191" s="3">
        <v>3.813135649317443E-2</v>
      </c>
      <c r="E191" s="3">
        <v>4.8724805176584826E-2</v>
      </c>
      <c r="F191" s="3">
        <v>7.5332985576726311E-2</v>
      </c>
      <c r="G191" s="4">
        <v>4.4515617231863508E-2</v>
      </c>
    </row>
    <row r="192" spans="1:7" x14ac:dyDescent="0.15">
      <c r="A192" s="1">
        <v>200712</v>
      </c>
      <c r="B192" s="3">
        <v>-4.4911898293635955E-2</v>
      </c>
      <c r="C192" s="3">
        <v>-8.7055691293376532E-3</v>
      </c>
      <c r="D192" s="3">
        <v>-3.2987453302418146E-2</v>
      </c>
      <c r="E192" s="3">
        <v>1.4105377559562849E-3</v>
      </c>
      <c r="F192" s="3">
        <v>6.6418738108947138E-3</v>
      </c>
      <c r="G192" s="4">
        <v>-1.1412789920719786E-2</v>
      </c>
    </row>
    <row r="193" spans="1:7" x14ac:dyDescent="0.15">
      <c r="A193" s="1">
        <v>200801</v>
      </c>
      <c r="B193" s="3">
        <v>2.8506217195717498E-2</v>
      </c>
      <c r="C193" s="3">
        <v>4.1225605223908857E-3</v>
      </c>
      <c r="D193" s="3">
        <v>1.0494749806338511E-2</v>
      </c>
      <c r="E193" s="3">
        <v>9.0521916468098249E-2</v>
      </c>
      <c r="F193" s="3">
        <v>5.2980756234053692E-3</v>
      </c>
      <c r="G193" s="4">
        <v>3.1869208742254566E-2</v>
      </c>
    </row>
    <row r="194" spans="1:7" x14ac:dyDescent="0.15">
      <c r="A194" s="1">
        <v>200802</v>
      </c>
      <c r="B194" s="3">
        <v>6.4100744469471962E-2</v>
      </c>
      <c r="C194" s="3">
        <v>6.1399023282488814E-2</v>
      </c>
      <c r="D194" s="3">
        <v>3.8762293482981158E-2</v>
      </c>
      <c r="E194" s="3">
        <v>-3.7466161901442765E-3</v>
      </c>
      <c r="F194" s="3">
        <v>5.7014824785673095E-2</v>
      </c>
      <c r="G194" s="4">
        <v>7.3322695932385787E-2</v>
      </c>
    </row>
    <row r="195" spans="1:7" x14ac:dyDescent="0.15">
      <c r="A195" s="1">
        <v>200803</v>
      </c>
      <c r="B195" s="3">
        <v>6.7960319863420243E-2</v>
      </c>
      <c r="C195" s="3">
        <v>9.0710824987738733E-2</v>
      </c>
      <c r="D195" s="3">
        <v>4.4877271766700456E-2</v>
      </c>
      <c r="E195" s="3">
        <v>2.0484173843650345E-2</v>
      </c>
      <c r="F195" s="3">
        <v>5.1047208150459308E-2</v>
      </c>
      <c r="G195" s="4">
        <v>5.769776657040121E-2</v>
      </c>
    </row>
    <row r="196" spans="1:7" x14ac:dyDescent="0.15">
      <c r="A196" s="1">
        <v>200804</v>
      </c>
      <c r="B196" s="3">
        <v>2.5177674930372668E-2</v>
      </c>
      <c r="C196" s="3">
        <v>2.551181745291492E-2</v>
      </c>
      <c r="D196" s="3">
        <v>-3.3720800036057964E-2</v>
      </c>
      <c r="E196" s="3">
        <v>-1.3137583158339128E-2</v>
      </c>
      <c r="F196" s="3">
        <v>2.9316689822335936E-3</v>
      </c>
      <c r="G196" s="4">
        <v>8.3524906417190986E-3</v>
      </c>
    </row>
    <row r="197" spans="1:7" x14ac:dyDescent="0.15">
      <c r="A197" s="1">
        <v>200805</v>
      </c>
      <c r="B197" s="3">
        <v>5.9986948584393199E-2</v>
      </c>
      <c r="C197" s="3">
        <v>9.547910381139375E-3</v>
      </c>
      <c r="D197" s="3">
        <v>4.3613089558486182E-2</v>
      </c>
      <c r="E197" s="3">
        <v>6.6372595071138504E-3</v>
      </c>
      <c r="F197" s="3">
        <v>8.2497737593659366E-3</v>
      </c>
      <c r="G197" s="4">
        <v>2.7861072591056767E-2</v>
      </c>
    </row>
    <row r="198" spans="1:7" x14ac:dyDescent="0.15">
      <c r="A198" s="1">
        <v>200806</v>
      </c>
      <c r="B198" s="3">
        <v>-2.3822634396591637E-2</v>
      </c>
      <c r="C198" s="3">
        <v>-5.0619692246775996E-2</v>
      </c>
      <c r="D198" s="3">
        <v>-6.9941690466940418E-2</v>
      </c>
      <c r="E198" s="3">
        <v>-3.2898905264800098E-2</v>
      </c>
      <c r="F198" s="3">
        <v>4.1590956556467065E-2</v>
      </c>
      <c r="G198" s="4">
        <v>4.7165586246773836E-4</v>
      </c>
    </row>
    <row r="199" spans="1:7" x14ac:dyDescent="0.15">
      <c r="A199" s="1">
        <v>200807</v>
      </c>
      <c r="B199" s="3">
        <v>-2.1118151242231861E-2</v>
      </c>
      <c r="C199" s="3">
        <v>-6.417688984731329E-2</v>
      </c>
      <c r="D199" s="3">
        <v>-4.5568814010863795E-2</v>
      </c>
      <c r="E199" s="3">
        <v>4.6594952929921562E-3</v>
      </c>
      <c r="F199" s="3">
        <v>-4.4577579942662628E-2</v>
      </c>
      <c r="G199" s="4">
        <v>-2.0456926829319991E-2</v>
      </c>
    </row>
    <row r="200" spans="1:7" ht="16" x14ac:dyDescent="0.2">
      <c r="A200" s="5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4451BC147DD47A91ADDE8AF80AF65" ma:contentTypeVersion="0" ma:contentTypeDescription="Create a new document." ma:contentTypeScope="" ma:versionID="20267730816ab54ed2b26c00aeea69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BDA818-82EB-4094-A835-881821100E4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265B0F6-02FB-46D3-B62F-6FAF459FBA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C8A875-0CBA-48BF-B5ED-58F355FE05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6</vt:i4>
      </vt:variant>
    </vt:vector>
  </HeadingPairs>
  <TitlesOfParts>
    <vt:vector size="7" baseType="lpstr">
      <vt:lpstr>Data</vt:lpstr>
      <vt:lpstr>Z1_</vt:lpstr>
      <vt:lpstr>Z2_</vt:lpstr>
      <vt:lpstr>Z3_</vt:lpstr>
      <vt:lpstr>Z4_</vt:lpstr>
      <vt:lpstr>Z5_</vt:lpstr>
      <vt:lpstr>Zm</vt:lpstr>
    </vt:vector>
  </TitlesOfParts>
  <Company>Lund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Kajsa Hansson Willis</cp:lastModifiedBy>
  <dcterms:created xsi:type="dcterms:W3CDTF">2009-11-28T14:36:20Z</dcterms:created>
  <dcterms:modified xsi:type="dcterms:W3CDTF">2024-12-05T18:31:43Z</dcterms:modified>
</cp:coreProperties>
</file>