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我的文档\桌面\CDP问卷调查\2025年CDP问卷调查\"/>
    </mc:Choice>
  </mc:AlternateContent>
  <bookViews>
    <workbookView windowWidth="18350" windowHeight="6880"/>
  </bookViews>
  <sheets>
    <sheet name="项目目录" sheetId="2" r:id="rId1"/>
    <sheet name="计算方式" sheetId="22" r:id="rId2"/>
    <sheet name="天然气" sheetId="3" r:id="rId3"/>
    <sheet name="液化石油气" sheetId="4" r:id="rId4"/>
    <sheet name="中国石化柴汽油明细" sheetId="20" r:id="rId5"/>
    <sheet name="中国石化柴汽油-汇总 " sheetId="21" r:id="rId6"/>
    <sheet name="灭火器清单" sheetId="5" r:id="rId7"/>
    <sheet name="空调制冷剂（办公）" sheetId="6" r:id="rId8"/>
    <sheet name="制冷剂设备明细（生产）" sheetId="11" r:id="rId9"/>
    <sheet name="化粪池工时" sheetId="7" r:id="rId10"/>
    <sheet name="用电量统计" sheetId="8" r:id="rId11"/>
    <sheet name="私车公用" sheetId="9" r:id="rId12"/>
    <sheet name="供电局电费明细" sheetId="10" r:id="rId13"/>
    <sheet name="成品运输-工厂" sheetId="13" r:id="rId14"/>
    <sheet name="成品运输-外购" sheetId="14" r:id="rId15"/>
    <sheet name="成品运输-汇总" sheetId="15" r:id="rId16"/>
  </sheets>
  <definedNames>
    <definedName name="_xlnm._FilterDatabase" localSheetId="14" hidden="1">'成品运输-外购'!$A$1:$I$99</definedName>
    <definedName name="_xlnm._FilterDatabase" localSheetId="13" hidden="1">'成品运输-工厂'!$A$1:$J$1681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2C558BC60FF4A17B18FE056CA7720B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02800" y="635"/>
          <a:ext cx="8162925" cy="3600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A74A31E412A04ABE810B17CA1DF3E20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79750" y="1447800"/>
          <a:ext cx="7734300" cy="468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53465B3915F40368BB06253CD4B4B55"/>
        <xdr:cNvPicPr>
          <a:picLocks noChangeAspect="1"/>
        </xdr:cNvPicPr>
      </xdr:nvPicPr>
      <xdr:blipFill>
        <a:blip r:embed="rId3"/>
        <a:srcRect b="29715"/>
        <a:stretch>
          <a:fillRect/>
        </a:stretch>
      </xdr:blipFill>
      <xdr:spPr>
        <a:xfrm>
          <a:off x="3244850" y="2235200"/>
          <a:ext cx="6248400" cy="4070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FC6525F5A09C4696AA232F3FA5B32AD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44850" y="5308600"/>
          <a:ext cx="6486525" cy="1257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5CFECD97F0CE43E1AFE90D5B0F1C019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70680" y="4953000"/>
          <a:ext cx="10687050" cy="417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D57645565284682936573C2E426EC9D"/>
        <xdr:cNvPicPr>
          <a:picLocks noChangeAspect="1"/>
        </xdr:cNvPicPr>
      </xdr:nvPicPr>
      <xdr:blipFill>
        <a:blip r:embed="rId6"/>
        <a:srcRect b="9848"/>
        <a:stretch>
          <a:fillRect/>
        </a:stretch>
      </xdr:blipFill>
      <xdr:spPr>
        <a:xfrm>
          <a:off x="4170680" y="5854700"/>
          <a:ext cx="5466715" cy="54978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7ED23A6C11FF47DBA9176B0B2188472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170680" y="8318500"/>
          <a:ext cx="11315700" cy="4105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1456CD8EBC0C40998D056FDA023A90A6"/>
        <xdr:cNvPicPr>
          <a:picLocks noChangeAspect="1"/>
        </xdr:cNvPicPr>
      </xdr:nvPicPr>
      <xdr:blipFill>
        <a:blip r:embed="rId8"/>
        <a:srcRect b="7221"/>
        <a:stretch>
          <a:fillRect/>
        </a:stretch>
      </xdr:blipFill>
      <xdr:spPr>
        <a:xfrm>
          <a:off x="4170680" y="9347200"/>
          <a:ext cx="8464550" cy="50755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850E3306AB454135A658D6130B5ABDD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170680" y="10871200"/>
          <a:ext cx="10144125" cy="28003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<sst xmlns="http://schemas.openxmlformats.org/spreadsheetml/2006/main" count="11411" uniqueCount="1865">
  <si>
    <t>聚杰减碳项目收集表 - 排放源目录</t>
  </si>
  <si>
    <t>实际年产值</t>
  </si>
  <si>
    <t>万美金</t>
  </si>
  <si>
    <t>美金汇率：</t>
  </si>
  <si>
    <t>（2025年12月31日）</t>
  </si>
  <si>
    <t>填报年产值</t>
  </si>
  <si>
    <t>博世(财务实际数值）</t>
  </si>
  <si>
    <t>以7.1汇率来计算</t>
  </si>
  <si>
    <t>百得（财务实际数值）</t>
  </si>
  <si>
    <t>类别</t>
  </si>
  <si>
    <t>排放源类型</t>
  </si>
  <si>
    <t>具体项目</t>
  </si>
  <si>
    <t>单位</t>
  </si>
  <si>
    <t>责任人</t>
  </si>
  <si>
    <t>数据来源</t>
  </si>
  <si>
    <t>2025年数据</t>
  </si>
  <si>
    <t>碳排放数据（tCOe）</t>
  </si>
  <si>
    <t>计算公式（排放因子取数基于GHG Protocol体系）</t>
  </si>
  <si>
    <t>解析</t>
  </si>
  <si>
    <t>类别一</t>
  </si>
  <si>
    <t>固定源</t>
  </si>
  <si>
    <t>天然气炉灶</t>
  </si>
  <si>
    <t>Nm³</t>
  </si>
  <si>
    <t>应卫</t>
  </si>
  <si>
    <t>天然气用量统计表、发票</t>
  </si>
  <si>
    <t>排放量 = 年天然气消耗量 (Nm³) ×排放因子（2.16 kgCO₂/Nm³）÷1000</t>
  </si>
  <si>
    <t>液化石油气炉灶</t>
  </si>
  <si>
    <t>升</t>
  </si>
  <si>
    <t>液化石油气用量统计表、发票</t>
  </si>
  <si>
    <t>排放量 = 液化石油气消耗量 (L) ×液态液化石油气密度（0.54 (kg/L) ×3.10 (kgCO₂/kg‑LPG)÷1000</t>
  </si>
  <si>
    <t>液化石油密度</t>
  </si>
  <si>
    <t>EFLpG</t>
  </si>
  <si>
    <t>移动源</t>
  </si>
  <si>
    <t>货车（柴油）</t>
  </si>
  <si>
    <t>财务</t>
  </si>
  <si>
    <t>柴油用量、油卡导出数据</t>
  </si>
  <si>
    <t>排放量 = 燃油消耗量 (L) × 排放因子 (2.63 kgCO₂e / L) ÷1000</t>
  </si>
  <si>
    <t>柴油排放因子</t>
  </si>
  <si>
    <t>小汽车（汽油）</t>
  </si>
  <si>
    <t>汽油用量、油卡导出数据</t>
  </si>
  <si>
    <t>排放量 = 燃油消耗量 (L) × 排放因子 (2.26 kgCO₂e/L) ÷1000</t>
  </si>
  <si>
    <t>汽油排放因子</t>
  </si>
  <si>
    <t>工艺制程</t>
  </si>
  <si>
    <t>防锈漆</t>
  </si>
  <si>
    <t>马进军</t>
  </si>
  <si>
    <t>化学品清单、用量统计</t>
  </si>
  <si>
    <t>无</t>
  </si>
  <si>
    <t>自喷漆</t>
  </si>
  <si>
    <t>清洗剂</t>
  </si>
  <si>
    <t>逸散源</t>
  </si>
  <si>
    <t>灭火器（二氧化碳）</t>
  </si>
  <si>
    <t>千克</t>
  </si>
  <si>
    <t>消防设备清单、年度增减数量</t>
  </si>
  <si>
    <t>排放量=当年补充安装CO₂（kg）×1（GWP(CO₂)） ÷1000</t>
  </si>
  <si>
    <t>制冷剂（办公空调）</t>
  </si>
  <si>
    <t>空调设备铭牌、制冷剂型号、额定填充量</t>
  </si>
  <si>
    <t>排放量=当年补充加注制冷剂(kg)×该冷媒GWP值÷1000</t>
  </si>
  <si>
    <t>R134a</t>
  </si>
  <si>
    <t>R410A</t>
  </si>
  <si>
    <t>R‑32</t>
  </si>
  <si>
    <t>制冷剂（生产设备）</t>
  </si>
  <si>
    <t>李贵</t>
  </si>
  <si>
    <t>空压机、生产设备铭牌、制冷剂型号</t>
  </si>
  <si>
    <t>R407C</t>
  </si>
  <si>
    <t>R22</t>
  </si>
  <si>
    <t>厂区化粪池</t>
  </si>
  <si>
    <t>人</t>
  </si>
  <si>
    <t>统计1-12月份月在岗人数，取平均值，得出平均在岗人数，既当量人口</t>
  </si>
  <si>
    <t>排放量 = 当量人口 × 排放因子（175 kgCO₂e/EP・a） ÷1000</t>
  </si>
  <si>
    <t>人均排放因子</t>
  </si>
  <si>
    <t>类别二</t>
  </si>
  <si>
    <t>外购电力</t>
  </si>
  <si>
    <t>全厂用电量</t>
  </si>
  <si>
    <t>千瓦时</t>
  </si>
  <si>
    <t>全年总用电量，减去租赁部分，减太阳能光伏，得出实际产碳的全厂用电量</t>
  </si>
  <si>
    <t>排放量= 年度总用电量 (kWh) × 0.000583 （浙江省级电网排放因子 (tCO₂e/kWh)）</t>
  </si>
  <si>
    <t>浙江省级电网排放因子</t>
  </si>
  <si>
    <t>类别三</t>
  </si>
  <si>
    <t>交通运输</t>
  </si>
  <si>
    <t>成品运输</t>
  </si>
  <si>
    <t>吨/公里</t>
  </si>
  <si>
    <t>谢荣浩</t>
  </si>
  <si>
    <t>公司到港口，对应具体客户</t>
  </si>
  <si>
    <t>排放量= 总运输周转量 (t・km) × 0.000085 货物运输排放因子 (tCO₂e /t・km)</t>
  </si>
  <si>
    <t>货物运输排放因子</t>
  </si>
  <si>
    <t>出差</t>
  </si>
  <si>
    <t>私车公用</t>
  </si>
  <si>
    <t>私车公用补贴公里数</t>
  </si>
  <si>
    <t>排放量= 私车公务燃油消耗量 (L) × 2.26 （汽油排放因子 (kgCO₂e/L)） ÷1000</t>
  </si>
  <si>
    <t>计算说明</t>
  </si>
  <si>
    <t>计算公式</t>
  </si>
  <si>
    <t>Nm³（标准立方米）</t>
  </si>
  <si>
    <t>L（升）</t>
  </si>
  <si>
    <t>排放量 = 液化石油气消耗量 (L) ×液态液化石油气密度0.54 (kg/L) ×3.10 (kgCO₂/kg‑LPG)÷1000</t>
  </si>
  <si>
    <t>kg（千克）</t>
  </si>
  <si>
    <t>排放量=当年补充加注制冷剂(kg)×该冷媒GWP÷1000</t>
  </si>
  <si>
    <t>全场用电量</t>
  </si>
  <si>
    <t xml:space="preserve">排放量= 年度总用电量 (kWh) × 0.000583浙江省级电网排放因子 (tCO₂e/kWh)
 </t>
  </si>
  <si>
    <t>排放量= 总运输周转量 (t・km) × 货物运输排放因子 (tCO₂e /t・km)
公路货运因子：0.000085 tCO₂e / t·km</t>
  </si>
  <si>
    <t>排放量= 私车公务燃油消耗量 (L) × 汽油排放因子 (kgCO₂e/L) ÷1000
汽油因子： 2.26 kgCO₂e/L</t>
  </si>
  <si>
    <t>天然气用量统计表</t>
  </si>
  <si>
    <t>月份</t>
  </si>
  <si>
    <t>2021年</t>
  </si>
  <si>
    <t>2022年</t>
  </si>
  <si>
    <t>2023年</t>
  </si>
  <si>
    <t>2024年</t>
  </si>
  <si>
    <t>2025年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</si>
  <si>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</si>
  <si>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</si>
  <si>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</si>
  <si>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</si>
  <si>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</si>
  <si>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</si>
  <si>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</si>
  <si>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</si>
  <si>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</si>
  <si>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</si>
  <si>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</si>
  <si>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</si>
  <si>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</si>
  <si>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备注：生产公益改进，新工艺无天然气使用需求，不再统计数据。</t>
  </si>
  <si>
    <t>液化石油气用量统计表</t>
  </si>
  <si>
    <r>
      <rPr>
        <b/>
        <sz val="12"/>
        <color rgb="FF000000"/>
        <rFont val="等线"/>
        <charset val="134"/>
        <scheme val="minor"/>
      </rPr>
      <t>一、按升计量（油量/金额）---</t>
    </r>
    <r>
      <rPr>
        <b/>
        <sz val="12"/>
        <color rgb="FFFF0000"/>
        <rFont val="等线"/>
        <charset val="134"/>
        <scheme val="minor"/>
      </rPr>
      <t>生物燃油（燃料油）</t>
    </r>
  </si>
  <si>
    <t>2026年</t>
  </si>
  <si>
    <t>2027年</t>
  </si>
  <si>
    <t>2028年</t>
  </si>
  <si>
    <t>油量（升）</t>
  </si>
  <si>
    <t>金额（元）</t>
  </si>
  <si>
    <r>
      <rPr>
        <sz val="21"/>
        <color theme="1"/>
        <rFont val="SimSun"/>
        <charset val="134"/>
      </rPr>
      <t>　　　　　　　　　　　　　　　</t>
    </r>
    <r>
      <rPr>
        <sz val="21"/>
        <color theme="1"/>
        <rFont val="SimSun"/>
        <charset val="134"/>
      </rPr>
      <t>中国石化加油</t>
    </r>
    <r>
      <rPr>
        <sz val="21"/>
        <color theme="1"/>
        <rFont val="Calibri"/>
        <charset val="134"/>
      </rPr>
      <t>IC</t>
    </r>
    <r>
      <rPr>
        <sz val="21"/>
        <color theme="1"/>
        <rFont val="SimSun"/>
        <charset val="134"/>
      </rPr>
      <t>卡台账对账单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SimSun"/>
        <charset val="134"/>
      </rPr>
      <t>　　　　</t>
    </r>
    <r>
      <rPr>
        <sz val="9"/>
        <color theme="1"/>
        <rFont val="Calibri"/>
        <charset val="134"/>
      </rPr>
      <t>O0EC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SimSun"/>
        <charset val="134"/>
      </rPr>
      <t>客户名称：金华市聚杰电器有限公司</t>
    </r>
    <r>
      <rPr>
        <sz val="10.5"/>
        <color theme="1"/>
        <rFont val="SimSun"/>
        <charset val="134"/>
      </rPr>
      <t xml:space="preserve">                                                         </t>
    </r>
    <r>
      <rPr>
        <sz val="9"/>
        <color theme="1"/>
        <rFont val="SimSun"/>
        <charset val="134"/>
      </rPr>
      <t>账户号</t>
    </r>
    <r>
      <rPr>
        <sz val="9"/>
        <color theme="1"/>
        <rFont val="Calibri"/>
        <charset val="134"/>
      </rPr>
      <t>：0n330200561385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SimSun"/>
        <charset val="134"/>
      </rPr>
      <t>起止时间</t>
    </r>
    <r>
      <rPr>
        <sz val="9"/>
        <color theme="1"/>
        <rFont val="Calibri"/>
        <charset val="134"/>
      </rPr>
      <t>：2025-01-01</t>
    </r>
    <r>
      <rPr>
        <sz val="9"/>
        <color theme="1"/>
        <rFont val="SimSun"/>
        <charset val="134"/>
      </rPr>
      <t>至</t>
    </r>
    <r>
      <rPr>
        <sz val="9"/>
        <color theme="1"/>
        <rFont val="Calibri"/>
        <charset val="134"/>
      </rPr>
      <t>2025-12-31</t>
    </r>
    <r>
      <rPr>
        <sz val="10.5"/>
        <color theme="1"/>
        <rFont val="SimSun"/>
        <charset val="134"/>
      </rPr>
      <t xml:space="preserve">                                                        </t>
    </r>
    <r>
      <rPr>
        <sz val="9"/>
        <color theme="1"/>
        <rFont val="SimSun"/>
        <charset val="134"/>
      </rPr>
      <t>网点名称：金武义城西加油站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SimSun"/>
        <charset val="134"/>
      </rPr>
      <t>主卡卡号</t>
    </r>
    <r>
      <rPr>
        <sz val="9"/>
        <color theme="1"/>
        <rFont val="Calibri"/>
        <charset val="134"/>
      </rPr>
      <t>：1000113300020795084</t>
    </r>
  </si>
  <si>
    <r>
      <rPr>
        <sz val="9"/>
        <color theme="1"/>
        <rFont val="SimSun"/>
        <charset val="134"/>
      </rPr>
      <t>卡号</t>
    </r>
    <r>
      <rPr>
        <sz val="9"/>
        <color theme="1"/>
        <rFont val="宋体"/>
        <charset val="134"/>
      </rPr>
      <t>：</t>
    </r>
    <r>
      <rPr>
        <sz val="9"/>
        <color theme="1"/>
        <rFont val="Calibri"/>
        <charset val="134"/>
      </rPr>
      <t>1000113300020795084</t>
    </r>
  </si>
  <si>
    <t>持卡人：童碧君</t>
  </si>
  <si>
    <t>限车号：</t>
  </si>
  <si>
    <r>
      <rPr>
        <sz val="9"/>
        <color theme="1"/>
        <rFont val="SimSun"/>
        <charset val="134"/>
      </rPr>
      <t>账单类型： 备付账  卡账</t>
    </r>
    <r>
      <rPr>
        <sz val="9"/>
        <color theme="1"/>
        <rFont val="Calibri"/>
        <charset val="134"/>
      </rPr>
      <t xml:space="preserve"> </t>
    </r>
    <r>
      <rPr>
        <sz val="9"/>
        <color theme="1"/>
        <rFont val="SimSun"/>
        <charset val="134"/>
      </rPr>
      <t>☐钱包账</t>
    </r>
  </si>
  <si>
    <t>账户类型： 资金账户 ☐优惠账户</t>
  </si>
  <si>
    <t>时间</t>
  </si>
  <si>
    <t>业务类型</t>
  </si>
  <si>
    <t>品种</t>
  </si>
  <si>
    <t>数量</t>
  </si>
  <si>
    <t>单价</t>
  </si>
  <si>
    <t>交易金额</t>
  </si>
  <si>
    <t>卡钱包</t>
  </si>
  <si>
    <t>网点名称</t>
  </si>
  <si>
    <t>油站地址</t>
  </si>
  <si>
    <t>备注</t>
  </si>
  <si>
    <t>2025-01-06 10:47:42</t>
  </si>
  <si>
    <t>充值</t>
  </si>
  <si>
    <t>*</t>
  </si>
  <si>
    <t>到账微信线上充值</t>
  </si>
  <si>
    <r>
      <rPr>
        <sz val="9"/>
        <color theme="1"/>
        <rFont val="SimSun"/>
        <charset val="134"/>
      </rPr>
      <t>杭州市河坊街</t>
    </r>
    <r>
      <rPr>
        <sz val="9"/>
        <color theme="1"/>
        <rFont val="Calibri"/>
        <charset val="134"/>
      </rPr>
      <t>58</t>
    </r>
    <r>
      <rPr>
        <sz val="9"/>
        <color theme="1"/>
        <rFont val="SimSun"/>
        <charset val="134"/>
      </rPr>
      <t>号</t>
    </r>
  </si>
  <si>
    <t>2025-01-06 10:48:03</t>
  </si>
  <si>
    <t>0 00</t>
  </si>
  <si>
    <t>2025-01-09 09:17:01</t>
  </si>
  <si>
    <t>2025-01-11 10:00:45</t>
  </si>
  <si>
    <t>补卡转账</t>
  </si>
  <si>
    <t>후</t>
  </si>
  <si>
    <t>浙江省管理中心</t>
  </si>
  <si>
    <t>2025-01-11 17:29:28</t>
  </si>
  <si>
    <t>圈存</t>
  </si>
  <si>
    <t>2874 47</t>
  </si>
  <si>
    <t>金武义城北加油站</t>
  </si>
  <si>
    <t>武义县武阳镇毛衣弄口</t>
  </si>
  <si>
    <t>2025-01-11 17:29:37</t>
  </si>
  <si>
    <t>加油</t>
  </si>
  <si>
    <r>
      <rPr>
        <sz val="9"/>
        <color theme="1"/>
        <rFont val="Calibri"/>
        <charset val="134"/>
      </rPr>
      <t>92</t>
    </r>
    <r>
      <rPr>
        <sz val="9"/>
        <color theme="1"/>
        <rFont val="SimSun"/>
        <charset val="134"/>
      </rPr>
      <t>号车用汽油</t>
    </r>
    <r>
      <rPr>
        <sz val="9"/>
        <color theme="1"/>
        <rFont val="Calibri"/>
        <charset val="134"/>
      </rPr>
      <t>(VIB)</t>
    </r>
  </si>
  <si>
    <t>2025-01-26 14:43:30</t>
  </si>
  <si>
    <t>2025-02-14 18:52:18</t>
  </si>
  <si>
    <t>10000 00</t>
  </si>
  <si>
    <t>2025-03-07 14:40:14</t>
  </si>
  <si>
    <t>称</t>
  </si>
  <si>
    <t>2025-04-02 16:42:20</t>
  </si>
  <si>
    <t>2025-05-08 13:33:45</t>
  </si>
  <si>
    <t>2025-05-08 13:34:12</t>
  </si>
  <si>
    <t>2025-06-05 15:37:52</t>
  </si>
  <si>
    <t>000</t>
  </si>
  <si>
    <t>2025-06-17 08:55:46</t>
  </si>
  <si>
    <t>2025-07-16 09:20:31</t>
  </si>
  <si>
    <t>2025-07-21 09:34:18</t>
  </si>
  <si>
    <t>2025-08-05 11:01:29</t>
  </si>
  <si>
    <t>2025-09-01 09:01:57</t>
  </si>
  <si>
    <t>2025-09-24 08:56:03</t>
  </si>
  <si>
    <t>2025-10-10 19:52:02</t>
  </si>
  <si>
    <t>2025-11-04 16:04:44</t>
  </si>
  <si>
    <t>9600 00</t>
  </si>
  <si>
    <t>2025-11-29 08:36:34</t>
  </si>
  <si>
    <t>2025-12-10 10:05:24</t>
  </si>
  <si>
    <t>2025-12-31 12:57:14</t>
  </si>
  <si>
    <r>
      <rPr>
        <sz val="9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充值</t>
    </r>
    <r>
      <rPr>
        <sz val="9"/>
        <color theme="1"/>
        <rFont val="宋体"/>
        <charset val="134"/>
      </rPr>
      <t>：</t>
    </r>
    <r>
      <rPr>
        <sz val="9"/>
        <color theme="1"/>
        <rFont val="Calibri"/>
        <charset val="134"/>
      </rPr>
      <t>209.300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 </t>
    </r>
    <r>
      <rPr>
        <sz val="9"/>
        <color theme="1"/>
        <rFont val="SimSun"/>
        <charset val="134"/>
      </rPr>
      <t>预分配：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圈存</t>
    </r>
    <r>
      <rPr>
        <sz val="9"/>
        <color theme="1"/>
        <rFont val="宋体"/>
        <charset val="134"/>
      </rPr>
      <t>：</t>
    </r>
    <r>
      <rPr>
        <sz val="9"/>
        <color theme="1"/>
        <rFont val="Calibri"/>
        <charset val="134"/>
      </rPr>
      <t>1.952.04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圈提：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消费</t>
    </r>
    <r>
      <rPr>
        <sz val="9"/>
        <color theme="1"/>
        <rFont val="宋体"/>
        <charset val="134"/>
      </rPr>
      <t>：</t>
    </r>
    <r>
      <rPr>
        <sz val="9"/>
        <color theme="1"/>
        <rFont val="Calibri"/>
        <charset val="134"/>
      </rPr>
      <t>300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rgb="FFFF0000"/>
        <rFont val="SimSun"/>
        <charset val="134"/>
      </rPr>
      <t>数量</t>
    </r>
    <r>
      <rPr>
        <sz val="9"/>
        <color rgb="FFFF0000"/>
        <rFont val="宋体"/>
        <charset val="134"/>
      </rPr>
      <t>：</t>
    </r>
    <r>
      <rPr>
        <sz val="9"/>
        <color rgb="FFFF0000"/>
        <rFont val="Calibri"/>
        <charset val="134"/>
      </rPr>
      <t>40.17</t>
    </r>
    <r>
      <rPr>
        <sz val="10.5"/>
        <color rgb="FFFF0000"/>
        <rFont val="SimSun"/>
        <charset val="134"/>
      </rPr>
      <t xml:space="preserve"> </t>
    </r>
    <r>
      <rPr>
        <sz val="10.5"/>
        <color theme="1"/>
        <rFont val="SimSun"/>
        <charset val="134"/>
      </rPr>
      <t xml:space="preserve">  </t>
    </r>
    <r>
      <rPr>
        <sz val="9"/>
        <color theme="1"/>
        <rFont val="SimSun"/>
        <charset val="134"/>
      </rPr>
      <t>优惠返利：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明折明扣：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</si>
  <si>
    <r>
      <rPr>
        <sz val="9"/>
        <color theme="1"/>
        <rFont val="SimSun"/>
        <charset val="134"/>
      </rPr>
      <t>卡号</t>
    </r>
    <r>
      <rPr>
        <sz val="9"/>
        <color theme="1"/>
        <rFont val="宋体"/>
        <charset val="134"/>
      </rPr>
      <t>：</t>
    </r>
    <r>
      <rPr>
        <sz val="9"/>
        <color theme="1"/>
        <rFont val="Calibri"/>
        <charset val="134"/>
      </rPr>
      <t>1000113300020795085</t>
    </r>
  </si>
  <si>
    <t>2025-01-09 22:07:31</t>
  </si>
  <si>
    <t>2025-01-09 22:07:39</t>
  </si>
  <si>
    <r>
      <rPr>
        <sz val="9"/>
        <color theme="1"/>
        <rFont val="Calibri"/>
        <charset val="134"/>
      </rPr>
      <t>95</t>
    </r>
    <r>
      <rPr>
        <sz val="9"/>
        <color theme="1"/>
        <rFont val="SimSun"/>
        <charset val="134"/>
      </rPr>
      <t>号车用汽油</t>
    </r>
    <r>
      <rPr>
        <sz val="9"/>
        <color theme="1"/>
        <rFont val="Calibri"/>
        <charset val="134"/>
      </rPr>
      <t>(VIB)</t>
    </r>
  </si>
  <si>
    <t>2025-01-21 17:46:07</t>
  </si>
  <si>
    <r>
      <rPr>
        <sz val="8.5"/>
        <color theme="1"/>
        <rFont val="Calibri"/>
        <charset val="134"/>
      </rPr>
      <t>95</t>
    </r>
    <r>
      <rPr>
        <sz val="8.5"/>
        <color theme="1"/>
        <rFont val="SimSun"/>
        <charset val="134"/>
      </rPr>
      <t>号车用汽油</t>
    </r>
    <r>
      <rPr>
        <sz val="8.5"/>
        <color theme="1"/>
        <rFont val="Calibri"/>
        <charset val="134"/>
      </rPr>
      <t>(VIB)</t>
    </r>
  </si>
  <si>
    <t>金武义履坦加油站</t>
  </si>
  <si>
    <r>
      <rPr>
        <sz val="8.5"/>
        <color theme="1"/>
        <rFont val="SimSun"/>
        <charset val="134"/>
      </rPr>
      <t>浙江省武义县履坦镇履三村</t>
    </r>
    <r>
      <rPr>
        <sz val="8.5"/>
        <color theme="1"/>
        <rFont val="SimSun"/>
        <charset val="134"/>
      </rPr>
      <t>下枫树脚</t>
    </r>
  </si>
  <si>
    <t>2025-02-03 12:13:56</t>
  </si>
  <si>
    <t>金兰溪马公滩加油站</t>
  </si>
  <si>
    <r>
      <rPr>
        <sz val="8.5"/>
        <color theme="1"/>
        <rFont val="SimSun"/>
        <charset val="134"/>
      </rPr>
      <t>兰溪市</t>
    </r>
    <r>
      <rPr>
        <sz val="8.5"/>
        <color theme="1"/>
        <rFont val="Calibri"/>
        <charset val="134"/>
      </rPr>
      <t>46</t>
    </r>
    <r>
      <rPr>
        <sz val="8.5"/>
        <color theme="1"/>
        <rFont val="SimSun"/>
        <charset val="134"/>
      </rPr>
      <t>省道横山村</t>
    </r>
  </si>
  <si>
    <t>2025-02-12 12:54:05</t>
  </si>
  <si>
    <t>高温丽武义服务区下</t>
  </si>
  <si>
    <r>
      <rPr>
        <sz val="8.5"/>
        <color theme="1"/>
        <rFont val="SimSun"/>
        <charset val="134"/>
      </rPr>
      <t>金华市武义桐琴镇金丽温高</t>
    </r>
    <r>
      <rPr>
        <sz val="8.5"/>
        <color theme="1"/>
        <rFont val="SimSun"/>
        <charset val="134"/>
      </rPr>
      <t>速公路武义服务区加油站</t>
    </r>
  </si>
  <si>
    <t>2025-02-28 09:27:24</t>
  </si>
  <si>
    <t>2025-03-08 15:09:52</t>
  </si>
  <si>
    <t>金婺城金兰加油站</t>
  </si>
  <si>
    <r>
      <rPr>
        <sz val="8.5"/>
        <color theme="1"/>
        <rFont val="SimSun"/>
        <charset val="134"/>
      </rPr>
      <t>金华市金东区白龙桥镇王路</t>
    </r>
    <r>
      <rPr>
        <sz val="8.5"/>
        <color theme="1"/>
        <rFont val="SimSun"/>
        <charset val="134"/>
      </rPr>
      <t>荡村</t>
    </r>
  </si>
  <si>
    <t>2025-03-29 16:20:15</t>
  </si>
  <si>
    <t>2025-04-11 18:07:18</t>
  </si>
  <si>
    <t>2025-04-23 10:24:02</t>
  </si>
  <si>
    <t>2025-04-29 18:04:34</t>
  </si>
  <si>
    <t>2025-05-17 08:18:09</t>
  </si>
  <si>
    <t>2025-05-29 18:06:08</t>
  </si>
  <si>
    <t>2025-06-09 15:42:33</t>
  </si>
  <si>
    <t>2025-06-27 16:36:05</t>
  </si>
  <si>
    <t>2025-07-20 17:40:22</t>
  </si>
  <si>
    <t>2025-08-09 13:45:26</t>
  </si>
  <si>
    <t>金武义城西加油站</t>
  </si>
  <si>
    <t>武义县武阳镇南丰村西门</t>
  </si>
  <si>
    <t>2025-08-20 09:06:13</t>
  </si>
  <si>
    <t>2025-08-26 17:43:03</t>
  </si>
  <si>
    <t>2025-09-12 17:02:32</t>
  </si>
  <si>
    <t>2025-09-24 08:56:35</t>
  </si>
  <si>
    <t>2025-09-29 14:42:20</t>
  </si>
  <si>
    <t>金兰溪灵洞上下郭加油</t>
  </si>
  <si>
    <r>
      <rPr>
        <sz val="8.5"/>
        <color theme="1"/>
        <rFont val="SimSun"/>
        <charset val="134"/>
      </rPr>
      <t>浙江省金华市兰溪市灵洞乡</t>
    </r>
    <r>
      <rPr>
        <sz val="8.5"/>
        <color theme="1"/>
        <rFont val="SimSun"/>
        <charset val="134"/>
      </rPr>
      <t>上下郭村</t>
    </r>
    <r>
      <rPr>
        <sz val="8.5"/>
        <color theme="1"/>
        <rFont val="Calibri"/>
        <charset val="134"/>
      </rPr>
      <t>15</t>
    </r>
    <r>
      <rPr>
        <sz val="8.5"/>
        <color theme="1"/>
        <rFont val="SimSun"/>
        <charset val="134"/>
      </rPr>
      <t>号</t>
    </r>
  </si>
  <si>
    <t>2025-10-04 14:01:58</t>
  </si>
  <si>
    <t>2025-10-11 16:47:03</t>
  </si>
  <si>
    <t>2025-10-19 11:40:43</t>
  </si>
  <si>
    <t>2025-11-01 11:31:58</t>
  </si>
  <si>
    <t>2025-11-15 16:37:48</t>
  </si>
  <si>
    <t>2025-12-02 14:18:36</t>
  </si>
  <si>
    <t>2025-12-20 09:25:46</t>
  </si>
  <si>
    <t>2025-12-30 16:44:50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</si>
  <si>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10.000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9,065.02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1,186.2</t>
    </r>
    <r>
      <rPr>
        <sz val="10.5"/>
        <color rgb="FFFF0000"/>
        <rFont val="SimSun"/>
        <charset val="134"/>
      </rPr>
      <t xml:space="preserve">  </t>
    </r>
    <r>
      <rPr>
        <sz val="10.5"/>
        <color theme="1"/>
        <rFont val="SimSun"/>
        <charset val="134"/>
      </rPr>
      <t xml:space="preserve">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</si>
  <si>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1000113300020795087</t>
    </r>
  </si>
  <si>
    <r>
      <rPr>
        <sz val="8.5"/>
        <color theme="1"/>
        <rFont val="SimSun"/>
        <charset val="134"/>
      </rPr>
      <t>持卡人：浙</t>
    </r>
    <r>
      <rPr>
        <sz val="8.5"/>
        <color theme="1"/>
        <rFont val="Calibri"/>
        <charset val="134"/>
      </rPr>
      <t>GJ2T69</t>
    </r>
  </si>
  <si>
    <r>
      <rPr>
        <sz val="8.5"/>
        <color theme="1"/>
        <rFont val="SimSun"/>
        <charset val="134"/>
      </rPr>
      <t>限车号：浙</t>
    </r>
    <r>
      <rPr>
        <sz val="8.5"/>
        <color theme="1"/>
        <rFont val="Calibri"/>
        <charset val="134"/>
      </rPr>
      <t>GJ2T69</t>
    </r>
  </si>
  <si>
    <t>账单类型： 备付账  卡账☐钱包账</t>
  </si>
  <si>
    <t>2025-01-11 13:10:13</t>
  </si>
  <si>
    <t>金武义交通加油站</t>
  </si>
  <si>
    <r>
      <rPr>
        <sz val="8.5"/>
        <color theme="1"/>
        <rFont val="SimSun"/>
        <charset val="134"/>
      </rPr>
      <t>武义永武二线</t>
    </r>
    <r>
      <rPr>
        <sz val="8.5"/>
        <color theme="1"/>
        <rFont val="Calibri"/>
        <charset val="134"/>
      </rPr>
      <t>15K600M</t>
    </r>
  </si>
  <si>
    <t>2025-01-11 13:10:18</t>
  </si>
  <si>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号车用柴油（</t>
    </r>
    <r>
      <rPr>
        <sz val="8.5"/>
        <color theme="1"/>
        <rFont val="Calibri"/>
        <charset val="134"/>
      </rPr>
      <t>VI</t>
    </r>
    <r>
      <rPr>
        <sz val="8.5"/>
        <color theme="1"/>
        <rFont val="SimSun"/>
        <charset val="134"/>
      </rPr>
      <t>）</t>
    </r>
  </si>
  <si>
    <t>2025-01-17 09:09:58</t>
  </si>
  <si>
    <t>金金东澧浦加油站</t>
  </si>
  <si>
    <t>金华市金东区澧浦镇</t>
  </si>
  <si>
    <t>2025-01-20 09:21:02</t>
  </si>
  <si>
    <t>2025-02-10 08:47:13</t>
  </si>
  <si>
    <t>2025-02-20 10:18:47</t>
  </si>
  <si>
    <t>永康东城东加油站</t>
  </si>
  <si>
    <t>永康市古丽镇黄棠毛村</t>
  </si>
  <si>
    <t>2025-02-25 10:10:47</t>
  </si>
  <si>
    <t>2025-03-03 10:45:52</t>
  </si>
  <si>
    <t>永康东西溪加油站</t>
  </si>
  <si>
    <t>永康市西溪镇下里村</t>
  </si>
  <si>
    <t>2025-03-07 12:49:54</t>
  </si>
  <si>
    <t>金武义桐琴加油站</t>
  </si>
  <si>
    <t>武义县桐琴镇桐一村</t>
  </si>
  <si>
    <t>2025-03-14 12:13:16</t>
  </si>
  <si>
    <r>
      <rPr>
        <sz val="8.5"/>
        <color theme="1"/>
        <rFont val="SimSun"/>
        <charset val="134"/>
      </rPr>
      <t>永康东长城加油站</t>
    </r>
    <r>
      <rPr>
        <sz val="8.5"/>
        <color theme="1"/>
        <rFont val="Calibri"/>
        <charset val="134"/>
      </rPr>
      <t>bz</t>
    </r>
  </si>
  <si>
    <r>
      <rPr>
        <sz val="8.5"/>
        <color theme="1"/>
        <rFont val="SimSun"/>
        <charset val="134"/>
      </rPr>
      <t>永康市东永一线长城山背长</t>
    </r>
    <r>
      <rPr>
        <sz val="8.5"/>
        <color theme="1"/>
        <rFont val="SimSun"/>
        <charset val="134"/>
      </rPr>
      <t>城加油站</t>
    </r>
  </si>
  <si>
    <t>2025-03-19 13:52:15</t>
  </si>
  <si>
    <t>金武义城东加油站</t>
  </si>
  <si>
    <r>
      <rPr>
        <sz val="8.5"/>
        <color theme="1"/>
        <rFont val="Calibri"/>
        <charset val="134"/>
      </rPr>
      <t>44</t>
    </r>
    <r>
      <rPr>
        <sz val="8.5"/>
        <color theme="1"/>
        <rFont val="SimSun"/>
        <charset val="134"/>
      </rPr>
      <t>省道上松线邵宅乡段</t>
    </r>
  </si>
  <si>
    <t>2025-03-22 11:52:18</t>
  </si>
  <si>
    <t>高萧山服务区上</t>
  </si>
  <si>
    <r>
      <rPr>
        <sz val="8.5"/>
        <color theme="1"/>
        <rFont val="SimSun"/>
        <charset val="134"/>
      </rPr>
      <t>杭州市萧山区浦阳镇新谊村</t>
    </r>
    <r>
      <rPr>
        <sz val="8.5"/>
        <color theme="1"/>
        <rFont val="SimSun"/>
        <charset val="134"/>
      </rPr>
      <t>萧山服务区加油站</t>
    </r>
  </si>
  <si>
    <t>2025-03-22 18:55:09</t>
  </si>
  <si>
    <t>杭萧山下沙服务区西站</t>
  </si>
  <si>
    <r>
      <rPr>
        <sz val="8.5"/>
        <color theme="1"/>
        <rFont val="SimSun"/>
        <charset val="134"/>
      </rPr>
      <t>下沙经济开发区</t>
    </r>
    <r>
      <rPr>
        <sz val="8.5"/>
        <color theme="1"/>
        <rFont val="Calibri"/>
        <charset val="134"/>
      </rPr>
      <t>6</t>
    </r>
    <r>
      <rPr>
        <sz val="8.5"/>
        <color theme="1"/>
        <rFont val="SimSun"/>
        <charset val="134"/>
      </rPr>
      <t>号路到底</t>
    </r>
  </si>
  <si>
    <t>2025-03-26 09:09:26</t>
  </si>
  <si>
    <t>2025-03-26 20:23:51</t>
  </si>
  <si>
    <t>高萧山服务区下</t>
  </si>
  <si>
    <t>2025-04-08 07:28:19</t>
  </si>
  <si>
    <t>金武义城南加油站</t>
  </si>
  <si>
    <r>
      <rPr>
        <sz val="8.5"/>
        <color theme="1"/>
        <rFont val="SimSun"/>
        <charset val="134"/>
      </rPr>
      <t>武义县永武二线南侧端村前</t>
    </r>
    <r>
      <rPr>
        <sz val="8.5"/>
        <color theme="1"/>
        <rFont val="SimSun"/>
        <charset val="134"/>
      </rPr>
      <t>山</t>
    </r>
  </si>
  <si>
    <t>2025-05-15 07:15:11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</si>
  <si>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10.000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7,930.67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1,106.77</t>
    </r>
    <r>
      <rPr>
        <sz val="10.5"/>
        <color rgb="FFFF0000"/>
        <rFont val="SimSun"/>
        <charset val="134"/>
      </rPr>
      <t xml:space="preserve">  </t>
    </r>
    <r>
      <rPr>
        <sz val="10.5"/>
        <color theme="1"/>
        <rFont val="SimSun"/>
        <charset val="134"/>
      </rPr>
      <t xml:space="preserve">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</si>
  <si>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1000113300022676232</t>
    </r>
  </si>
  <si>
    <r>
      <rPr>
        <sz val="8.5"/>
        <color theme="1"/>
        <rFont val="SimSun"/>
        <charset val="134"/>
      </rPr>
      <t>持卡人</t>
    </r>
    <r>
      <rPr>
        <sz val="8.5"/>
        <color theme="1"/>
        <rFont val="宋体"/>
        <charset val="134"/>
      </rPr>
      <t>：</t>
    </r>
    <r>
      <rPr>
        <sz val="8.5"/>
        <color theme="1"/>
        <rFont val="SimSun"/>
        <charset val="134"/>
      </rPr>
      <t>浙</t>
    </r>
    <r>
      <rPr>
        <sz val="8.5"/>
        <color theme="1"/>
        <rFont val="Calibri"/>
        <charset val="134"/>
      </rPr>
      <t>A5178V</t>
    </r>
  </si>
  <si>
    <r>
      <rPr>
        <sz val="8.5"/>
        <color theme="1"/>
        <rFont val="SimSun"/>
        <charset val="134"/>
      </rPr>
      <t>限车号</t>
    </r>
    <r>
      <rPr>
        <sz val="8.5"/>
        <color theme="1"/>
        <rFont val="宋体"/>
        <charset val="134"/>
      </rPr>
      <t>：</t>
    </r>
    <r>
      <rPr>
        <sz val="8.5"/>
        <color theme="1"/>
        <rFont val="SimSun"/>
        <charset val="134"/>
      </rPr>
      <t>浙</t>
    </r>
    <r>
      <rPr>
        <sz val="8.5"/>
        <color theme="1"/>
        <rFont val="Calibri"/>
        <charset val="134"/>
      </rPr>
      <t>A5178V</t>
    </r>
  </si>
  <si>
    <r>
      <rPr>
        <sz val="8.5"/>
        <color theme="1"/>
        <rFont val="SimSun"/>
        <charset val="134"/>
      </rPr>
      <t>账单类型： 备付账  卡账</t>
    </r>
    <r>
      <rPr>
        <sz val="8.5"/>
        <color theme="1"/>
        <rFont val="Calibri"/>
        <charset val="134"/>
      </rPr>
      <t xml:space="preserve"> </t>
    </r>
    <r>
      <rPr>
        <sz val="8.5"/>
        <color theme="1"/>
        <rFont val="宋体"/>
        <charset val="134"/>
      </rPr>
      <t>☐</t>
    </r>
    <r>
      <rPr>
        <sz val="8.5"/>
        <color theme="1"/>
        <rFont val="SimSun"/>
        <charset val="134"/>
      </rPr>
      <t>钱包账</t>
    </r>
  </si>
  <si>
    <r>
      <rPr>
        <sz val="8.5"/>
        <color theme="1"/>
        <rFont val="SimSun"/>
        <charset val="134"/>
      </rPr>
      <t xml:space="preserve">账户类型： 资金账户 </t>
    </r>
    <r>
      <rPr>
        <sz val="8.5"/>
        <color theme="1"/>
        <rFont val="宋体"/>
        <charset val="134"/>
      </rPr>
      <t>☐</t>
    </r>
    <r>
      <rPr>
        <sz val="8.5"/>
        <color theme="1"/>
        <rFont val="SimSun"/>
        <charset val="134"/>
      </rPr>
      <t>优惠账户</t>
    </r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</si>
  <si>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消费：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数量：</t>
    </r>
    <r>
      <rPr>
        <sz val="8.5"/>
        <color theme="1"/>
        <rFont val="Calibri"/>
        <charset val="134"/>
      </rPr>
      <t>0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</si>
  <si>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9"/>
        <color theme="1"/>
        <rFont val="SimSun"/>
        <charset val="134"/>
      </rPr>
      <t>卡号</t>
    </r>
    <r>
      <rPr>
        <sz val="9"/>
        <color theme="1"/>
        <rFont val="宋体"/>
        <charset val="134"/>
      </rPr>
      <t>：</t>
    </r>
    <r>
      <rPr>
        <sz val="9"/>
        <color theme="1"/>
        <rFont val="Calibri"/>
        <charset val="134"/>
      </rPr>
      <t>1000113300024487121</t>
    </r>
  </si>
  <si>
    <r>
      <rPr>
        <sz val="9"/>
        <color theme="1"/>
        <rFont val="SimSun"/>
        <charset val="134"/>
      </rPr>
      <t>持卡人：浙</t>
    </r>
    <r>
      <rPr>
        <sz val="9"/>
        <color theme="1"/>
        <rFont val="Calibri"/>
        <charset val="134"/>
      </rPr>
      <t>GV9Y30</t>
    </r>
  </si>
  <si>
    <r>
      <rPr>
        <sz val="9"/>
        <color theme="1"/>
        <rFont val="SimSun"/>
        <charset val="134"/>
      </rPr>
      <t>限车号：浙</t>
    </r>
    <r>
      <rPr>
        <sz val="9"/>
        <color theme="1"/>
        <rFont val="Calibri"/>
        <charset val="134"/>
      </rPr>
      <t>GV9Y30</t>
    </r>
  </si>
  <si>
    <t>2025-01-07 09:20:39</t>
  </si>
  <si>
    <r>
      <rPr>
        <sz val="9"/>
        <color theme="1"/>
        <rFont val="SimSun"/>
        <charset val="134"/>
      </rPr>
      <t>浙江省武义县履坦镇履三村</t>
    </r>
    <r>
      <rPr>
        <sz val="9"/>
        <color theme="1"/>
        <rFont val="SimSun"/>
        <charset val="134"/>
      </rPr>
      <t>下枫树脚</t>
    </r>
  </si>
  <si>
    <t>2025-01-15 09:34:34</t>
  </si>
  <si>
    <r>
      <rPr>
        <sz val="9"/>
        <color theme="1"/>
        <rFont val="SimSun"/>
        <charset val="134"/>
      </rPr>
      <t>自助</t>
    </r>
    <r>
      <rPr>
        <sz val="9"/>
        <color theme="1"/>
        <rFont val="Calibri"/>
        <charset val="134"/>
      </rPr>
      <t>95</t>
    </r>
    <r>
      <rPr>
        <sz val="9"/>
        <color theme="1"/>
        <rFont val="SimSun"/>
        <charset val="134"/>
      </rPr>
      <t>号车用汽油</t>
    </r>
    <r>
      <rPr>
        <sz val="9"/>
        <color theme="1"/>
        <rFont val="Calibri"/>
        <charset val="134"/>
      </rPr>
      <t>(VIB)</t>
    </r>
  </si>
  <si>
    <t>2025-01-22 08:40:59</t>
  </si>
  <si>
    <t>2025-02-13 17:21:56</t>
  </si>
  <si>
    <t>2025-02-21 12:42:15</t>
  </si>
  <si>
    <t>2025-02-27 16:47:28</t>
  </si>
  <si>
    <t>2025-03-06 15:37:47</t>
  </si>
  <si>
    <t>2025-03-14 14:50:32</t>
  </si>
  <si>
    <t>金金东城东加油站</t>
  </si>
  <si>
    <r>
      <rPr>
        <sz val="9"/>
        <color theme="1"/>
        <rFont val="SimSun"/>
        <charset val="134"/>
      </rPr>
      <t>金华市金东区金瓯路</t>
    </r>
    <r>
      <rPr>
        <sz val="9"/>
        <color theme="1"/>
        <rFont val="Calibri"/>
        <charset val="134"/>
      </rPr>
      <t>750</t>
    </r>
    <r>
      <rPr>
        <sz val="9"/>
        <color theme="1"/>
        <rFont val="SimSun"/>
        <charset val="134"/>
      </rPr>
      <t>号</t>
    </r>
  </si>
  <si>
    <t>2025-03-20 10:33:58</t>
  </si>
  <si>
    <t>杭萧山下沙服务区东站</t>
  </si>
  <si>
    <r>
      <rPr>
        <sz val="9"/>
        <color theme="1"/>
        <rFont val="SimSun"/>
        <charset val="134"/>
      </rPr>
      <t>杭州绕城公路东段沿线下沙</t>
    </r>
    <r>
      <rPr>
        <sz val="9"/>
        <color theme="1"/>
        <rFont val="SimSun"/>
        <charset val="134"/>
      </rPr>
      <t>开发区</t>
    </r>
    <r>
      <rPr>
        <sz val="9"/>
        <color theme="1"/>
        <rFont val="Calibri"/>
        <charset val="134"/>
      </rPr>
      <t>2</t>
    </r>
    <r>
      <rPr>
        <sz val="9"/>
        <color theme="1"/>
        <rFont val="SimSun"/>
        <charset val="134"/>
      </rPr>
      <t>号路与</t>
    </r>
    <r>
      <rPr>
        <sz val="9"/>
        <color theme="1"/>
        <rFont val="Calibri"/>
        <charset val="134"/>
      </rPr>
      <t>6</t>
    </r>
    <r>
      <rPr>
        <sz val="9"/>
        <color theme="1"/>
        <rFont val="SimSun"/>
        <charset val="134"/>
      </rPr>
      <t>号路两侧</t>
    </r>
  </si>
  <si>
    <t>2025-03-24 08:25:49</t>
  </si>
  <si>
    <t>2025-03-24 16:22:11</t>
  </si>
  <si>
    <t>高速龙岩连城冠豸山上</t>
  </si>
  <si>
    <t>永武高速冠豸山服务区</t>
  </si>
  <si>
    <t>2025-03-25 13:18:05</t>
  </si>
  <si>
    <r>
      <rPr>
        <sz val="9"/>
        <color theme="1"/>
        <rFont val="Calibri"/>
        <charset val="134"/>
      </rPr>
      <t>95</t>
    </r>
    <r>
      <rPr>
        <sz val="9"/>
        <color theme="1"/>
        <rFont val="SimSun"/>
        <charset val="134"/>
      </rPr>
      <t>号汽油（国</t>
    </r>
    <r>
      <rPr>
        <sz val="9"/>
        <color theme="1"/>
        <rFont val="Calibri"/>
        <charset val="134"/>
      </rPr>
      <t>VI</t>
    </r>
    <r>
      <rPr>
        <sz val="9"/>
        <color theme="1"/>
        <rFont val="SimSun"/>
        <charset val="134"/>
      </rPr>
      <t>）</t>
    </r>
  </si>
  <si>
    <t>中山安乐加油站</t>
  </si>
  <si>
    <t>2025-03-27 15:48:07</t>
  </si>
  <si>
    <t>惠州杨村南加油站</t>
  </si>
  <si>
    <t>2025-03-28 10:30:59</t>
  </si>
  <si>
    <t>高速漳州平和小溪南站</t>
  </si>
  <si>
    <t>2025-03-28 16:38:40</t>
  </si>
  <si>
    <t>高速南平浦南小桥二站</t>
  </si>
  <si>
    <t>2025-04-01 09:17:28</t>
  </si>
  <si>
    <t>2025-04-12 13:13:49</t>
  </si>
  <si>
    <t>永康东永鑫加油站</t>
  </si>
  <si>
    <t>永康市江南街道五金大道边</t>
  </si>
  <si>
    <t>2025-04-23 10:51:28</t>
  </si>
  <si>
    <t>2025-04-23 23:29:57</t>
  </si>
  <si>
    <r>
      <rPr>
        <sz val="9"/>
        <color theme="1"/>
        <rFont val="SimSun"/>
        <charset val="134"/>
      </rPr>
      <t>高杭甬长安服务区上</t>
    </r>
    <r>
      <rPr>
        <sz val="9"/>
        <color theme="1"/>
        <rFont val="Calibri"/>
        <charset val="134"/>
      </rPr>
      <t>bz</t>
    </r>
  </si>
  <si>
    <r>
      <rPr>
        <sz val="9"/>
        <color theme="1"/>
        <rFont val="SimSun"/>
        <charset val="134"/>
      </rPr>
      <t>海宁市长安镇兴城村长安服</t>
    </r>
    <r>
      <rPr>
        <sz val="9"/>
        <color theme="1"/>
        <rFont val="SimSun"/>
        <charset val="134"/>
      </rPr>
      <t>务区加油站</t>
    </r>
  </si>
  <si>
    <r>
      <rPr>
        <sz val="9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充值：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预分配：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9"/>
        <color theme="1"/>
        <rFont val="SimSun"/>
        <charset val="134"/>
      </rPr>
      <t>圈存：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圈提：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消费</t>
    </r>
    <r>
      <rPr>
        <sz val="9"/>
        <color theme="1"/>
        <rFont val="宋体"/>
        <charset val="134"/>
      </rPr>
      <t>：</t>
    </r>
    <r>
      <rPr>
        <sz val="9"/>
        <color theme="1"/>
        <rFont val="Calibri"/>
        <charset val="134"/>
      </rPr>
      <t>7,078.58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10.5"/>
        <color rgb="FFFF0000"/>
        <rFont val="SimSun"/>
        <charset val="134"/>
      </rPr>
      <t xml:space="preserve"> </t>
    </r>
    <r>
      <rPr>
        <sz val="9"/>
        <color rgb="FFFF0000"/>
        <rFont val="SimSun"/>
        <charset val="134"/>
      </rPr>
      <t>数量</t>
    </r>
    <r>
      <rPr>
        <sz val="9"/>
        <color rgb="FFFF0000"/>
        <rFont val="宋体"/>
        <charset val="134"/>
      </rPr>
      <t>：</t>
    </r>
    <r>
      <rPr>
        <sz val="9"/>
        <color rgb="FFFF0000"/>
        <rFont val="Calibri"/>
        <charset val="134"/>
      </rPr>
      <t>905.28</t>
    </r>
    <r>
      <rPr>
        <sz val="10.5"/>
        <color rgb="FFFF0000"/>
        <rFont val="SimSun"/>
        <charset val="134"/>
      </rPr>
      <t xml:space="preserve">  </t>
    </r>
    <r>
      <rPr>
        <sz val="10.5"/>
        <color theme="1"/>
        <rFont val="SimSun"/>
        <charset val="134"/>
      </rPr>
      <t xml:space="preserve">  </t>
    </r>
    <r>
      <rPr>
        <sz val="9"/>
        <color theme="1"/>
        <rFont val="SimSun"/>
        <charset val="134"/>
      </rPr>
      <t>优惠返利：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明折明扣：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</si>
  <si>
    <r>
      <rPr>
        <sz val="9"/>
        <color theme="1"/>
        <rFont val="SimSun"/>
        <charset val="134"/>
      </rPr>
      <t>卡号</t>
    </r>
    <r>
      <rPr>
        <sz val="9"/>
        <color theme="1"/>
        <rFont val="宋体"/>
        <charset val="134"/>
      </rPr>
      <t>：</t>
    </r>
    <r>
      <rPr>
        <sz val="9"/>
        <color theme="1"/>
        <rFont val="Calibri"/>
        <charset val="134"/>
      </rPr>
      <t>1000113300026912100</t>
    </r>
  </si>
  <si>
    <t>账户类型： 资金账户☐优惠账户</t>
  </si>
  <si>
    <t>2025-01-03 07:46:00</t>
  </si>
  <si>
    <t>金婺城金龙加油站</t>
  </si>
  <si>
    <r>
      <rPr>
        <sz val="9"/>
        <color theme="1"/>
        <rFont val="SimSun"/>
        <charset val="134"/>
      </rPr>
      <t>金华市金东区白龙桥镇马海</t>
    </r>
    <r>
      <rPr>
        <sz val="9"/>
        <color theme="1"/>
        <rFont val="SimSun"/>
        <charset val="134"/>
      </rPr>
      <t>地</t>
    </r>
  </si>
  <si>
    <t>2025-01-07 20:26:11</t>
  </si>
  <si>
    <t>2025-01-15 07:12:25</t>
  </si>
  <si>
    <r>
      <rPr>
        <sz val="8.5"/>
        <color theme="1"/>
        <rFont val="SimSun"/>
        <charset val="134"/>
      </rPr>
      <t>金华市金东区白龙桥镇马海</t>
    </r>
    <r>
      <rPr>
        <sz val="8.5"/>
        <color theme="1"/>
        <rFont val="SimSun"/>
        <charset val="134"/>
      </rPr>
      <t>地</t>
    </r>
  </si>
  <si>
    <t>2025-01-20 10:01:28</t>
  </si>
  <si>
    <t>2025-01-22 16:28:06</t>
  </si>
  <si>
    <t>2025-01-22 16:28:09</t>
  </si>
  <si>
    <t>2025-01-25 15:40:54</t>
  </si>
  <si>
    <r>
      <rPr>
        <sz val="8.5"/>
        <color theme="1"/>
        <rFont val="Calibri"/>
        <charset val="134"/>
      </rPr>
      <t>95</t>
    </r>
    <r>
      <rPr>
        <sz val="8.5"/>
        <color theme="1"/>
        <rFont val="SimSun"/>
        <charset val="134"/>
      </rPr>
      <t>号车用乙醇汽油</t>
    </r>
    <r>
      <rPr>
        <sz val="8.5"/>
        <color theme="1"/>
        <rFont val="Calibri"/>
        <charset val="134"/>
      </rPr>
      <t>(E10)(VIB)</t>
    </r>
  </si>
  <si>
    <t>安徽高速茶庵东站</t>
  </si>
  <si>
    <t>2025-02-01 09:56:41</t>
  </si>
  <si>
    <t>六安霍邱新东湖加油站</t>
  </si>
  <si>
    <t>2025-02-02 21:25:10</t>
  </si>
  <si>
    <t>六安霍邱二站加油站</t>
  </si>
  <si>
    <t>2025-02-05 12:34:16</t>
  </si>
  <si>
    <t>2025-02-09 13:05:26</t>
  </si>
  <si>
    <t>金金开秋高加油站</t>
  </si>
  <si>
    <t>金华宾虹路延伸段秋高村</t>
  </si>
  <si>
    <t>2025-02-14 07:06:29</t>
  </si>
  <si>
    <t>2025-02-14 07:06:42</t>
  </si>
  <si>
    <t>2025-02-22 07:10:23</t>
  </si>
  <si>
    <t>2025-03-03 07:08:28</t>
  </si>
  <si>
    <t>2025-03-11 07:08:59</t>
  </si>
  <si>
    <t>2025-03-18 07:13:14</t>
  </si>
  <si>
    <t>2025-03-25 16:03:04</t>
  </si>
  <si>
    <t>2025-03-25 16:03:06</t>
  </si>
  <si>
    <t>2025-04-01 12:32:42</t>
  </si>
  <si>
    <t>2025-04-11 12:22:11</t>
  </si>
  <si>
    <t>2025-04-20 11:05:02</t>
  </si>
  <si>
    <t>2025-04-27 19:04:32</t>
  </si>
  <si>
    <t>2025-04-27 19:04:45</t>
  </si>
  <si>
    <t>2025-05-01 14:07:49</t>
  </si>
  <si>
    <t>2025-05-09 06:39:26</t>
  </si>
  <si>
    <t>2025-05-17 06:43:23</t>
  </si>
  <si>
    <t>2025-05-27 06:43:18</t>
  </si>
  <si>
    <t>2025-06-06 06:39:09</t>
  </si>
  <si>
    <t>2025-06-06 06:39:20</t>
  </si>
  <si>
    <t>2025-06-14 08:52:47</t>
  </si>
  <si>
    <t>2025-06-21 06:50:38</t>
  </si>
  <si>
    <t>2025-07-04 06:44:06</t>
  </si>
  <si>
    <t>2025-07-06 17:48:36</t>
  </si>
  <si>
    <t>2025-07-12 06:45:22</t>
  </si>
  <si>
    <t>2025-07-17 06:42:00</t>
  </si>
  <si>
    <t>2025-07-26 10:52:38</t>
  </si>
  <si>
    <r>
      <rPr>
        <sz val="8.5"/>
        <color theme="1"/>
        <rFont val="SimSun"/>
        <charset val="134"/>
      </rPr>
      <t>高金华</t>
    </r>
    <r>
      <rPr>
        <sz val="8.5"/>
        <color theme="1"/>
        <rFont val="Calibri"/>
        <charset val="134"/>
      </rPr>
      <t>YJ</t>
    </r>
    <r>
      <rPr>
        <sz val="8.5"/>
        <color theme="1"/>
        <rFont val="SimSun"/>
        <charset val="134"/>
      </rPr>
      <t>东阳服务区上</t>
    </r>
  </si>
  <si>
    <r>
      <rPr>
        <sz val="8.5"/>
        <color theme="1"/>
        <rFont val="SimSun"/>
        <charset val="134"/>
      </rPr>
      <t>东阳市六石镇王村甬金高速</t>
    </r>
    <r>
      <rPr>
        <sz val="8.5"/>
        <color theme="1"/>
        <rFont val="SimSun"/>
        <charset val="134"/>
      </rPr>
      <t>东阳服务区加油站</t>
    </r>
  </si>
  <si>
    <t>2025-07-28 17:06:53</t>
  </si>
  <si>
    <t>2025-08-02 17:45:14</t>
  </si>
  <si>
    <t>2025-08-08 07:30:54</t>
  </si>
  <si>
    <t>2025-08-22 06:39:41</t>
  </si>
  <si>
    <t>2025-08-22 06:41:38</t>
  </si>
  <si>
    <t>2025-08-30 06:44:20</t>
  </si>
  <si>
    <t>2025-09-02 17:11:41</t>
  </si>
  <si>
    <t>2025-09-09 06:46:28</t>
  </si>
  <si>
    <t>2025-09-16 06:44:33</t>
  </si>
  <si>
    <t>2025-09-23 17:58:37</t>
  </si>
  <si>
    <t>2025-09-27 07:27:04</t>
  </si>
  <si>
    <t>舟普陀东港加油站</t>
  </si>
  <si>
    <t>舟山市普陀区东港开发区</t>
  </si>
  <si>
    <t>2025-09-30 07:49:07</t>
  </si>
  <si>
    <t>2025-10-03 07:47:33</t>
  </si>
  <si>
    <t>金婺城二环西路加油站</t>
  </si>
  <si>
    <r>
      <rPr>
        <sz val="8.5"/>
        <color theme="1"/>
        <rFont val="SimSun"/>
        <charset val="134"/>
      </rPr>
      <t>浙江省金华市婺城区白龙桥</t>
    </r>
    <r>
      <rPr>
        <sz val="8.5"/>
        <color theme="1"/>
        <rFont val="SimSun"/>
        <charset val="134"/>
      </rPr>
      <t>镇二环西路以西、金华江以</t>
    </r>
    <r>
      <rPr>
        <sz val="8.5"/>
        <color theme="1"/>
        <rFont val="SimSun"/>
        <charset val="134"/>
      </rPr>
      <t>南</t>
    </r>
  </si>
  <si>
    <t>2025-10-15 07:15:39</t>
  </si>
  <si>
    <t>2025-10-23 07:07:12</t>
  </si>
  <si>
    <t>2025-10-23 07:07:18</t>
  </si>
  <si>
    <t>2025-10-28 16:56:21</t>
  </si>
  <si>
    <t>2025-10-31 07:06:34</t>
  </si>
  <si>
    <t>2025-11-04 12:46:24</t>
  </si>
  <si>
    <t>高杭甬嘉兴服务区下</t>
  </si>
  <si>
    <r>
      <rPr>
        <sz val="8.5"/>
        <color theme="1"/>
        <rFont val="SimSun"/>
        <charset val="134"/>
      </rPr>
      <t>嘉兴市王店镇建农村嘉兴服</t>
    </r>
    <r>
      <rPr>
        <sz val="8.5"/>
        <color theme="1"/>
        <rFont val="SimSun"/>
        <charset val="134"/>
      </rPr>
      <t>务区加油站</t>
    </r>
  </si>
  <si>
    <t>2025-11-06 12:12:28</t>
  </si>
  <si>
    <r>
      <rPr>
        <sz val="8.5"/>
        <color theme="1"/>
        <rFont val="Calibri"/>
        <charset val="134"/>
      </rPr>
      <t>95</t>
    </r>
    <r>
      <rPr>
        <sz val="8.5"/>
        <color theme="1"/>
        <rFont val="SimSun"/>
        <charset val="134"/>
      </rPr>
      <t>号汽油</t>
    </r>
  </si>
  <si>
    <t>高速沪苏浙平望子站北</t>
  </si>
  <si>
    <t>2025-11-12 07:12:17</t>
  </si>
  <si>
    <t>2025-11-20 07:10:24</t>
  </si>
  <si>
    <t>2025-11-23 12:31:49</t>
  </si>
  <si>
    <t>2025-11-28 07:07:52</t>
  </si>
  <si>
    <t>2025-12-06 07:08:09</t>
  </si>
  <si>
    <t>2025-12-06 07:11:06</t>
  </si>
  <si>
    <t>2025-12-14 08:23:58</t>
  </si>
  <si>
    <t>2025-12-15 16:54:14</t>
  </si>
  <si>
    <t>2025-12-21 18:30:49</t>
  </si>
  <si>
    <t>2025-12-26 10:30:05</t>
  </si>
  <si>
    <t>高温丽丽水服务区下</t>
  </si>
  <si>
    <r>
      <rPr>
        <sz val="8.5"/>
        <color theme="1"/>
        <rFont val="SimSun"/>
        <charset val="134"/>
      </rPr>
      <t>丽水市莲都区联城镇凤鸣村</t>
    </r>
    <r>
      <rPr>
        <sz val="8.5"/>
        <color theme="1"/>
        <rFont val="SimSun"/>
        <charset val="134"/>
      </rPr>
      <t>金丽温高速丽水服务区加油</t>
    </r>
    <r>
      <rPr>
        <sz val="8.5"/>
        <color theme="1"/>
        <rFont val="SimSun"/>
        <charset val="134"/>
      </rPr>
      <t>站</t>
    </r>
  </si>
  <si>
    <t>2025-12-29 17:50:41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</si>
  <si>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24,000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21,527.07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</t>
    </r>
    <r>
      <rPr>
        <sz val="10.5"/>
        <color rgb="FFFF0000"/>
        <rFont val="SimSun"/>
        <charset val="134"/>
      </rPr>
      <t xml:space="preserve"> 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2,812.34</t>
    </r>
    <r>
      <rPr>
        <sz val="10.5"/>
        <color rgb="FFFF0000"/>
        <rFont val="SimSun"/>
        <charset val="134"/>
      </rPr>
      <t xml:space="preserve"> 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</si>
  <si>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1000113300026912101</t>
    </r>
  </si>
  <si>
    <r>
      <rPr>
        <sz val="8.5"/>
        <color theme="1"/>
        <rFont val="SimSun"/>
        <charset val="134"/>
      </rPr>
      <t>账单类型： 备付账  卡账</t>
    </r>
    <r>
      <rPr>
        <sz val="8.5"/>
        <color theme="1"/>
        <rFont val="Calibri"/>
        <charset val="134"/>
      </rPr>
      <t xml:space="preserve"> </t>
    </r>
    <r>
      <rPr>
        <sz val="8.5"/>
        <color theme="1"/>
        <rFont val="SimSun"/>
        <charset val="134"/>
      </rPr>
      <t>☐钱包账</t>
    </r>
  </si>
  <si>
    <t>2025-01-03 17:22:16</t>
  </si>
  <si>
    <r>
      <rPr>
        <sz val="8.5"/>
        <color theme="1"/>
        <rFont val="Calibri"/>
        <charset val="134"/>
      </rPr>
      <t>92</t>
    </r>
    <r>
      <rPr>
        <sz val="8.5"/>
        <color theme="1"/>
        <rFont val="SimSun"/>
        <charset val="134"/>
      </rPr>
      <t>号车用汽油</t>
    </r>
    <r>
      <rPr>
        <sz val="8.5"/>
        <color theme="1"/>
        <rFont val="Calibri"/>
        <charset val="134"/>
      </rPr>
      <t>(VIB)</t>
    </r>
  </si>
  <si>
    <t>金武义武阳加油站</t>
  </si>
  <si>
    <t>武义县城周岭</t>
  </si>
  <si>
    <t>2025-01-09 19:50:57</t>
  </si>
  <si>
    <t>2025-01-21 17:01:34</t>
  </si>
  <si>
    <t>2025-01-25 08:32:50</t>
  </si>
  <si>
    <t>衢龙游湖镇加油站</t>
  </si>
  <si>
    <t>兰贺线龙游湖镇</t>
  </si>
  <si>
    <t>2025-02-03 13:50:34</t>
  </si>
  <si>
    <t>2025-02-13 16:45:11</t>
  </si>
  <si>
    <t>2025-02-20 17:48:09</t>
  </si>
  <si>
    <t>2025-04-05 16:50:39</t>
  </si>
  <si>
    <t>2025-04-05 16:50:54</t>
  </si>
  <si>
    <r>
      <rPr>
        <sz val="8.5"/>
        <color theme="1"/>
        <rFont val="SimSun"/>
        <charset val="134"/>
      </rPr>
      <t>自助</t>
    </r>
    <r>
      <rPr>
        <sz val="8.5"/>
        <color theme="1"/>
        <rFont val="Calibri"/>
        <charset val="134"/>
      </rPr>
      <t>95</t>
    </r>
    <r>
      <rPr>
        <sz val="8.5"/>
        <color theme="1"/>
        <rFont val="SimSun"/>
        <charset val="134"/>
      </rPr>
      <t>号车用汽油</t>
    </r>
    <r>
      <rPr>
        <sz val="8.5"/>
        <color theme="1"/>
        <rFont val="Calibri"/>
        <charset val="134"/>
      </rPr>
      <t>(VIB)</t>
    </r>
  </si>
  <si>
    <t>2025-04-19 10:49:41</t>
  </si>
  <si>
    <t>金婺城城北加油站</t>
  </si>
  <si>
    <r>
      <rPr>
        <sz val="8.5"/>
        <color theme="1"/>
        <rFont val="SimSun"/>
        <charset val="134"/>
      </rPr>
      <t>金华市八一北街迎宾大道东</t>
    </r>
    <r>
      <rPr>
        <sz val="8.5"/>
        <color theme="1"/>
        <rFont val="SimSun"/>
        <charset val="134"/>
      </rPr>
      <t>侧</t>
    </r>
  </si>
  <si>
    <t>2025-05-01 19:23:54</t>
  </si>
  <si>
    <t>2025-05-08 09:10:35</t>
  </si>
  <si>
    <t>2025-06-01 13:52:46</t>
  </si>
  <si>
    <t>金婺城航天加油站</t>
  </si>
  <si>
    <t>金华市婺城区洋埠镇戴家村</t>
  </si>
  <si>
    <t>2025-06-15 18:36:31</t>
  </si>
  <si>
    <t>2025-06-15 18:37:52</t>
  </si>
  <si>
    <t>2025-06-20 10:57:08</t>
  </si>
  <si>
    <t>2025-07-20 16:50:06</t>
  </si>
  <si>
    <t>2025-08-17 11:39:20</t>
  </si>
  <si>
    <r>
      <rPr>
        <sz val="8.5"/>
        <color theme="1"/>
        <rFont val="SimSun"/>
        <charset val="134"/>
      </rPr>
      <t>金武义柳城加油站</t>
    </r>
    <r>
      <rPr>
        <sz val="8.5"/>
        <color theme="1"/>
        <rFont val="Calibri"/>
        <charset val="134"/>
      </rPr>
      <t>bz</t>
    </r>
  </si>
  <si>
    <t>武义县柳城镇县后村</t>
  </si>
  <si>
    <t>2025-08-17 11:39:25</t>
  </si>
  <si>
    <t>2025-08-24 13:15:52</t>
  </si>
  <si>
    <t>绍越城绍诸服务区北</t>
  </si>
  <si>
    <r>
      <rPr>
        <sz val="8.5"/>
        <color theme="1"/>
        <rFont val="SimSun"/>
        <charset val="134"/>
      </rPr>
      <t>绍兴市越城区鉴湖镇绍诸高</t>
    </r>
    <r>
      <rPr>
        <sz val="8.5"/>
        <color theme="1"/>
        <rFont val="SimSun"/>
        <charset val="134"/>
      </rPr>
      <t>速公路绍兴服务区内</t>
    </r>
  </si>
  <si>
    <t>2025-09-06 12:07:38</t>
  </si>
  <si>
    <t>金金开城南加油站</t>
  </si>
  <si>
    <r>
      <rPr>
        <sz val="8.5"/>
        <color theme="1"/>
        <rFont val="SimSun"/>
        <charset val="134"/>
      </rPr>
      <t>金华市区八一南路保集半岛</t>
    </r>
    <r>
      <rPr>
        <sz val="8.5"/>
        <color theme="1"/>
        <rFont val="SimSun"/>
        <charset val="134"/>
      </rPr>
      <t>对面</t>
    </r>
  </si>
  <si>
    <t>2025-09-22 09:57:42</t>
  </si>
  <si>
    <t>2025-09-22 09:57:46</t>
  </si>
  <si>
    <t>2025-10-15 20:47:34</t>
  </si>
  <si>
    <t>2025-10-21 10:49:15</t>
  </si>
  <si>
    <t>2025-10-26 08:49:47</t>
  </si>
  <si>
    <t>2025-10-26 08:51:06</t>
  </si>
  <si>
    <t>2025.11-16 15:49.37</t>
  </si>
  <si>
    <t>2025-11-30 12:00:59</t>
  </si>
  <si>
    <t>2025-12-08 13:13:15</t>
  </si>
  <si>
    <t>2025-12-20 17:18:52</t>
  </si>
  <si>
    <t>2025-12-20 17:20:44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</si>
  <si>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</si>
  <si>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Calibri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Calibri"/>
        <charset val="134"/>
      </rPr>
      <t>：7,200</t>
    </r>
    <r>
      <rPr>
        <sz val="8.5"/>
        <color theme="1"/>
        <rFont val="SimSun"/>
        <charset val="134"/>
      </rPr>
      <t>元</t>
    </r>
    <r>
      <rPr>
        <sz val="10.5"/>
        <color theme="1"/>
        <rFont val="Calibri"/>
        <charset val="134"/>
      </rPr>
      <t xml:space="preserve">   </t>
    </r>
    <r>
      <rPr>
        <sz val="8.5"/>
        <color theme="1"/>
        <rFont val="SimSun"/>
        <charset val="134"/>
      </rPr>
      <t>圏提：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Calibri"/>
        <charset val="134"/>
      </rPr>
      <t xml:space="preserve"> 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Calibri"/>
        <charset val="134"/>
      </rPr>
      <t>：7,377.17</t>
    </r>
  </si>
  <si>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975.74</t>
    </r>
    <r>
      <rPr>
        <sz val="10.5"/>
        <color rgb="FFFF0000"/>
        <rFont val="SimSun"/>
        <charset val="134"/>
      </rPr>
      <t xml:space="preserve"> </t>
    </r>
    <r>
      <rPr>
        <sz val="10.5"/>
        <color theme="1"/>
        <rFont val="SimSun"/>
        <charset val="134"/>
      </rPr>
      <t xml:space="preserve">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</si>
  <si>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1000113300026912103</t>
    </r>
  </si>
  <si>
    <t>账单类型： 备付账  卡账 ☐钱包账</t>
  </si>
  <si>
    <t>2025-01-02 07:12:41</t>
  </si>
  <si>
    <t>金婺城姜山头加油站</t>
  </si>
  <si>
    <t>金华秋滨街道姜山头村</t>
  </si>
  <si>
    <t>2025-01-02 07:12:55</t>
  </si>
  <si>
    <t>2025-01-12 10:43:43</t>
  </si>
  <si>
    <t>2025-01-22 16:47:00</t>
  </si>
  <si>
    <t>2025-01-22 16:47:04</t>
  </si>
  <si>
    <t>2025-02-01 07:59:25</t>
  </si>
  <si>
    <t>2025-02-02 09:40:21</t>
  </si>
  <si>
    <r>
      <rPr>
        <sz val="8.5"/>
        <color theme="1"/>
        <rFont val="Calibri"/>
        <charset val="134"/>
      </rPr>
      <t>92</t>
    </r>
    <r>
      <rPr>
        <sz val="8.5"/>
        <color theme="1"/>
        <rFont val="SimSun"/>
        <charset val="134"/>
      </rPr>
      <t>号车用乙醇汽油</t>
    </r>
    <r>
      <rPr>
        <sz val="8.5"/>
        <color theme="1"/>
        <rFont val="Calibri"/>
        <charset val="134"/>
      </rPr>
      <t>(E10)(VIB)</t>
    </r>
  </si>
  <si>
    <t>合肥合蚌路二站</t>
  </si>
  <si>
    <t>肥东县店埠镇塘村</t>
  </si>
  <si>
    <t>2025-02-06 17:53:58</t>
  </si>
  <si>
    <t>2025-03-04 20:08:02</t>
  </si>
  <si>
    <t>永康西花街加油站</t>
  </si>
  <si>
    <t>永康市花街镇花街村</t>
  </si>
  <si>
    <t>2025-03-04 20:08:12</t>
  </si>
  <si>
    <t>2025-03-15 18:09:17</t>
  </si>
  <si>
    <t>2025-03-27 06:47:52</t>
  </si>
  <si>
    <t>2025-03-27 06:48:03</t>
  </si>
  <si>
    <t>2025-04-07 19:05:38</t>
  </si>
  <si>
    <t>2025-04-21 07:04:44</t>
  </si>
  <si>
    <t>2025-05-01 08:33:55</t>
  </si>
  <si>
    <r>
      <rPr>
        <sz val="8.5"/>
        <color theme="1"/>
        <rFont val="Calibri"/>
        <charset val="134"/>
      </rPr>
      <t>92</t>
    </r>
    <r>
      <rPr>
        <sz val="8.5"/>
        <color theme="1"/>
        <rFont val="SimSun"/>
        <charset val="134"/>
      </rPr>
      <t>号车用汽油（</t>
    </r>
    <r>
      <rPr>
        <sz val="8.5"/>
        <color theme="1"/>
        <rFont val="Calibri"/>
        <charset val="134"/>
      </rPr>
      <t xml:space="preserve">VI </t>
    </r>
    <r>
      <rPr>
        <sz val="8.5"/>
        <color theme="1"/>
        <rFont val="Calibri"/>
        <charset val="134"/>
      </rPr>
      <t>B)</t>
    </r>
  </si>
  <si>
    <t>安徽高速深渡北站</t>
  </si>
  <si>
    <t>2025-05-01 08:36:04</t>
  </si>
  <si>
    <t>2025-05-01 08:36:17</t>
  </si>
  <si>
    <t>2025-05-03 18:14:46</t>
  </si>
  <si>
    <t>合肥长临河服务区加油站（卡）</t>
  </si>
  <si>
    <t>2025-05-06 06:47:13</t>
  </si>
  <si>
    <t>2025-05-15 18:14:08</t>
  </si>
  <si>
    <t>2025-06-04 18:21:59</t>
  </si>
  <si>
    <t>2025-06-04 18:22:10</t>
  </si>
  <si>
    <t>2025-06-14 17:15:21</t>
  </si>
  <si>
    <t>2025-06-24 18:54:31</t>
  </si>
  <si>
    <t>2025-07-07 06:45:10</t>
  </si>
  <si>
    <t>2025-07-07 06:45:21</t>
  </si>
  <si>
    <t>2025-07-16 19:20:46</t>
  </si>
  <si>
    <t>2025-07-16 19:21:36</t>
  </si>
  <si>
    <t>2025-07-26 16:57:22</t>
  </si>
  <si>
    <t>2025-07-26 16:57:33</t>
  </si>
  <si>
    <t>2025-08-07 19:23:57</t>
  </si>
  <si>
    <t>2025-08-20 03:19:23</t>
  </si>
  <si>
    <t>2025-09-02 13:41:58</t>
  </si>
  <si>
    <t>2025-09-02 13:42:11</t>
  </si>
  <si>
    <t>2025-09-12 23:58:44</t>
  </si>
  <si>
    <t>2025-09-22 19:29:45</t>
  </si>
  <si>
    <t>2025-10-01 07:58:17</t>
  </si>
  <si>
    <t>2025-10-03 10:50:52</t>
  </si>
  <si>
    <t>合肥合蚌路三站（卡）</t>
  </si>
  <si>
    <t>肥东县梁园镇</t>
  </si>
  <si>
    <t>2025-10-11 18:04:53</t>
  </si>
  <si>
    <t>金金开秋滨加油站</t>
  </si>
  <si>
    <r>
      <rPr>
        <sz val="8.5"/>
        <color theme="1"/>
        <rFont val="SimSun"/>
        <charset val="134"/>
      </rPr>
      <t>金华市秋滨工业区姜山头小</t>
    </r>
    <r>
      <rPr>
        <sz val="8.5"/>
        <color theme="1"/>
        <rFont val="SimSun"/>
        <charset val="134"/>
      </rPr>
      <t>学旁</t>
    </r>
  </si>
  <si>
    <t>2025-10-23 18:14:29</t>
  </si>
  <si>
    <t>2025-10-23 18:14:45</t>
  </si>
  <si>
    <t>2025-11-02 20:42:33</t>
  </si>
  <si>
    <t>2025-11-14 23:48:04</t>
  </si>
  <si>
    <t>2025-11-26 18:43:07</t>
  </si>
  <si>
    <t>2025-11-26 18:43:30</t>
  </si>
  <si>
    <t>2025-12-06 21:22:45</t>
  </si>
  <si>
    <t>2025-12-21 20:16:02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</si>
  <si>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12,000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圏提：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11,907.4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</t>
    </r>
    <r>
      <rPr>
        <sz val="10.5"/>
        <color rgb="FFFF0000"/>
        <rFont val="SimSun"/>
        <charset val="134"/>
      </rPr>
      <t xml:space="preserve">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1,655.5</t>
    </r>
    <r>
      <rPr>
        <sz val="10.5"/>
        <color rgb="FFFF0000"/>
        <rFont val="SimSun"/>
        <charset val="134"/>
      </rPr>
      <t xml:space="preserve"> </t>
    </r>
    <r>
      <rPr>
        <sz val="10.5"/>
        <color theme="1"/>
        <rFont val="SimSun"/>
        <charset val="134"/>
      </rPr>
      <t xml:space="preserve">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</si>
  <si>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1000113300026912104</t>
    </r>
  </si>
  <si>
    <r>
      <rPr>
        <sz val="8.5"/>
        <color theme="1"/>
        <rFont val="SimSun"/>
        <charset val="134"/>
      </rPr>
      <t>账单类型：备付账  卡账</t>
    </r>
    <r>
      <rPr>
        <sz val="8.5"/>
        <color theme="1"/>
        <rFont val="Calibri"/>
        <charset val="134"/>
      </rPr>
      <t xml:space="preserve"> </t>
    </r>
    <r>
      <rPr>
        <sz val="8.5"/>
        <color theme="1"/>
        <rFont val="SimSun"/>
        <charset val="134"/>
      </rPr>
      <t>☐钱包账</t>
    </r>
  </si>
  <si>
    <t>2025-01-10 16:06:53</t>
  </si>
  <si>
    <t>杭临安牧亭加油站</t>
  </si>
  <si>
    <r>
      <rPr>
        <sz val="8.5"/>
        <color theme="1"/>
        <rFont val="SimSun"/>
        <charset val="134"/>
      </rPr>
      <t>杭州市临安区潜川镇牧亭村</t>
    </r>
    <r>
      <rPr>
        <sz val="8.5"/>
        <color theme="1"/>
        <rFont val="SimSun"/>
        <charset val="134"/>
      </rPr>
      <t>下村</t>
    </r>
    <r>
      <rPr>
        <sz val="8.5"/>
        <color theme="1"/>
        <rFont val="Calibri"/>
        <charset val="134"/>
      </rPr>
      <t>165</t>
    </r>
    <r>
      <rPr>
        <sz val="8.5"/>
        <color theme="1"/>
        <rFont val="SimSun"/>
        <charset val="134"/>
      </rPr>
      <t>号</t>
    </r>
  </si>
  <si>
    <t>2025-01-24 12:25:35</t>
  </si>
  <si>
    <t>杭临安第三加油站</t>
  </si>
  <si>
    <r>
      <rPr>
        <sz val="8.5"/>
        <color theme="1"/>
        <rFont val="SimSun"/>
        <charset val="134"/>
      </rPr>
      <t>杭州市临安区於潜镇潜洲路</t>
    </r>
    <r>
      <rPr>
        <sz val="8.5"/>
        <color theme="1"/>
        <rFont val="Calibri"/>
        <charset val="134"/>
      </rPr>
      <t>69</t>
    </r>
    <r>
      <rPr>
        <sz val="8.5"/>
        <color theme="1"/>
        <rFont val="SimSun"/>
        <charset val="134"/>
      </rPr>
      <t>号</t>
    </r>
  </si>
  <si>
    <t>2025-02-16 07:46:44</t>
  </si>
  <si>
    <t>2025-02-25 16:03:30</t>
  </si>
  <si>
    <t>2025-04-11 16:08:56</t>
  </si>
  <si>
    <t>2025-04-11 16:10:55</t>
  </si>
  <si>
    <t>2025-05-09 16:06:13</t>
  </si>
  <si>
    <t>2025-12-19 16:05:44</t>
  </si>
  <si>
    <t>2025-12-19 16:05:55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</si>
  <si>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6.500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2,145.4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</t>
    </r>
    <r>
      <rPr>
        <sz val="10.5"/>
        <color rgb="FFFF0000"/>
        <rFont val="SimSun"/>
        <charset val="134"/>
      </rPr>
      <t xml:space="preserve">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290</t>
    </r>
    <r>
      <rPr>
        <sz val="10.5"/>
        <color rgb="FFFF0000"/>
        <rFont val="SimSun"/>
        <charset val="134"/>
      </rPr>
      <t xml:space="preserve"> 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</si>
  <si>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1000113300026912118</t>
    </r>
  </si>
  <si>
    <t>2025-02-05 11:57:37</t>
  </si>
  <si>
    <t>2025-02-05 11:58:49</t>
  </si>
  <si>
    <t>2025-06-15 12:39:46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</si>
  <si>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1,000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363.7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</t>
    </r>
    <r>
      <rPr>
        <sz val="10.5"/>
        <color rgb="FFFF0000"/>
        <rFont val="SimSun"/>
        <charset val="134"/>
      </rPr>
      <t xml:space="preserve"> 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48.48</t>
    </r>
    <r>
      <rPr>
        <sz val="10.5"/>
        <color rgb="FFFF0000"/>
        <rFont val="SimSun"/>
        <charset val="134"/>
      </rPr>
      <t xml:space="preserve"> 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</si>
  <si>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1000113300026912120</t>
    </r>
  </si>
  <si>
    <t>2025-01-21 10:49:15</t>
  </si>
  <si>
    <t>垄茶高速腰陂一加油站</t>
  </si>
  <si>
    <t>株洲市茶陵县腰陂镇木冲村</t>
  </si>
  <si>
    <t>2025-01-21 10:49:20</t>
  </si>
  <si>
    <t>2025-01-25 12:43:25</t>
  </si>
  <si>
    <t>2025-02-10 11:47:55</t>
  </si>
  <si>
    <r>
      <rPr>
        <sz val="8.5"/>
        <color theme="1"/>
        <rFont val="Calibri"/>
        <charset val="134"/>
      </rPr>
      <t>95</t>
    </r>
    <r>
      <rPr>
        <sz val="8.5"/>
        <color theme="1"/>
        <rFont val="SimSun"/>
        <charset val="134"/>
      </rPr>
      <t>号汽油</t>
    </r>
    <r>
      <rPr>
        <sz val="8.5"/>
        <color theme="1"/>
        <rFont val="Calibri"/>
        <charset val="134"/>
      </rPr>
      <t>（VIB）</t>
    </r>
  </si>
  <si>
    <t>高速赣东济广金溪西站</t>
  </si>
  <si>
    <t>2025-02-12 15:13:54</t>
  </si>
  <si>
    <t>永州市曲河综合网点</t>
  </si>
  <si>
    <t>永州市冷水滩区曲河</t>
  </si>
  <si>
    <t>2025-03-12 10:38:40</t>
  </si>
  <si>
    <t>衡澳高速一综合网点</t>
  </si>
  <si>
    <t>2025-04-05 09:19:53</t>
  </si>
  <si>
    <t>永州市春江路综合网点</t>
  </si>
  <si>
    <r>
      <rPr>
        <sz val="8.5"/>
        <color theme="1"/>
        <rFont val="SimSun"/>
        <charset val="134"/>
      </rPr>
      <t>永州市春江路与珊瑚东路交</t>
    </r>
    <r>
      <rPr>
        <sz val="8.5"/>
        <color theme="1"/>
        <rFont val="SimSun"/>
        <charset val="134"/>
      </rPr>
      <t>汇处东侧</t>
    </r>
  </si>
  <si>
    <t>2025-05-02 15:19:52</t>
  </si>
  <si>
    <t>2025-05-02 15:19:59</t>
  </si>
  <si>
    <t>2025-06-24 15:33:13</t>
  </si>
  <si>
    <t>2025-07-28 13:04:08</t>
  </si>
  <si>
    <t>永州零陵北路综合网点</t>
  </si>
  <si>
    <t>2025-08-28 14:34:36</t>
  </si>
  <si>
    <t>2025-08-28 14:34:39</t>
  </si>
  <si>
    <t>2025-09-07 16:56:19</t>
  </si>
  <si>
    <t>2025-10-04 12:21:09</t>
  </si>
  <si>
    <t>2025-10-25 10:57:40</t>
  </si>
  <si>
    <t>2025-11-02 18:54:45</t>
  </si>
  <si>
    <t>2025-11-28 16:20:33</t>
  </si>
  <si>
    <t>冷水滩梧桐路综合网点</t>
  </si>
  <si>
    <r>
      <rPr>
        <sz val="8.5"/>
        <color theme="1"/>
        <rFont val="SimSun"/>
        <charset val="134"/>
      </rPr>
      <t>永州市冷水滩区梧桐路与财</t>
    </r>
    <r>
      <rPr>
        <sz val="8.5"/>
        <color theme="1"/>
        <rFont val="SimSun"/>
        <charset val="134"/>
      </rPr>
      <t>富路交汇处</t>
    </r>
  </si>
  <si>
    <t>2025-12-11 12:55:54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</si>
  <si>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8.000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7.628.79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990.4</t>
    </r>
    <r>
      <rPr>
        <sz val="10.5"/>
        <color rgb="FFFF0000"/>
        <rFont val="SimSun"/>
        <charset val="134"/>
      </rPr>
      <t xml:space="preserve">  </t>
    </r>
    <r>
      <rPr>
        <sz val="10.5"/>
        <color theme="1"/>
        <rFont val="SimSun"/>
        <charset val="134"/>
      </rPr>
      <t xml:space="preserve">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</si>
  <si>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1000113300026912121</t>
    </r>
  </si>
  <si>
    <r>
      <rPr>
        <sz val="8.5"/>
        <color theme="1"/>
        <rFont val="SimSun"/>
        <charset val="134"/>
      </rPr>
      <t>账单类型： 备付账 卡账</t>
    </r>
    <r>
      <rPr>
        <sz val="8.5"/>
        <color theme="1"/>
        <rFont val="Calibri"/>
        <charset val="134"/>
      </rPr>
      <t xml:space="preserve"> </t>
    </r>
    <r>
      <rPr>
        <sz val="8.5"/>
        <color theme="1"/>
        <rFont val="SimSun"/>
        <charset val="134"/>
      </rPr>
      <t>☐钱包账</t>
    </r>
  </si>
  <si>
    <r>
      <rPr>
        <sz val="8.5"/>
        <color theme="1"/>
        <rFont val="SimSun"/>
        <charset val="134"/>
      </rPr>
      <t>账户类型： 资金账户</t>
    </r>
    <r>
      <rPr>
        <sz val="8.5"/>
        <color theme="1"/>
        <rFont val="Calibri"/>
        <charset val="134"/>
      </rPr>
      <t xml:space="preserve"> </t>
    </r>
    <r>
      <rPr>
        <sz val="8.5"/>
        <color theme="1"/>
        <rFont val="SimSun"/>
        <charset val="134"/>
      </rPr>
      <t>☐优惠账户</t>
    </r>
  </si>
  <si>
    <t>2025-01-11 17:31:32</t>
  </si>
  <si>
    <t>2025-02-17 17:24:11</t>
  </si>
  <si>
    <t>2025-02-17 17:24:17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</si>
  <si>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2.000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300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</t>
    </r>
    <r>
      <rPr>
        <sz val="10.5"/>
        <color rgb="FFFF0000"/>
        <rFont val="SimSun"/>
        <charset val="134"/>
      </rPr>
      <t xml:space="preserve">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38.76</t>
    </r>
    <r>
      <rPr>
        <sz val="10.5"/>
        <color rgb="FFFF0000"/>
        <rFont val="SimSun"/>
        <charset val="134"/>
      </rPr>
      <t xml:space="preserve">  </t>
    </r>
    <r>
      <rPr>
        <sz val="10.5"/>
        <color theme="1"/>
        <rFont val="SimSun"/>
        <charset val="134"/>
      </rPr>
      <t xml:space="preserve">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</si>
  <si>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1000113300026912156</t>
    </r>
  </si>
  <si>
    <t>2025-03-18 20:41:24</t>
  </si>
  <si>
    <t>2025-04-27 10:45:22</t>
  </si>
  <si>
    <t>2025-06-15 07:01:32</t>
  </si>
  <si>
    <t>2025-07-20 13:35:39</t>
  </si>
  <si>
    <t>2025-08-31 10:30:40</t>
  </si>
  <si>
    <t>2025-09-21 12:17:50</t>
  </si>
  <si>
    <t>2025-10-22 18:52:05</t>
  </si>
  <si>
    <t>2025-11-12 09:00:33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</si>
  <si>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1,643.58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10.5"/>
        <color rgb="FFFF0000"/>
        <rFont val="SimSun"/>
        <charset val="134"/>
      </rPr>
      <t xml:space="preserve">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230.99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</si>
  <si>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1000113300026912157</t>
    </r>
  </si>
  <si>
    <t>2025-01-06 19:08:26</t>
  </si>
  <si>
    <t>2025-01-14 10:11:12</t>
  </si>
  <si>
    <r>
      <rPr>
        <sz val="8.5"/>
        <color theme="1"/>
        <rFont val="Calibri"/>
        <charset val="134"/>
      </rPr>
      <t>95</t>
    </r>
    <r>
      <rPr>
        <sz val="8.5"/>
        <color theme="1"/>
        <rFont val="SimSun"/>
        <charset val="134"/>
      </rPr>
      <t>号车用汽油（</t>
    </r>
    <r>
      <rPr>
        <sz val="8.5"/>
        <color theme="1"/>
        <rFont val="Calibri"/>
        <charset val="134"/>
      </rPr>
      <t xml:space="preserve">VI </t>
    </r>
    <r>
      <rPr>
        <sz val="8.5"/>
        <color theme="1"/>
        <rFont val="Calibri"/>
        <charset val="134"/>
      </rPr>
      <t>B)</t>
    </r>
  </si>
  <si>
    <t>安徽高速月湾东站</t>
  </si>
  <si>
    <t>2025-01-17 07:52:52</t>
  </si>
  <si>
    <t>2025-01-17 07:55:09</t>
  </si>
  <si>
    <t>2025-01-27 14:24:47</t>
  </si>
  <si>
    <t>2025-02-03 16:13:17</t>
  </si>
  <si>
    <t>永康东金发加油站</t>
  </si>
  <si>
    <t>永康市永武二线翁埠村地域</t>
  </si>
  <si>
    <t>2025-02-14 16:45:44</t>
  </si>
  <si>
    <t>高杭甬嘉兴服务区上</t>
  </si>
  <si>
    <t>2025-02-27 06:54:09</t>
  </si>
  <si>
    <t>2025-03-07 12:05:41</t>
  </si>
  <si>
    <t>2025-04-24 13:04:01</t>
  </si>
  <si>
    <t>高金华金华服务区上</t>
  </si>
  <si>
    <r>
      <rPr>
        <sz val="8.5"/>
        <color theme="1"/>
        <rFont val="SimSun"/>
        <charset val="134"/>
      </rPr>
      <t>金华市付村镇石狮塘村金华</t>
    </r>
    <r>
      <rPr>
        <sz val="8.5"/>
        <color theme="1"/>
        <rFont val="SimSun"/>
        <charset val="134"/>
      </rPr>
      <t>服务区加油站</t>
    </r>
  </si>
  <si>
    <t>2025-04-30 12:23:09</t>
  </si>
  <si>
    <t>2025-05-23 21:03:57</t>
  </si>
  <si>
    <t>浙江自助圈存点</t>
  </si>
  <si>
    <r>
      <rPr>
        <sz val="8.5"/>
        <color theme="1"/>
        <rFont val="SimSun"/>
        <charset val="134"/>
      </rPr>
      <t>杭州市天目山路</t>
    </r>
    <r>
      <rPr>
        <sz val="8.5"/>
        <color theme="1"/>
        <rFont val="Calibri"/>
        <charset val="134"/>
      </rPr>
      <t>85</t>
    </r>
    <r>
      <rPr>
        <sz val="8.5"/>
        <color theme="1"/>
        <rFont val="SimSun"/>
        <charset val="134"/>
      </rPr>
      <t>号</t>
    </r>
  </si>
  <si>
    <t>2025-05-23 21:04:45</t>
  </si>
  <si>
    <t>2025-06-03 13:31:25</t>
  </si>
  <si>
    <t>高萧山诸暨服务区上</t>
  </si>
  <si>
    <r>
      <rPr>
        <sz val="8.5"/>
        <color theme="1"/>
        <rFont val="SimSun"/>
        <charset val="134"/>
      </rPr>
      <t>诸暨市王家井镇十五房村诸</t>
    </r>
    <r>
      <rPr>
        <sz val="8.5"/>
        <color theme="1"/>
        <rFont val="SimSun"/>
        <charset val="134"/>
      </rPr>
      <t>暨服务区加油站</t>
    </r>
  </si>
  <si>
    <t>2025-06-11 10:46:21</t>
  </si>
  <si>
    <t>2025-06-11 20:34:46</t>
  </si>
  <si>
    <t>2025-06-25 17:44:29</t>
  </si>
  <si>
    <t>2025-06-28 17:02:15</t>
  </si>
  <si>
    <t>2025-07-01 11:17:16</t>
  </si>
  <si>
    <t>2025-07-18 16:54:08</t>
  </si>
  <si>
    <t>2025-07-25 15:01:04</t>
  </si>
  <si>
    <r>
      <rPr>
        <sz val="8.5"/>
        <color theme="1"/>
        <rFont val="SimSun"/>
        <charset val="134"/>
      </rPr>
      <t>高金华</t>
    </r>
    <r>
      <rPr>
        <sz val="8.5"/>
        <color theme="1"/>
        <rFont val="Calibri"/>
        <charset val="134"/>
      </rPr>
      <t>YJ</t>
    </r>
    <r>
      <rPr>
        <sz val="8.5"/>
        <color theme="1"/>
        <rFont val="SimSun"/>
        <charset val="134"/>
      </rPr>
      <t>东阳服务区下</t>
    </r>
  </si>
  <si>
    <t>2025-08-12 19:17:48</t>
  </si>
  <si>
    <t>2025-08-16 01:49:52</t>
  </si>
  <si>
    <t>高速西南沪昆新余北站</t>
  </si>
  <si>
    <t>2025-08-17 23:03:10</t>
  </si>
  <si>
    <t>高速东北万年北南站</t>
  </si>
  <si>
    <t>2025-08-20 11:03:37</t>
  </si>
  <si>
    <r>
      <rPr>
        <sz val="8.5"/>
        <color theme="1"/>
        <rFont val="SimSun"/>
        <charset val="134"/>
      </rPr>
      <t>杭州绕城公路东段沿线下沙</t>
    </r>
    <r>
      <rPr>
        <sz val="8.5"/>
        <color theme="1"/>
        <rFont val="SimSun"/>
        <charset val="134"/>
      </rPr>
      <t>开发区</t>
    </r>
    <r>
      <rPr>
        <sz val="8.5"/>
        <color theme="1"/>
        <rFont val="Calibri"/>
        <charset val="134"/>
      </rPr>
      <t>2</t>
    </r>
    <r>
      <rPr>
        <sz val="8.5"/>
        <color theme="1"/>
        <rFont val="SimSun"/>
        <charset val="134"/>
      </rPr>
      <t>号路与</t>
    </r>
    <r>
      <rPr>
        <sz val="8.5"/>
        <color theme="1"/>
        <rFont val="Calibri"/>
        <charset val="134"/>
      </rPr>
      <t>6</t>
    </r>
    <r>
      <rPr>
        <sz val="8.5"/>
        <color theme="1"/>
        <rFont val="SimSun"/>
        <charset val="134"/>
      </rPr>
      <t>号路两侧</t>
    </r>
  </si>
  <si>
    <t>2025-08-21 11:22:37</t>
  </si>
  <si>
    <t>2025-08-26 13:35:19</t>
  </si>
  <si>
    <t>2025-09-10 12:09:20</t>
  </si>
  <si>
    <t>2025-09-22 12:04:42</t>
  </si>
  <si>
    <t>2025-09-27 10:03:34</t>
  </si>
  <si>
    <t>高速石化滁州东站</t>
  </si>
  <si>
    <t>2025-09-27 10:03:54</t>
  </si>
  <si>
    <t>2025-09-29 15:39:20</t>
  </si>
  <si>
    <t>高速石化枣庄服务西区站</t>
  </si>
  <si>
    <t>2025-09-29 21:12:00</t>
  </si>
  <si>
    <t>安徽高速巢湖南站</t>
  </si>
  <si>
    <t>2025-09-30 13:36:01</t>
  </si>
  <si>
    <t>2025-10-30 16:39:56</t>
  </si>
  <si>
    <t>绍越城绍诸服务区南</t>
  </si>
  <si>
    <t>2025-10-31 10:09:06</t>
  </si>
  <si>
    <t>2025-11-03 23:33:01</t>
  </si>
  <si>
    <t>绍嵊州甬金服务区北</t>
  </si>
  <si>
    <t>甬金高速公路嵊服务区</t>
  </si>
  <si>
    <t>2025-11-13 17:16:15</t>
  </si>
  <si>
    <t>高萧山诸暨服务区下</t>
  </si>
  <si>
    <t>2025-11-24 18:12:00</t>
  </si>
  <si>
    <t>2025-12-09 12:03:04</t>
  </si>
  <si>
    <t>2025-12-14 13:31:32</t>
  </si>
  <si>
    <r>
      <rPr>
        <sz val="8.5"/>
        <color theme="1"/>
        <rFont val="Calibri"/>
        <charset val="134"/>
      </rPr>
      <t>92</t>
    </r>
    <r>
      <rPr>
        <sz val="8.5"/>
        <color theme="1"/>
        <rFont val="SimSun"/>
        <charset val="134"/>
      </rPr>
      <t>号汽油</t>
    </r>
  </si>
  <si>
    <t>常州武进横林站</t>
  </si>
  <si>
    <r>
      <rPr>
        <sz val="8.5"/>
        <color theme="1"/>
        <rFont val="SimSun"/>
        <charset val="134"/>
      </rPr>
      <t>武进市横林镇</t>
    </r>
    <r>
      <rPr>
        <sz val="8.5"/>
        <color theme="1"/>
        <rFont val="Calibri"/>
        <charset val="134"/>
      </rPr>
      <t>312</t>
    </r>
    <r>
      <rPr>
        <sz val="8.5"/>
        <color theme="1"/>
        <rFont val="SimSun"/>
        <charset val="134"/>
      </rPr>
      <t>国道旁</t>
    </r>
  </si>
  <si>
    <t>2025-12·17 09:04:34</t>
  </si>
  <si>
    <t>2025.12·17 18:34:28</t>
  </si>
  <si>
    <t>高金华金华服务区下</t>
  </si>
  <si>
    <t>2025-12-29 15:50:48</t>
  </si>
  <si>
    <t>台临海沿海高速东</t>
  </si>
  <si>
    <t>甬莞高速临海服务区内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</si>
  <si>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17.000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13.819.85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</t>
    </r>
    <r>
      <rPr>
        <sz val="10.5"/>
        <color rgb="FFFF0000"/>
        <rFont val="SimSun"/>
        <charset val="134"/>
      </rPr>
      <t xml:space="preserve">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1.814.77</t>
    </r>
    <r>
      <rPr>
        <sz val="10.5"/>
        <color rgb="FFFF0000"/>
        <rFont val="SimSun"/>
        <charset val="134"/>
      </rPr>
      <t xml:space="preserve">  </t>
    </r>
    <r>
      <rPr>
        <sz val="10.5"/>
        <color theme="1"/>
        <rFont val="SimSun"/>
        <charset val="134"/>
      </rPr>
      <t xml:space="preserve">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</si>
  <si>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1000113300026912158</t>
    </r>
  </si>
  <si>
    <t>2025-01-23 10:59:41</t>
  </si>
  <si>
    <t>高速於潜上行</t>
  </si>
  <si>
    <t>2025-01-26 14:20:31</t>
  </si>
  <si>
    <t>蚌埠五河城南加油站（卡）</t>
  </si>
  <si>
    <r>
      <rPr>
        <sz val="8.5"/>
        <color theme="1"/>
        <rFont val="SimSun"/>
        <charset val="134"/>
      </rPr>
      <t>五河县国防南路与兴淮路交</t>
    </r>
    <r>
      <rPr>
        <sz val="8.5"/>
        <color theme="1"/>
        <rFont val="SimSun"/>
        <charset val="134"/>
      </rPr>
      <t>口西南角</t>
    </r>
  </si>
  <si>
    <t>2025-02-21 18:24:16</t>
  </si>
  <si>
    <t>2025-04-13 14:48:52</t>
  </si>
  <si>
    <t>2025-06-29 17:42:43</t>
  </si>
  <si>
    <t>2025-08-07 19:06:18</t>
  </si>
  <si>
    <t>2025-09-30 10:14:37</t>
  </si>
  <si>
    <t>2025-10-02 16:02:39</t>
  </si>
  <si>
    <t>蚌埠朝阳南路加油站（卡）</t>
  </si>
  <si>
    <t>2025-10-08 08:32:41</t>
  </si>
  <si>
    <t>2025-10-19 14:25:53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</si>
  <si>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3.271.08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</t>
    </r>
    <r>
      <rPr>
        <sz val="10.5"/>
        <color rgb="FFFF0000"/>
        <rFont val="SimSun"/>
        <charset val="134"/>
      </rPr>
      <t xml:space="preserve">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446.83</t>
    </r>
    <r>
      <rPr>
        <sz val="10.5"/>
        <color rgb="FFFF0000"/>
        <rFont val="SimSun"/>
        <charset val="134"/>
      </rPr>
      <t xml:space="preserve"> 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</si>
  <si>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1000113300026912167</t>
    </r>
  </si>
  <si>
    <t>2025-01-03 16:22:55</t>
  </si>
  <si>
    <t>金金开社坛加油站</t>
  </si>
  <si>
    <r>
      <rPr>
        <sz val="8.5"/>
        <color theme="1"/>
        <rFont val="SimSun"/>
        <charset val="134"/>
      </rPr>
      <t>浙江省金华市金东区多湖街</t>
    </r>
    <r>
      <rPr>
        <sz val="8.5"/>
        <color theme="1"/>
        <rFont val="SimSun"/>
        <charset val="134"/>
      </rPr>
      <t>道二环南路以北、东龙口村</t>
    </r>
    <r>
      <rPr>
        <sz val="8.5"/>
        <color theme="1"/>
        <rFont val="SimSun"/>
        <charset val="134"/>
      </rPr>
      <t>以西</t>
    </r>
  </si>
  <si>
    <t>2025-01-11 17:54:00</t>
  </si>
  <si>
    <t>2025-01-11 17:54:17</t>
  </si>
  <si>
    <t>2025-01-12 20:15:31</t>
  </si>
  <si>
    <t>2025-01-16 09:56:02</t>
  </si>
  <si>
    <t>2025-01-22 18:17:27</t>
  </si>
  <si>
    <t>2025-01-28 16:18:34</t>
  </si>
  <si>
    <t>2025-02-04 13:47:06</t>
  </si>
  <si>
    <t>金金开江岭加油站</t>
  </si>
  <si>
    <r>
      <rPr>
        <sz val="8.5"/>
        <color theme="1"/>
        <rFont val="SimSun"/>
        <charset val="134"/>
      </rPr>
      <t>金华市金东区岭下镇高速路</t>
    </r>
    <r>
      <rPr>
        <sz val="8.5"/>
        <color theme="1"/>
        <rFont val="SimSun"/>
        <charset val="134"/>
      </rPr>
      <t>口</t>
    </r>
  </si>
  <si>
    <t>2025-02-04 13:47:19</t>
  </si>
  <si>
    <t>2025-02-11 18:04:08</t>
  </si>
  <si>
    <t>2025-02-13 17:49:35</t>
  </si>
  <si>
    <t>2025-02-19 14:11:50</t>
  </si>
  <si>
    <t>2025-02-24 21:22:16</t>
  </si>
  <si>
    <t>2025-03-09 15:29:54</t>
  </si>
  <si>
    <t>2025-03-09 15:30:04</t>
  </si>
  <si>
    <t>2025-03-16 09:14:59</t>
  </si>
  <si>
    <t>2025-03-21 07:52:47</t>
  </si>
  <si>
    <t>2025-03-26 17:44:16</t>
  </si>
  <si>
    <t>2025-03-29 10:58:56</t>
  </si>
  <si>
    <t>2025-04-04 14:34:55</t>
  </si>
  <si>
    <t>2025-04-04 14:35:08</t>
  </si>
  <si>
    <t>2025-04-09 11:43:00</t>
  </si>
  <si>
    <t>2025-04-16 21:28:26</t>
  </si>
  <si>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号车柴（</t>
    </r>
    <r>
      <rPr>
        <sz val="8.5"/>
        <color theme="1"/>
        <rFont val="Calibri"/>
        <charset val="134"/>
      </rPr>
      <t>VI</t>
    </r>
    <r>
      <rPr>
        <sz val="8.5"/>
        <color theme="1"/>
        <rFont val="SimSun"/>
        <charset val="134"/>
      </rPr>
      <t>）</t>
    </r>
  </si>
  <si>
    <t>高速泉州台商洛阳江东</t>
  </si>
  <si>
    <t>2025-04-19 09:40:50</t>
  </si>
  <si>
    <t>2025-05-07 16:40:19</t>
  </si>
  <si>
    <t>2025-05-09 18:11:37</t>
  </si>
  <si>
    <t>2025-05-09 18:11:51</t>
  </si>
  <si>
    <t>2025-05-15 20:02:55</t>
  </si>
  <si>
    <t>2025-05-16 21:15:34</t>
  </si>
  <si>
    <t>金金开湖海塘加油站</t>
  </si>
  <si>
    <r>
      <rPr>
        <sz val="8.5"/>
        <color theme="1"/>
        <rFont val="SimSun"/>
        <charset val="134"/>
      </rPr>
      <t>金华市婺城区海棠西路</t>
    </r>
    <r>
      <rPr>
        <sz val="8.5"/>
        <color theme="1"/>
        <rFont val="Calibri"/>
        <charset val="134"/>
      </rPr>
      <t>1439</t>
    </r>
    <r>
      <rPr>
        <sz val="8.5"/>
        <color theme="1"/>
        <rFont val="SimSun"/>
        <charset val="134"/>
      </rPr>
      <t>号</t>
    </r>
  </si>
  <si>
    <t>2025-05-19 15:44:20</t>
  </si>
  <si>
    <t>2025-05-20 20:48:55</t>
  </si>
  <si>
    <t>金金开雅金加油站</t>
  </si>
  <si>
    <r>
      <rPr>
        <sz val="8.5"/>
        <color theme="1"/>
        <rFont val="SimSun"/>
        <charset val="134"/>
      </rPr>
      <t>浙江省金华市金东区东华家</t>
    </r>
    <r>
      <rPr>
        <sz val="8.5"/>
        <color theme="1"/>
        <rFont val="SimSun"/>
        <charset val="134"/>
      </rPr>
      <t>园北区南门</t>
    </r>
    <r>
      <rPr>
        <sz val="8.5"/>
        <color theme="1"/>
        <rFont val="Calibri"/>
        <charset val="134"/>
      </rPr>
      <t>44-2-14-17</t>
    </r>
  </si>
  <si>
    <t>2025-05-27 08:23:37</t>
  </si>
  <si>
    <t>2025-06-08 18:06:49</t>
  </si>
  <si>
    <t>2025-06-08 18:07:25</t>
  </si>
  <si>
    <t>2025-06-16 21:12:21</t>
  </si>
  <si>
    <t>2025-06-17 20:42:54</t>
  </si>
  <si>
    <t>2025-07-09 20:09:54</t>
  </si>
  <si>
    <t>金金开多湖加油站</t>
  </si>
  <si>
    <r>
      <rPr>
        <sz val="8.5"/>
        <color theme="1"/>
        <rFont val="SimSun"/>
        <charset val="134"/>
      </rPr>
      <t>金华市金东区多湖街道上古</t>
    </r>
    <r>
      <rPr>
        <sz val="8.5"/>
        <color theme="1"/>
        <rFont val="SimSun"/>
        <charset val="134"/>
      </rPr>
      <t>井村</t>
    </r>
  </si>
  <si>
    <t>2025-07-19 13:49:10</t>
  </si>
  <si>
    <t>永康西城北加油站</t>
  </si>
  <si>
    <r>
      <rPr>
        <sz val="8.5"/>
        <color theme="1"/>
        <rFont val="SimSun"/>
        <charset val="134"/>
      </rPr>
      <t>永康市丽州北路与环城北路</t>
    </r>
    <r>
      <rPr>
        <sz val="8.5"/>
        <color theme="1"/>
        <rFont val="SimSun"/>
        <charset val="134"/>
      </rPr>
      <t>交叉口（妇幼保健院对面）</t>
    </r>
  </si>
  <si>
    <t>2025-07-24 08:42:03</t>
  </si>
  <si>
    <t>2025-07-24 08:42:19</t>
  </si>
  <si>
    <t>2025-07-29 18:10:22</t>
  </si>
  <si>
    <t>2025-07-30 19:43:56</t>
  </si>
  <si>
    <t>2025-08-05 18:05:35</t>
  </si>
  <si>
    <t>2025-08-05 18:05:51</t>
  </si>
  <si>
    <t>2025-08-08 18:18:27</t>
  </si>
  <si>
    <t>2025-08-14 14:09:13</t>
  </si>
  <si>
    <t>金金东溪边金加油站</t>
  </si>
  <si>
    <r>
      <rPr>
        <sz val="8.5"/>
        <color theme="1"/>
        <rFont val="SimSun"/>
        <charset val="134"/>
      </rPr>
      <t>金华市金东区孝顺镇塘湖村</t>
    </r>
    <r>
      <rPr>
        <sz val="8.5"/>
        <color theme="1"/>
        <rFont val="SimSun"/>
        <charset val="134"/>
      </rPr>
      <t>金义南线旁</t>
    </r>
  </si>
  <si>
    <t>2025-08-23 11:46:54</t>
  </si>
  <si>
    <t>2025-08-28 08:05:19</t>
  </si>
  <si>
    <t>2025-09-03 07:44:18</t>
  </si>
  <si>
    <t>2025-09-03 07:44:31</t>
  </si>
  <si>
    <t>2025-09-06 18:33:19</t>
  </si>
  <si>
    <t>2025-09-09 11:06:00</t>
  </si>
  <si>
    <t>绍嵊州甬金服务区南</t>
  </si>
  <si>
    <t>2025-09-14 16:40:43</t>
  </si>
  <si>
    <t>2025-09-19 07:41:01</t>
  </si>
  <si>
    <t>2025-09-20 20:23:51</t>
  </si>
  <si>
    <t>2025-09-25 07:56:57</t>
  </si>
  <si>
    <t>2025-09-29 13:39:24</t>
  </si>
  <si>
    <t>永康西双飞加油站</t>
  </si>
  <si>
    <r>
      <rPr>
        <sz val="8.5"/>
        <color theme="1"/>
        <rFont val="SimSun"/>
        <charset val="134"/>
      </rPr>
      <t>永康市九铃西路</t>
    </r>
    <r>
      <rPr>
        <sz val="8.5"/>
        <color theme="1"/>
        <rFont val="Calibri"/>
        <charset val="134"/>
      </rPr>
      <t>1038</t>
    </r>
    <r>
      <rPr>
        <sz val="8.5"/>
        <color theme="1"/>
        <rFont val="SimSun"/>
        <charset val="134"/>
      </rPr>
      <t>号</t>
    </r>
  </si>
  <si>
    <t>2025-10-05 17:58:05</t>
  </si>
  <si>
    <t>2025-10-10 18:10:39</t>
  </si>
  <si>
    <t>2025-10-14 18:22:54</t>
  </si>
  <si>
    <t>2025-10-14 18:23:08</t>
  </si>
  <si>
    <t>2025-10-20 09:07:18</t>
  </si>
  <si>
    <t>2025-10-25 13:40:50</t>
  </si>
  <si>
    <t>2025-10-30 18:08:04</t>
  </si>
  <si>
    <t>2025-11-02 12:56:17</t>
  </si>
  <si>
    <t>2025-11-04 20:42:02</t>
  </si>
  <si>
    <t>2025-11-04 20:43:52</t>
  </si>
  <si>
    <t>2025-11-09 13:00:59</t>
  </si>
  <si>
    <t>2025-11-15 07:56:30</t>
  </si>
  <si>
    <t>2025-11-18 07:55:18</t>
  </si>
  <si>
    <t>2025-11-22 08:19:41</t>
  </si>
  <si>
    <t>2025-11-23 20:44:53</t>
  </si>
  <si>
    <t>2025-11-27 20:43:38</t>
  </si>
  <si>
    <t>2025-12-01 21:11:15</t>
  </si>
  <si>
    <t>2025-12-06 08:44:47</t>
  </si>
  <si>
    <t>2025-12-06 08:45:03</t>
  </si>
  <si>
    <t>2025-12-12 07:58:58</t>
  </si>
  <si>
    <t>2025-12-13 22:28:58</t>
  </si>
  <si>
    <t>2025-12-14 20:43:42</t>
  </si>
  <si>
    <t>2025-12-19 18:23:29</t>
  </si>
  <si>
    <t>2025-12-25 08:02:02</t>
  </si>
  <si>
    <t>2025-12-30 00:20:40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</si>
  <si>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24.000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24,163.47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3,515.34</t>
    </r>
    <r>
      <rPr>
        <sz val="10.5"/>
        <color rgb="FFFF0000"/>
        <rFont val="SimSun"/>
        <charset val="134"/>
      </rPr>
      <t xml:space="preserve">  </t>
    </r>
    <r>
      <rPr>
        <sz val="10.5"/>
        <color theme="1"/>
        <rFont val="SimSun"/>
        <charset val="134"/>
      </rPr>
      <t xml:space="preserve">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</si>
  <si>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1000113300030892321</t>
    </r>
  </si>
  <si>
    <t>2025-01-05 21:02:09</t>
  </si>
  <si>
    <t>苏州第二自助圈存点</t>
  </si>
  <si>
    <r>
      <rPr>
        <sz val="8.5"/>
        <color theme="1"/>
        <rFont val="SimSun"/>
        <charset val="134"/>
      </rPr>
      <t>苏州市竹辉路</t>
    </r>
    <r>
      <rPr>
        <sz val="8.5"/>
        <color theme="1"/>
        <rFont val="Calibri"/>
        <charset val="134"/>
      </rPr>
      <t>358</t>
    </r>
    <r>
      <rPr>
        <sz val="8.5"/>
        <color theme="1"/>
        <rFont val="SimSun"/>
        <charset val="134"/>
      </rPr>
      <t>号</t>
    </r>
  </si>
  <si>
    <t>2025-01-05 21:02:52</t>
  </si>
  <si>
    <t>苏州吴江鲈乡南路站</t>
  </si>
  <si>
    <t>苏州市吴江区鲈乡南路西侧</t>
  </si>
  <si>
    <t>2025-01-13 14:36:13</t>
  </si>
  <si>
    <t>2025-02-20 12:26:32</t>
  </si>
  <si>
    <t>2025-02-20 12:28:13</t>
  </si>
  <si>
    <t>2025-03-02 20:31:43</t>
  </si>
  <si>
    <t>2025-05-01 10:47:28</t>
  </si>
  <si>
    <t>2025-05-01 10:50:35</t>
  </si>
  <si>
    <t>2025-06-02 18:10:20</t>
  </si>
  <si>
    <t>2025-06-02 18:12:26</t>
  </si>
  <si>
    <t>2025-06-11 15:30:30</t>
  </si>
  <si>
    <t>2025-11-10 16:04:55</t>
  </si>
  <si>
    <t>2025-11-17 21:57:50</t>
  </si>
  <si>
    <t>2025-12-03 10:23:37</t>
  </si>
  <si>
    <t>2025-12-03 10:23:44</t>
  </si>
  <si>
    <t>2025-12-14 20:19:35</t>
  </si>
  <si>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</si>
  <si>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7,500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3.297.76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10.5"/>
        <color rgb="FFFF0000"/>
        <rFont val="SimSun"/>
        <charset val="134"/>
      </rPr>
      <t xml:space="preserve">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458.16</t>
    </r>
    <r>
      <rPr>
        <sz val="10.5"/>
        <color rgb="FFFF0000"/>
        <rFont val="SimSun"/>
        <charset val="134"/>
      </rPr>
      <t xml:space="preserve"> </t>
    </r>
    <r>
      <rPr>
        <sz val="10.5"/>
        <color theme="1"/>
        <rFont val="SimSun"/>
        <charset val="134"/>
      </rPr>
      <t xml:space="preserve">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</si>
  <si>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1000113300030892322</t>
    </r>
  </si>
  <si>
    <t>2025-01-02 18:49:22</t>
  </si>
  <si>
    <t>2025-01-14 19:39:11</t>
  </si>
  <si>
    <t>2025-01-14 19:39:23</t>
  </si>
  <si>
    <t>2025-01-20 21:25:16</t>
  </si>
  <si>
    <t>2025-02-01 17:31:13</t>
  </si>
  <si>
    <t>2025-02-11 07:25:17</t>
  </si>
  <si>
    <t>2025-02-11 07:26:21</t>
  </si>
  <si>
    <t>2025-02-18 18:15:29</t>
  </si>
  <si>
    <t>2025-03-05 07:27:54</t>
  </si>
  <si>
    <t>2025-03-05 19:00:55</t>
  </si>
  <si>
    <t>2025-03-17 21:42:24</t>
  </si>
  <si>
    <t>2025-03-17 21:44:28</t>
  </si>
  <si>
    <t>2025-03-22 07:27:16</t>
  </si>
  <si>
    <t>2025-04-05 09:29:54</t>
  </si>
  <si>
    <t>2025-04-05 09:32:40</t>
  </si>
  <si>
    <t>2025-04-13 16:25:26</t>
  </si>
  <si>
    <t>2025-04-26 07:30:50</t>
  </si>
  <si>
    <t>2025-04-30 19:12:55</t>
  </si>
  <si>
    <t>2025-05-11 09:37:43</t>
  </si>
  <si>
    <t>2025-05-11 09:37:58</t>
  </si>
  <si>
    <t>2025-05-24 21:20:43</t>
  </si>
  <si>
    <t>2025-06-07 12:25:37</t>
  </si>
  <si>
    <t>2025-06-07 12:25:48</t>
  </si>
  <si>
    <t>2025-06-21 18:39:10</t>
  </si>
  <si>
    <t>2025-07-02 17:20:25</t>
  </si>
  <si>
    <t>2025-07-02 20:44:51</t>
  </si>
  <si>
    <t>2025-07-20 12:39:40</t>
  </si>
  <si>
    <t>2025-07-27 14:34:20</t>
  </si>
  <si>
    <t>2025-07-27 14:35:38</t>
  </si>
  <si>
    <t>2025-08-02 08:18:33</t>
  </si>
  <si>
    <t>2025-08-11 17:34:56</t>
  </si>
  <si>
    <t>2025-08-11 17:35:02</t>
  </si>
  <si>
    <t>2025-08-17 19:36:28</t>
  </si>
  <si>
    <t>2025-08-22 07:04:13</t>
  </si>
  <si>
    <t>2025-08-27 15:21:57</t>
  </si>
  <si>
    <t>2025-09-07 10:17:38</t>
  </si>
  <si>
    <t>2025-09-07 10:17:50</t>
  </si>
  <si>
    <t>2025-09-21 07:17:55</t>
  </si>
  <si>
    <t>2025-09-21 09:08:48</t>
  </si>
  <si>
    <t>2025-09-30 21:14:50</t>
  </si>
  <si>
    <t>2025-10-03 15:46:57</t>
  </si>
  <si>
    <t>2025-10-04 20:01:19</t>
  </si>
  <si>
    <t>温苍南马站服务区西侧</t>
  </si>
  <si>
    <r>
      <rPr>
        <sz val="8.5"/>
        <color theme="1"/>
        <rFont val="SimSun"/>
        <charset val="134"/>
      </rPr>
      <t>浙江省温州市苍南县马站镇</t>
    </r>
    <r>
      <rPr>
        <sz val="8.5"/>
        <color theme="1"/>
        <rFont val="SimSun"/>
        <charset val="134"/>
      </rPr>
      <t>马站服务区西区内</t>
    </r>
  </si>
  <si>
    <t>2025-10-19 08:57:08</t>
  </si>
  <si>
    <t>2025-10-19 08:57:13</t>
  </si>
  <si>
    <r>
      <rPr>
        <sz val="8.5"/>
        <color theme="1"/>
        <rFont val="SimSun"/>
        <charset val="134"/>
      </rPr>
      <t>自助</t>
    </r>
    <r>
      <rPr>
        <sz val="8.5"/>
        <color theme="1"/>
        <rFont val="Calibri"/>
        <charset val="134"/>
      </rPr>
      <t>92</t>
    </r>
    <r>
      <rPr>
        <sz val="8.5"/>
        <color theme="1"/>
        <rFont val="SimSun"/>
        <charset val="134"/>
      </rPr>
      <t>号车用汽油</t>
    </r>
    <r>
      <rPr>
        <sz val="8.5"/>
        <color theme="1"/>
        <rFont val="Calibri"/>
        <charset val="134"/>
      </rPr>
      <t>(VIB)</t>
    </r>
  </si>
  <si>
    <t>2025-10-26 09:14:33</t>
  </si>
  <si>
    <t>2025-11-13 08:13:37</t>
  </si>
  <si>
    <t>2025-11-13 08:13:41</t>
  </si>
  <si>
    <t>2025-11-23 17:04:49</t>
  </si>
  <si>
    <t>2025-11-30 10:13:27</t>
  </si>
  <si>
    <t>2025-12-03 07:34:06</t>
  </si>
  <si>
    <t>2025-12-03 07:34:10</t>
  </si>
  <si>
    <t>2025-12-17 19:42:01</t>
  </si>
  <si>
    <t>2025-12-25 07:27:29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</si>
  <si>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12,000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12,893.4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10.5"/>
        <color rgb="FFFF0000"/>
        <rFont val="SimSun"/>
        <charset val="134"/>
      </rPr>
      <t xml:space="preserve">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1,701.75</t>
    </r>
    <r>
      <rPr>
        <sz val="10.5"/>
        <color rgb="FFFF0000"/>
        <rFont val="SimSun"/>
        <charset val="134"/>
      </rPr>
      <t xml:space="preserve">  </t>
    </r>
    <r>
      <rPr>
        <sz val="10.5"/>
        <color theme="1"/>
        <rFont val="SimSun"/>
        <charset val="134"/>
      </rPr>
      <t xml:space="preserve">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</si>
  <si>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1000113300030892324</t>
    </r>
  </si>
  <si>
    <t>2025-01-22 15:22:45</t>
  </si>
  <si>
    <t>2025-02-19 17:01:25</t>
  </si>
  <si>
    <t>2025-02-19 17:01:26</t>
  </si>
  <si>
    <t>2025-03-21 10:12:43</t>
  </si>
  <si>
    <t>2025-03-21 10:12:47</t>
  </si>
  <si>
    <t>2025-04-04 11:37:48</t>
  </si>
  <si>
    <t>金武义桃溪加油站</t>
  </si>
  <si>
    <t>桃溪镇陶村金丽路</t>
  </si>
  <si>
    <t>2025-04-04 11:37:55</t>
  </si>
  <si>
    <t>2025-04-20 19:33:21</t>
  </si>
  <si>
    <t>2025-04-30 15:04:57</t>
  </si>
  <si>
    <t>2025-05-10 21:06:03</t>
  </si>
  <si>
    <t>2025-05-10 21:06:05</t>
  </si>
  <si>
    <t>2025-06-08 10:15:11</t>
  </si>
  <si>
    <t>2025-06-08 10:15:18</t>
  </si>
  <si>
    <t>2025-07-20 09:12:03</t>
  </si>
  <si>
    <t>2025-08-15 16:31:18</t>
  </si>
  <si>
    <r>
      <rPr>
        <sz val="8.5"/>
        <color theme="1"/>
        <rFont val="Calibri"/>
        <charset val="134"/>
      </rPr>
      <t>92</t>
    </r>
    <r>
      <rPr>
        <sz val="8.5"/>
        <color theme="1"/>
        <rFont val="SimSun"/>
        <charset val="134"/>
      </rPr>
      <t>号车用汽油</t>
    </r>
    <r>
      <rPr>
        <sz val="10.5"/>
        <color theme="1"/>
        <rFont val="SimSun"/>
        <charset val="134"/>
      </rPr>
      <t xml:space="preserve">
</t>
    </r>
    <r>
      <rPr>
        <sz val="8.5"/>
        <color theme="1"/>
        <rFont val="Calibri"/>
        <charset val="134"/>
      </rPr>
      <t>(VIB)</t>
    </r>
  </si>
  <si>
    <t>2025-09-10 10:25:48</t>
  </si>
  <si>
    <t>2025-09-10 10:26:00</t>
  </si>
  <si>
    <t>2025-10-01 14:12:44</t>
  </si>
  <si>
    <t>2025-10-06 21:31:39</t>
  </si>
  <si>
    <t>2025-10-19 13:44:25</t>
  </si>
  <si>
    <t>杭万丰东湘加油站</t>
  </si>
  <si>
    <r>
      <rPr>
        <sz val="8.5"/>
        <color theme="1"/>
        <rFont val="SimSun"/>
        <charset val="134"/>
      </rPr>
      <t>杭州市萧山区城厢街道东湘</t>
    </r>
    <r>
      <rPr>
        <sz val="8.5"/>
        <color theme="1"/>
        <rFont val="SimSun"/>
        <charset val="134"/>
      </rPr>
      <t>社区</t>
    </r>
  </si>
  <si>
    <t>2025-11-13 16:53:40</t>
  </si>
  <si>
    <t>2025-11-13 16:55:52</t>
  </si>
  <si>
    <t>2025-11-24 19:32:34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</si>
  <si>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Calibri"/>
        <charset val="134"/>
      </rPr>
      <t>：11,000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Calibri"/>
        <charset val="134"/>
      </rPr>
      <t>：6,577.61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数量</t>
    </r>
    <r>
      <rPr>
        <sz val="8.5"/>
        <color theme="1"/>
        <rFont val="Calibri"/>
        <charset val="134"/>
      </rPr>
      <t>：912.99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</si>
  <si>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1000113300036360951</t>
    </r>
  </si>
  <si>
    <r>
      <rPr>
        <sz val="8.5"/>
        <color theme="1"/>
        <rFont val="SimSun"/>
        <charset val="134"/>
      </rPr>
      <t>限车号：琼</t>
    </r>
    <r>
      <rPr>
        <sz val="8.5"/>
        <color theme="1"/>
        <rFont val="Calibri"/>
        <charset val="134"/>
      </rPr>
      <t>ALS729</t>
    </r>
  </si>
  <si>
    <t>2025-06-17 08:58:18</t>
  </si>
  <si>
    <t>金武义第一发卡点</t>
  </si>
  <si>
    <r>
      <rPr>
        <sz val="8.5"/>
        <color theme="1"/>
        <rFont val="SimSun"/>
        <charset val="134"/>
      </rPr>
      <t>武义县城东路</t>
    </r>
    <r>
      <rPr>
        <sz val="8.5"/>
        <color theme="1"/>
        <rFont val="Calibri"/>
        <charset val="134"/>
      </rPr>
      <t>137</t>
    </r>
    <r>
      <rPr>
        <sz val="8.5"/>
        <color theme="1"/>
        <rFont val="SimSun"/>
        <charset val="134"/>
      </rPr>
      <t>号</t>
    </r>
  </si>
  <si>
    <t>2025-07-06 09:34:07</t>
  </si>
  <si>
    <r>
      <rPr>
        <sz val="8.5"/>
        <color theme="1"/>
        <rFont val="SimSun"/>
        <charset val="134"/>
      </rPr>
      <t>爱跑</t>
    </r>
    <r>
      <rPr>
        <sz val="8.5"/>
        <color theme="1"/>
        <rFont val="Calibri"/>
        <charset val="134"/>
      </rPr>
      <t>98</t>
    </r>
    <r>
      <rPr>
        <sz val="8.5"/>
        <color theme="1"/>
        <rFont val="SimSun"/>
        <charset val="134"/>
      </rPr>
      <t>号车用汽油</t>
    </r>
    <r>
      <rPr>
        <sz val="8.5"/>
        <color theme="1"/>
        <rFont val="Calibri"/>
        <charset val="134"/>
      </rPr>
      <t>(VIB)</t>
    </r>
  </si>
  <si>
    <t>万宁石梅湾加油站</t>
  </si>
  <si>
    <t>2025-07-25 18:03:51</t>
  </si>
  <si>
    <r>
      <rPr>
        <sz val="8.5"/>
        <color theme="1"/>
        <rFont val="Calibri"/>
        <charset val="134"/>
      </rPr>
      <t>95</t>
    </r>
    <r>
      <rPr>
        <sz val="8.5"/>
        <color theme="1"/>
        <rFont val="SimSun"/>
        <charset val="134"/>
      </rPr>
      <t>号车用汽油（</t>
    </r>
    <r>
      <rPr>
        <sz val="8.5"/>
        <color theme="1"/>
        <rFont val="Calibri"/>
        <charset val="134"/>
      </rPr>
      <t>VI B)</t>
    </r>
  </si>
  <si>
    <t>五指山畅好加油站</t>
  </si>
  <si>
    <t>海南省五指山市</t>
  </si>
  <si>
    <t>2025-07-27 17:36:27</t>
  </si>
  <si>
    <t>万宁莲兴加油站</t>
  </si>
  <si>
    <t>海南省万宁市</t>
  </si>
  <si>
    <t>2025-07-31 17:18:22</t>
  </si>
  <si>
    <t>2025-08-05 16:17:36</t>
  </si>
  <si>
    <t>2025-08-13 10:15:47</t>
  </si>
  <si>
    <t>2025-08-17 12:51:26</t>
  </si>
  <si>
    <t>琼海中原（西）加油站</t>
  </si>
  <si>
    <t>2025-08-28 19:58:04</t>
  </si>
  <si>
    <t>2025-08-31 12:04:31</t>
  </si>
  <si>
    <t>惠州沥林南加油站</t>
  </si>
  <si>
    <t>2025-09-03 11:11:50</t>
  </si>
  <si>
    <r>
      <rPr>
        <sz val="8.5"/>
        <color theme="1"/>
        <rFont val="Calibri"/>
        <charset val="134"/>
      </rPr>
      <t>95</t>
    </r>
    <r>
      <rPr>
        <sz val="8.5"/>
        <color theme="1"/>
        <rFont val="SimSun"/>
        <charset val="134"/>
      </rPr>
      <t>号汽油（国</t>
    </r>
    <r>
      <rPr>
        <sz val="8.5"/>
        <color theme="1"/>
        <rFont val="Calibri"/>
        <charset val="134"/>
      </rPr>
      <t>VI</t>
    </r>
    <r>
      <rPr>
        <sz val="8.5"/>
        <color theme="1"/>
        <rFont val="SimSun"/>
        <charset val="134"/>
      </rPr>
      <t>）</t>
    </r>
  </si>
  <si>
    <t>汕头汕鮀加油站</t>
  </si>
  <si>
    <t>2025-09-10 14:00:00</t>
  </si>
  <si>
    <t>2025-09-19 18:43:45</t>
  </si>
  <si>
    <t>2025-10-17 10:38:40</t>
  </si>
  <si>
    <t>2025-10-26 15:56:59</t>
  </si>
  <si>
    <t>琼中服务区西站</t>
  </si>
  <si>
    <t>2025-10-28 15:53:16</t>
  </si>
  <si>
    <t>2025-11-12 20:17:50</t>
  </si>
  <si>
    <t>2025-11-28 10:41:15</t>
  </si>
  <si>
    <t>2025-12-15 09:44:30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</si>
  <si>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10.000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7,508.97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794.77</t>
    </r>
    <r>
      <rPr>
        <sz val="10.5"/>
        <color rgb="FFFF0000"/>
        <rFont val="SimSun"/>
        <charset val="134"/>
      </rPr>
      <t xml:space="preserve">  </t>
    </r>
    <r>
      <rPr>
        <sz val="10.5"/>
        <color theme="1"/>
        <rFont val="SimSun"/>
        <charset val="134"/>
      </rPr>
      <t xml:space="preserve">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</si>
  <si>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卡号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1000113300036360952</t>
    </r>
  </si>
  <si>
    <r>
      <rPr>
        <sz val="8.5"/>
        <color theme="1"/>
        <rFont val="SimSun"/>
        <charset val="134"/>
      </rPr>
      <t>限车号</t>
    </r>
    <r>
      <rPr>
        <sz val="8.5"/>
        <color theme="1"/>
        <rFont val="Calibri"/>
        <charset val="134"/>
      </rPr>
      <t>：</t>
    </r>
    <r>
      <rPr>
        <sz val="8.5"/>
        <color theme="1"/>
        <rFont val="SimSun"/>
        <charset val="134"/>
      </rPr>
      <t>琼</t>
    </r>
    <r>
      <rPr>
        <sz val="8.5"/>
        <color theme="1"/>
        <rFont val="Calibri"/>
        <charset val="134"/>
      </rPr>
      <t>AX3318</t>
    </r>
  </si>
  <si>
    <t>2025-06-17 08:58:45</t>
  </si>
  <si>
    <t>2025-07-05 17:14:26</t>
  </si>
  <si>
    <t>万宁兴隆加油站</t>
  </si>
  <si>
    <t>2025-07-13 17:54:48</t>
  </si>
  <si>
    <t>2025-07-28 18:00:20</t>
  </si>
  <si>
    <t>2025-08-08 15:40:22</t>
  </si>
  <si>
    <t>2025-08-08 15:41:34</t>
  </si>
  <si>
    <t>2025-08-20 11:07:29</t>
  </si>
  <si>
    <t>2025-09-09 19:52:16</t>
  </si>
  <si>
    <r>
      <rPr>
        <sz val="8.5"/>
        <color theme="1"/>
        <rFont val="Calibri"/>
        <charset val="134"/>
      </rPr>
      <t>95</t>
    </r>
    <r>
      <rPr>
        <sz val="8.5"/>
        <color theme="1"/>
        <rFont val="SimSun"/>
        <charset val="134"/>
      </rPr>
      <t>号汽油（</t>
    </r>
    <r>
      <rPr>
        <sz val="8.5"/>
        <color theme="1"/>
        <rFont val="Calibri"/>
        <charset val="134"/>
      </rPr>
      <t>VIB</t>
    </r>
    <r>
      <rPr>
        <sz val="8.5"/>
        <color theme="1"/>
        <rFont val="SimSun"/>
        <charset val="134"/>
      </rPr>
      <t>）自</t>
    </r>
    <r>
      <rPr>
        <sz val="8.5"/>
        <color theme="1"/>
        <rFont val="SimSun"/>
        <charset val="134"/>
      </rPr>
      <t>助</t>
    </r>
  </si>
  <si>
    <t>2025-09-17 19:16:21</t>
  </si>
  <si>
    <t>2025-09-27 09:23:28</t>
  </si>
  <si>
    <t>2025-10-06 18:36:49</t>
  </si>
  <si>
    <t>万宁旅游城加油站</t>
  </si>
  <si>
    <t>2025-10-15 18:19:28</t>
  </si>
  <si>
    <t>2025-10-29 09:58:01</t>
  </si>
  <si>
    <t>2025-11-04 19:17:17</t>
  </si>
  <si>
    <t>2025-11-14 18:18:37</t>
  </si>
  <si>
    <t>2025-11-22 16:40:23</t>
  </si>
  <si>
    <r>
      <rPr>
        <sz val="9"/>
        <color theme="1"/>
        <rFont val="Calibri"/>
        <charset val="134"/>
      </rPr>
      <t>95</t>
    </r>
    <r>
      <rPr>
        <sz val="9"/>
        <color theme="1"/>
        <rFont val="SimSun"/>
        <charset val="134"/>
      </rPr>
      <t>号汽油（</t>
    </r>
    <r>
      <rPr>
        <sz val="9"/>
        <color theme="1"/>
        <rFont val="Calibri"/>
        <charset val="134"/>
      </rPr>
      <t>VIB</t>
    </r>
    <r>
      <rPr>
        <sz val="9"/>
        <color theme="1"/>
        <rFont val="SimSun"/>
        <charset val="134"/>
      </rPr>
      <t>）自</t>
    </r>
    <r>
      <rPr>
        <sz val="9"/>
        <color theme="1"/>
        <rFont val="SimSun"/>
        <charset val="134"/>
      </rPr>
      <t>助</t>
    </r>
  </si>
  <si>
    <t>2025-12-05 09:57:06</t>
  </si>
  <si>
    <r>
      <rPr>
        <sz val="9"/>
        <color theme="1"/>
        <rFont val="Calibri"/>
        <charset val="134"/>
      </rPr>
      <t>95</t>
    </r>
    <r>
      <rPr>
        <sz val="9"/>
        <color theme="1"/>
        <rFont val="SimSun"/>
        <charset val="134"/>
      </rPr>
      <t>号车用汽油（</t>
    </r>
    <r>
      <rPr>
        <sz val="9"/>
        <color theme="1"/>
        <rFont val="Calibri"/>
        <charset val="134"/>
      </rPr>
      <t xml:space="preserve">VI </t>
    </r>
    <r>
      <rPr>
        <sz val="9"/>
        <color theme="1"/>
        <rFont val="Calibri"/>
        <charset val="134"/>
      </rPr>
      <t>B)</t>
    </r>
  </si>
  <si>
    <t>2025-12-16 15:59:38</t>
  </si>
  <si>
    <t>2025-12-24 14:59:48</t>
  </si>
  <si>
    <r>
      <rPr>
        <sz val="9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充值：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 </t>
    </r>
    <r>
      <rPr>
        <sz val="9"/>
        <color theme="1"/>
        <rFont val="SimSun"/>
        <charset val="134"/>
      </rPr>
      <t>预分配：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9"/>
        <color theme="1"/>
        <rFont val="SimSun"/>
        <charset val="134"/>
      </rPr>
      <t>圈存</t>
    </r>
    <r>
      <rPr>
        <sz val="9"/>
        <color theme="1"/>
        <rFont val="Calibri"/>
        <charset val="134"/>
      </rPr>
      <t>：10.000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圈提：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消费</t>
    </r>
    <r>
      <rPr>
        <sz val="9"/>
        <color theme="1"/>
        <rFont val="Calibri"/>
        <charset val="134"/>
      </rPr>
      <t>：4,994.22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数量</t>
    </r>
    <r>
      <rPr>
        <sz val="9"/>
        <color theme="1"/>
        <rFont val="Calibri"/>
        <charset val="134"/>
      </rPr>
      <t>：576.39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优惠返利：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9"/>
        <color theme="1"/>
        <rFont val="SimSun"/>
        <charset val="134"/>
      </rPr>
      <t>明折明扣：</t>
    </r>
    <r>
      <rPr>
        <sz val="9"/>
        <color theme="1"/>
        <rFont val="Calibri"/>
        <charset val="134"/>
      </rPr>
      <t>0</t>
    </r>
    <r>
      <rPr>
        <sz val="9"/>
        <color theme="1"/>
        <rFont val="SimSun"/>
        <charset val="134"/>
      </rPr>
      <t>元</t>
    </r>
  </si>
  <si>
    <r>
      <rPr>
        <sz val="9"/>
        <color theme="1"/>
        <rFont val="SimSun"/>
        <charset val="134"/>
      </rPr>
      <t>卡号</t>
    </r>
    <r>
      <rPr>
        <sz val="9"/>
        <color theme="1"/>
        <rFont val="宋体"/>
        <charset val="134"/>
      </rPr>
      <t>：</t>
    </r>
    <r>
      <rPr>
        <sz val="9"/>
        <color theme="1"/>
        <rFont val="Calibri"/>
        <charset val="134"/>
      </rPr>
      <t>1000113300036360954</t>
    </r>
  </si>
  <si>
    <r>
      <rPr>
        <sz val="9"/>
        <color theme="1"/>
        <rFont val="SimSun"/>
        <charset val="134"/>
      </rPr>
      <t>限车号</t>
    </r>
    <r>
      <rPr>
        <sz val="9"/>
        <color theme="1"/>
        <rFont val="Calibri"/>
        <charset val="134"/>
      </rPr>
      <t>：</t>
    </r>
    <r>
      <rPr>
        <sz val="9"/>
        <color theme="1"/>
        <rFont val="SimSun"/>
        <charset val="134"/>
      </rPr>
      <t>浙</t>
    </r>
    <r>
      <rPr>
        <sz val="9"/>
        <color theme="1"/>
        <rFont val="Calibri"/>
        <charset val="134"/>
      </rPr>
      <t>AFN1001</t>
    </r>
  </si>
  <si>
    <r>
      <rPr>
        <sz val="9"/>
        <color theme="1"/>
        <rFont val="SimSun"/>
        <charset val="134"/>
      </rPr>
      <t>账单类型：备付账  卡账</t>
    </r>
    <r>
      <rPr>
        <sz val="9"/>
        <color theme="1"/>
        <rFont val="Calibri"/>
        <charset val="134"/>
      </rPr>
      <t xml:space="preserve"> </t>
    </r>
    <r>
      <rPr>
        <sz val="9"/>
        <color theme="1"/>
        <rFont val="SimSun"/>
        <charset val="134"/>
      </rPr>
      <t>☐钱包账</t>
    </r>
  </si>
  <si>
    <t>2025-03-08 16:14:34</t>
  </si>
  <si>
    <r>
      <rPr>
        <sz val="9"/>
        <color theme="1"/>
        <rFont val="SimSun"/>
        <charset val="134"/>
      </rPr>
      <t>杭州市天目山路</t>
    </r>
    <r>
      <rPr>
        <sz val="9"/>
        <color theme="1"/>
        <rFont val="Calibri"/>
        <charset val="134"/>
      </rPr>
      <t>85</t>
    </r>
    <r>
      <rPr>
        <sz val="9"/>
        <color theme="1"/>
        <rFont val="SimSun"/>
        <charset val="134"/>
      </rPr>
      <t>号</t>
    </r>
  </si>
  <si>
    <t>2025-03-08 16:15:22</t>
  </si>
  <si>
    <r>
      <rPr>
        <sz val="9"/>
        <color theme="1"/>
        <rFont val="SimSun"/>
        <charset val="134"/>
      </rPr>
      <t>杭州市萧山区浦阳镇新谊村</t>
    </r>
    <r>
      <rPr>
        <sz val="9"/>
        <color theme="1"/>
        <rFont val="SimSun"/>
        <charset val="134"/>
      </rPr>
      <t>萧山服务区加油站</t>
    </r>
  </si>
  <si>
    <t>2025-03-13 13:10:38</t>
  </si>
  <si>
    <t>2025-03-16 09:43:58</t>
  </si>
  <si>
    <t>杭萧投建盈南加油站</t>
  </si>
  <si>
    <t>萧山区坎山镇建盈村</t>
  </si>
  <si>
    <t>2025-03-19 15:46:27</t>
  </si>
  <si>
    <r>
      <rPr>
        <sz val="9"/>
        <color theme="1"/>
        <rFont val="SimSun"/>
        <charset val="134"/>
      </rPr>
      <t>诸暨市王家井镇十五房村诸</t>
    </r>
    <r>
      <rPr>
        <sz val="9"/>
        <color theme="1"/>
        <rFont val="SimSun"/>
        <charset val="134"/>
      </rPr>
      <t>暨服务区加油站</t>
    </r>
  </si>
  <si>
    <t>2025-03-29 22:09:03</t>
  </si>
  <si>
    <t>杭拱墅建国北路站</t>
  </si>
  <si>
    <r>
      <rPr>
        <sz val="9"/>
        <color theme="1"/>
        <rFont val="SimSun"/>
        <charset val="134"/>
      </rPr>
      <t>杭州市下城区建国北路</t>
    </r>
    <r>
      <rPr>
        <sz val="9"/>
        <color theme="1"/>
        <rFont val="Calibri"/>
        <charset val="134"/>
      </rPr>
      <t>269</t>
    </r>
    <r>
      <rPr>
        <sz val="9"/>
        <color theme="1"/>
        <rFont val="SimSun"/>
        <charset val="134"/>
      </rPr>
      <t>号</t>
    </r>
  </si>
  <si>
    <t>2025-04-01 22:41:46</t>
  </si>
  <si>
    <t>2025-04-03 23:31:41</t>
  </si>
  <si>
    <t>2025-04-07 16:48:01</t>
  </si>
  <si>
    <r>
      <rPr>
        <sz val="9"/>
        <color theme="1"/>
        <rFont val="SimSun"/>
        <charset val="134"/>
      </rPr>
      <t>金华市付村镇石狮塘村金华</t>
    </r>
    <r>
      <rPr>
        <sz val="9"/>
        <color theme="1"/>
        <rFont val="SimSun"/>
        <charset val="134"/>
      </rPr>
      <t>服务区加油站</t>
    </r>
  </si>
  <si>
    <t>2025-04-12 21:01:10</t>
  </si>
  <si>
    <t>2025-04-16 22:40:36</t>
  </si>
  <si>
    <t>2025-04-22 09:52:49</t>
  </si>
  <si>
    <t>2025-04-29 16:03:09</t>
  </si>
  <si>
    <t>2025-05-05 20:22:38</t>
  </si>
  <si>
    <r>
      <rPr>
        <sz val="9"/>
        <color theme="1"/>
        <rFont val="Calibri"/>
        <charset val="134"/>
      </rPr>
      <t>92</t>
    </r>
    <r>
      <rPr>
        <sz val="9"/>
        <color theme="1"/>
        <rFont val="SimSun"/>
        <charset val="134"/>
      </rPr>
      <t>号车用汽油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(VIB)</t>
    </r>
  </si>
  <si>
    <t>2025-05-12 20:03:44</t>
  </si>
  <si>
    <t>2025-05-14 22:23:21</t>
  </si>
  <si>
    <t>2025-05-20 20:40:15</t>
  </si>
  <si>
    <t>2025-05-22 14:47:37</t>
  </si>
  <si>
    <t>2025-05-27 17:01:31</t>
  </si>
  <si>
    <t>2025-05-31 10:07:56</t>
  </si>
  <si>
    <t>2025-06-06 22:08:54</t>
  </si>
  <si>
    <t>杭富阳广源路加油站</t>
  </si>
  <si>
    <r>
      <rPr>
        <sz val="8.5"/>
        <color theme="1"/>
        <rFont val="SimSun"/>
        <charset val="134"/>
      </rPr>
      <t>杭州市富阳区灵桥镇董家桥</t>
    </r>
    <r>
      <rPr>
        <sz val="8.5"/>
        <color theme="1"/>
        <rFont val="SimSun"/>
        <charset val="134"/>
      </rPr>
      <t>村</t>
    </r>
  </si>
  <si>
    <t>2025-06-10 19:41:42</t>
  </si>
  <si>
    <t>2025-06-17 15:57:25</t>
  </si>
  <si>
    <t>2025-06-21 13:54:30</t>
  </si>
  <si>
    <t>2025-07-01 22:10:43</t>
  </si>
  <si>
    <t>2025-07-03 18:54:46</t>
  </si>
  <si>
    <t>杭余杭交通能源三站</t>
  </si>
  <si>
    <r>
      <rPr>
        <sz val="8.5"/>
        <color theme="1"/>
        <rFont val="SimSun"/>
        <charset val="134"/>
      </rPr>
      <t>杭州余杭区瓶窑镇瓶窑村</t>
    </r>
    <r>
      <rPr>
        <sz val="8.5"/>
        <color theme="1"/>
        <rFont val="Calibri"/>
        <charset val="134"/>
      </rPr>
      <t>104</t>
    </r>
    <r>
      <rPr>
        <sz val="8.5"/>
        <color theme="1"/>
        <rFont val="SimSun"/>
        <charset val="134"/>
      </rPr>
      <t>国道边</t>
    </r>
  </si>
  <si>
    <t>2025-07-07 09:17:29</t>
  </si>
  <si>
    <t>杭建德杭千高速北站</t>
  </si>
  <si>
    <r>
      <rPr>
        <sz val="8.5"/>
        <color theme="1"/>
        <rFont val="SimSun"/>
        <charset val="134"/>
      </rPr>
      <t>建德市下涯镇上市新村赵光</t>
    </r>
    <r>
      <rPr>
        <sz val="8.5"/>
        <color theme="1"/>
        <rFont val="SimSun"/>
        <charset val="134"/>
      </rPr>
      <t>明家</t>
    </r>
  </si>
  <si>
    <t>2025-07-10 10:16:21</t>
  </si>
  <si>
    <t>杭余杭仓前加油站</t>
  </si>
  <si>
    <r>
      <rPr>
        <sz val="8.5"/>
        <color theme="1"/>
        <rFont val="SimSun"/>
        <charset val="134"/>
      </rPr>
      <t>杭州市余杭区仓前街道永乐</t>
    </r>
    <r>
      <rPr>
        <sz val="8.5"/>
        <color theme="1"/>
        <rFont val="SimSun"/>
        <charset val="134"/>
      </rPr>
      <t>村</t>
    </r>
  </si>
  <si>
    <t>2025-07-12 19:36:23</t>
  </si>
  <si>
    <t>杭上城近江站</t>
  </si>
  <si>
    <r>
      <rPr>
        <sz val="8.5"/>
        <color theme="1"/>
        <rFont val="SimSun"/>
        <charset val="134"/>
      </rPr>
      <t>浙江省杭州市上城区秋涛路</t>
    </r>
    <r>
      <rPr>
        <sz val="8.5"/>
        <color theme="1"/>
        <rFont val="Calibri"/>
        <charset val="134"/>
      </rPr>
      <t>314</t>
    </r>
    <r>
      <rPr>
        <sz val="8.5"/>
        <color theme="1"/>
        <rFont val="SimSun"/>
        <charset val="134"/>
      </rPr>
      <t>号</t>
    </r>
  </si>
  <si>
    <t>2025-07-17 14:41:53</t>
  </si>
  <si>
    <t>2025-07-23 19:24:55</t>
  </si>
  <si>
    <t>2025-07-29 20:47:40</t>
  </si>
  <si>
    <t>2025-07-29 20:47:51</t>
  </si>
  <si>
    <t>2025-08-09 19:30:21</t>
  </si>
  <si>
    <t>杭西湖小江服务区西站</t>
  </si>
  <si>
    <r>
      <rPr>
        <sz val="8.5"/>
        <color theme="1"/>
        <rFont val="SimSun"/>
        <charset val="134"/>
      </rPr>
      <t>杭州市西湖区袁浦镇小江村</t>
    </r>
    <r>
      <rPr>
        <sz val="8.5"/>
        <color theme="1"/>
        <rFont val="SimSun"/>
        <charset val="134"/>
      </rPr>
      <t>绕城高速西湖服务区加油站</t>
    </r>
  </si>
  <si>
    <t>2025-08-16 22:57:37</t>
  </si>
  <si>
    <r>
      <rPr>
        <sz val="8.5"/>
        <color theme="1"/>
        <rFont val="SimSun"/>
        <charset val="134"/>
      </rPr>
      <t>杭州市下城区建国北路</t>
    </r>
    <r>
      <rPr>
        <sz val="8.5"/>
        <color theme="1"/>
        <rFont val="Calibri"/>
        <charset val="134"/>
      </rPr>
      <t>269</t>
    </r>
    <r>
      <rPr>
        <sz val="8.5"/>
        <color theme="1"/>
        <rFont val="SimSun"/>
        <charset val="134"/>
      </rPr>
      <t>号</t>
    </r>
  </si>
  <si>
    <t>2025-08-23 09:55:50</t>
  </si>
  <si>
    <t>合萧南西兴加油站</t>
  </si>
  <si>
    <r>
      <rPr>
        <sz val="8.5"/>
        <color theme="1"/>
        <rFont val="Calibri"/>
        <charset val="134"/>
      </rPr>
      <t>03</t>
    </r>
    <r>
      <rPr>
        <sz val="8.5"/>
        <color theme="1"/>
        <rFont val="SimSun"/>
        <charset val="134"/>
      </rPr>
      <t>省道西兴镇叉口</t>
    </r>
  </si>
  <si>
    <t>2025-08-25 16:17:03</t>
  </si>
  <si>
    <t>2025-08-27 20:32:03</t>
  </si>
  <si>
    <t>2025-09-01 19:12:42</t>
  </si>
  <si>
    <t>2025-09-03 21:38:56</t>
  </si>
  <si>
    <t>2025-09-09 22:00:20</t>
  </si>
  <si>
    <r>
      <rPr>
        <sz val="8.5"/>
        <color theme="1"/>
        <rFont val="Calibri"/>
        <charset val="134"/>
      </rPr>
      <t>95</t>
    </r>
    <r>
      <rPr>
        <sz val="8.5"/>
        <color theme="1"/>
        <rFont val="SimSun"/>
        <charset val="134"/>
      </rPr>
      <t>号车用汽油</t>
    </r>
    <r>
      <rPr>
        <sz val="10.5"/>
        <color theme="1"/>
        <rFont val="SimSun"/>
        <charset val="134"/>
      </rPr>
      <t xml:space="preserve">
</t>
    </r>
    <r>
      <rPr>
        <sz val="8.5"/>
        <color theme="1"/>
        <rFont val="Calibri"/>
        <charset val="134"/>
      </rPr>
      <t>(VIB)</t>
    </r>
  </si>
  <si>
    <t>2025-09-14 08:09:17</t>
  </si>
  <si>
    <t>嘉南湖由拳路加油站</t>
  </si>
  <si>
    <t>由拳路广穹路交叉路口</t>
  </si>
  <si>
    <t>2025-09-19 18:48:54</t>
  </si>
  <si>
    <t>2025-09-28 19:29:53</t>
  </si>
  <si>
    <t>2025-10-03 17:51:51</t>
  </si>
  <si>
    <t>杭西湖古荡加油站</t>
  </si>
  <si>
    <r>
      <rPr>
        <sz val="8.5"/>
        <color theme="1"/>
        <rFont val="SimSun"/>
        <charset val="134"/>
      </rPr>
      <t>杭州市西湖区天目山路</t>
    </r>
    <r>
      <rPr>
        <sz val="8.5"/>
        <color theme="1"/>
        <rFont val="Calibri"/>
        <charset val="134"/>
      </rPr>
      <t>331</t>
    </r>
    <r>
      <rPr>
        <sz val="8.5"/>
        <color theme="1"/>
        <rFont val="SimSun"/>
        <charset val="134"/>
      </rPr>
      <t>号</t>
    </r>
  </si>
  <si>
    <t>2025-10-07 15:58:54</t>
  </si>
  <si>
    <t>2025-10-10 23:03:30</t>
  </si>
  <si>
    <t>2025-10-17 00:05:03</t>
  </si>
  <si>
    <t>2025-10-19 07:17:39</t>
  </si>
  <si>
    <t>2025-10-22 19:02:32</t>
  </si>
  <si>
    <t>2025-10-22 19:03:20</t>
  </si>
  <si>
    <t>2025-10-27 20:15:20</t>
  </si>
  <si>
    <t>2025-10-31 18:24:36</t>
  </si>
  <si>
    <t>杭上城清泰门加油站</t>
  </si>
  <si>
    <r>
      <rPr>
        <sz val="8.5"/>
        <color theme="1"/>
        <rFont val="SimSun"/>
        <charset val="134"/>
      </rPr>
      <t>杭州市江干区杭海路</t>
    </r>
    <r>
      <rPr>
        <sz val="8.5"/>
        <color theme="1"/>
        <rFont val="Calibri"/>
        <charset val="134"/>
      </rPr>
      <t>222</t>
    </r>
    <r>
      <rPr>
        <sz val="8.5"/>
        <color theme="1"/>
        <rFont val="SimSun"/>
        <charset val="134"/>
      </rPr>
      <t>号</t>
    </r>
  </si>
  <si>
    <t>2025-11-05 19:09:18</t>
  </si>
  <si>
    <t>杭萧山学源街站</t>
  </si>
  <si>
    <r>
      <rPr>
        <sz val="8.5"/>
        <color theme="1"/>
        <rFont val="SimSun"/>
        <charset val="134"/>
      </rPr>
      <t>杭州市下沙经济开发区区德</t>
    </r>
    <r>
      <rPr>
        <sz val="8.5"/>
        <color theme="1"/>
        <rFont val="SimSun"/>
        <charset val="134"/>
      </rPr>
      <t>胜东路</t>
    </r>
    <r>
      <rPr>
        <sz val="8.5"/>
        <color theme="1"/>
        <rFont val="Calibri"/>
        <charset val="134"/>
      </rPr>
      <t>1555</t>
    </r>
    <r>
      <rPr>
        <sz val="8.5"/>
        <color theme="1"/>
        <rFont val="SimSun"/>
        <charset val="134"/>
      </rPr>
      <t>号</t>
    </r>
  </si>
  <si>
    <t>2025-11-13 20:50:12</t>
  </si>
  <si>
    <t>2025-11-18 10:28:33</t>
  </si>
  <si>
    <t>金金开王牌加油站</t>
  </si>
  <si>
    <r>
      <rPr>
        <sz val="8.5"/>
        <color theme="1"/>
        <rFont val="Calibri"/>
        <charset val="134"/>
      </rPr>
      <t>03</t>
    </r>
    <r>
      <rPr>
        <sz val="8.5"/>
        <color theme="1"/>
        <rFont val="SimSun"/>
        <charset val="134"/>
      </rPr>
      <t>省道金义段金华东孝乡王</t>
    </r>
    <r>
      <rPr>
        <sz val="8.5"/>
        <color theme="1"/>
        <rFont val="SimSun"/>
        <charset val="134"/>
      </rPr>
      <t>牌村</t>
    </r>
  </si>
  <si>
    <t>2025-11-22 17:16:54</t>
  </si>
  <si>
    <t>2025-11-25 18:58:10</t>
  </si>
  <si>
    <t>高速赣东梨温杨梅岭北</t>
  </si>
  <si>
    <t>2025-11-27 16:31:21</t>
  </si>
  <si>
    <t>高金华仙霞服务区上</t>
  </si>
  <si>
    <r>
      <rPr>
        <sz val="8.5"/>
        <color theme="1"/>
        <rFont val="SimSun"/>
        <charset val="134"/>
      </rPr>
      <t>江山市峡口镇峡北村高速仙</t>
    </r>
    <r>
      <rPr>
        <sz val="8.5"/>
        <color theme="1"/>
        <rFont val="SimSun"/>
        <charset val="134"/>
      </rPr>
      <t>霞服务区加油站</t>
    </r>
  </si>
  <si>
    <t>2025-12-01 10:48:42</t>
  </si>
  <si>
    <t>杭余杭润源加油站</t>
  </si>
  <si>
    <r>
      <rPr>
        <sz val="8.5"/>
        <color theme="1"/>
        <rFont val="SimSun"/>
        <charset val="134"/>
      </rPr>
      <t>杭州余杭区余杭街道文一西</t>
    </r>
    <r>
      <rPr>
        <sz val="8.5"/>
        <color theme="1"/>
        <rFont val="SimSun"/>
        <charset val="134"/>
      </rPr>
      <t>路</t>
    </r>
    <r>
      <rPr>
        <sz val="8.5"/>
        <color theme="1"/>
        <rFont val="Calibri"/>
        <charset val="134"/>
      </rPr>
      <t>1816</t>
    </r>
    <r>
      <rPr>
        <sz val="8.5"/>
        <color theme="1"/>
        <rFont val="SimSun"/>
        <charset val="134"/>
      </rPr>
      <t>号</t>
    </r>
  </si>
  <si>
    <t>2025-12-05 19:43:34</t>
  </si>
  <si>
    <t>永康东城南加油站</t>
  </si>
  <si>
    <r>
      <rPr>
        <sz val="8.5"/>
        <color theme="1"/>
        <rFont val="SimSun"/>
        <charset val="134"/>
      </rPr>
      <t>永康市古丽镇黄染店村（五</t>
    </r>
    <r>
      <rPr>
        <sz val="8.5"/>
        <color theme="1"/>
        <rFont val="SimSun"/>
        <charset val="134"/>
      </rPr>
      <t>金大道转盘）</t>
    </r>
  </si>
  <si>
    <t>2025-12-14 18:06:02</t>
  </si>
  <si>
    <t>杭西湖之浦路加油站</t>
  </si>
  <si>
    <r>
      <rPr>
        <sz val="8.5"/>
        <color theme="1"/>
        <rFont val="SimSun"/>
        <charset val="134"/>
      </rPr>
      <t>杭州市西湖区转塘镇凌家桥</t>
    </r>
    <r>
      <rPr>
        <sz val="8.5"/>
        <color theme="1"/>
        <rFont val="SimSun"/>
        <charset val="134"/>
      </rPr>
      <t>村</t>
    </r>
  </si>
  <si>
    <t>2025-12-14 18:06:19</t>
  </si>
  <si>
    <t>2025-12-17 12:50:18</t>
  </si>
  <si>
    <t>周旺加油站</t>
  </si>
  <si>
    <r>
      <rPr>
        <sz val="8.5"/>
        <color theme="1"/>
        <rFont val="SimSun"/>
        <charset val="134"/>
      </rPr>
      <t>周邓公路</t>
    </r>
    <r>
      <rPr>
        <sz val="8.5"/>
        <color theme="1"/>
        <rFont val="Calibri"/>
        <charset val="134"/>
      </rPr>
      <t>5299</t>
    </r>
    <r>
      <rPr>
        <sz val="8.5"/>
        <color theme="1"/>
        <rFont val="SimSun"/>
        <charset val="134"/>
      </rPr>
      <t>号</t>
    </r>
  </si>
  <si>
    <t>2025-12-20 19:12:52</t>
  </si>
  <si>
    <t>2025-12-23 18:00:24</t>
  </si>
  <si>
    <t>2025-12-26 09:12:25</t>
  </si>
  <si>
    <t>石普油气站</t>
  </si>
  <si>
    <r>
      <rPr>
        <sz val="8.5"/>
        <color theme="1"/>
        <rFont val="SimSun"/>
        <charset val="134"/>
      </rPr>
      <t>中山北路</t>
    </r>
    <r>
      <rPr>
        <sz val="8.5"/>
        <color theme="1"/>
        <rFont val="Calibri"/>
        <charset val="134"/>
      </rPr>
      <t>1700</t>
    </r>
    <r>
      <rPr>
        <sz val="8.5"/>
        <color theme="1"/>
        <rFont val="SimSun"/>
        <charset val="134"/>
      </rPr>
      <t>号</t>
    </r>
  </si>
  <si>
    <t>2025-12-30 21:31:03</t>
  </si>
  <si>
    <r>
      <rPr>
        <sz val="8.5"/>
        <color theme="1"/>
        <rFont val="SimSun"/>
        <charset val="134"/>
      </rPr>
      <t>分项小计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Calibri"/>
        <charset val="134"/>
      </rPr>
      <t>：30.000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Calibri"/>
        <charset val="134"/>
      </rPr>
      <t>：20,467.91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数量</t>
    </r>
    <r>
      <rPr>
        <sz val="8.5"/>
        <color theme="1"/>
        <rFont val="Calibri"/>
        <charset val="134"/>
      </rPr>
      <t>：2,763.42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</si>
  <si>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8.5"/>
        <color theme="1"/>
        <rFont val="SimSun"/>
        <charset val="134"/>
      </rPr>
      <t>总计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充值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209,300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预分配：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</t>
    </r>
    <r>
      <rPr>
        <sz val="8.5"/>
        <color theme="1"/>
        <rFont val="SimSun"/>
        <charset val="134"/>
      </rPr>
      <t>圈存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204,152.04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圈提：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消费</t>
    </r>
    <r>
      <rPr>
        <sz val="8.5"/>
        <color theme="1"/>
        <rFont val="宋体"/>
        <charset val="134"/>
      </rPr>
      <t>：</t>
    </r>
    <r>
      <rPr>
        <sz val="8.5"/>
        <color theme="1"/>
        <rFont val="Calibri"/>
        <charset val="134"/>
      </rPr>
      <t>174,261.65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</t>
    </r>
    <r>
      <rPr>
        <sz val="10.5"/>
        <color rgb="FFFF0000"/>
        <rFont val="SimSun"/>
        <charset val="134"/>
      </rPr>
      <t xml:space="preserve"> </t>
    </r>
    <r>
      <rPr>
        <sz val="8.5"/>
        <color rgb="FFFF0000"/>
        <rFont val="SimSun"/>
        <charset val="134"/>
      </rPr>
      <t>数量</t>
    </r>
    <r>
      <rPr>
        <sz val="8.5"/>
        <color rgb="FFFF0000"/>
        <rFont val="宋体"/>
        <charset val="134"/>
      </rPr>
      <t>：</t>
    </r>
    <r>
      <rPr>
        <sz val="8.5"/>
        <color rgb="FFFF0000"/>
        <rFont val="Calibri"/>
        <charset val="134"/>
      </rPr>
      <t>23,265.05</t>
    </r>
    <r>
      <rPr>
        <sz val="10.5"/>
        <color rgb="FFFF0000"/>
        <rFont val="SimSun"/>
        <charset val="134"/>
      </rPr>
      <t xml:space="preserve">  </t>
    </r>
    <r>
      <rPr>
        <sz val="10.5"/>
        <color theme="1"/>
        <rFont val="SimSun"/>
        <charset val="134"/>
      </rPr>
      <t xml:space="preserve">  </t>
    </r>
    <r>
      <rPr>
        <sz val="8.5"/>
        <color theme="1"/>
        <rFont val="SimSun"/>
        <charset val="134"/>
      </rPr>
      <t>优惠返利：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  <r>
      <rPr>
        <sz val="10.5"/>
        <color theme="1"/>
        <rFont val="SimSun"/>
        <charset val="134"/>
      </rPr>
      <t xml:space="preserve">    </t>
    </r>
    <r>
      <rPr>
        <sz val="8.5"/>
        <color theme="1"/>
        <rFont val="SimSun"/>
        <charset val="134"/>
      </rPr>
      <t>明折明扣：</t>
    </r>
    <r>
      <rPr>
        <sz val="8.5"/>
        <color theme="1"/>
        <rFont val="Calibri"/>
        <charset val="134"/>
      </rPr>
      <t>0</t>
    </r>
    <r>
      <rPr>
        <sz val="8.5"/>
        <color theme="1"/>
        <rFont val="SimSun"/>
        <charset val="134"/>
      </rPr>
      <t>元</t>
    </r>
  </si>
  <si>
    <r>
      <rPr>
        <sz val="10.5"/>
        <color theme="1"/>
        <rFont val="SimSun"/>
        <charset val="134"/>
      </rPr>
      <t>　　　　　　　　　　　</t>
    </r>
    <r>
      <rPr>
        <b/>
        <sz val="8.5"/>
        <color theme="1"/>
        <rFont val="SimSun"/>
        <charset val="134"/>
      </rPr>
      <t>操作员：</t>
    </r>
    <r>
      <rPr>
        <sz val="10.5"/>
        <color theme="1"/>
        <rFont val="SimSun"/>
        <charset val="134"/>
      </rPr>
      <t xml:space="preserve">                                              </t>
    </r>
    <r>
      <rPr>
        <b/>
        <sz val="8.5"/>
        <color theme="1"/>
        <rFont val="SimSun"/>
        <charset val="134"/>
      </rPr>
      <t>日期</t>
    </r>
    <r>
      <rPr>
        <sz val="8.5"/>
        <color theme="1"/>
        <rFont val="Calibri"/>
        <charset val="134"/>
      </rPr>
      <t>：</t>
    </r>
    <r>
      <rPr>
        <b/>
        <sz val="8.5"/>
        <color theme="1"/>
        <rFont val="Calibri"/>
        <charset val="134"/>
      </rPr>
      <t>2026-06-11</t>
    </r>
  </si>
  <si>
    <t>汽油车</t>
  </si>
  <si>
    <t>序号</t>
  </si>
  <si>
    <t>车型</t>
  </si>
  <si>
    <t>加油类型</t>
  </si>
  <si>
    <t>2025年加油量 （升）</t>
  </si>
  <si>
    <t>92号车用汽油(VIB)</t>
  </si>
  <si>
    <t>95号车用汽油(VIB)</t>
  </si>
  <si>
    <t>爱跑98号车用汽油(VIB)</t>
  </si>
  <si>
    <t>柴油车</t>
  </si>
  <si>
    <t>车牌号</t>
  </si>
  <si>
    <t>工具箱式车</t>
  </si>
  <si>
    <t>浙GJ2T69（0号车用柴油VI)</t>
  </si>
  <si>
    <t>消防器材年度统计表</t>
  </si>
  <si>
    <t>消防器材统计表（明细）</t>
  </si>
  <si>
    <t>一、2021年灭火器统计</t>
  </si>
  <si>
    <t>干粉灭火器（个）</t>
  </si>
  <si>
    <t>名称</t>
  </si>
  <si>
    <t>位置</t>
  </si>
  <si>
    <t>干粉（个）</t>
  </si>
  <si>
    <t>水基（个）</t>
  </si>
  <si>
    <t>二氧化碳</t>
  </si>
  <si>
    <t>水基灭火器（个）</t>
  </si>
  <si>
    <t>灭火器</t>
  </si>
  <si>
    <t>1楼</t>
  </si>
  <si>
    <t>二氧化碳灭火器（个）</t>
  </si>
  <si>
    <t>2楼</t>
  </si>
  <si>
    <t>总计（个）</t>
  </si>
  <si>
    <t>3楼</t>
  </si>
  <si>
    <t>同比增长</t>
  </si>
  <si>
    <t>—</t>
  </si>
  <si>
    <t>其它</t>
  </si>
  <si>
    <t>8组</t>
  </si>
  <si>
    <t>总计480</t>
  </si>
  <si>
    <t>二、2022年灭火器统计</t>
  </si>
  <si>
    <t>总计514</t>
  </si>
  <si>
    <t>三、2024年消防器材统计</t>
  </si>
  <si>
    <t>消火栓</t>
  </si>
  <si>
    <t>车间66只外围6只</t>
  </si>
  <si>
    <t>2楼锂电</t>
  </si>
  <si>
    <t>2号保淋2</t>
  </si>
  <si>
    <t>出货平台</t>
  </si>
  <si>
    <t>2楼成品区</t>
  </si>
  <si>
    <t>总量</t>
  </si>
  <si>
    <t>总计531</t>
  </si>
  <si>
    <t>四、2025年消防器材统计</t>
  </si>
  <si>
    <t>换新</t>
  </si>
  <si>
    <t>空调制冷剂汇总统计表</t>
  </si>
  <si>
    <t>冷媒型号</t>
  </si>
  <si>
    <t>GWP(AR4)参照数值</t>
  </si>
  <si>
    <t>典型使用场景</t>
  </si>
  <si>
    <t>空调型号</t>
  </si>
  <si>
    <t>设备数量（台）</t>
  </si>
  <si>
    <t>制冷剂型号</t>
  </si>
  <si>
    <t>单台填充量（kg）</t>
  </si>
  <si>
    <t>总填充量（kg）</t>
  </si>
  <si>
    <t>冷水机组、部分生产设备制冷</t>
  </si>
  <si>
    <t>格力中央空调</t>
  </si>
  <si>
    <t>110</t>
  </si>
  <si>
    <t>三个机组</t>
  </si>
  <si>
    <t>办公多联机、中央空调</t>
  </si>
  <si>
    <t>美的1.5匹</t>
  </si>
  <si>
    <t>43.2</t>
  </si>
  <si>
    <t>48台（0.9KG)</t>
  </si>
  <si>
    <t>中央空调</t>
  </si>
  <si>
    <t>美的3匹</t>
  </si>
  <si>
    <t>100</t>
  </si>
  <si>
    <t>50台（2KG）</t>
  </si>
  <si>
    <t>老旧空调设备</t>
  </si>
  <si>
    <t>海尔5匹</t>
  </si>
  <si>
    <t>18.6</t>
  </si>
  <si>
    <t>6台（3.1KG）</t>
  </si>
  <si>
    <t>美的5匹</t>
  </si>
  <si>
    <t>46.5</t>
  </si>
  <si>
    <t>15台（3.1KG）</t>
  </si>
  <si>
    <t>志高1.5匹</t>
  </si>
  <si>
    <t xml:space="preserve">2.7 </t>
  </si>
  <si>
    <t>3台（0.9KG)</t>
  </si>
  <si>
    <t>科龙3匹</t>
  </si>
  <si>
    <t>16</t>
  </si>
  <si>
    <t>8台（2KG）</t>
  </si>
  <si>
    <t>TCL3匹</t>
  </si>
  <si>
    <t>6</t>
  </si>
  <si>
    <t>3台（2KG）</t>
  </si>
  <si>
    <t>志高3匹</t>
  </si>
  <si>
    <t>164.3</t>
  </si>
  <si>
    <t>海信5匹</t>
  </si>
  <si>
    <t>53台（3.1KG）</t>
  </si>
  <si>
    <t>海信3匹</t>
  </si>
  <si>
    <t>10</t>
  </si>
  <si>
    <t>5台（2KG）</t>
  </si>
  <si>
    <t>空调制冷剂新增记录表</t>
  </si>
  <si>
    <t>设备名称/使用位置</t>
  </si>
  <si>
    <t>品牌</t>
  </si>
  <si>
    <t>单瓶净含量(kg)</t>
  </si>
  <si>
    <t>数量(瓶)</t>
  </si>
  <si>
    <t>总加注量(kg)</t>
  </si>
  <si>
    <t>GWP值</t>
  </si>
  <si>
    <t>1</t>
  </si>
  <si>
    <t>R-32</t>
  </si>
  <si>
    <t>办公空调</t>
  </si>
  <si>
    <t>中化金冷</t>
  </si>
  <si>
    <t>钢瓶标称9kg/瓶，2025年更换9瓶，实际共加注90kg</t>
  </si>
  <si>
    <t/>
  </si>
  <si>
    <t>设备名称</t>
  </si>
  <si>
    <t>铭牌</t>
  </si>
  <si>
    <t>额定填充量</t>
  </si>
  <si>
    <t>冷冻式压缩空气干燥机（螺杆空压机配套设备）</t>
  </si>
  <si>
    <t>4.5KG</t>
  </si>
  <si>
    <t>/</t>
  </si>
  <si>
    <t>工业恒温式冷水机（转子电焊机配套设备）</t>
  </si>
  <si>
    <t>冷却循环装置冷水机（定子浸漆机配套设备）</t>
  </si>
  <si>
    <t>F22</t>
  </si>
  <si>
    <t>厂区化粪池 - 工时统计表（年度横向对比）</t>
  </si>
  <si>
    <t>指标</t>
  </si>
  <si>
    <t>总工时（小时）</t>
  </si>
  <si>
    <t>月平均人数（人）</t>
  </si>
  <si>
    <t xml:space="preserve">总工时（小时）=车间总工时（行政部提供）+间接人员实际出勤天数×8h（间接人员每天按8小时计算）
平均人数（人）=一年总人数（包含临时工人数）/️12月
全年月平均人数=各月平均人数累加后除以 12；月平均人数采用（月初在岗人数 + 月末在岗人数）/2 计算
</t>
  </si>
  <si>
    <t>用电量统计</t>
  </si>
  <si>
    <t>一、2021年用电量（聚杰电度）</t>
  </si>
  <si>
    <t>用电量（度）</t>
  </si>
  <si>
    <t>电费金额（含税，元）</t>
  </si>
  <si>
    <t>单价（元/度）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</si>
  <si>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</si>
  <si>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</si>
  <si>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</si>
  <si>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</si>
  <si>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</si>
  <si>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</si>
  <si>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</si>
  <si>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</si>
  <si>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</si>
  <si>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</si>
  <si>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</si>
  <si>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12月份</t>
  </si>
  <si>
    <t>二、2022年用电量（聚杰电度）</t>
  </si>
  <si>
    <t>三、2025年分表用电量</t>
  </si>
  <si>
    <t>总度数</t>
  </si>
  <si>
    <t>陈杰新</t>
  </si>
  <si>
    <t>王文胜</t>
  </si>
  <si>
    <t>星河</t>
  </si>
  <si>
    <t>食堂</t>
  </si>
  <si>
    <t>聚杰</t>
  </si>
  <si>
    <t>1-2月</t>
  </si>
  <si>
    <t>合计：</t>
  </si>
  <si>
    <t>四、光伏发电信息</t>
  </si>
  <si>
    <t>签约时间</t>
  </si>
  <si>
    <t>2015年</t>
  </si>
  <si>
    <t>投入资金</t>
  </si>
  <si>
    <t>420万余元</t>
  </si>
  <si>
    <t>使用面积</t>
  </si>
  <si>
    <t>9500㎡</t>
  </si>
  <si>
    <t>装机容量</t>
  </si>
  <si>
    <t>600千伏安</t>
  </si>
  <si>
    <t>五、售电价格参考</t>
  </si>
  <si>
    <t>年份</t>
  </si>
  <si>
    <t>类型</t>
  </si>
  <si>
    <t>尖峰</t>
  </si>
  <si>
    <t>峰</t>
  </si>
  <si>
    <t>谷</t>
  </si>
  <si>
    <t>总用电量</t>
  </si>
  <si>
    <t>售电价格</t>
  </si>
  <si>
    <t>326.7万千瓦时</t>
  </si>
  <si>
    <t>实际价格</t>
  </si>
  <si>
    <t>352.9万千瓦时</t>
  </si>
  <si>
    <t>私车公用补贴费用统计表</t>
  </si>
  <si>
    <t>一、月度明细 - 2021年</t>
  </si>
  <si>
    <t>公里数</t>
  </si>
  <si>
    <t>费用合计（元）</t>
  </si>
  <si>
    <t>单价（元/公里）</t>
  </si>
  <si>
    <t>二、月度明细 - 2022年</t>
  </si>
  <si>
    <t>三、历年费用汇总（公里数）</t>
  </si>
  <si>
    <t>汽油升数</t>
  </si>
  <si>
    <t>2019年</t>
  </si>
  <si>
    <t>2020年</t>
  </si>
  <si>
    <t>2.0T轿车的平均油耗大约在11升/百公里左右。‌这一数据是基于多个来源的信息综合得出的。具体来说，2.0T发动机的车型，无论是高功率还是低功率版本，其百公里油耗大致在11升左右。这个数据考虑了多种因素，包括发动机类型、车型、车重、油门调校、变速箱匹配、行驶路况以及驾驶习惯等。虽然涡轮增压发动机相较于普通发动机可能会有更高的油耗，但2.0T车型的平均油耗仍然保持在11升/百公里左右。
值得注意的是，实际油耗可能会因车型、驾驶习惯、行驶路况等因素有所不同。例如，迈腾2.0T车型的高功率版本和低功率版本的油耗范围分别为7.3-8.0L/100km和6.4-8.4L/100km，平均油耗分别为8.8L/100km和7.8L/100km，这表明实际油耗还会受到具体车型和配置的影响。此外，涡轮增压发动机通过提高进气效率来提升发动机功率，这在一定程度上提高了燃油经济性并减少了尾气排放，这也是影响实际油耗的一个因素‌
2024年8月26日查看</t>
  </si>
  <si>
    <t>供电局电费明细表</t>
  </si>
  <si>
    <t>用电类型</t>
  </si>
  <si>
    <t>用电度数</t>
  </si>
  <si>
    <t>用电金额（元）</t>
  </si>
  <si>
    <t>基本电费（元）</t>
  </si>
  <si>
    <t>力调电费（元）</t>
  </si>
  <si>
    <t>开票金额（元）</t>
  </si>
  <si>
    <t>尖电</t>
  </si>
  <si>
    <t>峰电</t>
  </si>
  <si>
    <t>谷电</t>
  </si>
  <si>
    <t>最终金额</t>
  </si>
  <si>
    <t>平电</t>
  </si>
  <si>
    <t>年度合计</t>
  </si>
  <si>
    <t>全年合计</t>
  </si>
  <si>
    <t>绿电补贴信息</t>
  </si>
  <si>
    <t>绿电0.03分</t>
  </si>
  <si>
    <t>绿电0.02分</t>
  </si>
  <si>
    <t>绿电0.01分</t>
  </si>
  <si>
    <t>发货日期</t>
  </si>
  <si>
    <t>客户简称</t>
  </si>
  <si>
    <t>出口国家</t>
  </si>
  <si>
    <t>送货地点</t>
  </si>
  <si>
    <t>运输距离</t>
  </si>
  <si>
    <t>箱数</t>
  </si>
  <si>
    <t>重量</t>
  </si>
  <si>
    <t>立方数</t>
  </si>
  <si>
    <t>单次油耗</t>
  </si>
  <si>
    <t>吨·公里</t>
  </si>
  <si>
    <t>2025-01-02</t>
  </si>
  <si>
    <t>翠丰</t>
  </si>
  <si>
    <t>土耳其</t>
  </si>
  <si>
    <t>宁波</t>
  </si>
  <si>
    <t>ADEO</t>
  </si>
  <si>
    <t>法国</t>
  </si>
  <si>
    <t>2025-01-03</t>
  </si>
  <si>
    <t>TTI</t>
  </si>
  <si>
    <t>荷兰</t>
  </si>
  <si>
    <t>上海</t>
  </si>
  <si>
    <t>德国SCHEPPACH</t>
  </si>
  <si>
    <t>德国</t>
  </si>
  <si>
    <t>Elite Production and Trading Group</t>
  </si>
  <si>
    <t>伊朗</t>
  </si>
  <si>
    <t>2025-01-04</t>
  </si>
  <si>
    <t>越南</t>
  </si>
  <si>
    <t>上海赢赫</t>
  </si>
  <si>
    <t>安海</t>
  </si>
  <si>
    <t>秘鲁</t>
  </si>
  <si>
    <t>南京泉峰</t>
  </si>
  <si>
    <t>墨西哥</t>
  </si>
  <si>
    <t>Black &amp; Decker</t>
  </si>
  <si>
    <t>泰国</t>
  </si>
  <si>
    <t>2025-01-05</t>
  </si>
  <si>
    <t>TOOLS WORLD</t>
  </si>
  <si>
    <t>俄罗斯</t>
  </si>
  <si>
    <t>2025-01-06</t>
  </si>
  <si>
    <t>保加利亚</t>
  </si>
  <si>
    <t>半人马科技</t>
  </si>
  <si>
    <t>美国</t>
  </si>
  <si>
    <t>深圳</t>
  </si>
  <si>
    <t>TRUPER</t>
  </si>
  <si>
    <t>波兰</t>
  </si>
  <si>
    <t>2025-01-07</t>
  </si>
  <si>
    <t>澳大利亚</t>
  </si>
  <si>
    <t>永康水滴源</t>
  </si>
  <si>
    <t>白俄罗斯</t>
  </si>
  <si>
    <t>永康</t>
  </si>
  <si>
    <t>罗马尼亚</t>
  </si>
  <si>
    <t>2025-01-08</t>
  </si>
  <si>
    <t>哥斯达黎加</t>
  </si>
  <si>
    <t>意大利</t>
  </si>
  <si>
    <t>新西兰</t>
  </si>
  <si>
    <t>深圳杉谷</t>
  </si>
  <si>
    <t>义乌</t>
  </si>
  <si>
    <t>塞尔维亚</t>
  </si>
  <si>
    <t>2025-01-09</t>
  </si>
  <si>
    <t>智利</t>
  </si>
  <si>
    <t>2025-01-10</t>
  </si>
  <si>
    <t>YANDEX MARKET.TRADE LLC</t>
  </si>
  <si>
    <t>波兰NAC Sp.zo.o.</t>
  </si>
  <si>
    <t>2025-01-11</t>
  </si>
  <si>
    <t>乌拉圭</t>
  </si>
  <si>
    <t>NV VARO</t>
  </si>
  <si>
    <t>比利时</t>
  </si>
  <si>
    <t>博崛机械</t>
  </si>
  <si>
    <t>2025-01-13</t>
  </si>
  <si>
    <t>希腊</t>
  </si>
  <si>
    <t>2025-01-14</t>
  </si>
  <si>
    <t>苏州亮明</t>
  </si>
  <si>
    <t>西班牙</t>
  </si>
  <si>
    <t>海宁英特朗</t>
  </si>
  <si>
    <t>中国</t>
  </si>
  <si>
    <t>金华</t>
  </si>
  <si>
    <t>上海NUTOOL</t>
  </si>
  <si>
    <t>哥伦比亚UJUETA</t>
  </si>
  <si>
    <t>哥伦比亚</t>
  </si>
  <si>
    <t>英国</t>
  </si>
  <si>
    <t>2025-01-15</t>
  </si>
  <si>
    <t>宁波中基惠通</t>
  </si>
  <si>
    <t>巴西</t>
  </si>
  <si>
    <t>哈萨克斯坦TSSP</t>
  </si>
  <si>
    <t>哈萨克斯坦</t>
  </si>
  <si>
    <t>浙江格致</t>
  </si>
  <si>
    <t>2025-01-16</t>
  </si>
  <si>
    <t>DM-EXPORT</t>
  </si>
  <si>
    <t>乌克兰</t>
  </si>
  <si>
    <t>浙江新多</t>
  </si>
  <si>
    <t>2025-01-17</t>
  </si>
  <si>
    <t>Macksons holdings</t>
  </si>
  <si>
    <t>斯里兰卡</t>
  </si>
  <si>
    <t>葡萄牙</t>
  </si>
  <si>
    <t>2025-01-18</t>
  </si>
  <si>
    <t>杭州钜工科技有限公司</t>
  </si>
  <si>
    <t>桐乡</t>
  </si>
  <si>
    <t>PROFI-TEC</t>
  </si>
  <si>
    <t>2025-01-20</t>
  </si>
  <si>
    <t>FLUXO</t>
  </si>
  <si>
    <t>Yato</t>
  </si>
  <si>
    <t>嘉兴</t>
  </si>
  <si>
    <t>2025-01-21</t>
  </si>
  <si>
    <t>2025-01-22</t>
  </si>
  <si>
    <t>珠海和鸿</t>
  </si>
  <si>
    <t>RONA</t>
  </si>
  <si>
    <t>加拿大</t>
  </si>
  <si>
    <t>奥地利</t>
  </si>
  <si>
    <t>丹麦</t>
  </si>
  <si>
    <t>2025-02-06</t>
  </si>
  <si>
    <t>2025-02-08</t>
  </si>
  <si>
    <t>阿根廷</t>
  </si>
  <si>
    <t>2025-02-10</t>
  </si>
  <si>
    <t>2025-02-11</t>
  </si>
  <si>
    <t>印度</t>
  </si>
  <si>
    <t>2025-02-12</t>
  </si>
  <si>
    <t>海宁</t>
  </si>
  <si>
    <t>2025-02-13</t>
  </si>
  <si>
    <t>澳大利亚 TOTALTOOLS</t>
  </si>
  <si>
    <t>CPI</t>
  </si>
  <si>
    <t>2025-02-14</t>
  </si>
  <si>
    <t>2025-02-15</t>
  </si>
  <si>
    <t>2025-02-17</t>
  </si>
  <si>
    <t>2025-02-18</t>
  </si>
  <si>
    <t>2025-02-19</t>
  </si>
  <si>
    <t>WOMAX</t>
  </si>
  <si>
    <t>缙云</t>
  </si>
  <si>
    <t>2025-02-21</t>
  </si>
  <si>
    <t>2025-02-22</t>
  </si>
  <si>
    <t>2025-02-24</t>
  </si>
  <si>
    <t>上海库拉图</t>
  </si>
  <si>
    <t>2025-02-25</t>
  </si>
  <si>
    <t>2025-02-26</t>
  </si>
  <si>
    <t>法国Unifirst</t>
  </si>
  <si>
    <t>2025-02-28</t>
  </si>
  <si>
    <t>2025-03-01</t>
  </si>
  <si>
    <t>2025-03-03</t>
  </si>
  <si>
    <t>2025-03-04</t>
  </si>
  <si>
    <t>PT.KRISBOW INDONESIA</t>
  </si>
  <si>
    <t>印度尼西亚</t>
  </si>
  <si>
    <t>瑞士Intercoop</t>
  </si>
  <si>
    <t>瑞士</t>
  </si>
  <si>
    <t>2025-03-05</t>
  </si>
  <si>
    <t>东莞嗨腾科技</t>
  </si>
  <si>
    <t>2025-03-06</t>
  </si>
  <si>
    <t>2025-03-07</t>
  </si>
  <si>
    <t>2025-03-08</t>
  </si>
  <si>
    <t>迈斯拓</t>
  </si>
  <si>
    <t>漳州</t>
  </si>
  <si>
    <t>2025-03-10</t>
  </si>
  <si>
    <t>臻致商贸</t>
  </si>
  <si>
    <t>2025-03-11</t>
  </si>
  <si>
    <t>汇鸿鸣骏</t>
  </si>
  <si>
    <t>立陶宛</t>
  </si>
  <si>
    <t>2025-03-12</t>
  </si>
  <si>
    <t>2025-03-13</t>
  </si>
  <si>
    <t>瑞典比尔泰玛</t>
  </si>
  <si>
    <t>瑞典</t>
  </si>
  <si>
    <t>2025-03-14</t>
  </si>
  <si>
    <t>2025-03-15</t>
  </si>
  <si>
    <t>宁波力普</t>
  </si>
  <si>
    <t>青岛恩普</t>
  </si>
  <si>
    <t>青岛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</si>
  <si>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</si>
  <si>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</si>
  <si>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</si>
  <si>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</si>
  <si>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</si>
  <si>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</si>
  <si>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</si>
  <si>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南非</t>
  </si>
  <si>
    <t>宁波元弘</t>
  </si>
  <si>
    <t>Jamal</t>
  </si>
  <si>
    <t>加纳</t>
  </si>
  <si>
    <t>2025-03-24</t>
  </si>
  <si>
    <t>宝时得</t>
  </si>
  <si>
    <t>昆山</t>
  </si>
  <si>
    <t>2025-03-25</t>
  </si>
  <si>
    <t>2025-03-26</t>
  </si>
  <si>
    <t>中瑞</t>
  </si>
  <si>
    <t>捷克</t>
  </si>
  <si>
    <t>2025-03-27</t>
  </si>
  <si>
    <t>永康宝科</t>
  </si>
  <si>
    <t>南京</t>
  </si>
  <si>
    <t>2025-03-28</t>
  </si>
  <si>
    <t>SCHMITH</t>
  </si>
  <si>
    <t>波黑</t>
  </si>
  <si>
    <t>2025-03-29</t>
  </si>
  <si>
    <t>2025-03-30</t>
  </si>
  <si>
    <t>2025-03-31</t>
  </si>
  <si>
    <t>UNIMAC</t>
  </si>
  <si>
    <t>墨西哥 KOREI</t>
  </si>
  <si>
    <t>江苏省汾湖</t>
  </si>
  <si>
    <t>2025-04-01</t>
  </si>
  <si>
    <t>DRAPER</t>
  </si>
  <si>
    <t>湖州长兴</t>
  </si>
  <si>
    <t>2025-04-02</t>
  </si>
  <si>
    <t>2025-04-03</t>
  </si>
  <si>
    <t>2025-04-05</t>
  </si>
  <si>
    <t>2025-04-07</t>
  </si>
  <si>
    <t>2025-04-08</t>
  </si>
  <si>
    <t>2025-04-09</t>
  </si>
  <si>
    <t>青岛捷马</t>
  </si>
  <si>
    <t>2025-04-11</t>
  </si>
  <si>
    <t>2025-04-12</t>
  </si>
  <si>
    <t>2025-04-14</t>
  </si>
  <si>
    <t>Central Lobao</t>
  </si>
  <si>
    <t>2025-04-15</t>
  </si>
  <si>
    <t>2025-04-16</t>
  </si>
  <si>
    <t>2025-04-17</t>
  </si>
  <si>
    <t>2025-04-18</t>
  </si>
  <si>
    <t>2025-04-19</t>
  </si>
  <si>
    <t>宁波和泰</t>
  </si>
  <si>
    <t>2025-04-21</t>
  </si>
  <si>
    <t>2025-04-22</t>
  </si>
  <si>
    <t>2025-04-23</t>
  </si>
  <si>
    <t>2025-04-24</t>
  </si>
  <si>
    <t>2025-04-25</t>
  </si>
  <si>
    <t>迪拜</t>
  </si>
  <si>
    <t>2025-04-26</t>
  </si>
  <si>
    <t>上海广联</t>
  </si>
  <si>
    <t>2025-04-27</t>
  </si>
  <si>
    <t>2025-04-28</t>
  </si>
  <si>
    <t>2025-04-29</t>
  </si>
  <si>
    <t>2025-04-30</t>
  </si>
  <si>
    <t>2025-05-05</t>
  </si>
  <si>
    <t>2025-05-06</t>
  </si>
  <si>
    <t>2025-05-07</t>
  </si>
  <si>
    <t>2025-05-09</t>
  </si>
  <si>
    <t>RIEBEECK</t>
  </si>
  <si>
    <t>2025-05-10</t>
  </si>
  <si>
    <t>2025-05-12</t>
  </si>
  <si>
    <t>2025-05-13</t>
  </si>
  <si>
    <t>2025-05-14</t>
  </si>
  <si>
    <t>2025-05-15</t>
  </si>
  <si>
    <t>宁波力拓</t>
  </si>
  <si>
    <t>以色列</t>
  </si>
  <si>
    <t>极星电器</t>
  </si>
  <si>
    <t>常州</t>
  </si>
  <si>
    <t>2025-05-16</t>
  </si>
  <si>
    <t>DEDRA EXIM</t>
  </si>
  <si>
    <t>2025-05-18</t>
  </si>
  <si>
    <t>2025-05-19</t>
  </si>
  <si>
    <t>2025-05-20</t>
  </si>
  <si>
    <t>永康利宇</t>
  </si>
  <si>
    <t>香港Kintoon</t>
  </si>
  <si>
    <t>2025-05-21</t>
  </si>
  <si>
    <t>2025-05-22</t>
  </si>
  <si>
    <t>品牌事业部</t>
  </si>
  <si>
    <t>现金客户</t>
  </si>
  <si>
    <t>马来西亚</t>
  </si>
  <si>
    <t>南京美特威</t>
  </si>
  <si>
    <t>2025-05-23</t>
  </si>
  <si>
    <t>2025-05-24</t>
  </si>
  <si>
    <t>2025-05-26</t>
  </si>
  <si>
    <t>2025-05-27</t>
  </si>
  <si>
    <t>2025-05-28</t>
  </si>
  <si>
    <t>Hassan</t>
  </si>
  <si>
    <t>黎巴嫩</t>
  </si>
  <si>
    <t>克罗地亚 LIKOS</t>
  </si>
  <si>
    <t>克罗地亚</t>
  </si>
  <si>
    <t>2025-05-29</t>
  </si>
  <si>
    <t>永康市艾科洛</t>
  </si>
  <si>
    <t>2025-05-30</t>
  </si>
  <si>
    <t>YOUSF ABDUL RAHMAN ABDULLAH AL MASS</t>
  </si>
  <si>
    <t>阿联酋</t>
  </si>
  <si>
    <t>2025-06-03</t>
  </si>
  <si>
    <t>德国BERGTECTOOL</t>
  </si>
  <si>
    <t>2025-06-04</t>
  </si>
  <si>
    <t>江苏苏豪</t>
  </si>
  <si>
    <t>2025-06-05</t>
  </si>
  <si>
    <t>南京科凡</t>
  </si>
  <si>
    <t>2025-06-06</t>
  </si>
  <si>
    <t>2025-06-07</t>
  </si>
  <si>
    <t>匈牙利</t>
  </si>
  <si>
    <t>2025-06-09</t>
  </si>
  <si>
    <t>鑫通工具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</si>
  <si>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</si>
  <si>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</si>
  <si>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</si>
  <si>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</si>
  <si>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</si>
  <si>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</si>
  <si>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</si>
  <si>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2025-06-18</t>
  </si>
  <si>
    <t>2025-06-19</t>
  </si>
  <si>
    <t>宁波迈瑞尔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</si>
  <si>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</si>
  <si>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</si>
  <si>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</si>
  <si>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</si>
  <si>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</si>
  <si>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</si>
  <si>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</si>
  <si>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</si>
  <si>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</si>
  <si>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杭州伟图</t>
  </si>
  <si>
    <t>一米田地科技有限公司</t>
  </si>
  <si>
    <t>西安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</si>
  <si>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</si>
  <si>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</si>
  <si>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</si>
  <si>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</si>
  <si>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</si>
  <si>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</si>
  <si>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</si>
  <si>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2025-07-13</t>
  </si>
  <si>
    <t>2025-07-14</t>
  </si>
  <si>
    <t>2025-07-15</t>
  </si>
  <si>
    <t>2025-07-16</t>
  </si>
  <si>
    <t>2025-07-18</t>
  </si>
  <si>
    <t>2025-07-19</t>
  </si>
  <si>
    <t>2025-07-22</t>
  </si>
  <si>
    <t>BARBUY TEAM SA</t>
  </si>
  <si>
    <t>江苏金鼎</t>
  </si>
  <si>
    <t>2025-07-23</t>
  </si>
  <si>
    <t>上海对外经济贸易实业浦东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</si>
  <si>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</si>
  <si>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</si>
  <si>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</si>
  <si>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</si>
  <si>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</si>
  <si>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</si>
  <si>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</si>
  <si>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2025-08-02</t>
  </si>
  <si>
    <t>2025-08-04</t>
  </si>
  <si>
    <t>2025-08-06</t>
  </si>
  <si>
    <t>2025-08-07</t>
  </si>
  <si>
    <t>2025-08-08</t>
  </si>
  <si>
    <t>2025-08-09</t>
  </si>
  <si>
    <t>2025-08-11</t>
  </si>
  <si>
    <t>2025-08-12</t>
  </si>
  <si>
    <t>2025-08-13</t>
  </si>
  <si>
    <t>上海容跃</t>
  </si>
  <si>
    <t>余姚</t>
  </si>
  <si>
    <t>2025-08-14</t>
  </si>
  <si>
    <t>2025-08-15</t>
  </si>
  <si>
    <t>2025-08-16</t>
  </si>
  <si>
    <t>2025-08-18</t>
  </si>
  <si>
    <t>2025-08-19</t>
  </si>
  <si>
    <t>2025-08-20</t>
  </si>
  <si>
    <t>2025-08-21</t>
  </si>
  <si>
    <t>2025-08-22</t>
  </si>
  <si>
    <t>2025-08-23</t>
  </si>
  <si>
    <t>英国 SEALEY</t>
  </si>
  <si>
    <t>武义</t>
  </si>
  <si>
    <t>2025-08-25</t>
  </si>
  <si>
    <t>2025-08-26</t>
  </si>
  <si>
    <t>2025-08-27</t>
  </si>
  <si>
    <t>XIN YUAN</t>
  </si>
  <si>
    <t>新加坡</t>
  </si>
  <si>
    <t>2025-08-28</t>
  </si>
  <si>
    <t>2025-08-29</t>
  </si>
  <si>
    <t>2025-08-30</t>
  </si>
  <si>
    <t>2025-09-01</t>
  </si>
  <si>
    <t>2025-09-02</t>
  </si>
  <si>
    <t>2025-09-04</t>
  </si>
  <si>
    <t>2025-09-05</t>
  </si>
  <si>
    <t>2025-09-06</t>
  </si>
  <si>
    <t>2025-09-07</t>
  </si>
  <si>
    <t>2025-09-08</t>
  </si>
  <si>
    <t>东启</t>
  </si>
  <si>
    <t>伊拉克</t>
  </si>
  <si>
    <t>2025-09-09</t>
  </si>
  <si>
    <t>意大利Fratelli</t>
  </si>
  <si>
    <t>2025-09-10</t>
  </si>
  <si>
    <t>2025-09-11</t>
  </si>
  <si>
    <t>2025-09-12</t>
  </si>
  <si>
    <t>2025-09-13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</si>
  <si>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</si>
  <si>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</si>
  <si>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</si>
  <si>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</si>
  <si>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</si>
  <si>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</si>
  <si>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</si>
  <si>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</si>
  <si>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</si>
  <si>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</si>
  <si>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</si>
  <si>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南京百思迪</t>
  </si>
  <si>
    <t>2025-09-26</t>
  </si>
  <si>
    <t>2025-09-27</t>
  </si>
  <si>
    <t>2025-09-28</t>
  </si>
  <si>
    <t>2025-09-29</t>
  </si>
  <si>
    <t>2025-09-30</t>
  </si>
  <si>
    <t>菲律宾CITI</t>
  </si>
  <si>
    <t>菲律宾</t>
  </si>
  <si>
    <t>2025-10-04</t>
  </si>
  <si>
    <t>2025-10-07</t>
  </si>
  <si>
    <t>2025-10-10</t>
  </si>
  <si>
    <t>2025-10-11</t>
  </si>
  <si>
    <t>金华脉拓</t>
  </si>
  <si>
    <t>金华伍德斯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</si>
  <si>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</si>
  <si>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</si>
  <si>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</si>
  <si>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</si>
  <si>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</si>
  <si>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</si>
  <si>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</si>
  <si>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</si>
  <si>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</si>
  <si>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</si>
  <si>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</si>
  <si>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</si>
  <si>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</si>
  <si>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</si>
  <si>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2025-10-28</t>
  </si>
  <si>
    <t>2025-10-29</t>
  </si>
  <si>
    <t>2025-10-30</t>
  </si>
  <si>
    <t>2025-10-31</t>
  </si>
  <si>
    <t>2025-11-01</t>
  </si>
  <si>
    <t>2025-11-03</t>
  </si>
  <si>
    <t>2025-11-04</t>
  </si>
  <si>
    <t>2025-11-05</t>
  </si>
  <si>
    <t>金豐海外代理</t>
  </si>
  <si>
    <t>2025-11-06</t>
  </si>
  <si>
    <t>2025-11-07</t>
  </si>
  <si>
    <t>2025-11-08</t>
  </si>
  <si>
    <t>黎巴嫩 AZATEK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</si>
  <si>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</si>
  <si>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</si>
  <si>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</si>
  <si>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</si>
  <si>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</si>
  <si>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</si>
  <si>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</si>
  <si>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2025-11-17</t>
  </si>
  <si>
    <t>福州</t>
  </si>
  <si>
    <t>2025-11-18</t>
  </si>
  <si>
    <t>2025-11-19</t>
  </si>
  <si>
    <t>2025-11-20</t>
  </si>
  <si>
    <t>2025-11-21</t>
  </si>
  <si>
    <t>2025-11-22</t>
  </si>
  <si>
    <t>2025-11-24</t>
  </si>
  <si>
    <t>2025-11-25</t>
  </si>
  <si>
    <t>2025-11-26</t>
  </si>
  <si>
    <t>2025-11-27</t>
  </si>
  <si>
    <t>2025-11-28</t>
  </si>
  <si>
    <t>2025-11-29</t>
  </si>
  <si>
    <t>宁波夯拓</t>
  </si>
  <si>
    <t>2025-11-30</t>
  </si>
  <si>
    <t>2025-12-01</t>
  </si>
  <si>
    <t>2025-12-02</t>
  </si>
  <si>
    <t>泉州</t>
  </si>
  <si>
    <t>2025-12-03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</si>
  <si>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</si>
  <si>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</si>
  <si>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</si>
  <si>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</si>
  <si>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</si>
  <si>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</si>
  <si>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</si>
  <si>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AGC 迪拜</t>
  </si>
  <si>
    <t>2025-12-12</t>
  </si>
  <si>
    <t>2025-12-13</t>
  </si>
  <si>
    <t>2025-12-15</t>
  </si>
  <si>
    <t>2025-12-16</t>
  </si>
  <si>
    <t>2025-12-17</t>
  </si>
  <si>
    <t>2025-12-18</t>
  </si>
  <si>
    <t>MEFUN(HK) DEVELOPMENT</t>
  </si>
  <si>
    <t>2025-12-19</t>
  </si>
  <si>
    <t>2025-12-20</t>
  </si>
  <si>
    <t>2025-12-22</t>
  </si>
  <si>
    <t>2025-12-23</t>
  </si>
  <si>
    <t>2025-12-24</t>
  </si>
  <si>
    <t>2025-12-25</t>
  </si>
  <si>
    <t>2025-12-26</t>
  </si>
  <si>
    <t>2025-12-27</t>
  </si>
  <si>
    <t>2025-12-29</t>
  </si>
  <si>
    <t>2025-12-30</t>
  </si>
  <si>
    <t>科索沃</t>
  </si>
  <si>
    <t>2025-12-31</t>
  </si>
  <si>
    <t>立法数</t>
  </si>
  <si>
    <t>总计</t>
  </si>
  <si>
    <t>2025-01-02——2025-12-31</t>
  </si>
  <si>
    <t>不定</t>
  </si>
  <si>
    <t>19939.8260000001</t>
  </si>
  <si>
    <t>30040.042937575</t>
  </si>
  <si>
    <t>吨•公里=运输距离×（重量/1000)</t>
  </si>
  <si>
    <t>单次油耗=0.01375×运输距离×（重量/1000)</t>
  </si>
  <si>
    <t>芬兰TOKMANNI</t>
  </si>
  <si>
    <t>芬兰</t>
  </si>
  <si>
    <t>2</t>
  </si>
  <si>
    <t>3</t>
  </si>
  <si>
    <t>4</t>
  </si>
  <si>
    <t>5</t>
  </si>
  <si>
    <t>7</t>
  </si>
  <si>
    <t>8</t>
  </si>
  <si>
    <t>上海震坤行</t>
  </si>
  <si>
    <t>9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</si>
  <si>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</si>
  <si>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</si>
  <si>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</si>
  <si>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</si>
  <si>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</si>
  <si>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</si>
  <si>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</si>
  <si>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</si>
  <si>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</si>
  <si>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</si>
  <si>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</si>
  <si>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</si>
  <si>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</si>
  <si>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</si>
  <si>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</si>
  <si>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</si>
  <si>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</si>
  <si>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</si>
  <si>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</si>
  <si>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</si>
  <si>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</si>
  <si>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</si>
  <si>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</si>
  <si>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</si>
  <si>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</si>
  <si>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</si>
  <si>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</si>
  <si>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</si>
  <si>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</si>
  <si>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</si>
  <si>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</si>
  <si>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</si>
  <si>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</si>
  <si>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</si>
  <si>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</si>
  <si>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</si>
  <si>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</si>
  <si>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</si>
  <si>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</si>
  <si>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</si>
  <si>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</si>
  <si>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</si>
  <si>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</si>
  <si>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</si>
  <si>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</si>
  <si>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</si>
  <si>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2025-10-08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</si>
  <si>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</si>
  <si>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</si>
  <si>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</si>
  <si>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</si>
  <si>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</si>
  <si>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</si>
  <si>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</si>
  <si>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</si>
  <si>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</si>
  <si>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</si>
  <si>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</si>
  <si>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</si>
  <si>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</si>
  <si>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</si>
  <si>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</si>
  <si>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</si>
  <si>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</si>
  <si>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</si>
  <si>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</si>
  <si>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</si>
  <si>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</si>
  <si>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</si>
  <si>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</si>
  <si>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</si>
  <si>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</si>
  <si>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</si>
  <si>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</si>
  <si>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</si>
  <si>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</si>
  <si>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</si>
  <si>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</si>
  <si>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</si>
  <si>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</si>
  <si>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</si>
  <si>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</si>
  <si>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</si>
  <si>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</si>
  <si>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</si>
  <si>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</si>
  <si>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</si>
  <si>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</si>
  <si>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工厂+外购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</si>
</sst>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_ "/>
  </numFmts>
  <fonts count="87">
    <font>
      <sz val="11"/>
      <color theme="1"/>
      <name val="等线"/>
      <charset val="134"/>
      <scheme val="minor"/>
    </font>
    <font>
      <b/>
      <sz val="9"/>
      <name val="宋体"/>
      <charset val="134"/>
    </font>
    <font>
      <b/>
      <sz val="11"/>
      <name val="宋体"/>
      <charset val="134"/>
    </font>
    <font>
      <sz val="10"/>
      <color theme="1"/>
      <name val="等线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b/>
      <sz val="10"/>
      <color theme="1"/>
      <name val="宋体"/>
      <charset val="134"/>
    </font>
    <font>
      <sz val="9"/>
      <color theme="1"/>
      <name val="等线"/>
      <charset val="134"/>
      <scheme val="minor"/>
    </font>
    <font>
      <sz val="14"/>
      <color rgb="FFFF0000"/>
      <name val="宋体"/>
      <charset val="134"/>
    </font>
    <font>
      <sz val="11"/>
      <name val="等线"/>
      <charset val="134"/>
      <scheme val="minor"/>
    </font>
    <font>
      <sz val="11"/>
      <name val="宋体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2F5496"/>
      <name val="微软雅黑"/>
      <charset val="134"/>
    </font>
    <font>
      <b/>
      <sz val="11"/>
      <color rgb="FFFFFFFF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6"/>
      <color rgb="FFFFFFFF"/>
      <name val="微软雅黑"/>
      <charset val="134"/>
    </font>
    <font>
      <sz val="16"/>
      <color theme="1"/>
      <name val="等线"/>
      <charset val="134"/>
      <scheme val="minor"/>
    </font>
    <font>
      <b/>
      <sz val="8"/>
      <color rgb="FF000000"/>
      <name val="Microsoft YaHei"/>
      <charset val="134"/>
    </font>
    <font>
      <b/>
      <sz val="18"/>
      <color rgb="FFFFFFFF"/>
      <name val="微软雅黑"/>
      <charset val="134"/>
    </font>
    <font>
      <b/>
      <sz val="8"/>
      <color rgb="FFFFFFFF"/>
      <name val="Microsoft YaHei"/>
      <charset val="134"/>
    </font>
    <font>
      <b/>
      <sz val="9"/>
      <color rgb="FFFFFFFF"/>
      <name val="Microsoft YaHei"/>
      <charset val="134"/>
    </font>
    <font>
      <sz val="8"/>
      <color rgb="FF000000"/>
      <name val="Microsoft YaHei"/>
      <charset val="134"/>
    </font>
    <font>
      <b/>
      <sz val="12"/>
      <color rgb="FF000000"/>
      <name val="Microsoft YaHei"/>
      <charset val="134"/>
    </font>
    <font>
      <b/>
      <sz val="11"/>
      <color rgb="FFC00000"/>
      <name val="等线"/>
      <charset val="134"/>
      <scheme val="minor"/>
    </font>
    <font>
      <b/>
      <sz val="11"/>
      <color rgb="FF00B050"/>
      <name val="等线"/>
      <charset val="134"/>
      <scheme val="minor"/>
    </font>
    <font>
      <i/>
      <sz val="10"/>
      <color rgb="FF666666"/>
      <name val="等线"/>
      <charset val="134"/>
      <scheme val="minor"/>
    </font>
    <font>
      <sz val="11"/>
      <color theme="1"/>
      <name val="Arial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9"/>
      <color theme="1"/>
      <name val="SimSun"/>
      <charset val="134"/>
    </font>
    <font>
      <sz val="9"/>
      <color theme="1"/>
      <name val="Calibri"/>
      <charset val="134"/>
    </font>
    <font>
      <sz val="8.5"/>
      <color theme="1"/>
      <name val="Calibri"/>
      <charset val="134"/>
    </font>
    <font>
      <sz val="8.5"/>
      <color theme="1"/>
      <name val="SimSun"/>
      <charset val="134"/>
    </font>
    <font>
      <b/>
      <sz val="12"/>
      <color rgb="FF000000"/>
      <name val="等线"/>
      <charset val="134"/>
      <scheme val="minor"/>
    </font>
    <font>
      <sz val="11"/>
      <color rgb="FFC00000"/>
      <name val="等线"/>
      <charset val="134"/>
      <scheme val="minor"/>
    </font>
    <font>
      <sz val="14"/>
      <color theme="1"/>
      <name val="微软雅黑"/>
      <charset val="134"/>
    </font>
    <font>
      <sz val="11"/>
      <color rgb="FF000000"/>
      <name val="微软雅黑"/>
      <charset val="134"/>
    </font>
    <font>
      <sz val="14"/>
      <color theme="1"/>
      <name val="等线"/>
      <charset val="134"/>
      <scheme val="minor"/>
    </font>
    <font>
      <sz val="14"/>
      <color rgb="FF000000"/>
      <name val="微软雅黑"/>
      <charset val="134"/>
    </font>
    <font>
      <sz val="12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SimSun"/>
      <charset val="134"/>
    </font>
    <font>
      <sz val="9"/>
      <color theme="1"/>
      <name val="宋体"/>
      <charset val="134"/>
    </font>
    <font>
      <sz val="8.5"/>
      <color rgb="FFFF0000"/>
      <name val="SimSun"/>
      <charset val="134"/>
    </font>
    <font>
      <sz val="8.5"/>
      <color rgb="FFFF0000"/>
      <name val="宋体"/>
      <charset val="134"/>
    </font>
    <font>
      <sz val="8.5"/>
      <color rgb="FFFF0000"/>
      <name val="Calibri"/>
      <charset val="134"/>
    </font>
    <font>
      <sz val="10.5"/>
      <color rgb="FFFF0000"/>
      <name val="SimSun"/>
      <charset val="134"/>
    </font>
    <font>
      <sz val="8.5"/>
      <color theme="1"/>
      <name val="宋体"/>
      <charset val="134"/>
    </font>
    <font>
      <b/>
      <sz val="8.5"/>
      <color theme="1"/>
      <name val="SimSun"/>
      <charset val="134"/>
    </font>
    <font>
      <b/>
      <sz val="8.5"/>
      <color theme="1"/>
      <name val="Calibri"/>
      <charset val="134"/>
    </font>
    <font>
      <b/>
      <sz val="12"/>
      <color rgb="FFFF0000"/>
      <name val="等线"/>
      <charset val="134"/>
      <scheme val="minor"/>
    </font>
    <font>
      <sz val="21"/>
      <color theme="1"/>
      <name val="SimSun"/>
      <charset val="134"/>
    </font>
    <font>
      <sz val="21"/>
      <color theme="1"/>
      <name val="Calibri"/>
      <charset val="134"/>
    </font>
    <font>
      <sz val="10.5"/>
      <color theme="1"/>
      <name val="Calibri"/>
      <charset val="134"/>
    </font>
    <font>
      <sz val="9"/>
      <color rgb="FFFF0000"/>
      <name val="SimSun"/>
      <charset val="134"/>
    </font>
    <font>
      <sz val="9"/>
      <color rgb="FFFF0000"/>
      <name val="宋体"/>
      <charset val="134"/>
    </font>
    <font>
      <sz val="9"/>
      <color rgb="FFFF0000"/>
      <name val="Calibri"/>
      <charset val="134"/>
    </font>
  </fonts>
  <fills count="45">
    <fill>
      <patternFill patternType="none"/>
    </fill>
    <fill>
      <patternFill patternType="gray125"/>
    </fill>
    <fill>
      <patternFill patternType="solid">
        <fgColor rgb="FFDEECF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999999"/>
      </left>
      <right style="thin">
        <color rgb="FF999999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auto="1"/>
      </left>
      <right style="thin">
        <color auto="1"/>
      </right>
      <top style="thin">
        <color rgb="FFB4C6E7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14" borderId="11" applyNumberFormat="0" applyFon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12" applyNumberFormat="0" applyFill="0" applyAlignment="0" applyProtection="0">
      <alignment vertical="center"/>
    </xf>
    <xf numFmtId="0" fontId="58" fillId="0" borderId="12" applyNumberFormat="0" applyFill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5" borderId="14" applyNumberFormat="0" applyAlignment="0" applyProtection="0">
      <alignment vertical="center"/>
    </xf>
    <xf numFmtId="0" fontId="61" fillId="16" borderId="15" applyNumberFormat="0" applyAlignment="0" applyProtection="0">
      <alignment vertical="center"/>
    </xf>
    <xf numFmtId="0" fontId="62" fillId="16" borderId="14" applyNumberFormat="0" applyAlignment="0" applyProtection="0">
      <alignment vertical="center"/>
    </xf>
    <xf numFmtId="0" fontId="63" fillId="17" borderId="16" applyNumberFormat="0" applyAlignment="0" applyProtection="0">
      <alignment vertical="center"/>
    </xf>
    <xf numFmtId="0" fontId="64" fillId="0" borderId="17" applyNumberFormat="0" applyFill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</cellStyleXfs>
  <cellXfs count="163"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0" fillId="3" borderId="0" xfId="0" applyNumberFormat="1" applyFont="1" applyFill="1" applyBorder="1" applyAlignment="1" applyProtection="1">
      <alignment vertical="center"/>
    </xf>
    <xf numFmtId="0" fontId="9" fillId="0" borderId="0" xfId="0" applyNumberFormat="1" applyFont="1" applyFill="1" applyBorder="1" applyAlignment="1" applyProtection="1">
      <alignment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49" fontId="11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49" fontId="12" fillId="0" borderId="1" xfId="0" applyNumberFormat="1" applyFont="1" applyFill="1" applyBorder="1" applyAlignment="1" applyProtection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" fontId="15" fillId="0" borderId="2" xfId="0" applyNumberFormat="1" applyFont="1" applyBorder="1" applyAlignment="1">
      <alignment horizontal="right" vertical="center" wrapText="1"/>
    </xf>
    <xf numFmtId="0" fontId="15" fillId="0" borderId="2" xfId="0" applyFont="1" applyBorder="1" applyAlignment="1">
      <alignment horizontal="right" vertical="center" wrapText="1"/>
    </xf>
    <xf numFmtId="0" fontId="16" fillId="6" borderId="2" xfId="0" applyFont="1" applyFill="1" applyBorder="1" applyAlignment="1">
      <alignment horizontal="center" vertical="center" wrapText="1"/>
    </xf>
    <xf numFmtId="4" fontId="16" fillId="6" borderId="2" xfId="0" applyNumberFormat="1" applyFont="1" applyFill="1" applyBorder="1" applyAlignment="1">
      <alignment horizontal="right" vertical="center" wrapText="1"/>
    </xf>
    <xf numFmtId="0" fontId="16" fillId="6" borderId="2" xfId="0" applyFont="1" applyFill="1" applyBorder="1" applyAlignment="1">
      <alignment horizontal="right" vertical="center" wrapText="1"/>
    </xf>
    <xf numFmtId="0" fontId="17" fillId="7" borderId="0" xfId="0" applyFont="1" applyFill="1" applyAlignment="1">
      <alignment horizontal="left" vertical="center"/>
    </xf>
    <xf numFmtId="0" fontId="16" fillId="6" borderId="2" xfId="0" applyFont="1" applyFill="1" applyBorder="1" applyAlignment="1"/>
    <xf numFmtId="0" fontId="13" fillId="4" borderId="0" xfId="0" applyNumberFormat="1" applyFont="1" applyFill="1" applyAlignment="1">
      <alignment horizontal="center" vertical="center" wrapText="1"/>
    </xf>
    <xf numFmtId="0" fontId="17" fillId="7" borderId="0" xfId="0" applyNumberFormat="1" applyFont="1" applyFill="1" applyAlignment="1">
      <alignment horizontal="left" vertical="center"/>
    </xf>
    <xf numFmtId="0" fontId="14" fillId="5" borderId="2" xfId="0" applyNumberFormat="1" applyFont="1" applyFill="1" applyBorder="1" applyAlignment="1">
      <alignment horizontal="center" vertical="center" wrapText="1"/>
    </xf>
    <xf numFmtId="0" fontId="15" fillId="0" borderId="2" xfId="0" applyNumberFormat="1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right" vertical="center" wrapText="1"/>
    </xf>
    <xf numFmtId="0" fontId="16" fillId="6" borderId="2" xfId="0" applyNumberFormat="1" applyFont="1" applyFill="1" applyBorder="1" applyAlignment="1">
      <alignment horizontal="center" vertical="center" wrapText="1"/>
    </xf>
    <xf numFmtId="4" fontId="16" fillId="6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justify" vertical="center" wrapText="1"/>
    </xf>
    <xf numFmtId="0" fontId="14" fillId="5" borderId="2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5" fillId="0" borderId="2" xfId="0" applyNumberFormat="1" applyFont="1" applyBorder="1" applyAlignment="1">
      <alignment horizontal="left" vertical="center" wrapText="1"/>
    </xf>
    <xf numFmtId="4" fontId="15" fillId="0" borderId="2" xfId="0" applyNumberFormat="1" applyFont="1" applyBorder="1" applyAlignment="1">
      <alignment horizontal="left" vertical="center" wrapText="1"/>
    </xf>
    <xf numFmtId="176" fontId="15" fillId="0" borderId="2" xfId="0" applyNumberFormat="1" applyFont="1" applyBorder="1" applyAlignment="1">
      <alignment horizontal="left" vertical="center" wrapText="1"/>
    </xf>
    <xf numFmtId="0" fontId="16" fillId="6" borderId="2" xfId="0" applyNumberFormat="1" applyFont="1" applyFill="1" applyBorder="1" applyAlignment="1">
      <alignment horizontal="left" vertical="center" wrapText="1"/>
    </xf>
    <xf numFmtId="4" fontId="16" fillId="6" borderId="2" xfId="0" applyNumberFormat="1" applyFont="1" applyFill="1" applyBorder="1" applyAlignment="1">
      <alignment horizontal="left" vertical="center" wrapText="1"/>
    </xf>
    <xf numFmtId="4" fontId="15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21" fillId="0" borderId="0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horizontal="center" vertical="center"/>
    </xf>
    <xf numFmtId="0" fontId="21" fillId="0" borderId="0" xfId="0" applyNumberFormat="1" applyFont="1" applyFill="1" applyBorder="1" applyAlignment="1" applyProtection="1">
      <alignment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left" vertical="center"/>
    </xf>
    <xf numFmtId="0" fontId="24" fillId="0" borderId="0" xfId="0" applyNumberFormat="1" applyFont="1" applyFill="1" applyBorder="1" applyAlignment="1" applyProtection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3" fillId="8" borderId="0" xfId="0" applyNumberFormat="1" applyFont="1" applyFill="1" applyBorder="1" applyAlignment="1" applyProtection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15" fillId="0" borderId="2" xfId="0" applyFont="1" applyBorder="1" applyAlignment="1">
      <alignment horizontal="left" vertical="center" wrapText="1"/>
    </xf>
    <xf numFmtId="49" fontId="27" fillId="7" borderId="3" xfId="0" applyNumberFormat="1" applyFont="1" applyFill="1" applyBorder="1" applyAlignment="1">
      <alignment horizontal="center" vertical="center"/>
    </xf>
    <xf numFmtId="2" fontId="27" fillId="7" borderId="3" xfId="0" applyNumberFormat="1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/>
    </xf>
    <xf numFmtId="0" fontId="30" fillId="5" borderId="4" xfId="0" applyFont="1" applyFill="1" applyBorder="1" applyAlignment="1">
      <alignment horizontal="center" vertical="center"/>
    </xf>
    <xf numFmtId="49" fontId="31" fillId="0" borderId="5" xfId="0" applyNumberFormat="1" applyFont="1" applyBorder="1" applyAlignment="1">
      <alignment horizontal="center" vertical="center"/>
    </xf>
    <xf numFmtId="2" fontId="31" fillId="0" borderId="5" xfId="0" applyNumberFormat="1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49" fontId="32" fillId="7" borderId="3" xfId="0" applyNumberFormat="1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3" fontId="19" fillId="6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10" fontId="33" fillId="0" borderId="0" xfId="0" applyNumberFormat="1" applyFont="1" applyAlignment="1">
      <alignment horizontal="center" vertical="center"/>
    </xf>
    <xf numFmtId="10" fontId="34" fillId="0" borderId="0" xfId="0" applyNumberFormat="1" applyFont="1" applyAlignment="1">
      <alignment horizontal="center" vertical="center"/>
    </xf>
    <xf numFmtId="0" fontId="35" fillId="0" borderId="0" xfId="0" applyFont="1" applyAlignment="1"/>
    <xf numFmtId="0" fontId="36" fillId="0" borderId="0" xfId="0" applyNumberFormat="1" applyFont="1" applyFill="1" applyBorder="1" applyAlignment="1" applyProtection="1"/>
    <xf numFmtId="0" fontId="37" fillId="0" borderId="0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12" fillId="0" borderId="6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2" fillId="8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38" fillId="0" borderId="0" xfId="0" applyNumberFormat="1" applyFont="1" applyFill="1" applyBorder="1" applyAlignment="1" applyProtection="1">
      <alignment horizontal="center" vertical="center"/>
    </xf>
    <xf numFmtId="0" fontId="36" fillId="0" borderId="1" xfId="0" applyNumberFormat="1" applyFont="1" applyFill="1" applyBorder="1" applyAlignment="1" applyProtection="1">
      <alignment horizontal="left" vertical="center" wrapText="1"/>
    </xf>
    <xf numFmtId="0" fontId="36" fillId="0" borderId="1" xfId="0" applyNumberFormat="1" applyFont="1" applyFill="1" applyBorder="1" applyAlignment="1" applyProtection="1">
      <alignment vertical="center" wrapText="1"/>
    </xf>
    <xf numFmtId="0" fontId="39" fillId="0" borderId="6" xfId="0" applyNumberFormat="1" applyFont="1" applyFill="1" applyBorder="1" applyAlignment="1" applyProtection="1">
      <alignment horizontal="center" vertical="center" wrapText="1"/>
    </xf>
    <xf numFmtId="0" fontId="36" fillId="0" borderId="6" xfId="0" applyNumberFormat="1" applyFont="1" applyFill="1" applyBorder="1" applyAlignment="1" applyProtection="1">
      <alignment horizontal="center" vertical="center" wrapText="1"/>
    </xf>
    <xf numFmtId="0" fontId="39" fillId="0" borderId="1" xfId="0" applyNumberFormat="1" applyFont="1" applyFill="1" applyBorder="1" applyAlignment="1" applyProtection="1">
      <alignment horizontal="center" vertical="center" wrapText="1"/>
    </xf>
    <xf numFmtId="0" fontId="36" fillId="0" borderId="1" xfId="0" applyNumberFormat="1" applyFont="1" applyFill="1" applyBorder="1" applyAlignment="1" applyProtection="1">
      <alignment horizontal="center" vertical="center" wrapText="1"/>
    </xf>
    <xf numFmtId="0" fontId="39" fillId="0" borderId="1" xfId="0" applyNumberFormat="1" applyFont="1" applyFill="1" applyBorder="1" applyAlignment="1" applyProtection="1">
      <alignment horizontal="right" vertical="center" wrapText="1"/>
    </xf>
    <xf numFmtId="0" fontId="40" fillId="0" borderId="1" xfId="0" applyNumberFormat="1" applyFont="1" applyFill="1" applyBorder="1" applyAlignment="1" applyProtection="1">
      <alignment horizontal="center" vertical="center" wrapText="1"/>
    </xf>
    <xf numFmtId="2" fontId="40" fillId="0" borderId="1" xfId="0" applyNumberFormat="1" applyFont="1" applyFill="1" applyBorder="1" applyAlignment="1" applyProtection="1">
      <alignment horizontal="right" vertical="center" wrapText="1"/>
    </xf>
    <xf numFmtId="0" fontId="40" fillId="0" borderId="1" xfId="0" applyNumberFormat="1" applyFont="1" applyFill="1" applyBorder="1" applyAlignment="1" applyProtection="1">
      <alignment horizontal="right" vertical="center" wrapText="1"/>
    </xf>
    <xf numFmtId="1" fontId="40" fillId="0" borderId="1" xfId="0" applyNumberFormat="1" applyFont="1" applyFill="1" applyBorder="1" applyAlignment="1" applyProtection="1">
      <alignment horizontal="center" vertical="center" wrapText="1"/>
    </xf>
    <xf numFmtId="0" fontId="41" fillId="0" borderId="1" xfId="0" applyNumberFormat="1" applyFont="1" applyFill="1" applyBorder="1" applyAlignment="1" applyProtection="1">
      <alignment horizontal="center" vertical="center" wrapText="1"/>
    </xf>
    <xf numFmtId="0" fontId="42" fillId="0" borderId="1" xfId="0" applyNumberFormat="1" applyFont="1" applyFill="1" applyBorder="1" applyAlignment="1" applyProtection="1">
      <alignment horizontal="center" vertical="center" wrapText="1"/>
    </xf>
    <xf numFmtId="2" fontId="41" fillId="0" borderId="1" xfId="0" applyNumberFormat="1" applyFont="1" applyFill="1" applyBorder="1" applyAlignment="1" applyProtection="1">
      <alignment horizontal="right" vertical="center" wrapText="1"/>
    </xf>
    <xf numFmtId="0" fontId="42" fillId="0" borderId="6" xfId="0" applyNumberFormat="1" applyFont="1" applyFill="1" applyBorder="1" applyAlignment="1" applyProtection="1">
      <alignment horizontal="center" vertical="center" wrapText="1"/>
    </xf>
    <xf numFmtId="0" fontId="42" fillId="0" borderId="1" xfId="0" applyNumberFormat="1" applyFont="1" applyFill="1" applyBorder="1" applyAlignment="1" applyProtection="1">
      <alignment horizontal="right" vertical="center" wrapText="1"/>
    </xf>
    <xf numFmtId="0" fontId="36" fillId="0" borderId="1" xfId="0" applyNumberFormat="1" applyFont="1" applyFill="1" applyBorder="1" applyAlignment="1" applyProtection="1">
      <alignment horizontal="right" vertical="center" wrapText="1"/>
    </xf>
    <xf numFmtId="0" fontId="42" fillId="0" borderId="1" xfId="0" applyNumberFormat="1" applyFont="1" applyFill="1" applyBorder="1" applyAlignment="1" applyProtection="1">
      <alignment horizontal="left" vertical="center" wrapText="1"/>
    </xf>
    <xf numFmtId="0" fontId="42" fillId="9" borderId="1" xfId="0" applyNumberFormat="1" applyFont="1" applyFill="1" applyBorder="1" applyAlignment="1" applyProtection="1">
      <alignment horizontal="center" vertical="center" wrapText="1"/>
    </xf>
    <xf numFmtId="0" fontId="36" fillId="9" borderId="1" xfId="0" applyNumberFormat="1" applyFont="1" applyFill="1" applyBorder="1" applyAlignment="1" applyProtection="1">
      <alignment horizontal="center" vertical="center" wrapText="1"/>
    </xf>
    <xf numFmtId="0" fontId="42" fillId="0" borderId="7" xfId="0" applyNumberFormat="1" applyFont="1" applyFill="1" applyBorder="1" applyAlignment="1" applyProtection="1">
      <alignment horizontal="center" vertical="center" wrapText="1"/>
    </xf>
    <xf numFmtId="0" fontId="36" fillId="0" borderId="6" xfId="0" applyNumberFormat="1" applyFont="1" applyFill="1" applyBorder="1" applyAlignment="1" applyProtection="1">
      <alignment horizontal="right" vertical="center" wrapText="1"/>
    </xf>
    <xf numFmtId="0" fontId="36" fillId="0" borderId="7" xfId="0" applyNumberFormat="1" applyFont="1" applyFill="1" applyBorder="1" applyAlignment="1" applyProtection="1">
      <alignment horizontal="center" vertical="center" wrapText="1"/>
    </xf>
    <xf numFmtId="0" fontId="42" fillId="0" borderId="8" xfId="0" applyNumberFormat="1" applyFont="1" applyFill="1" applyBorder="1" applyAlignment="1" applyProtection="1">
      <alignment horizontal="left" vertical="center" wrapText="1"/>
    </xf>
    <xf numFmtId="0" fontId="36" fillId="0" borderId="8" xfId="0" applyNumberFormat="1" applyFont="1" applyFill="1" applyBorder="1" applyAlignment="1" applyProtection="1">
      <alignment horizontal="left" vertical="center" wrapText="1"/>
    </xf>
    <xf numFmtId="0" fontId="42" fillId="9" borderId="6" xfId="0" applyNumberFormat="1" applyFont="1" applyFill="1" applyBorder="1" applyAlignment="1" applyProtection="1">
      <alignment horizontal="center" vertical="center" wrapText="1"/>
    </xf>
    <xf numFmtId="0" fontId="36" fillId="9" borderId="6" xfId="0" applyNumberFormat="1" applyFont="1" applyFill="1" applyBorder="1" applyAlignment="1" applyProtection="1">
      <alignment horizontal="center" vertical="center" wrapText="1"/>
    </xf>
    <xf numFmtId="1" fontId="41" fillId="0" borderId="1" xfId="0" applyNumberFormat="1" applyFont="1" applyFill="1" applyBorder="1" applyAlignment="1" applyProtection="1">
      <alignment horizontal="center" vertical="center" wrapText="1"/>
    </xf>
    <xf numFmtId="0" fontId="36" fillId="0" borderId="0" xfId="0" applyNumberFormat="1" applyFont="1" applyFill="1" applyBorder="1" applyAlignment="1" applyProtection="1">
      <alignment horizontal="left" vertical="center" wrapText="1"/>
    </xf>
    <xf numFmtId="0" fontId="43" fillId="7" borderId="0" xfId="0" applyFont="1" applyFill="1" applyAlignment="1">
      <alignment horizontal="left" vertical="center"/>
    </xf>
    <xf numFmtId="0" fontId="20" fillId="0" borderId="0" xfId="0" applyFont="1" applyAlignment="1"/>
    <xf numFmtId="4" fontId="20" fillId="0" borderId="0" xfId="0" applyNumberFormat="1" applyFont="1" applyAlignment="1">
      <alignment horizontal="center" vertical="center"/>
    </xf>
    <xf numFmtId="4" fontId="19" fillId="6" borderId="0" xfId="0" applyNumberFormat="1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44" fillId="0" borderId="0" xfId="0" applyFont="1" applyAlignment="1"/>
    <xf numFmtId="0" fontId="0" fillId="0" borderId="0" xfId="0" applyFont="1" applyAlignment="1">
      <alignment vertical="center"/>
    </xf>
    <xf numFmtId="0" fontId="45" fillId="10" borderId="0" xfId="0" applyFont="1" applyFill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48" fillId="11" borderId="2" xfId="0" applyFont="1" applyFill="1" applyBorder="1" applyAlignment="1">
      <alignment horizontal="center" vertical="center" wrapText="1"/>
    </xf>
    <xf numFmtId="0" fontId="48" fillId="12" borderId="2" xfId="0" applyFont="1" applyFill="1" applyBorder="1" applyAlignment="1">
      <alignment horizontal="center" vertical="center" wrapText="1"/>
    </xf>
    <xf numFmtId="0" fontId="48" fillId="13" borderId="2" xfId="0" applyFont="1" applyFill="1" applyBorder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0" fillId="9" borderId="0" xfId="0" applyFill="1" applyAlignment="1">
      <alignment vertical="center"/>
    </xf>
    <xf numFmtId="0" fontId="22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49" fillId="0" borderId="0" xfId="0" applyNumberFormat="1" applyFont="1" applyFill="1" applyBorder="1" applyAlignment="1" applyProtection="1">
      <alignment horizontal="center" vertical="center"/>
    </xf>
    <xf numFmtId="0" fontId="49" fillId="0" borderId="0" xfId="0" applyNumberFormat="1" applyFont="1" applyFill="1" applyBorder="1" applyAlignment="1" applyProtection="1">
      <alignment vertical="center"/>
    </xf>
    <xf numFmtId="0" fontId="50" fillId="5" borderId="2" xfId="0" applyFont="1" applyFill="1" applyBorder="1" applyAlignment="1">
      <alignment horizontal="center" vertical="center" wrapText="1"/>
    </xf>
    <xf numFmtId="0" fontId="50" fillId="5" borderId="9" xfId="0" applyFont="1" applyFill="1" applyBorder="1" applyAlignment="1">
      <alignment horizontal="center" vertical="center" wrapText="1"/>
    </xf>
    <xf numFmtId="0" fontId="50" fillId="5" borderId="0" xfId="0" applyFont="1" applyFill="1" applyBorder="1" applyAlignment="1">
      <alignment horizontal="center" vertical="center" wrapText="1"/>
    </xf>
    <xf numFmtId="0" fontId="50" fillId="5" borderId="0" xfId="0" applyFont="1" applyFill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0" fillId="0" borderId="10" xfId="0" applyNumberFormat="1" applyFont="1" applyFill="1" applyBorder="1" applyAlignment="1" applyProtection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77" fontId="0" fillId="0" borderId="1" xfId="0" applyNumberFormat="1" applyFont="1" applyFill="1" applyBorder="1" applyAlignment="1" applyProtection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9" borderId="1" xfId="0" applyNumberFormat="1" applyFont="1" applyFill="1" applyBorder="1" applyAlignment="1" applyProtection="1">
      <alignment horizontal="center" vertical="center"/>
    </xf>
    <xf numFmtId="177" fontId="0" fillId="9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NumberFormat="1" applyFont="1" applyFill="1" applyBorder="1" applyAlignment="1" applyProtection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177" fontId="51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8.png"/><Relationship Id="rId8" Type="http://schemas.openxmlformats.org/officeDocument/2006/relationships/image" Target="media/image17.png"/><Relationship Id="rId7" Type="http://schemas.openxmlformats.org/officeDocument/2006/relationships/image" Target="media/image16.png"/><Relationship Id="rId6" Type="http://schemas.openxmlformats.org/officeDocument/2006/relationships/image" Target="media/image15.png"/><Relationship Id="rId5" Type="http://schemas.openxmlformats.org/officeDocument/2006/relationships/image" Target="media/image14.png"/><Relationship Id="rId4" Type="http://schemas.openxmlformats.org/officeDocument/2006/relationships/image" Target="media/image13.png"/><Relationship Id="rId3" Type="http://schemas.openxmlformats.org/officeDocument/2006/relationships/image" Target="media/image12.png"/><Relationship Id="rId2" Type="http://schemas.openxmlformats.org/officeDocument/2006/relationships/image" Target="media/image11.png"/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www.wps.cn/officeDocument/2020/cellImage" Target="cellimag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6350</xdr:colOff>
          <xdr:row>19</xdr:row>
          <xdr:rowOff>102870</xdr:rowOff>
        </xdr:from>
        <xdr:to>
          <xdr:col>5</xdr:col>
          <xdr:colOff>532130</xdr:colOff>
          <xdr:row>38</xdr:row>
          <xdr:rowOff>53340</xdr:rowOff>
        </xdr:to>
        <xdr:sp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6350" y="6948170"/>
              <a:ext cx="6094730" cy="332867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238125</xdr:colOff>
      <xdr:row>0</xdr:row>
      <xdr:rowOff>38100</xdr:rowOff>
    </xdr:from>
    <xdr:ext cx="762000" cy="6858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125" y="38100"/>
          <a:ext cx="762000" cy="685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66040</xdr:colOff>
      <xdr:row>1</xdr:row>
      <xdr:rowOff>104775</xdr:rowOff>
    </xdr:from>
    <xdr:to>
      <xdr:col>4</xdr:col>
      <xdr:colOff>1440815</xdr:colOff>
      <xdr:row>2</xdr:row>
      <xdr:rowOff>24130</xdr:rowOff>
    </xdr:to>
    <xdr:pic>
      <xdr:nvPicPr>
        <xdr:cNvPr id="2" name="图片 1" descr="微信图片_20260611161251_525_1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5940" y="422275"/>
          <a:ext cx="1374775" cy="757555"/>
        </a:xfrm>
        <a:prstGeom prst="rect">
          <a:avLst/>
        </a:prstGeom>
      </xdr:spPr>
    </xdr:pic>
    <xdr:clientData/>
  </xdr:twoCellAnchor>
  <xdr:twoCellAnchor editAs="oneCell">
    <xdr:from>
      <xdr:col>4</xdr:col>
      <xdr:colOff>27305</xdr:colOff>
      <xdr:row>2</xdr:row>
      <xdr:rowOff>86995</xdr:rowOff>
    </xdr:from>
    <xdr:to>
      <xdr:col>4</xdr:col>
      <xdr:colOff>1440815</xdr:colOff>
      <xdr:row>3</xdr:row>
      <xdr:rowOff>56515</xdr:rowOff>
    </xdr:to>
    <xdr:pic>
      <xdr:nvPicPr>
        <xdr:cNvPr id="3" name="图片 2" descr="微信图片_20260611161252_527_10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77205" y="1242695"/>
          <a:ext cx="1413510" cy="744220"/>
        </a:xfrm>
        <a:prstGeom prst="rect">
          <a:avLst/>
        </a:prstGeom>
      </xdr:spPr>
    </xdr:pic>
    <xdr:clientData/>
  </xdr:twoCellAnchor>
  <xdr:twoCellAnchor editAs="oneCell">
    <xdr:from>
      <xdr:col>4</xdr:col>
      <xdr:colOff>36830</xdr:colOff>
      <xdr:row>3</xdr:row>
      <xdr:rowOff>116840</xdr:rowOff>
    </xdr:from>
    <xdr:to>
      <xdr:col>4</xdr:col>
      <xdr:colOff>1440815</xdr:colOff>
      <xdr:row>3</xdr:row>
      <xdr:rowOff>845820</xdr:rowOff>
    </xdr:to>
    <xdr:pic>
      <xdr:nvPicPr>
        <xdr:cNvPr id="4" name="图片 3" descr="微信图片_20260611161254_530_10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86730" y="2047240"/>
          <a:ext cx="1403985" cy="728980"/>
        </a:xfrm>
        <a:prstGeom prst="rect">
          <a:avLst/>
        </a:prstGeom>
      </xdr:spPr>
    </xdr:pic>
    <xdr:clientData/>
  </xdr:twoCellAnchor>
  <xdr:twoCellAnchor editAs="oneCell">
    <xdr:from>
      <xdr:col>4</xdr:col>
      <xdr:colOff>48260</xdr:colOff>
      <xdr:row>4</xdr:row>
      <xdr:rowOff>23495</xdr:rowOff>
    </xdr:from>
    <xdr:to>
      <xdr:col>4</xdr:col>
      <xdr:colOff>1440815</xdr:colOff>
      <xdr:row>4</xdr:row>
      <xdr:rowOff>728345</xdr:rowOff>
    </xdr:to>
    <xdr:pic>
      <xdr:nvPicPr>
        <xdr:cNvPr id="5" name="图片 4" descr="微信图片_20260611162826_535_101"/>
        <xdr:cNvPicPr>
          <a:picLocks noChangeAspect="1"/>
        </xdr:cNvPicPr>
      </xdr:nvPicPr>
      <xdr:blipFill>
        <a:blip r:embed="rId4"/>
        <a:srcRect l="8196" t="34182" r="14450" b="12064"/>
        <a:stretch>
          <a:fillRect/>
        </a:stretch>
      </xdr:blipFill>
      <xdr:spPr>
        <a:xfrm>
          <a:off x="5598160" y="2830195"/>
          <a:ext cx="1392555" cy="704850"/>
        </a:xfrm>
        <a:prstGeom prst="rect">
          <a:avLst/>
        </a:prstGeom>
      </xdr:spPr>
    </xdr:pic>
    <xdr:clientData/>
  </xdr:twoCellAnchor>
  <xdr:twoCellAnchor editAs="oneCell">
    <xdr:from>
      <xdr:col>4</xdr:col>
      <xdr:colOff>50165</xdr:colOff>
      <xdr:row>5</xdr:row>
      <xdr:rowOff>24765</xdr:rowOff>
    </xdr:from>
    <xdr:to>
      <xdr:col>4</xdr:col>
      <xdr:colOff>1440815</xdr:colOff>
      <xdr:row>5</xdr:row>
      <xdr:rowOff>746125</xdr:rowOff>
    </xdr:to>
    <xdr:pic>
      <xdr:nvPicPr>
        <xdr:cNvPr id="6" name="图片 5" descr="微信图片_20260611164118_541_101"/>
        <xdr:cNvPicPr>
          <a:picLocks noChangeAspect="1"/>
        </xdr:cNvPicPr>
      </xdr:nvPicPr>
      <xdr:blipFill>
        <a:blip r:embed="rId5"/>
        <a:srcRect l="17819" t="24543" r="29158" b="29836"/>
        <a:stretch>
          <a:fillRect/>
        </a:stretch>
      </xdr:blipFill>
      <xdr:spPr>
        <a:xfrm>
          <a:off x="5600065" y="3593465"/>
          <a:ext cx="1390650" cy="721360"/>
        </a:xfrm>
        <a:prstGeom prst="rect">
          <a:avLst/>
        </a:prstGeom>
      </xdr:spPr>
    </xdr:pic>
    <xdr:clientData/>
  </xdr:twoCellAnchor>
  <xdr:twoCellAnchor editAs="oneCell">
    <xdr:from>
      <xdr:col>4</xdr:col>
      <xdr:colOff>33655</xdr:colOff>
      <xdr:row>6</xdr:row>
      <xdr:rowOff>23495</xdr:rowOff>
    </xdr:from>
    <xdr:to>
      <xdr:col>4</xdr:col>
      <xdr:colOff>1440815</xdr:colOff>
      <xdr:row>6</xdr:row>
      <xdr:rowOff>750570</xdr:rowOff>
    </xdr:to>
    <xdr:pic>
      <xdr:nvPicPr>
        <xdr:cNvPr id="7" name="图片 6" descr="微信图片_20260611164142_542_101"/>
        <xdr:cNvPicPr>
          <a:picLocks noChangeAspect="1"/>
        </xdr:cNvPicPr>
      </xdr:nvPicPr>
      <xdr:blipFill>
        <a:blip r:embed="rId6"/>
        <a:srcRect l="32102" t="38497" r="31345" b="26467"/>
        <a:stretch>
          <a:fillRect/>
        </a:stretch>
      </xdr:blipFill>
      <xdr:spPr>
        <a:xfrm>
          <a:off x="5583555" y="4354195"/>
          <a:ext cx="1407160" cy="727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24765</xdr:colOff>
      <xdr:row>0</xdr:row>
      <xdr:rowOff>8255</xdr:rowOff>
    </xdr:from>
    <xdr:to>
      <xdr:col>8</xdr:col>
      <xdr:colOff>1350010</xdr:colOff>
      <xdr:row>99</xdr:row>
      <xdr:rowOff>111125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b="7907"/>
        <a:stretch>
          <a:fillRect/>
        </a:stretch>
      </xdr:blipFill>
      <xdr:spPr>
        <a:xfrm>
          <a:off x="6800215" y="8255"/>
          <a:ext cx="4982845" cy="19190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outlinePr summaryBelow="0" summaryRight="0"/>
  </sheetPr>
  <dimension ref="A1:O19"/>
  <sheetViews>
    <sheetView tabSelected="1" zoomScale="70" zoomScaleNormal="70" topLeftCell="A3" workbookViewId="0">
      <selection activeCell="G14" sqref="G14"/>
    </sheetView>
  </sheetViews>
  <sheetFormatPr defaultColWidth="8" defaultRowHeight="14"/>
  <cols>
    <col min="1" max="1" width="19.75" customWidth="1"/>
    <col min="2" max="2" width="16.5833333333333" customWidth="1"/>
    <col min="3" max="3" width="16.75" customWidth="1"/>
    <col min="4" max="5" width="10" customWidth="1"/>
    <col min="6" max="6" width="36.6583333333333" customWidth="1"/>
    <col min="7" max="7" width="24" customWidth="1"/>
    <col min="8" max="8" width="16.7666666666667" customWidth="1"/>
    <col min="9" max="9" width="80.8333333333333" customWidth="1"/>
    <col min="10" max="10" width="18.925" customWidth="1"/>
    <col min="11" max="11" width="9.41666666666667"/>
    <col min="12" max="12" width="8.45" customWidth="1"/>
    <col min="13" max="13" width="13.0916666666667" customWidth="1"/>
    <col min="14" max="14" width="12" customWidth="1"/>
  </cols>
  <sheetData>
    <row r="1" ht="38" customHeight="1" spans="1:15">
      <c r="A1" s="70" t="s">
        <v>0</v>
      </c>
      <c r="B1" s="70"/>
      <c r="C1" s="70"/>
      <c r="D1" s="70"/>
      <c r="E1" s="70"/>
      <c r="F1" s="70"/>
      <c r="G1" s="70"/>
      <c r="H1" s="70"/>
      <c r="I1" s="70"/>
    </row>
    <row r="2" s="139" customFormat="1" ht="30" customHeight="1" spans="1:15">
      <c r="A2" s="1" t="s">
        <v>1</v>
      </c>
      <c r="B2" s="140">
        <v>6770.81</v>
      </c>
      <c r="C2" s="1" t="s">
        <v>2</v>
      </c>
      <c r="D2" s="1" t="s">
        <v>3</v>
      </c>
      <c r="E2" s="141">
        <v>7.1</v>
      </c>
      <c r="F2" s="1" t="s">
        <v>4</v>
      </c>
      <c r="G2" s="142" t="s">
        <v>5</v>
      </c>
      <c r="H2" s="142">
        <v>8500</v>
      </c>
    </row>
    <row r="3" s="139" customFormat="1" ht="30" customHeight="1" spans="1:15">
      <c r="A3" s="143" t="s">
        <v>6</v>
      </c>
      <c r="B3" s="140">
        <v>2051.48</v>
      </c>
      <c r="C3" s="1" t="s">
        <v>2</v>
      </c>
      <c r="D3" s="1" t="s">
        <v>7</v>
      </c>
      <c r="E3" s="1"/>
      <c r="F3" s="1"/>
      <c r="G3" s="143"/>
      <c r="H3" s="143"/>
    </row>
    <row r="4" s="139" customFormat="1" ht="30" customHeight="1" spans="1:15">
      <c r="A4" s="1" t="s">
        <v>8</v>
      </c>
      <c r="B4" s="140">
        <v>265.66</v>
      </c>
      <c r="C4" s="1" t="s">
        <v>2</v>
      </c>
      <c r="D4" s="1"/>
      <c r="E4" s="140"/>
      <c r="F4" s="1"/>
      <c r="G4" s="1"/>
      <c r="H4" s="1"/>
    </row>
    <row r="5" ht="36" customHeight="1" spans="1:15">
      <c r="A5" s="23" t="s">
        <v>9</v>
      </c>
      <c r="B5" s="23" t="s">
        <v>10</v>
      </c>
      <c r="C5" s="23" t="s">
        <v>11</v>
      </c>
      <c r="D5" s="23" t="s">
        <v>12</v>
      </c>
      <c r="E5" s="23" t="s">
        <v>13</v>
      </c>
      <c r="F5" s="23" t="s">
        <v>14</v>
      </c>
      <c r="G5" s="23" t="s">
        <v>15</v>
      </c>
      <c r="H5" s="23" t="s">
        <v>16</v>
      </c>
      <c r="I5" s="144" t="s">
        <v>17</v>
      </c>
      <c r="J5" s="145" t="s">
        <v>18</v>
      </c>
      <c r="K5" s="146"/>
      <c r="L5" s="146"/>
      <c r="M5" s="146"/>
      <c r="N5" s="147"/>
      <c r="O5" s="147"/>
    </row>
    <row r="6" ht="22" customHeight="1" spans="1:15">
      <c r="A6" s="148" t="s">
        <v>19</v>
      </c>
      <c r="B6" s="148" t="s">
        <v>20</v>
      </c>
      <c r="C6" s="148" t="s">
        <v>21</v>
      </c>
      <c r="D6" s="149" t="s">
        <v>22</v>
      </c>
      <c r="E6" s="148" t="s">
        <v>23</v>
      </c>
      <c r="F6" s="148" t="s">
        <v>24</v>
      </c>
      <c r="G6" s="150">
        <v>0</v>
      </c>
      <c r="H6" s="150">
        <v>0</v>
      </c>
      <c r="I6" s="151" t="s">
        <v>25</v>
      </c>
      <c r="J6" s="152"/>
      <c r="K6" s="152"/>
      <c r="L6" s="152"/>
      <c r="M6" s="152"/>
      <c r="N6" s="152"/>
      <c r="O6" s="152"/>
    </row>
    <row r="7" ht="26" customHeight="1" spans="1:15">
      <c r="A7" s="153" t="s">
        <v>19</v>
      </c>
      <c r="B7" s="153" t="s">
        <v>20</v>
      </c>
      <c r="C7" s="153" t="s">
        <v>26</v>
      </c>
      <c r="D7" s="153" t="s">
        <v>27</v>
      </c>
      <c r="E7" s="153" t="s">
        <v>23</v>
      </c>
      <c r="F7" s="153" t="s">
        <v>28</v>
      </c>
      <c r="G7" s="154">
        <f>液化石油气!B17</f>
        <v>8430.88235294118</v>
      </c>
      <c r="H7" s="154">
        <f>G7*K7*M7/1000</f>
        <v>14.1132970588235</v>
      </c>
      <c r="I7" s="152" t="s">
        <v>29</v>
      </c>
      <c r="J7" s="152" t="s">
        <v>30</v>
      </c>
      <c r="K7" s="152">
        <v>0.54</v>
      </c>
      <c r="L7" s="152" t="s">
        <v>31</v>
      </c>
      <c r="M7" s="155">
        <v>3.1</v>
      </c>
      <c r="N7" s="152"/>
      <c r="O7" s="152"/>
    </row>
    <row r="8" ht="28" customHeight="1" spans="1:15">
      <c r="A8" s="153" t="s">
        <v>19</v>
      </c>
      <c r="B8" s="153" t="s">
        <v>32</v>
      </c>
      <c r="C8" s="153" t="s">
        <v>33</v>
      </c>
      <c r="D8" s="153" t="s">
        <v>27</v>
      </c>
      <c r="E8" s="153" t="s">
        <v>34</v>
      </c>
      <c r="F8" s="153" t="s">
        <v>35</v>
      </c>
      <c r="G8" s="156">
        <f>'中国石化柴汽油-汇总 '!D13</f>
        <v>4106.76</v>
      </c>
      <c r="H8" s="157">
        <f>G8*K8/1000</f>
        <v>10.8007788</v>
      </c>
      <c r="I8" s="158" t="s">
        <v>36</v>
      </c>
      <c r="J8" s="152" t="s">
        <v>37</v>
      </c>
      <c r="K8" s="152">
        <v>2.63</v>
      </c>
      <c r="L8" s="152"/>
      <c r="M8" s="152"/>
      <c r="N8" s="152"/>
      <c r="O8" s="152"/>
    </row>
    <row r="9" ht="34" customHeight="1" spans="1:15">
      <c r="A9" s="153" t="s">
        <v>19</v>
      </c>
      <c r="B9" s="153" t="s">
        <v>32</v>
      </c>
      <c r="C9" s="153" t="s">
        <v>38</v>
      </c>
      <c r="D9" s="153" t="s">
        <v>27</v>
      </c>
      <c r="E9" s="153" t="s">
        <v>34</v>
      </c>
      <c r="F9" s="153" t="s">
        <v>39</v>
      </c>
      <c r="G9" s="156">
        <f>'中国石化柴汽油-汇总 '!D7</f>
        <v>19158.29</v>
      </c>
      <c r="H9" s="157">
        <f>G9*K9/1000</f>
        <v>43.2977354</v>
      </c>
      <c r="I9" s="158" t="s">
        <v>40</v>
      </c>
      <c r="J9" s="152" t="s">
        <v>41</v>
      </c>
      <c r="K9" s="152">
        <v>2.26</v>
      </c>
      <c r="L9" s="152"/>
      <c r="M9" s="152"/>
      <c r="N9" s="152"/>
      <c r="O9" s="152"/>
    </row>
    <row r="10" ht="22" customHeight="1" spans="1:15">
      <c r="A10" s="153" t="s">
        <v>19</v>
      </c>
      <c r="B10" s="153" t="s">
        <v>42</v>
      </c>
      <c r="C10" s="153" t="s">
        <v>43</v>
      </c>
      <c r="D10" s="153"/>
      <c r="E10" s="153" t="s">
        <v>44</v>
      </c>
      <c r="F10" s="153" t="s">
        <v>45</v>
      </c>
      <c r="G10" s="159" t="s">
        <v>46</v>
      </c>
      <c r="H10" s="159"/>
      <c r="I10" s="152"/>
      <c r="J10" s="152"/>
      <c r="K10" s="152"/>
      <c r="L10" s="152"/>
      <c r="M10" s="152"/>
      <c r="N10" s="152"/>
      <c r="O10" s="152"/>
    </row>
    <row r="11" ht="22" customHeight="1" spans="1:15">
      <c r="A11" s="153" t="s">
        <v>19</v>
      </c>
      <c r="B11" s="153" t="s">
        <v>42</v>
      </c>
      <c r="C11" s="153" t="s">
        <v>47</v>
      </c>
      <c r="D11" s="153"/>
      <c r="E11" s="153" t="s">
        <v>44</v>
      </c>
      <c r="F11" s="153" t="s">
        <v>45</v>
      </c>
      <c r="G11" s="159"/>
      <c r="H11" s="159"/>
      <c r="I11" s="152"/>
      <c r="J11" s="152"/>
      <c r="K11" s="152"/>
      <c r="L11" s="152"/>
      <c r="M11" s="152"/>
      <c r="N11" s="152"/>
      <c r="O11" s="152"/>
    </row>
    <row r="12" ht="22" customHeight="1" spans="1:15">
      <c r="A12" s="153" t="s">
        <v>19</v>
      </c>
      <c r="B12" s="153" t="s">
        <v>42</v>
      </c>
      <c r="C12" s="153" t="s">
        <v>48</v>
      </c>
      <c r="D12" s="153"/>
      <c r="E12" s="153" t="s">
        <v>44</v>
      </c>
      <c r="F12" s="153" t="s">
        <v>45</v>
      </c>
      <c r="G12" s="159"/>
      <c r="H12" s="159"/>
      <c r="I12" s="152"/>
      <c r="J12" s="152"/>
      <c r="K12" s="152"/>
      <c r="L12" s="152"/>
      <c r="M12" s="152"/>
      <c r="N12" s="152"/>
      <c r="O12" s="152"/>
    </row>
    <row r="13" ht="22" customHeight="1" spans="1:15">
      <c r="A13" s="153" t="s">
        <v>19</v>
      </c>
      <c r="B13" s="153" t="s">
        <v>49</v>
      </c>
      <c r="C13" s="153" t="s">
        <v>50</v>
      </c>
      <c r="D13" s="153" t="s">
        <v>51</v>
      </c>
      <c r="E13" s="153" t="s">
        <v>23</v>
      </c>
      <c r="F13" s="153" t="s">
        <v>52</v>
      </c>
      <c r="G13" s="17">
        <v>0</v>
      </c>
      <c r="H13" s="17">
        <v>0</v>
      </c>
      <c r="I13" s="152" t="s">
        <v>53</v>
      </c>
      <c r="J13" s="152"/>
      <c r="K13" s="152"/>
      <c r="L13" s="152"/>
      <c r="M13" s="152"/>
      <c r="N13" s="152"/>
      <c r="O13" s="152"/>
    </row>
    <row r="14" ht="23" customHeight="1" spans="1:15">
      <c r="A14" s="153" t="s">
        <v>19</v>
      </c>
      <c r="B14" s="153" t="s">
        <v>49</v>
      </c>
      <c r="C14" s="153" t="s">
        <v>54</v>
      </c>
      <c r="D14" s="153" t="s">
        <v>51</v>
      </c>
      <c r="E14" s="153" t="s">
        <v>23</v>
      </c>
      <c r="F14" s="153" t="s">
        <v>55</v>
      </c>
      <c r="G14" s="17">
        <f>'空调制冷剂（办公）'!G19</f>
        <v>90</v>
      </c>
      <c r="H14" s="17">
        <f>G14*O14/1000</f>
        <v>60.75</v>
      </c>
      <c r="I14" s="152" t="s">
        <v>56</v>
      </c>
      <c r="J14" s="156" t="s">
        <v>57</v>
      </c>
      <c r="K14" s="156">
        <v>1430</v>
      </c>
      <c r="L14" s="156" t="s">
        <v>58</v>
      </c>
      <c r="M14" s="156">
        <v>2088</v>
      </c>
      <c r="N14" s="156" t="s">
        <v>59</v>
      </c>
      <c r="O14" s="160">
        <v>675</v>
      </c>
    </row>
    <row r="15" ht="22" customHeight="1" spans="1:15">
      <c r="A15" s="153" t="s">
        <v>19</v>
      </c>
      <c r="B15" s="153" t="s">
        <v>49</v>
      </c>
      <c r="C15" s="153" t="s">
        <v>60</v>
      </c>
      <c r="D15" s="153" t="s">
        <v>51</v>
      </c>
      <c r="E15" s="153" t="s">
        <v>61</v>
      </c>
      <c r="F15" s="153" t="s">
        <v>62</v>
      </c>
      <c r="G15" s="17">
        <f>'制冷剂设备明细（生产）'!F8</f>
        <v>4.5</v>
      </c>
      <c r="H15" s="154">
        <f>G15*M14/1000</f>
        <v>9.396</v>
      </c>
      <c r="I15" s="152"/>
      <c r="J15" s="156" t="s">
        <v>63</v>
      </c>
      <c r="K15" s="156">
        <v>1774</v>
      </c>
      <c r="L15" s="156" t="s">
        <v>64</v>
      </c>
      <c r="M15" s="156">
        <v>1810</v>
      </c>
      <c r="N15" s="161"/>
      <c r="O15" s="161"/>
    </row>
    <row r="16" ht="39" customHeight="1" spans="1:15">
      <c r="A16" s="153" t="s">
        <v>19</v>
      </c>
      <c r="B16" s="153" t="s">
        <v>49</v>
      </c>
      <c r="C16" s="153" t="s">
        <v>65</v>
      </c>
      <c r="D16" s="153" t="s">
        <v>66</v>
      </c>
      <c r="E16" s="153" t="s">
        <v>23</v>
      </c>
      <c r="F16" s="153" t="s">
        <v>67</v>
      </c>
      <c r="G16" s="86">
        <f>化粪池工时!E4</f>
        <v>890</v>
      </c>
      <c r="H16" s="86">
        <f>G16*K16/1000</f>
        <v>155.75</v>
      </c>
      <c r="I16" s="152" t="s">
        <v>68</v>
      </c>
      <c r="J16" s="152" t="s">
        <v>69</v>
      </c>
      <c r="K16" s="152">
        <v>175</v>
      </c>
      <c r="L16" s="152"/>
      <c r="M16" s="152"/>
      <c r="N16" s="152"/>
      <c r="O16" s="152"/>
    </row>
    <row r="17" ht="33" customHeight="1" spans="1:15">
      <c r="A17" s="153" t="s">
        <v>70</v>
      </c>
      <c r="B17" s="153" t="s">
        <v>71</v>
      </c>
      <c r="C17" s="153" t="s">
        <v>72</v>
      </c>
      <c r="D17" s="153" t="s">
        <v>73</v>
      </c>
      <c r="E17" s="153" t="s">
        <v>23</v>
      </c>
      <c r="F17" s="153" t="s">
        <v>74</v>
      </c>
      <c r="G17" s="17">
        <f>用电量统计!G47</f>
        <v>3340189.6</v>
      </c>
      <c r="H17" s="154">
        <f>G17*K17</f>
        <v>1947.3305368</v>
      </c>
      <c r="I17" s="152" t="s">
        <v>75</v>
      </c>
      <c r="J17" s="152" t="s">
        <v>76</v>
      </c>
      <c r="K17" s="152">
        <v>0.000583</v>
      </c>
      <c r="L17" s="152"/>
      <c r="M17" s="152"/>
      <c r="N17" s="152"/>
      <c r="O17" s="152"/>
    </row>
    <row r="18" ht="26" customHeight="1" spans="1:15">
      <c r="A18" s="153" t="s">
        <v>77</v>
      </c>
      <c r="B18" s="153" t="s">
        <v>78</v>
      </c>
      <c r="C18" s="153" t="s">
        <v>79</v>
      </c>
      <c r="D18" s="153" t="s">
        <v>80</v>
      </c>
      <c r="E18" s="153" t="s">
        <v>81</v>
      </c>
      <c r="F18" s="153" t="s">
        <v>82</v>
      </c>
      <c r="G18" s="17">
        <f>'成品运输-汇总'!B12</f>
        <v>2323003.22226</v>
      </c>
      <c r="H18" s="162">
        <f>G18*K18</f>
        <v>197.4552738921</v>
      </c>
      <c r="I18" s="152" t="s">
        <v>83</v>
      </c>
      <c r="J18" s="152" t="s">
        <v>84</v>
      </c>
      <c r="K18" s="152">
        <v>8.5e-5</v>
      </c>
      <c r="L18" s="152"/>
      <c r="M18" s="152"/>
      <c r="N18" s="152"/>
      <c r="O18" s="152"/>
    </row>
    <row r="19" ht="34" customHeight="1" spans="1:15">
      <c r="A19" s="153" t="s">
        <v>77</v>
      </c>
      <c r="B19" s="153" t="s">
        <v>85</v>
      </c>
      <c r="C19" s="153" t="s">
        <v>86</v>
      </c>
      <c r="D19" s="153" t="s">
        <v>27</v>
      </c>
      <c r="E19" s="153" t="s">
        <v>23</v>
      </c>
      <c r="F19" s="153" t="s">
        <v>87</v>
      </c>
      <c r="G19" s="17">
        <f>私车公用!O42</f>
        <v>15504.1272727273</v>
      </c>
      <c r="H19" s="154">
        <f>G19*K19/1000</f>
        <v>35.0393276363637</v>
      </c>
      <c r="I19" s="152" t="s">
        <v>88</v>
      </c>
      <c r="J19" s="152" t="s">
        <v>41</v>
      </c>
      <c r="K19" s="152">
        <v>2.26</v>
      </c>
      <c r="L19" s="152"/>
      <c r="M19" s="152"/>
      <c r="N19" s="152"/>
      <c r="O19" s="152"/>
    </row>
  </sheetData>
  <mergeCells count="6">
    <mergeCell ref="A1:I1"/>
    <mergeCell ref="J5:O5"/>
    <mergeCell ref="I10:I12"/>
    <mergeCell ref="I14:I15"/>
    <mergeCell ref="G10:H12"/>
    <mergeCell ref="J10:O12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7169" progId="PowerPoint.Show.12" r:id="rId3">
          <objectPr defaultSize="0" r:id="rId4">
            <anchor moveWithCells="1" sizeWithCells="1">
              <from>
                <xdr:col>0</xdr:col>
                <xdr:colOff>6350</xdr:colOff>
                <xdr:row>19</xdr:row>
                <xdr:rowOff>102870</xdr:rowOff>
              </from>
              <to>
                <xdr:col>5</xdr:col>
                <xdr:colOff>532130</xdr:colOff>
                <xdr:row>38</xdr:row>
                <xdr:rowOff>53340</xdr:rowOff>
              </to>
            </anchor>
          </objectPr>
        </oleObject>
      </mc:Choice>
      <mc:Fallback>
        <oleObject shapeId="7169" progId="PowerPoint.Show.12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E12"/>
  <sheetViews>
    <sheetView zoomScale="60" zoomScaleNormal="60" workbookViewId="0">
      <pane ySplit="1" topLeftCell="A4" activePane="bottomLeft" state="frozen"/>
      <selection/>
      <selection pane="bottomLeft" activeCell="E5" sqref="E5"/>
    </sheetView>
  </sheetViews>
  <sheetFormatPr defaultColWidth="8.66666666666667" defaultRowHeight="14" outlineLevelCol="4"/>
  <cols>
    <col min="1" max="1" width="17.4" customWidth="1"/>
    <col min="2" max="2" width="19.1666666666667" customWidth="1"/>
    <col min="3" max="3" width="18.1666666666667" customWidth="1"/>
    <col min="4" max="4" width="27.8083333333333" customWidth="1"/>
    <col min="5" max="5" width="80.1083333333333" customWidth="1"/>
  </cols>
  <sheetData>
    <row r="1" ht="49" customHeight="1" spans="1:5">
      <c r="A1" s="22" t="s">
        <v>10</v>
      </c>
      <c r="B1" s="22" t="s">
        <v>11</v>
      </c>
      <c r="C1" s="22" t="s">
        <v>12</v>
      </c>
      <c r="D1" s="22" t="s">
        <v>89</v>
      </c>
      <c r="E1" s="22" t="s">
        <v>90</v>
      </c>
    </row>
    <row r="2" ht="88" customHeight="1" spans="1:5">
      <c r="A2" s="129" t="s">
        <v>20</v>
      </c>
      <c r="B2" s="130" t="s">
        <v>21</v>
      </c>
      <c r="C2" s="131" t="s">
        <v>91</v>
      </c>
      <c r="D2" s="48" t="str">
        <f>_xlfn.DISPIMG("ID_C2C558BC60FF4A17B18FE056CA7720BD",1)</f>
        <v>=DISPIMG("ID_C2C558BC60FF4A17B18FE056CA7720BD",1)</v>
      </c>
      <c r="E2" s="132" t="s">
        <v>25</v>
      </c>
    </row>
    <row r="3" ht="71" customHeight="1" spans="1:5">
      <c r="A3" s="129"/>
      <c r="B3" s="130" t="s">
        <v>26</v>
      </c>
      <c r="C3" s="131" t="s">
        <v>92</v>
      </c>
      <c r="D3" s="48" t="str">
        <f>_xlfn.DISPIMG("ID_A74A31E412A04ABE810B17CA1DF3E20A",1)</f>
        <v>=DISPIMG("ID_A74A31E412A04ABE810B17CA1DF3E20A",1)</v>
      </c>
      <c r="E3" s="131" t="s">
        <v>93</v>
      </c>
    </row>
    <row r="4" ht="65" customHeight="1" spans="1:5">
      <c r="A4" s="133" t="s">
        <v>32</v>
      </c>
      <c r="B4" s="131" t="s">
        <v>33</v>
      </c>
      <c r="C4" s="131" t="s">
        <v>92</v>
      </c>
      <c r="D4" s="48" t="str">
        <f>_xlfn.DISPIMG("ID_253465B3915F40368BB06253CD4B4B55",1)</f>
        <v>=DISPIMG("ID_253465B3915F40368BB06253CD4B4B55",1)</v>
      </c>
      <c r="E4" s="134" t="s">
        <v>36</v>
      </c>
    </row>
    <row r="5" ht="77" customHeight="1" spans="1:5">
      <c r="A5" s="133"/>
      <c r="B5" s="131" t="s">
        <v>38</v>
      </c>
      <c r="C5" s="131" t="s">
        <v>92</v>
      </c>
      <c r="D5" s="48"/>
      <c r="E5" s="134" t="s">
        <v>40</v>
      </c>
    </row>
    <row r="6" ht="75" customHeight="1" spans="1:5">
      <c r="A6" s="135" t="s">
        <v>49</v>
      </c>
      <c r="B6" s="130" t="s">
        <v>50</v>
      </c>
      <c r="C6" s="130" t="s">
        <v>94</v>
      </c>
      <c r="D6" s="48" t="str">
        <f>_xlfn.DISPIMG("ID_5CFECD97F0CE43E1AFE90D5B0F1C019C",1)</f>
        <v>=DISPIMG("ID_5CFECD97F0CE43E1AFE90D5B0F1C019C",1)</v>
      </c>
      <c r="E6" s="134" t="s">
        <v>53</v>
      </c>
    </row>
    <row r="7" ht="73" customHeight="1" spans="1:5">
      <c r="A7" s="135"/>
      <c r="B7" s="130" t="s">
        <v>54</v>
      </c>
      <c r="C7" s="130" t="s">
        <v>94</v>
      </c>
      <c r="D7" s="48" t="str">
        <f>_xlfn.DISPIMG("ID_9D57645565284682936573C2E426EC9D",1)</f>
        <v>=DISPIMG("ID_9D57645565284682936573C2E426EC9D",1)</v>
      </c>
      <c r="E7" s="132" t="s">
        <v>95</v>
      </c>
    </row>
    <row r="8" ht="83" customHeight="1" spans="1:5">
      <c r="A8" s="135"/>
      <c r="B8" s="130" t="s">
        <v>60</v>
      </c>
      <c r="C8" s="130" t="s">
        <v>94</v>
      </c>
      <c r="D8" s="48"/>
      <c r="E8" s="132"/>
    </row>
    <row r="9" ht="74" customHeight="1" spans="1:5">
      <c r="A9" s="135"/>
      <c r="B9" s="130" t="s">
        <v>65</v>
      </c>
      <c r="C9" s="130" t="s">
        <v>66</v>
      </c>
      <c r="D9" s="48" t="str">
        <f>_xlfn.DISPIMG("ID_FC6525F5A09C4696AA232F3FA5B32ADD",1)</f>
        <v>=DISPIMG("ID_FC6525F5A09C4696AA232F3FA5B32ADD",1)</v>
      </c>
      <c r="E9" s="132" t="s">
        <v>68</v>
      </c>
    </row>
    <row r="10" ht="81" customHeight="1" spans="1:5">
      <c r="A10" s="136" t="s">
        <v>71</v>
      </c>
      <c r="B10" s="130" t="s">
        <v>96</v>
      </c>
      <c r="C10" s="130" t="s">
        <v>73</v>
      </c>
      <c r="D10" s="48" t="str">
        <f>_xlfn.DISPIMG("ID_7ED23A6C11FF47DBA9176B0B21884725",1)</f>
        <v>=DISPIMG("ID_7ED23A6C11FF47DBA9176B0B21884725",1)</v>
      </c>
      <c r="E10" s="134" t="s">
        <v>97</v>
      </c>
    </row>
    <row r="11" ht="120" customHeight="1" spans="1:5">
      <c r="A11" s="137" t="s">
        <v>78</v>
      </c>
      <c r="B11" s="130" t="s">
        <v>79</v>
      </c>
      <c r="C11" s="130" t="s">
        <v>80</v>
      </c>
      <c r="D11" s="48" t="str">
        <f>_xlfn.DISPIMG("ID_1456CD8EBC0C40998D056FDA023A90A6",1)</f>
        <v>=DISPIMG("ID_1456CD8EBC0C40998D056FDA023A90A6",1)</v>
      </c>
      <c r="E11" s="134" t="s">
        <v>98</v>
      </c>
    </row>
    <row r="12" ht="91" customHeight="1" spans="1:5">
      <c r="A12" s="138" t="s">
        <v>85</v>
      </c>
      <c r="B12" s="130" t="s">
        <v>86</v>
      </c>
      <c r="C12" s="130" t="s">
        <v>92</v>
      </c>
      <c r="D12" t="str">
        <f>_xlfn.DISPIMG("ID_850E3306AB454135A658D6130B5ABDDA",1)</f>
        <v>=DISPIMG("ID_850E3306AB454135A658D6130B5ABDDA",1)</v>
      </c>
      <c r="E12" s="134" t="s">
        <v>99</v>
      </c>
    </row>
  </sheetData>
  <mergeCells count="6">
    <mergeCell ref="A2:A3"/>
    <mergeCell ref="A4:A5"/>
    <mergeCell ref="A6:A9"/>
    <mergeCell ref="D4:D5"/>
    <mergeCell ref="D7:D8"/>
    <mergeCell ref="E7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F17"/>
  <sheetViews>
    <sheetView workbookViewId="0">
      <selection activeCell="A17" sqref="A17:F17"/>
    </sheetView>
  </sheetViews>
  <sheetFormatPr defaultColWidth="8" defaultRowHeight="14" outlineLevelCol="5"/>
  <cols>
    <col min="1" max="1" width="20" customWidth="1"/>
    <col min="2" max="6" width="10" customWidth="1"/>
  </cols>
  <sheetData>
    <row r="1" ht="30" customHeight="1" spans="1:6">
      <c r="A1" s="22" t="s">
        <v>100</v>
      </c>
      <c r="B1" s="22"/>
      <c r="C1" s="22"/>
      <c r="D1" s="22"/>
      <c r="E1" s="22"/>
      <c r="F1" s="22"/>
    </row>
    <row r="2" ht="15" customHeight="1" spans="1:6">
      <c r="A2" s="49" t="s">
        <v>101</v>
      </c>
      <c r="B2" s="49" t="s">
        <v>102</v>
      </c>
      <c r="C2" s="49" t="s">
        <v>103</v>
      </c>
      <c r="D2" s="49" t="s">
        <v>104</v>
      </c>
      <c r="E2" s="49" t="s">
        <v>105</v>
      </c>
      <c r="F2" s="49" t="s">
        <v>106</v>
      </c>
    </row>
    <row r="3" ht="15" customHeight="1" spans="1:6">
      <c r="A3" s="50" t="s">
        <v>107</v>
      </c>
      <c r="B3" s="51">
        <v>5750</v>
      </c>
      <c r="C3" s="51">
        <v>5708</v>
      </c>
      <c r="D3" s="78"/>
      <c r="E3" s="51">
        <v>6470</v>
      </c>
      <c r="F3" s="78"/>
    </row>
    <row r="4" ht="15" customHeight="1" spans="1:6">
      <c r="A4" s="50" t="s">
        <v>108</v>
      </c>
      <c r="B4" s="51">
        <v>2479</v>
      </c>
      <c r="C4" s="51">
        <v>1430</v>
      </c>
      <c r="D4" s="78"/>
      <c r="E4" s="51">
        <v>1008</v>
      </c>
      <c r="F4" s="78"/>
    </row>
    <row r="5" ht="15" customHeight="1" spans="1:6">
      <c r="A5" s="50" t="s">
        <v>109</v>
      </c>
      <c r="B5" s="51">
        <v>2414</v>
      </c>
      <c r="C5" s="51">
        <v>4915</v>
      </c>
      <c r="D5" s="78"/>
      <c r="E5" s="51">
        <v>6155</v>
      </c>
      <c r="F5" s="78"/>
    </row>
    <row r="6" ht="15" customHeight="1" spans="1:6">
      <c r="A6" s="50" t="s">
        <v>110</v>
      </c>
      <c r="B6" s="51">
        <v>5968</v>
      </c>
      <c r="C6" s="51">
        <v>6006</v>
      </c>
      <c r="D6" s="78"/>
      <c r="E6" s="51">
        <v>7153</v>
      </c>
      <c r="F6" s="78"/>
    </row>
    <row r="7" ht="15" customHeight="1" spans="1:6">
      <c r="A7" s="50" t="s">
        <v>111</v>
      </c>
      <c r="B7" s="51">
        <v>5684</v>
      </c>
      <c r="C7" s="51">
        <v>5358</v>
      </c>
      <c r="D7" s="78"/>
      <c r="E7" s="51">
        <v>5717</v>
      </c>
      <c r="F7" s="78"/>
    </row>
    <row r="8" ht="15" customHeight="1" spans="1:6">
      <c r="A8" s="50" t="s">
        <v>112</v>
      </c>
      <c r="B8" s="51">
        <v>5357</v>
      </c>
      <c r="C8" s="51">
        <v>5004</v>
      </c>
      <c r="D8" s="78"/>
      <c r="E8" s="51">
        <v>6291</v>
      </c>
      <c r="F8" s="78"/>
    </row>
    <row r="9" ht="15" customHeight="1" spans="1:6">
      <c r="A9" s="50" t="s">
        <v>113</v>
      </c>
      <c r="B9" s="51">
        <v>6722</v>
      </c>
      <c r="C9" s="51">
        <v>4237</v>
      </c>
      <c r="D9" s="78"/>
      <c r="E9" s="51">
        <v>3311</v>
      </c>
      <c r="F9" s="78"/>
    </row>
    <row r="10" ht="15" customHeight="1" spans="1:6">
      <c r="A10" s="50" t="s">
        <v>114</v>
      </c>
      <c r="B10" s="51">
        <v>5602</v>
      </c>
      <c r="C10" s="51">
        <v>5794</v>
      </c>
      <c r="D10" s="78"/>
      <c r="E10" s="51">
        <v>5488</v>
      </c>
      <c r="F10" s="78"/>
    </row>
    <row r="11" ht="15" customHeight="1" spans="1:6">
      <c r="A11" s="50" t="s">
        <v>115</v>
      </c>
      <c r="B11" s="51">
        <v>5346</v>
      </c>
      <c r="C11" s="51">
        <v>4421</v>
      </c>
      <c r="D11" s="78"/>
      <c r="E11" s="51">
        <v>4613</v>
      </c>
      <c r="F11" s="78"/>
    </row>
    <row r="12" ht="15" customHeight="1" spans="1:6">
      <c r="A12" s="50" t="s">
        <v>116</v>
      </c>
      <c r="B12" s="51">
        <v>3670</v>
      </c>
      <c r="C12" s="51">
        <v>4112</v>
      </c>
      <c r="D12" s="78"/>
      <c r="E12" s="51">
        <v>4397</v>
      </c>
      <c r="F12" s="78"/>
    </row>
    <row r="13" ht="15" customHeight="1" spans="1:6">
      <c r="A13" s="50" t="s">
        <v>117</v>
      </c>
      <c r="B13" s="51">
        <v>5069</v>
      </c>
      <c r="C13" s="51">
        <v>4522</v>
      </c>
      <c r="D13" s="78"/>
      <c r="E13" s="51">
        <v>5265</v>
      </c>
      <c r="F13" s="78"/>
    </row>
    <row r="14" ht="15" customHeight="1" spans="1:6">
      <c r="A14" s="50" t="s">
        <v>118</v>
      </c>
      <c r="B14" s="51">
        <v>4862</v>
      </c>
      <c r="C14" s="51">
        <v>7439</v>
      </c>
      <c r="D14" s="78"/>
      <c r="E14" s="51">
        <v>5876</v>
      </c>
      <c r="F14" s="78"/>
    </row>
    <row r="15" ht="33" customHeight="1" spans="1:6">
      <c r="A15" s="126" t="s">
        <v>119</v>
      </c>
      <c r="B15" s="126">
        <v>58923</v>
      </c>
      <c r="C15" s="126">
        <v>51507</v>
      </c>
      <c r="D15" s="126"/>
      <c r="E15" s="126">
        <v>61744</v>
      </c>
      <c r="F15" s="126"/>
    </row>
    <row r="16" ht="15" customHeight="1"/>
    <row r="17" ht="23" customHeight="1" spans="1:6">
      <c r="A17" s="127" t="s">
        <v>120</v>
      </c>
      <c r="B17" s="128"/>
      <c r="C17" s="128"/>
      <c r="D17" s="128"/>
      <c r="E17" s="128"/>
      <c r="F17" s="128"/>
    </row>
  </sheetData>
  <mergeCells count="2">
    <mergeCell ref="A1:F1"/>
    <mergeCell ref="A17:F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A1:I34"/>
  <sheetViews>
    <sheetView workbookViewId="0">
      <selection activeCell="B17" sqref="B17"/>
    </sheetView>
  </sheetViews>
  <sheetFormatPr defaultColWidth="8" defaultRowHeight="14"/>
  <cols>
    <col min="1" max="2" width="15" customWidth="1"/>
    <col min="3" max="9" width="10" customWidth="1"/>
  </cols>
  <sheetData>
    <row r="1" ht="30" customHeight="1" spans="1:9">
      <c r="A1" s="22" t="s">
        <v>121</v>
      </c>
      <c r="B1" s="22"/>
      <c r="C1" s="22"/>
      <c r="D1" s="22"/>
      <c r="E1" s="22"/>
      <c r="F1" s="22"/>
      <c r="G1" s="22"/>
      <c r="H1" s="22"/>
      <c r="I1" s="22"/>
    </row>
    <row r="2" ht="30" customHeight="1" spans="1:9">
      <c r="A2" s="122" t="s">
        <v>122</v>
      </c>
    </row>
    <row r="3" ht="15" customHeight="1" spans="1:9">
      <c r="A3" s="49" t="s">
        <v>101</v>
      </c>
      <c r="B3" s="49" t="s">
        <v>106</v>
      </c>
      <c r="D3" s="49" t="s">
        <v>123</v>
      </c>
      <c r="F3" s="49" t="s">
        <v>124</v>
      </c>
      <c r="H3" s="49" t="s">
        <v>125</v>
      </c>
    </row>
    <row r="4" ht="15" customHeight="1" spans="1:9">
      <c r="A4" s="123"/>
      <c r="B4" s="49" t="s">
        <v>126</v>
      </c>
      <c r="C4" s="49" t="s">
        <v>127</v>
      </c>
      <c r="D4" s="49" t="s">
        <v>126</v>
      </c>
      <c r="E4" s="49" t="s">
        <v>127</v>
      </c>
      <c r="F4" s="49" t="s">
        <v>126</v>
      </c>
      <c r="G4" s="49" t="s">
        <v>127</v>
      </c>
      <c r="H4" s="49" t="s">
        <v>126</v>
      </c>
      <c r="I4" s="49" t="s">
        <v>127</v>
      </c>
    </row>
    <row r="5" ht="15" customHeight="1" spans="1:9">
      <c r="A5" s="50" t="s">
        <v>107</v>
      </c>
      <c r="B5" s="124">
        <v>848.529411764706</v>
      </c>
      <c r="C5" s="51">
        <v>5770</v>
      </c>
      <c r="D5" s="78"/>
      <c r="E5" s="78"/>
      <c r="F5" s="78"/>
      <c r="G5" s="78"/>
      <c r="H5" s="78"/>
      <c r="I5" s="78"/>
    </row>
    <row r="6" ht="15" customHeight="1" spans="1:9">
      <c r="A6" s="50" t="s">
        <v>108</v>
      </c>
      <c r="B6" s="124">
        <v>414.705882352941</v>
      </c>
      <c r="C6" s="51">
        <v>2820</v>
      </c>
      <c r="D6" s="78"/>
      <c r="E6" s="78"/>
      <c r="F6" s="78"/>
      <c r="G6" s="78"/>
      <c r="H6" s="78"/>
      <c r="I6" s="78"/>
    </row>
    <row r="7" ht="15" customHeight="1" spans="1:9">
      <c r="A7" s="50" t="s">
        <v>109</v>
      </c>
      <c r="B7" s="124">
        <v>816.176470588235</v>
      </c>
      <c r="C7" s="51">
        <v>5550</v>
      </c>
      <c r="D7" s="78"/>
      <c r="E7" s="78"/>
      <c r="F7" s="78"/>
      <c r="G7" s="78"/>
      <c r="H7" s="78"/>
      <c r="I7" s="78"/>
    </row>
    <row r="8" ht="15" customHeight="1" spans="1:9">
      <c r="A8" s="50" t="s">
        <v>110</v>
      </c>
      <c r="B8" s="124">
        <v>1132.35294117647</v>
      </c>
      <c r="C8" s="51">
        <v>7700</v>
      </c>
      <c r="D8" s="78"/>
      <c r="E8" s="78"/>
      <c r="F8" s="78"/>
      <c r="G8" s="78"/>
      <c r="H8" s="78"/>
      <c r="I8" s="78"/>
    </row>
    <row r="9" ht="15" customHeight="1" spans="1:9">
      <c r="A9" s="50" t="s">
        <v>111</v>
      </c>
      <c r="B9" s="124">
        <v>426.470588235294</v>
      </c>
      <c r="C9" s="51">
        <v>2900</v>
      </c>
      <c r="D9" s="78"/>
      <c r="E9" s="78"/>
      <c r="F9" s="78"/>
      <c r="G9" s="78"/>
      <c r="H9" s="78"/>
      <c r="I9" s="78"/>
    </row>
    <row r="10" ht="15" customHeight="1" spans="1:9">
      <c r="A10" s="50" t="s">
        <v>112</v>
      </c>
      <c r="B10" s="124">
        <v>851.470588235294</v>
      </c>
      <c r="C10" s="51">
        <v>5790</v>
      </c>
      <c r="D10" s="78"/>
      <c r="E10" s="78"/>
      <c r="F10" s="78"/>
      <c r="G10" s="78"/>
      <c r="H10" s="78"/>
      <c r="I10" s="78"/>
    </row>
    <row r="11" ht="15" customHeight="1" spans="1:9">
      <c r="A11" s="50" t="s">
        <v>113</v>
      </c>
      <c r="B11" s="124">
        <v>791.176470588235</v>
      </c>
      <c r="C11" s="51">
        <v>5380</v>
      </c>
      <c r="D11" s="78"/>
      <c r="E11" s="78"/>
      <c r="F11" s="78"/>
      <c r="G11" s="78"/>
      <c r="H11" s="78"/>
      <c r="I11" s="78"/>
    </row>
    <row r="12" ht="15" customHeight="1" spans="1:9">
      <c r="A12" s="50" t="s">
        <v>114</v>
      </c>
      <c r="B12" s="124">
        <v>441.176470588235</v>
      </c>
      <c r="C12" s="51">
        <v>3000</v>
      </c>
      <c r="D12" s="78"/>
      <c r="E12" s="78"/>
      <c r="F12" s="78"/>
      <c r="G12" s="78"/>
      <c r="H12" s="78"/>
      <c r="I12" s="78"/>
    </row>
    <row r="13" ht="15" customHeight="1" spans="1:9">
      <c r="A13" s="50" t="s">
        <v>115</v>
      </c>
      <c r="B13" s="124">
        <v>817.647058823529</v>
      </c>
      <c r="C13" s="51">
        <v>5560</v>
      </c>
      <c r="D13" s="78"/>
      <c r="E13" s="78"/>
      <c r="F13" s="78"/>
      <c r="G13" s="78"/>
      <c r="H13" s="78"/>
      <c r="I13" s="78"/>
    </row>
    <row r="14" ht="15" customHeight="1" spans="1:9">
      <c r="A14" s="50" t="s">
        <v>116</v>
      </c>
      <c r="B14" s="124">
        <v>794.117647058824</v>
      </c>
      <c r="C14" s="51">
        <v>5400</v>
      </c>
      <c r="D14" s="78"/>
      <c r="E14" s="78"/>
      <c r="F14" s="78"/>
      <c r="G14" s="78"/>
      <c r="H14" s="78"/>
      <c r="I14" s="78"/>
    </row>
    <row r="15" ht="15" customHeight="1" spans="1:9">
      <c r="A15" s="50" t="s">
        <v>117</v>
      </c>
      <c r="B15" s="124">
        <v>747.058823529412</v>
      </c>
      <c r="C15" s="51">
        <v>5080</v>
      </c>
      <c r="D15" s="78"/>
      <c r="E15" s="78"/>
      <c r="F15" s="78"/>
      <c r="G15" s="78"/>
      <c r="H15" s="78"/>
      <c r="I15" s="78"/>
    </row>
    <row r="16" ht="15" customHeight="1" spans="1:9">
      <c r="A16" s="50" t="s">
        <v>118</v>
      </c>
      <c r="B16" s="124">
        <v>350</v>
      </c>
      <c r="C16" s="51">
        <v>2380</v>
      </c>
      <c r="D16" s="78"/>
      <c r="E16" s="78"/>
      <c r="F16" s="78"/>
      <c r="G16" s="78"/>
      <c r="H16" s="78"/>
      <c r="I16" s="78"/>
    </row>
    <row r="17" ht="30" customHeight="1" spans="1:9">
      <c r="A17" s="125" t="s">
        <v>119</v>
      </c>
      <c r="B17" s="125">
        <v>8430.88235294118</v>
      </c>
      <c r="C17" s="79">
        <v>68735</v>
      </c>
      <c r="D17" s="126"/>
      <c r="E17" s="126"/>
      <c r="F17" s="126"/>
      <c r="G17" s="126"/>
      <c r="H17" s="126"/>
      <c r="I17" s="126"/>
    </row>
    <row r="18" ht="15" customHeight="1"/>
    <row r="19" ht="31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38" customHeight="1"/>
  </sheetData>
  <mergeCells count="7">
    <mergeCell ref="A1:I1"/>
    <mergeCell ref="A2:I2"/>
    <mergeCell ref="B3:C3"/>
    <mergeCell ref="D3:E3"/>
    <mergeCell ref="F3:G3"/>
    <mergeCell ref="H3:I3"/>
    <mergeCell ref="A3:A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K710"/>
  <sheetViews>
    <sheetView zoomScale="110" zoomScaleNormal="110" workbookViewId="0">
      <selection activeCell="E617" sqref="E617"/>
    </sheetView>
  </sheetViews>
  <sheetFormatPr defaultColWidth="9" defaultRowHeight="14"/>
  <cols>
    <col min="1" max="1" width="20.125" style="84" customWidth="1"/>
    <col min="2" max="2" width="10.5" style="84" customWidth="1"/>
    <col min="3" max="3" width="13" style="84" customWidth="1"/>
    <col min="4" max="5" width="8.25" style="84" customWidth="1"/>
    <col min="6" max="7" width="9.125" style="84" customWidth="1"/>
    <col min="8" max="8" width="21.625" style="84" customWidth="1"/>
    <col min="9" max="9" width="19.75" style="84" customWidth="1"/>
    <col min="10" max="10" width="10.25" style="84" customWidth="1"/>
    <col min="11" max="11" width="10" style="84" customWidth="1"/>
    <col min="12" max="16384" width="9" style="84"/>
  </cols>
  <sheetData>
    <row r="1" ht="105.75" customHeight="1" spans="1:10">
      <c r="A1" s="93" t="s">
        <v>128</v>
      </c>
      <c r="B1" s="93"/>
      <c r="C1" s="93"/>
      <c r="D1" s="93"/>
      <c r="E1" s="93"/>
      <c r="F1" s="93"/>
      <c r="G1" s="93"/>
      <c r="H1" s="93"/>
      <c r="I1" s="93"/>
      <c r="J1" s="93"/>
    </row>
    <row r="2" ht="24.75" customHeight="1" spans="1:10">
      <c r="A2" s="94"/>
      <c r="B2" s="94"/>
      <c r="C2" s="94"/>
      <c r="D2" s="94"/>
      <c r="E2" s="94"/>
      <c r="F2" s="94"/>
      <c r="G2" s="94"/>
      <c r="H2" s="94"/>
      <c r="I2" s="94"/>
      <c r="J2" s="94"/>
    </row>
    <row r="3" ht="24.75" customHeight="1" spans="1:10">
      <c r="A3" s="95" t="s">
        <v>129</v>
      </c>
      <c r="B3" s="96"/>
      <c r="C3" s="97" t="s">
        <v>130</v>
      </c>
      <c r="D3" s="97"/>
      <c r="E3" s="97"/>
      <c r="F3" s="97"/>
      <c r="G3" s="97"/>
      <c r="H3" s="97" t="s">
        <v>131</v>
      </c>
      <c r="I3" s="97"/>
      <c r="J3" s="97"/>
    </row>
    <row r="4" ht="24.75" customHeight="1" spans="1:10">
      <c r="A4" s="98" t="s">
        <v>132</v>
      </c>
      <c r="B4" s="98"/>
      <c r="C4" s="98"/>
      <c r="D4" s="94"/>
      <c r="E4" s="94"/>
      <c r="F4" s="94"/>
      <c r="G4" s="94"/>
      <c r="H4" s="97" t="s">
        <v>133</v>
      </c>
      <c r="I4" s="97"/>
      <c r="J4" s="97"/>
    </row>
    <row r="5" ht="24.75" customHeight="1" spans="1:10">
      <c r="A5" s="97" t="s">
        <v>134</v>
      </c>
      <c r="B5" s="97" t="s">
        <v>135</v>
      </c>
      <c r="C5" s="97" t="s">
        <v>136</v>
      </c>
      <c r="D5" s="99" t="s">
        <v>137</v>
      </c>
      <c r="E5" s="99" t="s">
        <v>138</v>
      </c>
      <c r="F5" s="99" t="s">
        <v>139</v>
      </c>
      <c r="G5" s="99" t="s">
        <v>140</v>
      </c>
      <c r="H5" s="97" t="s">
        <v>141</v>
      </c>
      <c r="I5" s="97" t="s">
        <v>142</v>
      </c>
      <c r="J5" s="97" t="s">
        <v>143</v>
      </c>
    </row>
    <row r="6" ht="24.75" customHeight="1" spans="1:10">
      <c r="A6" s="100" t="s">
        <v>144</v>
      </c>
      <c r="B6" s="97" t="s">
        <v>145</v>
      </c>
      <c r="C6" s="100" t="s">
        <v>146</v>
      </c>
      <c r="D6" s="101">
        <v>0</v>
      </c>
      <c r="E6" s="101">
        <v>0</v>
      </c>
      <c r="F6" s="101">
        <v>10000</v>
      </c>
      <c r="G6" s="101">
        <v>0</v>
      </c>
      <c r="H6" s="97" t="s">
        <v>147</v>
      </c>
      <c r="I6" s="98" t="s">
        <v>148</v>
      </c>
      <c r="J6" s="94"/>
    </row>
    <row r="7" ht="24.75" customHeight="1" spans="1:10">
      <c r="A7" s="100" t="s">
        <v>149</v>
      </c>
      <c r="B7" s="97" t="s">
        <v>145</v>
      </c>
      <c r="C7" s="100" t="s">
        <v>146</v>
      </c>
      <c r="D7" s="101">
        <v>0</v>
      </c>
      <c r="E7" s="102" t="s">
        <v>150</v>
      </c>
      <c r="F7" s="101">
        <v>10600</v>
      </c>
      <c r="G7" s="101">
        <v>0</v>
      </c>
      <c r="H7" s="97" t="s">
        <v>147</v>
      </c>
      <c r="I7" s="98" t="s">
        <v>148</v>
      </c>
      <c r="J7" s="94"/>
    </row>
    <row r="8" ht="24.75" customHeight="1" spans="1:10">
      <c r="A8" s="100" t="s">
        <v>151</v>
      </c>
      <c r="B8" s="97" t="s">
        <v>145</v>
      </c>
      <c r="C8" s="100" t="s">
        <v>146</v>
      </c>
      <c r="D8" s="101">
        <v>0</v>
      </c>
      <c r="E8" s="101">
        <v>0</v>
      </c>
      <c r="F8" s="101">
        <v>10000</v>
      </c>
      <c r="G8" s="101">
        <v>0</v>
      </c>
      <c r="H8" s="97" t="s">
        <v>147</v>
      </c>
      <c r="I8" s="98" t="s">
        <v>148</v>
      </c>
      <c r="J8" s="94"/>
    </row>
    <row r="9" ht="24.75" customHeight="1" spans="1:10">
      <c r="A9" s="100" t="s">
        <v>152</v>
      </c>
      <c r="B9" s="97" t="s">
        <v>153</v>
      </c>
      <c r="C9" s="100" t="s">
        <v>154</v>
      </c>
      <c r="D9" s="101">
        <v>0</v>
      </c>
      <c r="E9" s="101">
        <v>0</v>
      </c>
      <c r="F9" s="101">
        <v>1952.04</v>
      </c>
      <c r="G9" s="101">
        <v>0</v>
      </c>
      <c r="H9" s="97" t="s">
        <v>155</v>
      </c>
      <c r="I9" s="94"/>
      <c r="J9" s="94"/>
    </row>
    <row r="10" ht="24.75" customHeight="1" spans="1:10">
      <c r="A10" s="100" t="s">
        <v>156</v>
      </c>
      <c r="B10" s="97" t="s">
        <v>157</v>
      </c>
      <c r="C10" s="103">
        <v>9</v>
      </c>
      <c r="D10" s="101">
        <v>0</v>
      </c>
      <c r="E10" s="101">
        <v>0</v>
      </c>
      <c r="F10" s="101">
        <v>1952.04</v>
      </c>
      <c r="G10" s="102" t="s">
        <v>158</v>
      </c>
      <c r="H10" s="97" t="s">
        <v>159</v>
      </c>
      <c r="I10" s="97" t="s">
        <v>160</v>
      </c>
      <c r="J10" s="94"/>
    </row>
    <row r="11" ht="24.75" customHeight="1" spans="1:10">
      <c r="A11" s="100" t="s">
        <v>161</v>
      </c>
      <c r="B11" s="97" t="s">
        <v>162</v>
      </c>
      <c r="C11" s="100" t="s">
        <v>163</v>
      </c>
      <c r="D11" s="101">
        <v>40.17</v>
      </c>
      <c r="E11" s="101">
        <v>7.47</v>
      </c>
      <c r="F11" s="101">
        <v>300</v>
      </c>
      <c r="G11" s="101">
        <v>2574.47</v>
      </c>
      <c r="H11" s="97" t="s">
        <v>159</v>
      </c>
      <c r="I11" s="97" t="s">
        <v>160</v>
      </c>
      <c r="J11" s="94"/>
    </row>
    <row r="12" ht="24.75" customHeight="1" spans="1:10">
      <c r="A12" s="100" t="s">
        <v>164</v>
      </c>
      <c r="B12" s="97" t="s">
        <v>145</v>
      </c>
      <c r="C12" s="100" t="s">
        <v>146</v>
      </c>
      <c r="D12" s="101">
        <v>0</v>
      </c>
      <c r="E12" s="101">
        <v>0</v>
      </c>
      <c r="F12" s="101">
        <v>9600</v>
      </c>
      <c r="G12" s="101">
        <v>0</v>
      </c>
      <c r="H12" s="97" t="s">
        <v>147</v>
      </c>
      <c r="I12" s="98" t="s">
        <v>148</v>
      </c>
      <c r="J12" s="94"/>
    </row>
    <row r="13" ht="24.75" customHeight="1" spans="1:10">
      <c r="A13" s="100" t="s">
        <v>165</v>
      </c>
      <c r="B13" s="97" t="s">
        <v>145</v>
      </c>
      <c r="C13" s="100" t="s">
        <v>146</v>
      </c>
      <c r="D13" s="101">
        <v>0</v>
      </c>
      <c r="E13" s="102" t="s">
        <v>150</v>
      </c>
      <c r="F13" s="102" t="s">
        <v>166</v>
      </c>
      <c r="G13" s="102" t="s">
        <v>150</v>
      </c>
      <c r="H13" s="97" t="s">
        <v>147</v>
      </c>
      <c r="I13" s="98" t="s">
        <v>148</v>
      </c>
      <c r="J13" s="94"/>
    </row>
    <row r="14" ht="24.75" customHeight="1" spans="1:10">
      <c r="A14" s="100" t="s">
        <v>167</v>
      </c>
      <c r="B14" s="97" t="s">
        <v>145</v>
      </c>
      <c r="C14" s="97" t="s">
        <v>168</v>
      </c>
      <c r="D14" s="101">
        <v>0</v>
      </c>
      <c r="E14" s="101">
        <v>0</v>
      </c>
      <c r="F14" s="101">
        <v>8600</v>
      </c>
      <c r="G14" s="102" t="s">
        <v>150</v>
      </c>
      <c r="H14" s="97" t="s">
        <v>147</v>
      </c>
      <c r="I14" s="98" t="s">
        <v>148</v>
      </c>
      <c r="J14" s="94"/>
    </row>
    <row r="15" ht="24.75" customHeight="1" spans="1:10">
      <c r="A15" s="100" t="s">
        <v>169</v>
      </c>
      <c r="B15" s="97" t="s">
        <v>145</v>
      </c>
      <c r="C15" s="100" t="s">
        <v>146</v>
      </c>
      <c r="D15" s="101">
        <v>0</v>
      </c>
      <c r="E15" s="101">
        <v>0</v>
      </c>
      <c r="F15" s="101">
        <v>9600</v>
      </c>
      <c r="G15" s="101">
        <v>0</v>
      </c>
      <c r="H15" s="97" t="s">
        <v>147</v>
      </c>
      <c r="I15" s="98" t="s">
        <v>148</v>
      </c>
      <c r="J15" s="94"/>
    </row>
    <row r="16" ht="24.75" customHeight="1" spans="1:10">
      <c r="A16" s="100" t="s">
        <v>170</v>
      </c>
      <c r="B16" s="97" t="s">
        <v>145</v>
      </c>
      <c r="C16" s="100" t="s">
        <v>146</v>
      </c>
      <c r="D16" s="101">
        <v>0</v>
      </c>
      <c r="E16" s="102" t="s">
        <v>150</v>
      </c>
      <c r="F16" s="101">
        <v>9600</v>
      </c>
      <c r="G16" s="101">
        <v>0</v>
      </c>
      <c r="H16" s="97" t="s">
        <v>147</v>
      </c>
      <c r="I16" s="98" t="s">
        <v>148</v>
      </c>
      <c r="J16" s="94"/>
    </row>
    <row r="17" ht="24.75" customHeight="1" spans="1:10">
      <c r="A17" s="100" t="s">
        <v>171</v>
      </c>
      <c r="B17" s="97" t="s">
        <v>145</v>
      </c>
      <c r="C17" s="100" t="s">
        <v>146</v>
      </c>
      <c r="D17" s="101">
        <v>0</v>
      </c>
      <c r="E17" s="101">
        <v>0</v>
      </c>
      <c r="F17" s="101">
        <v>5000</v>
      </c>
      <c r="G17" s="101">
        <v>0</v>
      </c>
      <c r="H17" s="97" t="s">
        <v>147</v>
      </c>
      <c r="I17" s="98" t="s">
        <v>148</v>
      </c>
      <c r="J17" s="94"/>
    </row>
    <row r="18" ht="24.75" customHeight="1" spans="1:10">
      <c r="A18" s="100" t="s">
        <v>172</v>
      </c>
      <c r="B18" s="97" t="s">
        <v>145</v>
      </c>
      <c r="C18" s="100" t="s">
        <v>146</v>
      </c>
      <c r="D18" s="101">
        <v>0</v>
      </c>
      <c r="E18" s="102" t="s">
        <v>173</v>
      </c>
      <c r="F18" s="101">
        <v>9600</v>
      </c>
      <c r="G18" s="101">
        <v>0</v>
      </c>
      <c r="H18" s="97" t="s">
        <v>147</v>
      </c>
      <c r="I18" s="98" t="s">
        <v>148</v>
      </c>
      <c r="J18" s="94"/>
    </row>
    <row r="19" ht="24.75" customHeight="1" spans="1:10">
      <c r="A19" s="100" t="s">
        <v>174</v>
      </c>
      <c r="B19" s="97" t="s">
        <v>145</v>
      </c>
      <c r="C19" s="100" t="s">
        <v>146</v>
      </c>
      <c r="D19" s="101">
        <v>0</v>
      </c>
      <c r="E19" s="101">
        <v>0</v>
      </c>
      <c r="F19" s="101">
        <v>20000</v>
      </c>
      <c r="G19" s="101">
        <v>0</v>
      </c>
      <c r="H19" s="97" t="s">
        <v>147</v>
      </c>
      <c r="I19" s="98" t="s">
        <v>148</v>
      </c>
      <c r="J19" s="94"/>
    </row>
    <row r="20" ht="24.75" customHeight="1" spans="1:10">
      <c r="A20" s="100" t="s">
        <v>175</v>
      </c>
      <c r="B20" s="97" t="s">
        <v>145</v>
      </c>
      <c r="C20" s="100" t="s">
        <v>146</v>
      </c>
      <c r="D20" s="101">
        <v>0</v>
      </c>
      <c r="E20" s="101">
        <v>0</v>
      </c>
      <c r="F20" s="101">
        <v>10000</v>
      </c>
      <c r="G20" s="101">
        <v>0</v>
      </c>
      <c r="H20" s="97" t="s">
        <v>147</v>
      </c>
      <c r="I20" s="98" t="s">
        <v>148</v>
      </c>
      <c r="J20" s="94"/>
    </row>
    <row r="21" ht="24.75" customHeight="1" spans="1:10">
      <c r="A21" s="100" t="s">
        <v>176</v>
      </c>
      <c r="B21" s="97" t="s">
        <v>145</v>
      </c>
      <c r="C21" s="97" t="s">
        <v>168</v>
      </c>
      <c r="D21" s="101">
        <v>0</v>
      </c>
      <c r="E21" s="101">
        <v>0</v>
      </c>
      <c r="F21" s="101">
        <v>9600</v>
      </c>
      <c r="G21" s="101">
        <v>0</v>
      </c>
      <c r="H21" s="97" t="s">
        <v>147</v>
      </c>
      <c r="I21" s="98" t="s">
        <v>148</v>
      </c>
      <c r="J21" s="94"/>
    </row>
    <row r="22" ht="24.75" customHeight="1" spans="1:10">
      <c r="A22" s="100" t="s">
        <v>177</v>
      </c>
      <c r="B22" s="97" t="s">
        <v>145</v>
      </c>
      <c r="C22" s="100" t="s">
        <v>146</v>
      </c>
      <c r="D22" s="101">
        <v>0</v>
      </c>
      <c r="E22" s="101">
        <v>0</v>
      </c>
      <c r="F22" s="101">
        <v>9600</v>
      </c>
      <c r="G22" s="101">
        <v>0</v>
      </c>
      <c r="H22" s="97" t="s">
        <v>147</v>
      </c>
      <c r="I22" s="98" t="s">
        <v>148</v>
      </c>
      <c r="J22" s="94"/>
    </row>
    <row r="23" ht="24.75" customHeight="1" spans="1:10">
      <c r="A23" s="100" t="s">
        <v>178</v>
      </c>
      <c r="B23" s="97" t="s">
        <v>145</v>
      </c>
      <c r="C23" s="100" t="s">
        <v>146</v>
      </c>
      <c r="D23" s="101">
        <v>0</v>
      </c>
      <c r="E23" s="101">
        <v>0</v>
      </c>
      <c r="F23" s="101">
        <v>9600</v>
      </c>
      <c r="G23" s="101">
        <v>0</v>
      </c>
      <c r="H23" s="97" t="s">
        <v>147</v>
      </c>
      <c r="I23" s="98" t="s">
        <v>148</v>
      </c>
      <c r="J23" s="94"/>
    </row>
    <row r="24" ht="24.75" customHeight="1" spans="1:10">
      <c r="A24" s="100" t="s">
        <v>179</v>
      </c>
      <c r="B24" s="97" t="s">
        <v>145</v>
      </c>
      <c r="C24" s="100" t="s">
        <v>146</v>
      </c>
      <c r="D24" s="101">
        <v>0</v>
      </c>
      <c r="E24" s="101">
        <v>0</v>
      </c>
      <c r="F24" s="101">
        <v>10000</v>
      </c>
      <c r="G24" s="101">
        <v>0</v>
      </c>
      <c r="H24" s="97" t="s">
        <v>147</v>
      </c>
      <c r="I24" s="98" t="s">
        <v>148</v>
      </c>
      <c r="J24" s="94"/>
    </row>
    <row r="25" ht="24.75" customHeight="1" spans="1:10">
      <c r="A25" s="100" t="s">
        <v>180</v>
      </c>
      <c r="B25" s="97" t="s">
        <v>145</v>
      </c>
      <c r="C25" s="100" t="s">
        <v>146</v>
      </c>
      <c r="D25" s="101">
        <v>0</v>
      </c>
      <c r="E25" s="101">
        <v>0</v>
      </c>
      <c r="F25" s="101">
        <v>9600</v>
      </c>
      <c r="G25" s="101">
        <v>0</v>
      </c>
      <c r="H25" s="97" t="s">
        <v>147</v>
      </c>
      <c r="I25" s="98" t="s">
        <v>148</v>
      </c>
      <c r="J25" s="94"/>
    </row>
    <row r="26" ht="24.75" customHeight="1" spans="1:10">
      <c r="A26" s="100" t="s">
        <v>181</v>
      </c>
      <c r="B26" s="97" t="s">
        <v>145</v>
      </c>
      <c r="C26" s="100" t="s">
        <v>146</v>
      </c>
      <c r="D26" s="101">
        <v>0</v>
      </c>
      <c r="E26" s="101">
        <v>0</v>
      </c>
      <c r="F26" s="102" t="s">
        <v>182</v>
      </c>
      <c r="G26" s="101">
        <v>0</v>
      </c>
      <c r="H26" s="97" t="s">
        <v>147</v>
      </c>
      <c r="I26" s="98" t="s">
        <v>148</v>
      </c>
      <c r="J26" s="94"/>
    </row>
    <row r="27" ht="24.75" customHeight="1" spans="1:10">
      <c r="A27" s="100" t="s">
        <v>183</v>
      </c>
      <c r="B27" s="97" t="s">
        <v>145</v>
      </c>
      <c r="C27" s="100" t="s">
        <v>146</v>
      </c>
      <c r="D27" s="101">
        <v>0</v>
      </c>
      <c r="E27" s="102" t="s">
        <v>150</v>
      </c>
      <c r="F27" s="101">
        <v>9600</v>
      </c>
      <c r="G27" s="101">
        <v>0</v>
      </c>
      <c r="H27" s="97" t="s">
        <v>147</v>
      </c>
      <c r="I27" s="98" t="s">
        <v>148</v>
      </c>
      <c r="J27" s="94"/>
    </row>
    <row r="28" ht="24.75" customHeight="1" spans="1:10">
      <c r="A28" s="100" t="s">
        <v>184</v>
      </c>
      <c r="B28" s="97" t="s">
        <v>145</v>
      </c>
      <c r="C28" s="100" t="s">
        <v>146</v>
      </c>
      <c r="D28" s="101">
        <v>0</v>
      </c>
      <c r="E28" s="101">
        <v>0</v>
      </c>
      <c r="F28" s="101">
        <v>10000</v>
      </c>
      <c r="G28" s="101">
        <v>0</v>
      </c>
      <c r="H28" s="97" t="s">
        <v>147</v>
      </c>
      <c r="I28" s="98" t="s">
        <v>148</v>
      </c>
      <c r="J28" s="94"/>
    </row>
    <row r="29" ht="24.75" customHeight="1" spans="1:10">
      <c r="A29" s="100" t="s">
        <v>185</v>
      </c>
      <c r="B29" s="97" t="s">
        <v>145</v>
      </c>
      <c r="C29" s="100" t="s">
        <v>146</v>
      </c>
      <c r="D29" s="101">
        <v>0</v>
      </c>
      <c r="E29" s="101">
        <v>0</v>
      </c>
      <c r="F29" s="101">
        <v>9100</v>
      </c>
      <c r="G29" s="101">
        <v>0</v>
      </c>
      <c r="H29" s="97" t="s">
        <v>147</v>
      </c>
      <c r="I29" s="98" t="s">
        <v>148</v>
      </c>
      <c r="J29" s="94"/>
    </row>
    <row r="30" ht="24.75" customHeight="1" spans="1:10">
      <c r="A30" s="97" t="s">
        <v>186</v>
      </c>
      <c r="B30" s="98"/>
      <c r="C30" s="98"/>
      <c r="D30" s="98"/>
      <c r="E30" s="98"/>
      <c r="F30" s="98"/>
      <c r="G30" s="98"/>
      <c r="H30" s="98"/>
      <c r="I30" s="98"/>
      <c r="J30" s="98"/>
    </row>
    <row r="31" ht="24.75" customHeight="1" spans="1:10">
      <c r="A31" s="95" t="s">
        <v>187</v>
      </c>
      <c r="B31" s="96"/>
      <c r="C31" s="95" t="s">
        <v>130</v>
      </c>
      <c r="D31" s="95"/>
      <c r="E31" s="95"/>
      <c r="F31" s="95"/>
      <c r="G31" s="95"/>
      <c r="H31" s="97" t="s">
        <v>131</v>
      </c>
      <c r="I31" s="97"/>
      <c r="J31" s="97"/>
    </row>
    <row r="32" ht="24.75" customHeight="1" spans="1:10">
      <c r="A32" s="98" t="s">
        <v>132</v>
      </c>
      <c r="B32" s="98"/>
      <c r="C32" s="98"/>
      <c r="D32" s="94"/>
      <c r="E32" s="94"/>
      <c r="F32" s="94"/>
      <c r="G32" s="94"/>
      <c r="H32" s="97" t="s">
        <v>133</v>
      </c>
      <c r="I32" s="97"/>
      <c r="J32" s="97"/>
    </row>
    <row r="33" ht="24.75" customHeight="1" spans="1:10">
      <c r="A33" s="97" t="s">
        <v>134</v>
      </c>
      <c r="B33" s="97" t="s">
        <v>135</v>
      </c>
      <c r="C33" s="97" t="s">
        <v>136</v>
      </c>
      <c r="D33" s="99" t="s">
        <v>137</v>
      </c>
      <c r="E33" s="99" t="s">
        <v>138</v>
      </c>
      <c r="F33" s="99" t="s">
        <v>139</v>
      </c>
      <c r="G33" s="99" t="s">
        <v>140</v>
      </c>
      <c r="H33" s="97" t="s">
        <v>141</v>
      </c>
      <c r="I33" s="97" t="s">
        <v>142</v>
      </c>
      <c r="J33" s="97" t="s">
        <v>143</v>
      </c>
    </row>
    <row r="34" ht="24.75" customHeight="1" spans="1:10">
      <c r="A34" s="100" t="s">
        <v>188</v>
      </c>
      <c r="B34" s="97" t="s">
        <v>157</v>
      </c>
      <c r="C34" s="100" t="s">
        <v>146</v>
      </c>
      <c r="D34" s="101">
        <v>0</v>
      </c>
      <c r="E34" s="101">
        <v>0</v>
      </c>
      <c r="F34" s="101">
        <v>10000</v>
      </c>
      <c r="G34" s="101">
        <v>11279.4</v>
      </c>
      <c r="H34" s="97" t="s">
        <v>159</v>
      </c>
      <c r="I34" s="97" t="s">
        <v>160</v>
      </c>
      <c r="J34" s="94"/>
    </row>
    <row r="35" ht="24.75" customHeight="1" spans="1:10">
      <c r="A35" s="100" t="s">
        <v>189</v>
      </c>
      <c r="B35" s="97" t="s">
        <v>162</v>
      </c>
      <c r="C35" s="100" t="s">
        <v>190</v>
      </c>
      <c r="D35" s="101">
        <v>34.11</v>
      </c>
      <c r="E35" s="101">
        <v>7.94</v>
      </c>
      <c r="F35" s="101">
        <v>270.83</v>
      </c>
      <c r="G35" s="101">
        <v>11008.57</v>
      </c>
      <c r="H35" s="97" t="s">
        <v>159</v>
      </c>
      <c r="I35" s="97" t="s">
        <v>160</v>
      </c>
      <c r="J35" s="94"/>
    </row>
    <row r="36" ht="27" customHeight="1" spans="1:10">
      <c r="A36" s="104" t="s">
        <v>191</v>
      </c>
      <c r="B36" s="105" t="s">
        <v>162</v>
      </c>
      <c r="C36" s="98" t="s">
        <v>192</v>
      </c>
      <c r="D36" s="106">
        <v>43.67</v>
      </c>
      <c r="E36" s="106">
        <v>8.23</v>
      </c>
      <c r="F36" s="106">
        <v>359.4</v>
      </c>
      <c r="G36" s="106">
        <v>10649.17</v>
      </c>
      <c r="H36" s="105" t="s">
        <v>193</v>
      </c>
      <c r="I36" s="98" t="s">
        <v>194</v>
      </c>
      <c r="J36" s="94"/>
    </row>
    <row r="37" ht="24.75" customHeight="1" spans="1:10">
      <c r="A37" s="104" t="s">
        <v>195</v>
      </c>
      <c r="B37" s="105" t="s">
        <v>162</v>
      </c>
      <c r="C37" s="98" t="s">
        <v>192</v>
      </c>
      <c r="D37" s="106">
        <v>46.94</v>
      </c>
      <c r="E37" s="106">
        <v>8.23</v>
      </c>
      <c r="F37" s="106">
        <v>386.32</v>
      </c>
      <c r="G37" s="106">
        <v>10262.85</v>
      </c>
      <c r="H37" s="105" t="s">
        <v>196</v>
      </c>
      <c r="I37" s="98" t="s">
        <v>197</v>
      </c>
      <c r="J37" s="94"/>
    </row>
    <row r="38" ht="33" customHeight="1" spans="1:10">
      <c r="A38" s="104" t="s">
        <v>198</v>
      </c>
      <c r="B38" s="105" t="s">
        <v>162</v>
      </c>
      <c r="C38" s="98" t="s">
        <v>192</v>
      </c>
      <c r="D38" s="106">
        <v>39.52</v>
      </c>
      <c r="E38" s="106">
        <v>8.23</v>
      </c>
      <c r="F38" s="106">
        <v>325.24</v>
      </c>
      <c r="G38" s="106">
        <v>9937.61</v>
      </c>
      <c r="H38" s="105" t="s">
        <v>199</v>
      </c>
      <c r="I38" s="98" t="s">
        <v>200</v>
      </c>
      <c r="J38" s="94"/>
    </row>
    <row r="39" ht="25.5" customHeight="1" spans="1:10">
      <c r="A39" s="104" t="s">
        <v>201</v>
      </c>
      <c r="B39" s="105" t="s">
        <v>162</v>
      </c>
      <c r="C39" s="98" t="s">
        <v>192</v>
      </c>
      <c r="D39" s="106">
        <v>43.01</v>
      </c>
      <c r="E39" s="106">
        <v>8.09</v>
      </c>
      <c r="F39" s="106">
        <v>347.95</v>
      </c>
      <c r="G39" s="106">
        <v>9589.66</v>
      </c>
      <c r="H39" s="105" t="s">
        <v>193</v>
      </c>
      <c r="I39" s="98" t="s">
        <v>194</v>
      </c>
      <c r="J39" s="94"/>
    </row>
    <row r="40" ht="24.75" customHeight="1" spans="1:10">
      <c r="A40" s="104" t="s">
        <v>202</v>
      </c>
      <c r="B40" s="105" t="s">
        <v>162</v>
      </c>
      <c r="C40" s="98" t="s">
        <v>192</v>
      </c>
      <c r="D40" s="106">
        <v>43.38</v>
      </c>
      <c r="E40" s="106">
        <v>7.97</v>
      </c>
      <c r="F40" s="106">
        <v>345.73</v>
      </c>
      <c r="G40" s="106">
        <v>9243.93</v>
      </c>
      <c r="H40" s="105" t="s">
        <v>203</v>
      </c>
      <c r="I40" s="98" t="s">
        <v>204</v>
      </c>
      <c r="J40" s="94"/>
    </row>
    <row r="41" ht="25.5" customHeight="1" spans="1:10">
      <c r="A41" s="104" t="s">
        <v>205</v>
      </c>
      <c r="B41" s="105" t="s">
        <v>162</v>
      </c>
      <c r="C41" s="98" t="s">
        <v>192</v>
      </c>
      <c r="D41" s="106">
        <v>45.55</v>
      </c>
      <c r="E41" s="106">
        <v>7.73</v>
      </c>
      <c r="F41" s="106">
        <v>352.1</v>
      </c>
      <c r="G41" s="106">
        <v>8891.83</v>
      </c>
      <c r="H41" s="105" t="s">
        <v>193</v>
      </c>
      <c r="I41" s="98" t="s">
        <v>194</v>
      </c>
      <c r="J41" s="94"/>
    </row>
    <row r="42" ht="24.75" customHeight="1" spans="1:10">
      <c r="A42" s="104" t="s">
        <v>206</v>
      </c>
      <c r="B42" s="105" t="s">
        <v>162</v>
      </c>
      <c r="C42" s="98" t="s">
        <v>192</v>
      </c>
      <c r="D42" s="106">
        <v>41.25</v>
      </c>
      <c r="E42" s="106">
        <v>7.93</v>
      </c>
      <c r="F42" s="106">
        <v>327.11</v>
      </c>
      <c r="G42" s="106">
        <v>8564.72</v>
      </c>
      <c r="H42" s="105" t="s">
        <v>193</v>
      </c>
      <c r="I42" s="98" t="s">
        <v>194</v>
      </c>
      <c r="J42" s="94"/>
    </row>
    <row r="43" ht="24.75" customHeight="1" spans="1:10">
      <c r="A43" s="104" t="s">
        <v>207</v>
      </c>
      <c r="B43" s="105" t="s">
        <v>162</v>
      </c>
      <c r="C43" s="98" t="s">
        <v>192</v>
      </c>
      <c r="D43" s="106">
        <v>41.99</v>
      </c>
      <c r="E43" s="106">
        <v>7.52</v>
      </c>
      <c r="F43" s="106">
        <v>315.76</v>
      </c>
      <c r="G43" s="106">
        <v>8248.96</v>
      </c>
      <c r="H43" s="105" t="s">
        <v>193</v>
      </c>
      <c r="I43" s="98" t="s">
        <v>194</v>
      </c>
      <c r="J43" s="94"/>
    </row>
    <row r="44" ht="24.75" customHeight="1" spans="1:10">
      <c r="A44" s="104" t="s">
        <v>208</v>
      </c>
      <c r="B44" s="105" t="s">
        <v>162</v>
      </c>
      <c r="C44" s="98" t="s">
        <v>192</v>
      </c>
      <c r="D44" s="106">
        <v>30.76</v>
      </c>
      <c r="E44" s="106">
        <v>7.52</v>
      </c>
      <c r="F44" s="106">
        <v>231.31</v>
      </c>
      <c r="G44" s="106">
        <v>8017.65</v>
      </c>
      <c r="H44" s="105" t="s">
        <v>193</v>
      </c>
      <c r="I44" s="98" t="s">
        <v>194</v>
      </c>
      <c r="J44" s="94"/>
    </row>
    <row r="45" ht="25.5" customHeight="1" spans="1:10">
      <c r="A45" s="104" t="s">
        <v>209</v>
      </c>
      <c r="B45" s="105" t="s">
        <v>162</v>
      </c>
      <c r="C45" s="98" t="s">
        <v>192</v>
      </c>
      <c r="D45" s="106">
        <v>41.71</v>
      </c>
      <c r="E45" s="106">
        <v>7.52</v>
      </c>
      <c r="F45" s="106">
        <v>313.65</v>
      </c>
      <c r="G45" s="106">
        <v>7704</v>
      </c>
      <c r="H45" s="105" t="s">
        <v>193</v>
      </c>
      <c r="I45" s="98" t="s">
        <v>194</v>
      </c>
      <c r="J45" s="94"/>
    </row>
    <row r="46" ht="24.75" customHeight="1" spans="1:10">
      <c r="A46" s="104" t="s">
        <v>210</v>
      </c>
      <c r="B46" s="105" t="s">
        <v>162</v>
      </c>
      <c r="C46" s="98" t="s">
        <v>192</v>
      </c>
      <c r="D46" s="106">
        <v>40.09</v>
      </c>
      <c r="E46" s="106">
        <v>7.33</v>
      </c>
      <c r="F46" s="106">
        <v>293.85</v>
      </c>
      <c r="G46" s="106">
        <v>7410.15</v>
      </c>
      <c r="H46" s="105" t="s">
        <v>193</v>
      </c>
      <c r="I46" s="98" t="s">
        <v>194</v>
      </c>
      <c r="J46" s="94"/>
    </row>
    <row r="47" ht="24.75" customHeight="1" spans="1:10">
      <c r="A47" s="104" t="s">
        <v>211</v>
      </c>
      <c r="B47" s="105" t="s">
        <v>162</v>
      </c>
      <c r="C47" s="98" t="s">
        <v>192</v>
      </c>
      <c r="D47" s="106">
        <v>49.12</v>
      </c>
      <c r="E47" s="106">
        <v>7.38</v>
      </c>
      <c r="F47" s="106">
        <v>362.5</v>
      </c>
      <c r="G47" s="106">
        <v>7047.65</v>
      </c>
      <c r="H47" s="105" t="s">
        <v>193</v>
      </c>
      <c r="I47" s="98" t="s">
        <v>194</v>
      </c>
      <c r="J47" s="94"/>
    </row>
    <row r="48" ht="24.75" customHeight="1" spans="1:10">
      <c r="A48" s="104" t="s">
        <v>212</v>
      </c>
      <c r="B48" s="105" t="s">
        <v>162</v>
      </c>
      <c r="C48" s="98" t="s">
        <v>192</v>
      </c>
      <c r="D48" s="106">
        <v>38.13</v>
      </c>
      <c r="E48" s="106">
        <v>7.6</v>
      </c>
      <c r="F48" s="106">
        <v>289.78</v>
      </c>
      <c r="G48" s="106">
        <v>6757.87</v>
      </c>
      <c r="H48" s="105" t="s">
        <v>193</v>
      </c>
      <c r="I48" s="98" t="s">
        <v>194</v>
      </c>
      <c r="J48" s="94"/>
    </row>
    <row r="49" ht="24.75" customHeight="1" spans="1:10">
      <c r="A49" s="104" t="s">
        <v>213</v>
      </c>
      <c r="B49" s="105" t="s">
        <v>162</v>
      </c>
      <c r="C49" s="98" t="s">
        <v>192</v>
      </c>
      <c r="D49" s="106">
        <v>46.38</v>
      </c>
      <c r="E49" s="106">
        <v>7.69</v>
      </c>
      <c r="F49" s="106">
        <v>356.66</v>
      </c>
      <c r="G49" s="106">
        <v>6401.21</v>
      </c>
      <c r="H49" s="105" t="s">
        <v>196</v>
      </c>
      <c r="I49" s="98" t="s">
        <v>197</v>
      </c>
      <c r="J49" s="94"/>
    </row>
    <row r="50" ht="25.5" customHeight="1" spans="1:10">
      <c r="A50" s="104" t="s">
        <v>214</v>
      </c>
      <c r="B50" s="105" t="s">
        <v>162</v>
      </c>
      <c r="C50" s="98" t="s">
        <v>192</v>
      </c>
      <c r="D50" s="106">
        <v>48.07</v>
      </c>
      <c r="E50" s="106">
        <v>7.69</v>
      </c>
      <c r="F50" s="106">
        <v>369.65</v>
      </c>
      <c r="G50" s="106">
        <v>6031.56</v>
      </c>
      <c r="H50" s="105" t="s">
        <v>215</v>
      </c>
      <c r="I50" s="105" t="s">
        <v>216</v>
      </c>
      <c r="J50" s="94"/>
    </row>
    <row r="51" ht="24.75" customHeight="1" spans="1:10">
      <c r="A51" s="104" t="s">
        <v>217</v>
      </c>
      <c r="B51" s="105" t="s">
        <v>162</v>
      </c>
      <c r="C51" s="98" t="s">
        <v>192</v>
      </c>
      <c r="D51" s="106">
        <v>34.77</v>
      </c>
      <c r="E51" s="106">
        <v>7.69</v>
      </c>
      <c r="F51" s="106">
        <v>267.38</v>
      </c>
      <c r="G51" s="106">
        <v>5764.18</v>
      </c>
      <c r="H51" s="105" t="s">
        <v>215</v>
      </c>
      <c r="I51" s="105" t="s">
        <v>216</v>
      </c>
      <c r="J51" s="94"/>
    </row>
    <row r="52" ht="24.75" customHeight="1" spans="1:10">
      <c r="A52" s="104" t="s">
        <v>218</v>
      </c>
      <c r="B52" s="105" t="s">
        <v>162</v>
      </c>
      <c r="C52" s="98" t="s">
        <v>192</v>
      </c>
      <c r="D52" s="106">
        <v>44.58</v>
      </c>
      <c r="E52" s="106">
        <v>7.69</v>
      </c>
      <c r="F52" s="106">
        <v>342.82</v>
      </c>
      <c r="G52" s="106">
        <v>5421.36</v>
      </c>
      <c r="H52" s="105" t="s">
        <v>193</v>
      </c>
      <c r="I52" s="98" t="s">
        <v>194</v>
      </c>
      <c r="J52" s="94"/>
    </row>
    <row r="53" ht="25.5" customHeight="1" spans="1:10">
      <c r="A53" s="104" t="s">
        <v>219</v>
      </c>
      <c r="B53" s="105" t="s">
        <v>162</v>
      </c>
      <c r="C53" s="98" t="s">
        <v>192</v>
      </c>
      <c r="D53" s="106">
        <v>41.83</v>
      </c>
      <c r="E53" s="106">
        <v>7.54</v>
      </c>
      <c r="F53" s="106">
        <v>315.39</v>
      </c>
      <c r="G53" s="106">
        <v>5105.97</v>
      </c>
      <c r="H53" s="105" t="s">
        <v>193</v>
      </c>
      <c r="I53" s="98" t="s">
        <v>194</v>
      </c>
      <c r="J53" s="94"/>
    </row>
    <row r="54" ht="24.75" customHeight="1" spans="1:10">
      <c r="A54" s="104" t="s">
        <v>220</v>
      </c>
      <c r="B54" s="105" t="s">
        <v>162</v>
      </c>
      <c r="C54" s="98" t="s">
        <v>192</v>
      </c>
      <c r="D54" s="106">
        <v>26.01</v>
      </c>
      <c r="E54" s="106">
        <v>7.54</v>
      </c>
      <c r="F54" s="106">
        <v>196.11</v>
      </c>
      <c r="G54" s="106">
        <v>4909.86</v>
      </c>
      <c r="H54" s="105" t="s">
        <v>215</v>
      </c>
      <c r="I54" s="105" t="s">
        <v>216</v>
      </c>
      <c r="J54" s="94"/>
    </row>
    <row r="55" ht="24.75" customHeight="1" spans="1:10">
      <c r="A55" s="104" t="s">
        <v>221</v>
      </c>
      <c r="B55" s="105" t="s">
        <v>162</v>
      </c>
      <c r="C55" s="98" t="s">
        <v>192</v>
      </c>
      <c r="D55" s="106">
        <v>46.16</v>
      </c>
      <c r="E55" s="106">
        <v>7.54</v>
      </c>
      <c r="F55" s="106">
        <v>348.04</v>
      </c>
      <c r="G55" s="106">
        <v>4561.82</v>
      </c>
      <c r="H55" s="105" t="s">
        <v>222</v>
      </c>
      <c r="I55" s="98" t="s">
        <v>223</v>
      </c>
      <c r="J55" s="94"/>
    </row>
    <row r="56" ht="24.75" customHeight="1" spans="1:10">
      <c r="A56" s="104" t="s">
        <v>224</v>
      </c>
      <c r="B56" s="105" t="s">
        <v>162</v>
      </c>
      <c r="C56" s="98" t="s">
        <v>192</v>
      </c>
      <c r="D56" s="106">
        <v>41.31</v>
      </c>
      <c r="E56" s="106">
        <v>7.54</v>
      </c>
      <c r="F56" s="106">
        <v>311.47</v>
      </c>
      <c r="G56" s="106">
        <v>4250.35</v>
      </c>
      <c r="H56" s="105" t="s">
        <v>203</v>
      </c>
      <c r="I56" s="98" t="s">
        <v>204</v>
      </c>
      <c r="J56" s="94"/>
    </row>
    <row r="57" ht="25.5" customHeight="1" spans="1:10">
      <c r="A57" s="104" t="s">
        <v>225</v>
      </c>
      <c r="B57" s="105" t="s">
        <v>162</v>
      </c>
      <c r="C57" s="98" t="s">
        <v>192</v>
      </c>
      <c r="D57" s="106">
        <v>37.07</v>
      </c>
      <c r="E57" s="106">
        <v>7.54</v>
      </c>
      <c r="F57" s="106">
        <v>279.5</v>
      </c>
      <c r="G57" s="106">
        <v>3970.85</v>
      </c>
      <c r="H57" s="105" t="s">
        <v>193</v>
      </c>
      <c r="I57" s="98" t="s">
        <v>194</v>
      </c>
      <c r="J57" s="94"/>
    </row>
    <row r="58" ht="24.75" customHeight="1" spans="1:10">
      <c r="A58" s="104" t="s">
        <v>226</v>
      </c>
      <c r="B58" s="105" t="s">
        <v>162</v>
      </c>
      <c r="C58" s="98" t="s">
        <v>192</v>
      </c>
      <c r="D58" s="106">
        <v>40.31</v>
      </c>
      <c r="E58" s="106">
        <v>7.48</v>
      </c>
      <c r="F58" s="106">
        <v>301.51</v>
      </c>
      <c r="G58" s="106">
        <v>3669.34</v>
      </c>
      <c r="H58" s="105" t="s">
        <v>222</v>
      </c>
      <c r="I58" s="98" t="s">
        <v>223</v>
      </c>
      <c r="J58" s="94"/>
    </row>
    <row r="59" ht="24.75" customHeight="1" spans="1:10">
      <c r="A59" s="104" t="s">
        <v>227</v>
      </c>
      <c r="B59" s="105" t="s">
        <v>162</v>
      </c>
      <c r="C59" s="98" t="s">
        <v>192</v>
      </c>
      <c r="D59" s="106">
        <v>36.5</v>
      </c>
      <c r="E59" s="106">
        <v>7.25</v>
      </c>
      <c r="F59" s="106">
        <v>264.62</v>
      </c>
      <c r="G59" s="106">
        <v>3404.72</v>
      </c>
      <c r="H59" s="105" t="s">
        <v>159</v>
      </c>
      <c r="I59" s="105" t="s">
        <v>160</v>
      </c>
      <c r="J59" s="94"/>
    </row>
    <row r="60" ht="25.5" customHeight="1" spans="1:10">
      <c r="A60" s="104" t="s">
        <v>228</v>
      </c>
      <c r="B60" s="105" t="s">
        <v>162</v>
      </c>
      <c r="C60" s="98" t="s">
        <v>192</v>
      </c>
      <c r="D60" s="106">
        <v>42.38</v>
      </c>
      <c r="E60" s="106">
        <v>7.36</v>
      </c>
      <c r="F60" s="106">
        <v>311.91</v>
      </c>
      <c r="G60" s="106">
        <v>3092.81</v>
      </c>
      <c r="H60" s="105" t="s">
        <v>222</v>
      </c>
      <c r="I60" s="98" t="s">
        <v>223</v>
      </c>
      <c r="J60" s="94"/>
    </row>
    <row r="61" ht="24.75" customHeight="1" spans="1:10">
      <c r="A61" s="104" t="s">
        <v>229</v>
      </c>
      <c r="B61" s="105" t="s">
        <v>162</v>
      </c>
      <c r="C61" s="98" t="s">
        <v>192</v>
      </c>
      <c r="D61" s="106">
        <v>44.37</v>
      </c>
      <c r="E61" s="106">
        <v>7.3</v>
      </c>
      <c r="F61" s="106">
        <v>323.9</v>
      </c>
      <c r="G61" s="106">
        <v>2768.91</v>
      </c>
      <c r="H61" s="105" t="s">
        <v>193</v>
      </c>
      <c r="I61" s="98" t="s">
        <v>194</v>
      </c>
      <c r="J61" s="94"/>
    </row>
    <row r="62" ht="25.5" customHeight="1" spans="1:10">
      <c r="A62" s="104" t="s">
        <v>230</v>
      </c>
      <c r="B62" s="105" t="s">
        <v>162</v>
      </c>
      <c r="C62" s="98" t="s">
        <v>192</v>
      </c>
      <c r="D62" s="106">
        <v>38.76</v>
      </c>
      <c r="E62" s="106">
        <v>7.25</v>
      </c>
      <c r="F62" s="106">
        <v>281.01</v>
      </c>
      <c r="G62" s="106">
        <v>2487.9</v>
      </c>
      <c r="H62" s="105" t="s">
        <v>193</v>
      </c>
      <c r="I62" s="98" t="s">
        <v>194</v>
      </c>
      <c r="J62" s="94"/>
    </row>
    <row r="63" ht="24.75" customHeight="1" spans="1:10">
      <c r="A63" s="104" t="s">
        <v>231</v>
      </c>
      <c r="B63" s="105" t="s">
        <v>162</v>
      </c>
      <c r="C63" s="98" t="s">
        <v>192</v>
      </c>
      <c r="D63" s="106">
        <v>38.47</v>
      </c>
      <c r="E63" s="106">
        <v>7.11</v>
      </c>
      <c r="F63" s="106">
        <v>273.52</v>
      </c>
      <c r="G63" s="106">
        <v>2214.38</v>
      </c>
      <c r="H63" s="105" t="s">
        <v>215</v>
      </c>
      <c r="I63" s="105" t="s">
        <v>216</v>
      </c>
      <c r="J63" s="94"/>
    </row>
    <row r="64" ht="24.75" customHeight="1" spans="1:10">
      <c r="A64" s="105" t="s">
        <v>232</v>
      </c>
      <c r="B64" s="98"/>
      <c r="C64" s="98"/>
      <c r="D64" s="98"/>
      <c r="E64" s="98"/>
      <c r="F64" s="98"/>
      <c r="G64" s="98"/>
      <c r="H64" s="98"/>
      <c r="I64" s="98"/>
      <c r="J64" s="98"/>
    </row>
    <row r="65" ht="24.75" customHeight="1" spans="1:10">
      <c r="A65" s="107" t="s">
        <v>233</v>
      </c>
      <c r="B65" s="96"/>
      <c r="C65" s="107" t="s">
        <v>234</v>
      </c>
      <c r="D65" s="96"/>
      <c r="E65" s="96"/>
      <c r="F65" s="96"/>
      <c r="G65" s="96"/>
      <c r="H65" s="98" t="s">
        <v>235</v>
      </c>
      <c r="I65" s="98"/>
      <c r="J65" s="98"/>
    </row>
    <row r="66" ht="24.75" customHeight="1" spans="1:10">
      <c r="A66" s="105" t="s">
        <v>236</v>
      </c>
      <c r="B66" s="105"/>
      <c r="C66" s="105"/>
      <c r="D66" s="94"/>
      <c r="E66" s="94"/>
      <c r="F66" s="94"/>
      <c r="G66" s="94"/>
      <c r="H66" s="105" t="s">
        <v>133</v>
      </c>
      <c r="I66" s="105"/>
      <c r="J66" s="105"/>
    </row>
    <row r="67" ht="24.75" customHeight="1" spans="1:10">
      <c r="A67" s="105" t="s">
        <v>134</v>
      </c>
      <c r="B67" s="105" t="s">
        <v>135</v>
      </c>
      <c r="C67" s="105" t="s">
        <v>136</v>
      </c>
      <c r="D67" s="108" t="s">
        <v>137</v>
      </c>
      <c r="E67" s="108" t="s">
        <v>138</v>
      </c>
      <c r="F67" s="108" t="s">
        <v>139</v>
      </c>
      <c r="G67" s="108" t="s">
        <v>140</v>
      </c>
      <c r="H67" s="105" t="s">
        <v>141</v>
      </c>
      <c r="I67" s="105" t="s">
        <v>142</v>
      </c>
      <c r="J67" s="105" t="s">
        <v>143</v>
      </c>
    </row>
    <row r="68" ht="24.75" customHeight="1" spans="1:10">
      <c r="A68" s="104" t="s">
        <v>237</v>
      </c>
      <c r="B68" s="105" t="s">
        <v>157</v>
      </c>
      <c r="C68" s="104" t="s">
        <v>146</v>
      </c>
      <c r="D68" s="106">
        <v>0</v>
      </c>
      <c r="E68" s="106">
        <v>0</v>
      </c>
      <c r="F68" s="106">
        <v>10000</v>
      </c>
      <c r="G68" s="106">
        <v>10003.17</v>
      </c>
      <c r="H68" s="105" t="s">
        <v>238</v>
      </c>
      <c r="I68" s="98" t="s">
        <v>239</v>
      </c>
      <c r="J68" s="94"/>
    </row>
    <row r="69" ht="24.75" customHeight="1" spans="1:10">
      <c r="A69" s="104" t="s">
        <v>240</v>
      </c>
      <c r="B69" s="105" t="s">
        <v>162</v>
      </c>
      <c r="C69" s="104" t="s">
        <v>241</v>
      </c>
      <c r="D69" s="106">
        <v>61.42</v>
      </c>
      <c r="E69" s="106">
        <v>7.13</v>
      </c>
      <c r="F69" s="106">
        <v>437.92</v>
      </c>
      <c r="G69" s="106">
        <v>9565.25</v>
      </c>
      <c r="H69" s="105" t="s">
        <v>238</v>
      </c>
      <c r="I69" s="98" t="s">
        <v>239</v>
      </c>
      <c r="J69" s="94"/>
    </row>
    <row r="70" ht="24.75" customHeight="1" spans="1:10">
      <c r="A70" s="104" t="s">
        <v>242</v>
      </c>
      <c r="B70" s="105" t="s">
        <v>162</v>
      </c>
      <c r="C70" s="98" t="s">
        <v>241</v>
      </c>
      <c r="D70" s="106">
        <v>71.98</v>
      </c>
      <c r="E70" s="106">
        <v>7.41</v>
      </c>
      <c r="F70" s="106">
        <v>533.37</v>
      </c>
      <c r="G70" s="106">
        <v>9031.88</v>
      </c>
      <c r="H70" s="105" t="s">
        <v>243</v>
      </c>
      <c r="I70" s="105" t="s">
        <v>244</v>
      </c>
      <c r="J70" s="94"/>
    </row>
    <row r="71" ht="33" customHeight="1" spans="1:10">
      <c r="A71" s="104" t="s">
        <v>245</v>
      </c>
      <c r="B71" s="105" t="s">
        <v>162</v>
      </c>
      <c r="C71" s="98" t="s">
        <v>241</v>
      </c>
      <c r="D71" s="106">
        <v>71.92</v>
      </c>
      <c r="E71" s="106">
        <v>7.41</v>
      </c>
      <c r="F71" s="106">
        <v>532.92</v>
      </c>
      <c r="G71" s="106">
        <v>8498.96</v>
      </c>
      <c r="H71" s="105" t="s">
        <v>199</v>
      </c>
      <c r="I71" s="98" t="s">
        <v>200</v>
      </c>
      <c r="J71" s="94"/>
    </row>
    <row r="72" ht="24.75" customHeight="1" spans="1:10">
      <c r="A72" s="104" t="s">
        <v>246</v>
      </c>
      <c r="B72" s="105" t="s">
        <v>162</v>
      </c>
      <c r="C72" s="98" t="s">
        <v>241</v>
      </c>
      <c r="D72" s="106">
        <v>95.93</v>
      </c>
      <c r="E72" s="106">
        <v>7.41</v>
      </c>
      <c r="F72" s="106">
        <v>710.84</v>
      </c>
      <c r="G72" s="106">
        <v>7788.12</v>
      </c>
      <c r="H72" s="105" t="s">
        <v>215</v>
      </c>
      <c r="I72" s="105" t="s">
        <v>216</v>
      </c>
      <c r="J72" s="94"/>
    </row>
    <row r="73" ht="24.75" customHeight="1" spans="1:10">
      <c r="A73" s="104" t="s">
        <v>247</v>
      </c>
      <c r="B73" s="105" t="s">
        <v>162</v>
      </c>
      <c r="C73" s="98" t="s">
        <v>241</v>
      </c>
      <c r="D73" s="106">
        <v>77.81</v>
      </c>
      <c r="E73" s="106">
        <v>7.28</v>
      </c>
      <c r="F73" s="106">
        <v>566.45</v>
      </c>
      <c r="G73" s="106">
        <v>7221.67</v>
      </c>
      <c r="H73" s="105" t="s">
        <v>248</v>
      </c>
      <c r="I73" s="105" t="s">
        <v>249</v>
      </c>
      <c r="J73" s="94"/>
    </row>
    <row r="74" ht="24.75" customHeight="1" spans="1:10">
      <c r="A74" s="104" t="s">
        <v>250</v>
      </c>
      <c r="B74" s="105" t="s">
        <v>162</v>
      </c>
      <c r="C74" s="98" t="s">
        <v>241</v>
      </c>
      <c r="D74" s="106">
        <v>79.63</v>
      </c>
      <c r="E74" s="106">
        <v>7.28</v>
      </c>
      <c r="F74" s="106">
        <v>579.7</v>
      </c>
      <c r="G74" s="106">
        <v>6641.97</v>
      </c>
      <c r="H74" s="105" t="s">
        <v>248</v>
      </c>
      <c r="I74" s="105" t="s">
        <v>249</v>
      </c>
      <c r="J74" s="94"/>
    </row>
    <row r="75" ht="24.75" customHeight="1" spans="1:10">
      <c r="A75" s="104" t="s">
        <v>251</v>
      </c>
      <c r="B75" s="105" t="s">
        <v>162</v>
      </c>
      <c r="C75" s="98" t="s">
        <v>241</v>
      </c>
      <c r="D75" s="106">
        <v>73.38</v>
      </c>
      <c r="E75" s="106">
        <v>7.28</v>
      </c>
      <c r="F75" s="106">
        <v>534.2</v>
      </c>
      <c r="G75" s="106">
        <v>6107.77</v>
      </c>
      <c r="H75" s="105" t="s">
        <v>252</v>
      </c>
      <c r="I75" s="105" t="s">
        <v>253</v>
      </c>
      <c r="J75" s="94"/>
    </row>
    <row r="76" ht="24.75" customHeight="1" spans="1:10">
      <c r="A76" s="104" t="s">
        <v>254</v>
      </c>
      <c r="B76" s="105" t="s">
        <v>162</v>
      </c>
      <c r="C76" s="98" t="s">
        <v>241</v>
      </c>
      <c r="D76" s="106">
        <v>78.55</v>
      </c>
      <c r="E76" s="106">
        <v>7.16</v>
      </c>
      <c r="F76" s="106">
        <v>562.41</v>
      </c>
      <c r="G76" s="106">
        <v>5545.36</v>
      </c>
      <c r="H76" s="105" t="s">
        <v>255</v>
      </c>
      <c r="I76" s="105" t="s">
        <v>256</v>
      </c>
      <c r="J76" s="94"/>
    </row>
    <row r="77" ht="24.75" customHeight="1" spans="1:10">
      <c r="A77" s="104" t="s">
        <v>257</v>
      </c>
      <c r="B77" s="105" t="s">
        <v>162</v>
      </c>
      <c r="C77" s="98" t="s">
        <v>241</v>
      </c>
      <c r="D77" s="106">
        <v>80.86</v>
      </c>
      <c r="E77" s="106">
        <v>7.16</v>
      </c>
      <c r="F77" s="106">
        <v>578.95</v>
      </c>
      <c r="G77" s="106">
        <v>4966.41</v>
      </c>
      <c r="H77" s="98" t="s">
        <v>258</v>
      </c>
      <c r="I77" s="98" t="s">
        <v>259</v>
      </c>
      <c r="J77" s="94"/>
    </row>
    <row r="78" ht="24.75" customHeight="1" spans="1:10">
      <c r="A78" s="104" t="s">
        <v>260</v>
      </c>
      <c r="B78" s="105" t="s">
        <v>162</v>
      </c>
      <c r="C78" s="98" t="s">
        <v>241</v>
      </c>
      <c r="D78" s="106">
        <v>73.25</v>
      </c>
      <c r="E78" s="106">
        <v>7.16</v>
      </c>
      <c r="F78" s="106">
        <v>524.47</v>
      </c>
      <c r="G78" s="106">
        <v>4441.94</v>
      </c>
      <c r="H78" s="105" t="s">
        <v>261</v>
      </c>
      <c r="I78" s="98" t="s">
        <v>262</v>
      </c>
      <c r="J78" s="94"/>
    </row>
    <row r="79" ht="24.75" customHeight="1" spans="1:10">
      <c r="A79" s="104" t="s">
        <v>263</v>
      </c>
      <c r="B79" s="105" t="s">
        <v>162</v>
      </c>
      <c r="C79" s="98" t="s">
        <v>241</v>
      </c>
      <c r="D79" s="106">
        <v>71.31</v>
      </c>
      <c r="E79" s="106">
        <v>6.93</v>
      </c>
      <c r="F79" s="106">
        <v>494.17</v>
      </c>
      <c r="G79" s="106">
        <v>3947.77</v>
      </c>
      <c r="H79" s="105" t="s">
        <v>264</v>
      </c>
      <c r="I79" s="98" t="s">
        <v>265</v>
      </c>
      <c r="J79" s="94"/>
    </row>
    <row r="80" ht="24.75" customHeight="1" spans="1:10">
      <c r="A80" s="104" t="s">
        <v>266</v>
      </c>
      <c r="B80" s="105" t="s">
        <v>162</v>
      </c>
      <c r="C80" s="98" t="s">
        <v>241</v>
      </c>
      <c r="D80" s="106">
        <v>33.24</v>
      </c>
      <c r="E80" s="106">
        <v>6.93</v>
      </c>
      <c r="F80" s="106">
        <v>230.35</v>
      </c>
      <c r="G80" s="106">
        <v>3717.42</v>
      </c>
      <c r="H80" s="105" t="s">
        <v>267</v>
      </c>
      <c r="I80" s="98" t="s">
        <v>268</v>
      </c>
      <c r="J80" s="94"/>
    </row>
    <row r="81" ht="25.5" customHeight="1" spans="1:10">
      <c r="A81" s="104" t="s">
        <v>269</v>
      </c>
      <c r="B81" s="105" t="s">
        <v>162</v>
      </c>
      <c r="C81" s="98" t="s">
        <v>241</v>
      </c>
      <c r="D81" s="106">
        <v>53.07</v>
      </c>
      <c r="E81" s="106">
        <v>6.93</v>
      </c>
      <c r="F81" s="106">
        <v>367.77</v>
      </c>
      <c r="G81" s="106">
        <v>3349.65</v>
      </c>
      <c r="H81" s="105" t="s">
        <v>264</v>
      </c>
      <c r="I81" s="98" t="s">
        <v>265</v>
      </c>
      <c r="J81" s="94"/>
    </row>
    <row r="82" ht="24.75" customHeight="1" spans="1:10">
      <c r="A82" s="104" t="s">
        <v>270</v>
      </c>
      <c r="B82" s="105" t="s">
        <v>162</v>
      </c>
      <c r="C82" s="98" t="s">
        <v>241</v>
      </c>
      <c r="D82" s="106">
        <v>39.38</v>
      </c>
      <c r="E82" s="106">
        <v>6.93</v>
      </c>
      <c r="F82" s="106">
        <v>272.9</v>
      </c>
      <c r="G82" s="106">
        <v>3076.75</v>
      </c>
      <c r="H82" s="105" t="s">
        <v>271</v>
      </c>
      <c r="I82" s="98" t="s">
        <v>265</v>
      </c>
      <c r="J82" s="94"/>
    </row>
    <row r="83" ht="25.5" customHeight="1" spans="1:10">
      <c r="A83" s="104" t="s">
        <v>272</v>
      </c>
      <c r="B83" s="105" t="s">
        <v>162</v>
      </c>
      <c r="C83" s="98" t="s">
        <v>241</v>
      </c>
      <c r="D83" s="106">
        <v>73.98</v>
      </c>
      <c r="E83" s="106">
        <v>7.12</v>
      </c>
      <c r="F83" s="106">
        <v>526.73</v>
      </c>
      <c r="G83" s="106">
        <v>2550.02</v>
      </c>
      <c r="H83" s="105" t="s">
        <v>273</v>
      </c>
      <c r="I83" s="98" t="s">
        <v>274</v>
      </c>
      <c r="J83" s="94"/>
    </row>
    <row r="84" ht="24.75" customHeight="1" spans="1:10">
      <c r="A84" s="104" t="s">
        <v>275</v>
      </c>
      <c r="B84" s="105" t="s">
        <v>162</v>
      </c>
      <c r="C84" s="98" t="s">
        <v>241</v>
      </c>
      <c r="D84" s="106">
        <v>71.06</v>
      </c>
      <c r="E84" s="106">
        <v>6.72</v>
      </c>
      <c r="F84" s="106">
        <v>477.52</v>
      </c>
      <c r="G84" s="106">
        <v>2072.5</v>
      </c>
      <c r="H84" s="105" t="s">
        <v>273</v>
      </c>
      <c r="I84" s="98" t="s">
        <v>274</v>
      </c>
      <c r="J84" s="94"/>
    </row>
    <row r="85" ht="24.75" customHeight="1" spans="1:10">
      <c r="A85" s="105" t="s">
        <v>276</v>
      </c>
      <c r="B85" s="98"/>
      <c r="C85" s="98"/>
      <c r="D85" s="98"/>
      <c r="E85" s="98"/>
      <c r="F85" s="98"/>
      <c r="G85" s="98"/>
      <c r="H85" s="98"/>
      <c r="I85" s="98"/>
      <c r="J85" s="98"/>
    </row>
    <row r="86" ht="24.75" customHeight="1" spans="1:10">
      <c r="A86" s="107" t="s">
        <v>277</v>
      </c>
      <c r="B86" s="96"/>
      <c r="C86" s="107" t="s">
        <v>278</v>
      </c>
      <c r="D86" s="96"/>
      <c r="E86" s="96"/>
      <c r="F86" s="96"/>
      <c r="G86" s="96"/>
      <c r="H86" s="105" t="s">
        <v>279</v>
      </c>
      <c r="I86" s="98"/>
      <c r="J86" s="98"/>
    </row>
    <row r="87" ht="24.75" customHeight="1" spans="1:10">
      <c r="A87" s="105" t="s">
        <v>280</v>
      </c>
      <c r="B87" s="98"/>
      <c r="C87" s="98"/>
      <c r="D87" s="94"/>
      <c r="E87" s="94"/>
      <c r="F87" s="94"/>
      <c r="G87" s="94"/>
      <c r="H87" s="105" t="s">
        <v>281</v>
      </c>
      <c r="I87" s="105"/>
      <c r="J87" s="105"/>
    </row>
    <row r="88" ht="24.75" customHeight="1" spans="1:10">
      <c r="A88" s="105" t="s">
        <v>134</v>
      </c>
      <c r="B88" s="105" t="s">
        <v>135</v>
      </c>
      <c r="C88" s="105" t="s">
        <v>136</v>
      </c>
      <c r="D88" s="108" t="s">
        <v>137</v>
      </c>
      <c r="E88" s="108" t="s">
        <v>138</v>
      </c>
      <c r="F88" s="108" t="s">
        <v>139</v>
      </c>
      <c r="G88" s="108" t="s">
        <v>140</v>
      </c>
      <c r="H88" s="105" t="s">
        <v>141</v>
      </c>
      <c r="I88" s="105" t="s">
        <v>142</v>
      </c>
      <c r="J88" s="105" t="s">
        <v>143</v>
      </c>
    </row>
    <row r="89" ht="24.75" customHeight="1" spans="1:10">
      <c r="A89" s="104" t="s">
        <v>152</v>
      </c>
      <c r="B89" s="105" t="s">
        <v>153</v>
      </c>
      <c r="C89" s="104" t="s">
        <v>146</v>
      </c>
      <c r="D89" s="106">
        <v>0</v>
      </c>
      <c r="E89" s="106">
        <v>0</v>
      </c>
      <c r="F89" s="106">
        <v>-1952.04</v>
      </c>
      <c r="G89" s="106">
        <v>0</v>
      </c>
      <c r="H89" s="105" t="s">
        <v>155</v>
      </c>
      <c r="I89" s="94"/>
      <c r="J89" s="94"/>
    </row>
    <row r="90" ht="24.75" customHeight="1" spans="1:10">
      <c r="A90" s="104" t="s">
        <v>152</v>
      </c>
      <c r="B90" s="105" t="s">
        <v>153</v>
      </c>
      <c r="C90" s="104" t="s">
        <v>146</v>
      </c>
      <c r="D90" s="106">
        <v>0</v>
      </c>
      <c r="E90" s="106">
        <v>0</v>
      </c>
      <c r="F90" s="106">
        <v>1952.04</v>
      </c>
      <c r="G90" s="106">
        <v>0</v>
      </c>
      <c r="H90" s="105" t="s">
        <v>155</v>
      </c>
      <c r="I90" s="94"/>
      <c r="J90" s="94"/>
    </row>
    <row r="91" ht="24.75" customHeight="1" spans="1:10">
      <c r="A91" s="104" t="s">
        <v>152</v>
      </c>
      <c r="B91" s="105" t="s">
        <v>153</v>
      </c>
      <c r="C91" s="104" t="s">
        <v>146</v>
      </c>
      <c r="D91" s="106">
        <v>0</v>
      </c>
      <c r="E91" s="106">
        <v>0</v>
      </c>
      <c r="F91" s="106">
        <v>-1952.04</v>
      </c>
      <c r="G91" s="106">
        <v>0</v>
      </c>
      <c r="H91" s="105" t="s">
        <v>155</v>
      </c>
      <c r="I91" s="94"/>
      <c r="J91" s="94"/>
    </row>
    <row r="92" ht="24.75" customHeight="1" spans="1:10">
      <c r="A92" s="105" t="s">
        <v>282</v>
      </c>
      <c r="B92" s="98"/>
      <c r="C92" s="98"/>
      <c r="D92" s="98"/>
      <c r="E92" s="98"/>
      <c r="F92" s="98"/>
      <c r="G92" s="98"/>
      <c r="H92" s="98"/>
      <c r="I92" s="98"/>
      <c r="J92" s="98"/>
    </row>
    <row r="93" ht="24.75" customHeight="1" spans="1:10">
      <c r="A93" s="95" t="s">
        <v>283</v>
      </c>
      <c r="B93" s="96"/>
      <c r="C93" s="95" t="s">
        <v>284</v>
      </c>
      <c r="D93" s="96"/>
      <c r="E93" s="96"/>
      <c r="F93" s="96"/>
      <c r="G93" s="96"/>
      <c r="H93" s="98" t="s">
        <v>285</v>
      </c>
      <c r="I93" s="98"/>
      <c r="J93" s="98"/>
    </row>
    <row r="94" ht="24.75" customHeight="1" spans="1:10">
      <c r="A94" s="98" t="s">
        <v>132</v>
      </c>
      <c r="B94" s="98"/>
      <c r="C94" s="98"/>
      <c r="D94" s="94"/>
      <c r="E94" s="94"/>
      <c r="F94" s="94"/>
      <c r="G94" s="94"/>
      <c r="H94" s="97" t="s">
        <v>133</v>
      </c>
      <c r="I94" s="97"/>
      <c r="J94" s="97"/>
    </row>
    <row r="95" ht="24.75" customHeight="1" spans="1:10">
      <c r="A95" s="97" t="s">
        <v>134</v>
      </c>
      <c r="B95" s="97" t="s">
        <v>135</v>
      </c>
      <c r="C95" s="97" t="s">
        <v>136</v>
      </c>
      <c r="D95" s="99" t="s">
        <v>137</v>
      </c>
      <c r="E95" s="99" t="s">
        <v>138</v>
      </c>
      <c r="F95" s="99" t="s">
        <v>139</v>
      </c>
      <c r="G95" s="99" t="s">
        <v>140</v>
      </c>
      <c r="H95" s="97" t="s">
        <v>141</v>
      </c>
      <c r="I95" s="97" t="s">
        <v>142</v>
      </c>
      <c r="J95" s="97" t="s">
        <v>143</v>
      </c>
    </row>
    <row r="96" ht="25.5" customHeight="1" spans="1:10">
      <c r="A96" s="100" t="s">
        <v>286</v>
      </c>
      <c r="B96" s="97" t="s">
        <v>162</v>
      </c>
      <c r="C96" s="100" t="s">
        <v>190</v>
      </c>
      <c r="D96" s="101">
        <v>50.5</v>
      </c>
      <c r="E96" s="101">
        <v>7.94</v>
      </c>
      <c r="F96" s="101">
        <v>400.97</v>
      </c>
      <c r="G96" s="101">
        <v>9450.09</v>
      </c>
      <c r="H96" s="97" t="s">
        <v>193</v>
      </c>
      <c r="I96" s="98" t="s">
        <v>287</v>
      </c>
      <c r="J96" s="94"/>
    </row>
    <row r="97" ht="24.75" customHeight="1" spans="1:10">
      <c r="A97" s="100" t="s">
        <v>288</v>
      </c>
      <c r="B97" s="97" t="s">
        <v>162</v>
      </c>
      <c r="C97" s="98" t="s">
        <v>289</v>
      </c>
      <c r="D97" s="101">
        <v>48.89</v>
      </c>
      <c r="E97" s="101">
        <v>7.94</v>
      </c>
      <c r="F97" s="101">
        <v>388.18</v>
      </c>
      <c r="G97" s="101">
        <v>9061.91</v>
      </c>
      <c r="H97" s="97" t="s">
        <v>159</v>
      </c>
      <c r="I97" s="97" t="s">
        <v>160</v>
      </c>
      <c r="J97" s="94"/>
    </row>
    <row r="98" ht="24.75" customHeight="1" spans="1:10">
      <c r="A98" s="100" t="s">
        <v>290</v>
      </c>
      <c r="B98" s="97" t="s">
        <v>162</v>
      </c>
      <c r="C98" s="98" t="s">
        <v>190</v>
      </c>
      <c r="D98" s="101">
        <v>49.94</v>
      </c>
      <c r="E98" s="101">
        <v>8.23</v>
      </c>
      <c r="F98" s="101">
        <v>411</v>
      </c>
      <c r="G98" s="101">
        <v>8650.91</v>
      </c>
      <c r="H98" s="97" t="s">
        <v>215</v>
      </c>
      <c r="I98" s="97" t="s">
        <v>216</v>
      </c>
      <c r="J98" s="94"/>
    </row>
    <row r="99" ht="24.75" customHeight="1" spans="1:10">
      <c r="A99" s="100" t="s">
        <v>291</v>
      </c>
      <c r="B99" s="97" t="s">
        <v>162</v>
      </c>
      <c r="C99" s="98" t="s">
        <v>190</v>
      </c>
      <c r="D99" s="101">
        <v>51.7</v>
      </c>
      <c r="E99" s="101">
        <v>8.23</v>
      </c>
      <c r="F99" s="101">
        <v>425.49</v>
      </c>
      <c r="G99" s="101">
        <v>8225.42</v>
      </c>
      <c r="H99" s="97" t="s">
        <v>215</v>
      </c>
      <c r="I99" s="97" t="s">
        <v>216</v>
      </c>
      <c r="J99" s="94"/>
    </row>
    <row r="100" ht="25.5" customHeight="1" spans="1:10">
      <c r="A100" s="100" t="s">
        <v>292</v>
      </c>
      <c r="B100" s="97" t="s">
        <v>162</v>
      </c>
      <c r="C100" s="98" t="s">
        <v>190</v>
      </c>
      <c r="D100" s="101">
        <v>47.39</v>
      </c>
      <c r="E100" s="101">
        <v>8.09</v>
      </c>
      <c r="F100" s="101">
        <v>383.38</v>
      </c>
      <c r="G100" s="101">
        <v>7842.04</v>
      </c>
      <c r="H100" s="97" t="s">
        <v>193</v>
      </c>
      <c r="I100" s="98" t="s">
        <v>287</v>
      </c>
      <c r="J100" s="94"/>
    </row>
    <row r="101" ht="24.75" customHeight="1" spans="1:10">
      <c r="A101" s="100" t="s">
        <v>293</v>
      </c>
      <c r="B101" s="97" t="s">
        <v>162</v>
      </c>
      <c r="C101" s="98" t="s">
        <v>190</v>
      </c>
      <c r="D101" s="101">
        <v>53.57</v>
      </c>
      <c r="E101" s="101">
        <v>8.09</v>
      </c>
      <c r="F101" s="101">
        <v>433.38</v>
      </c>
      <c r="G101" s="101">
        <v>7408.66</v>
      </c>
      <c r="H101" s="97" t="s">
        <v>193</v>
      </c>
      <c r="I101" s="98" t="s">
        <v>287</v>
      </c>
      <c r="J101" s="94"/>
    </row>
    <row r="102" ht="24.75" customHeight="1" spans="1:10">
      <c r="A102" s="100" t="s">
        <v>294</v>
      </c>
      <c r="B102" s="97" t="s">
        <v>162</v>
      </c>
      <c r="C102" s="98" t="s">
        <v>190</v>
      </c>
      <c r="D102" s="101">
        <v>47.7</v>
      </c>
      <c r="E102" s="101">
        <v>7.97</v>
      </c>
      <c r="F102" s="101">
        <v>380.16</v>
      </c>
      <c r="G102" s="101">
        <v>7028.5</v>
      </c>
      <c r="H102" s="97" t="s">
        <v>193</v>
      </c>
      <c r="I102" s="98" t="s">
        <v>287</v>
      </c>
      <c r="J102" s="94"/>
    </row>
    <row r="103" ht="24.75" customHeight="1" spans="1:10">
      <c r="A103" s="100" t="s">
        <v>295</v>
      </c>
      <c r="B103" s="97" t="s">
        <v>162</v>
      </c>
      <c r="C103" s="98" t="s">
        <v>190</v>
      </c>
      <c r="D103" s="101">
        <v>49.58</v>
      </c>
      <c r="E103" s="101">
        <v>7.97</v>
      </c>
      <c r="F103" s="101">
        <v>395.15</v>
      </c>
      <c r="G103" s="101">
        <v>6633.35</v>
      </c>
      <c r="H103" s="97" t="s">
        <v>296</v>
      </c>
      <c r="I103" s="98" t="s">
        <v>297</v>
      </c>
      <c r="J103" s="94"/>
    </row>
    <row r="104" ht="34.5" customHeight="1" spans="1:10">
      <c r="A104" s="100" t="s">
        <v>298</v>
      </c>
      <c r="B104" s="97" t="s">
        <v>162</v>
      </c>
      <c r="C104" s="98" t="s">
        <v>163</v>
      </c>
      <c r="D104" s="101">
        <v>48.58</v>
      </c>
      <c r="E104" s="101">
        <v>7.27</v>
      </c>
      <c r="F104" s="101">
        <v>353.17</v>
      </c>
      <c r="G104" s="101">
        <v>6280.18</v>
      </c>
      <c r="H104" s="97" t="s">
        <v>299</v>
      </c>
      <c r="I104" s="98" t="s">
        <v>300</v>
      </c>
      <c r="J104" s="94"/>
    </row>
    <row r="105" ht="25.5" customHeight="1" spans="1:10">
      <c r="A105" s="100" t="s">
        <v>301</v>
      </c>
      <c r="B105" s="97" t="s">
        <v>162</v>
      </c>
      <c r="C105" s="98" t="s">
        <v>190</v>
      </c>
      <c r="D105" s="101">
        <v>48.08</v>
      </c>
      <c r="E105" s="101">
        <v>7.73</v>
      </c>
      <c r="F105" s="101">
        <v>371.65</v>
      </c>
      <c r="G105" s="101">
        <v>5908.53</v>
      </c>
      <c r="H105" s="97" t="s">
        <v>193</v>
      </c>
      <c r="I105" s="98" t="s">
        <v>287</v>
      </c>
      <c r="J105" s="94"/>
    </row>
    <row r="106" ht="24.75" customHeight="1" spans="1:10">
      <c r="A106" s="100" t="s">
        <v>302</v>
      </c>
      <c r="B106" s="97" t="s">
        <v>162</v>
      </c>
      <c r="C106" s="98" t="s">
        <v>190</v>
      </c>
      <c r="D106" s="101">
        <v>53.5</v>
      </c>
      <c r="E106" s="101">
        <v>7.76</v>
      </c>
      <c r="F106" s="101">
        <v>415.16</v>
      </c>
      <c r="G106" s="101">
        <v>5493.37</v>
      </c>
      <c r="H106" s="97" t="s">
        <v>303</v>
      </c>
      <c r="I106" s="97" t="s">
        <v>304</v>
      </c>
      <c r="J106" s="94"/>
    </row>
    <row r="107" ht="24.75" customHeight="1" spans="1:10">
      <c r="A107" s="100" t="s">
        <v>305</v>
      </c>
      <c r="B107" s="97" t="s">
        <v>162</v>
      </c>
      <c r="C107" s="98" t="s">
        <v>306</v>
      </c>
      <c r="D107" s="101">
        <v>51.32</v>
      </c>
      <c r="E107" s="101">
        <v>7.93</v>
      </c>
      <c r="F107" s="101">
        <v>406.96</v>
      </c>
      <c r="G107" s="101">
        <v>5086.41</v>
      </c>
      <c r="H107" s="97" t="s">
        <v>307</v>
      </c>
      <c r="I107" s="103">
        <v>528400</v>
      </c>
      <c r="J107" s="94"/>
    </row>
    <row r="108" ht="24.75" customHeight="1" spans="1:10">
      <c r="A108" s="100" t="s">
        <v>308</v>
      </c>
      <c r="B108" s="97" t="s">
        <v>162</v>
      </c>
      <c r="C108" s="98" t="s">
        <v>306</v>
      </c>
      <c r="D108" s="101">
        <v>45.85</v>
      </c>
      <c r="E108" s="101">
        <v>7.93</v>
      </c>
      <c r="F108" s="101">
        <v>363.59</v>
      </c>
      <c r="G108" s="101">
        <v>4722.82</v>
      </c>
      <c r="H108" s="97" t="s">
        <v>309</v>
      </c>
      <c r="I108" s="94"/>
      <c r="J108" s="94"/>
    </row>
    <row r="109" ht="24.75" customHeight="1" spans="1:10">
      <c r="A109" s="100" t="s">
        <v>310</v>
      </c>
      <c r="B109" s="97" t="s">
        <v>162</v>
      </c>
      <c r="C109" s="98" t="s">
        <v>190</v>
      </c>
      <c r="D109" s="101">
        <v>46.32</v>
      </c>
      <c r="E109" s="101">
        <v>7.76</v>
      </c>
      <c r="F109" s="101">
        <v>359.44</v>
      </c>
      <c r="G109" s="101">
        <v>4363.38</v>
      </c>
      <c r="H109" s="97" t="s">
        <v>311</v>
      </c>
      <c r="I109" s="94"/>
      <c r="J109" s="94"/>
    </row>
    <row r="110" ht="24.75" customHeight="1" spans="1:10">
      <c r="A110" s="100" t="s">
        <v>312</v>
      </c>
      <c r="B110" s="97" t="s">
        <v>162</v>
      </c>
      <c r="C110" s="98" t="s">
        <v>190</v>
      </c>
      <c r="D110" s="101">
        <v>32.52</v>
      </c>
      <c r="E110" s="101">
        <v>7.76</v>
      </c>
      <c r="F110" s="101">
        <v>252.35</v>
      </c>
      <c r="G110" s="101">
        <v>4111.03</v>
      </c>
      <c r="H110" s="97" t="s">
        <v>313</v>
      </c>
      <c r="I110" s="94"/>
      <c r="J110" s="94"/>
    </row>
    <row r="111" ht="25.5" customHeight="1" spans="1:10">
      <c r="A111" s="100" t="s">
        <v>314</v>
      </c>
      <c r="B111" s="97" t="s">
        <v>162</v>
      </c>
      <c r="C111" s="98" t="s">
        <v>163</v>
      </c>
      <c r="D111" s="101">
        <v>43</v>
      </c>
      <c r="E111" s="101">
        <v>7.27</v>
      </c>
      <c r="F111" s="101">
        <v>312.61</v>
      </c>
      <c r="G111" s="101">
        <v>3798.42</v>
      </c>
      <c r="H111" s="97" t="s">
        <v>193</v>
      </c>
      <c r="I111" s="98" t="s">
        <v>287</v>
      </c>
      <c r="J111" s="94"/>
    </row>
    <row r="112" ht="24.75" customHeight="1" spans="1:10">
      <c r="A112" s="100" t="s">
        <v>315</v>
      </c>
      <c r="B112" s="97" t="s">
        <v>162</v>
      </c>
      <c r="C112" s="98" t="s">
        <v>163</v>
      </c>
      <c r="D112" s="101">
        <v>44.12</v>
      </c>
      <c r="E112" s="101">
        <v>7.45</v>
      </c>
      <c r="F112" s="101">
        <v>328.69</v>
      </c>
      <c r="G112" s="101">
        <v>3469.73</v>
      </c>
      <c r="H112" s="97" t="s">
        <v>316</v>
      </c>
      <c r="I112" s="97" t="s">
        <v>317</v>
      </c>
      <c r="J112" s="94"/>
    </row>
    <row r="113" ht="24.75" customHeight="1" spans="1:10">
      <c r="A113" s="100" t="s">
        <v>318</v>
      </c>
      <c r="B113" s="97" t="s">
        <v>162</v>
      </c>
      <c r="C113" s="98" t="s">
        <v>190</v>
      </c>
      <c r="D113" s="101">
        <v>55.52</v>
      </c>
      <c r="E113" s="101">
        <v>7.52</v>
      </c>
      <c r="F113" s="101">
        <v>417.51</v>
      </c>
      <c r="G113" s="101">
        <v>3052.22</v>
      </c>
      <c r="H113" s="97" t="s">
        <v>215</v>
      </c>
      <c r="I113" s="97" t="s">
        <v>216</v>
      </c>
      <c r="J113" s="94"/>
    </row>
    <row r="114" ht="24.75" customHeight="1" spans="1:10">
      <c r="A114" s="100" t="s">
        <v>319</v>
      </c>
      <c r="B114" s="97" t="s">
        <v>162</v>
      </c>
      <c r="C114" s="98" t="s">
        <v>190</v>
      </c>
      <c r="D114" s="101">
        <v>37.2</v>
      </c>
      <c r="E114" s="101">
        <v>7.52</v>
      </c>
      <c r="F114" s="101">
        <v>279.74</v>
      </c>
      <c r="G114" s="101">
        <v>2772.48</v>
      </c>
      <c r="H114" s="98" t="s">
        <v>320</v>
      </c>
      <c r="I114" s="98" t="s">
        <v>321</v>
      </c>
      <c r="J114" s="94"/>
    </row>
    <row r="115" ht="24.75" customHeight="1" spans="1:10">
      <c r="A115" s="97" t="s">
        <v>322</v>
      </c>
      <c r="B115" s="98"/>
      <c r="C115" s="98"/>
      <c r="D115" s="98"/>
      <c r="E115" s="98"/>
      <c r="F115" s="98"/>
      <c r="G115" s="98"/>
      <c r="H115" s="98"/>
      <c r="I115" s="98"/>
      <c r="J115" s="98"/>
    </row>
    <row r="116" ht="24.75" customHeight="1" spans="1:10">
      <c r="A116" s="95" t="s">
        <v>323</v>
      </c>
      <c r="B116" s="96"/>
      <c r="C116" s="97" t="s">
        <v>130</v>
      </c>
      <c r="D116" s="97"/>
      <c r="E116" s="97"/>
      <c r="F116" s="97"/>
      <c r="G116" s="97"/>
      <c r="H116" s="97" t="s">
        <v>131</v>
      </c>
      <c r="I116" s="97"/>
      <c r="J116" s="97"/>
    </row>
    <row r="117" ht="24.75" customHeight="1" spans="1:10">
      <c r="A117" s="98" t="s">
        <v>132</v>
      </c>
      <c r="B117" s="98"/>
      <c r="C117" s="98"/>
      <c r="D117" s="94"/>
      <c r="E117" s="94"/>
      <c r="F117" s="94"/>
      <c r="G117" s="94"/>
      <c r="H117" s="97" t="s">
        <v>324</v>
      </c>
      <c r="I117" s="97"/>
      <c r="J117" s="97"/>
    </row>
    <row r="118" ht="24.75" customHeight="1" spans="1:10">
      <c r="A118" s="97" t="s">
        <v>134</v>
      </c>
      <c r="B118" s="97" t="s">
        <v>135</v>
      </c>
      <c r="C118" s="97" t="s">
        <v>136</v>
      </c>
      <c r="D118" s="99" t="s">
        <v>137</v>
      </c>
      <c r="E118" s="99" t="s">
        <v>138</v>
      </c>
      <c r="F118" s="99" t="s">
        <v>139</v>
      </c>
      <c r="G118" s="99" t="s">
        <v>140</v>
      </c>
      <c r="H118" s="97" t="s">
        <v>141</v>
      </c>
      <c r="I118" s="97" t="s">
        <v>142</v>
      </c>
      <c r="J118" s="97" t="s">
        <v>143</v>
      </c>
    </row>
    <row r="119" ht="24.75" customHeight="1" spans="1:10">
      <c r="A119" s="100" t="s">
        <v>325</v>
      </c>
      <c r="B119" s="97" t="s">
        <v>162</v>
      </c>
      <c r="C119" s="100" t="s">
        <v>190</v>
      </c>
      <c r="D119" s="101">
        <v>49.83</v>
      </c>
      <c r="E119" s="101">
        <v>7.94</v>
      </c>
      <c r="F119" s="101">
        <v>395.65</v>
      </c>
      <c r="G119" s="101">
        <v>1879.32</v>
      </c>
      <c r="H119" s="97" t="s">
        <v>326</v>
      </c>
      <c r="I119" s="98" t="s">
        <v>327</v>
      </c>
      <c r="J119" s="94"/>
    </row>
    <row r="120" ht="25.5" customHeight="1" spans="1:10">
      <c r="A120" s="100" t="s">
        <v>328</v>
      </c>
      <c r="B120" s="97" t="s">
        <v>162</v>
      </c>
      <c r="C120" s="98" t="s">
        <v>190</v>
      </c>
      <c r="D120" s="101">
        <v>52.76</v>
      </c>
      <c r="E120" s="101">
        <v>7.94</v>
      </c>
      <c r="F120" s="101">
        <v>418.91</v>
      </c>
      <c r="G120" s="101">
        <v>1460.41</v>
      </c>
      <c r="H120" s="97" t="s">
        <v>326</v>
      </c>
      <c r="I120" s="98" t="s">
        <v>327</v>
      </c>
      <c r="J120" s="94"/>
    </row>
    <row r="121" ht="24.75" customHeight="1" spans="1:10">
      <c r="A121" s="104" t="s">
        <v>329</v>
      </c>
      <c r="B121" s="105" t="s">
        <v>162</v>
      </c>
      <c r="C121" s="98" t="s">
        <v>192</v>
      </c>
      <c r="D121" s="106">
        <v>49.16</v>
      </c>
      <c r="E121" s="106">
        <v>7.94</v>
      </c>
      <c r="F121" s="106">
        <v>390.33</v>
      </c>
      <c r="G121" s="106">
        <v>1070.08</v>
      </c>
      <c r="H121" s="105" t="s">
        <v>326</v>
      </c>
      <c r="I121" s="98" t="s">
        <v>330</v>
      </c>
      <c r="J121" s="94"/>
    </row>
    <row r="122" ht="25.5" customHeight="1" spans="1:10">
      <c r="A122" s="104" t="s">
        <v>331</v>
      </c>
      <c r="B122" s="105" t="s">
        <v>162</v>
      </c>
      <c r="C122" s="98" t="s">
        <v>192</v>
      </c>
      <c r="D122" s="106">
        <v>52.11</v>
      </c>
      <c r="E122" s="106">
        <v>8.23</v>
      </c>
      <c r="F122" s="106">
        <v>428.86</v>
      </c>
      <c r="G122" s="106">
        <v>641.22</v>
      </c>
      <c r="H122" s="105" t="s">
        <v>193</v>
      </c>
      <c r="I122" s="98" t="s">
        <v>194</v>
      </c>
      <c r="J122" s="94"/>
    </row>
    <row r="123" ht="24.75" customHeight="1" spans="1:10">
      <c r="A123" s="104" t="s">
        <v>332</v>
      </c>
      <c r="B123" s="105" t="s">
        <v>157</v>
      </c>
      <c r="C123" s="104" t="s">
        <v>146</v>
      </c>
      <c r="D123" s="106">
        <v>0</v>
      </c>
      <c r="E123" s="106">
        <v>0</v>
      </c>
      <c r="F123" s="106">
        <v>2000</v>
      </c>
      <c r="G123" s="106">
        <v>2641.22</v>
      </c>
      <c r="H123" s="105" t="s">
        <v>193</v>
      </c>
      <c r="I123" s="98" t="s">
        <v>194</v>
      </c>
      <c r="J123" s="94"/>
    </row>
    <row r="124" ht="25.5" customHeight="1" spans="1:10">
      <c r="A124" s="104" t="s">
        <v>333</v>
      </c>
      <c r="B124" s="105" t="s">
        <v>162</v>
      </c>
      <c r="C124" s="98" t="s">
        <v>192</v>
      </c>
      <c r="D124" s="106">
        <v>45.14</v>
      </c>
      <c r="E124" s="106">
        <v>8.23</v>
      </c>
      <c r="F124" s="106">
        <v>371.5</v>
      </c>
      <c r="G124" s="106">
        <v>2269.72</v>
      </c>
      <c r="H124" s="105" t="s">
        <v>193</v>
      </c>
      <c r="I124" s="98" t="s">
        <v>194</v>
      </c>
      <c r="J124" s="94"/>
    </row>
    <row r="125" ht="24.75" customHeight="1" spans="1:10">
      <c r="A125" s="104" t="s">
        <v>334</v>
      </c>
      <c r="B125" s="105" t="s">
        <v>162</v>
      </c>
      <c r="C125" s="98" t="s">
        <v>335</v>
      </c>
      <c r="D125" s="106">
        <v>49.6</v>
      </c>
      <c r="E125" s="106">
        <v>8.27</v>
      </c>
      <c r="F125" s="106">
        <v>410.19</v>
      </c>
      <c r="G125" s="106">
        <v>1859.53</v>
      </c>
      <c r="H125" s="105" t="s">
        <v>336</v>
      </c>
      <c r="I125" s="94"/>
      <c r="J125" s="94"/>
    </row>
    <row r="126" ht="24.75" customHeight="1" spans="1:10">
      <c r="A126" s="104" t="s">
        <v>337</v>
      </c>
      <c r="B126" s="105" t="s">
        <v>162</v>
      </c>
      <c r="C126" s="98" t="s">
        <v>335</v>
      </c>
      <c r="D126" s="106">
        <v>49.47</v>
      </c>
      <c r="E126" s="106">
        <v>8.27</v>
      </c>
      <c r="F126" s="106">
        <v>409.11</v>
      </c>
      <c r="G126" s="106">
        <v>1450.42</v>
      </c>
      <c r="H126" s="105" t="s">
        <v>338</v>
      </c>
      <c r="I126" s="94"/>
      <c r="J126" s="94"/>
    </row>
    <row r="127" ht="25.5" customHeight="1" spans="1:10">
      <c r="A127" s="104" t="s">
        <v>339</v>
      </c>
      <c r="B127" s="105" t="s">
        <v>162</v>
      </c>
      <c r="C127" s="98" t="s">
        <v>335</v>
      </c>
      <c r="D127" s="106">
        <v>14.76</v>
      </c>
      <c r="E127" s="106">
        <v>8.27</v>
      </c>
      <c r="F127" s="106">
        <v>122.06</v>
      </c>
      <c r="G127" s="106">
        <v>1328.36</v>
      </c>
      <c r="H127" s="105" t="s">
        <v>340</v>
      </c>
      <c r="I127" s="94"/>
      <c r="J127" s="94"/>
    </row>
    <row r="128" ht="25.5" customHeight="1" spans="1:10">
      <c r="A128" s="104" t="s">
        <v>341</v>
      </c>
      <c r="B128" s="105" t="s">
        <v>162</v>
      </c>
      <c r="C128" s="98" t="s">
        <v>192</v>
      </c>
      <c r="D128" s="106">
        <v>54.61</v>
      </c>
      <c r="E128" s="106">
        <v>8.23</v>
      </c>
      <c r="F128" s="106">
        <v>449.44</v>
      </c>
      <c r="G128" s="106">
        <v>878.92</v>
      </c>
      <c r="H128" s="105" t="s">
        <v>326</v>
      </c>
      <c r="I128" s="98" t="s">
        <v>330</v>
      </c>
      <c r="J128" s="94"/>
    </row>
    <row r="129" ht="24.75" customHeight="1" spans="1:10">
      <c r="A129" s="104" t="s">
        <v>342</v>
      </c>
      <c r="B129" s="105" t="s">
        <v>162</v>
      </c>
      <c r="C129" s="98" t="s">
        <v>192</v>
      </c>
      <c r="D129" s="106">
        <v>47.13</v>
      </c>
      <c r="E129" s="106">
        <v>8.23</v>
      </c>
      <c r="F129" s="106">
        <v>387.87</v>
      </c>
      <c r="G129" s="106">
        <v>491.05</v>
      </c>
      <c r="H129" s="105" t="s">
        <v>343</v>
      </c>
      <c r="I129" s="105" t="s">
        <v>344</v>
      </c>
      <c r="J129" s="94"/>
    </row>
    <row r="130" ht="24.75" customHeight="1" spans="1:10">
      <c r="A130" s="104" t="s">
        <v>345</v>
      </c>
      <c r="B130" s="105" t="s">
        <v>157</v>
      </c>
      <c r="C130" s="104" t="s">
        <v>146</v>
      </c>
      <c r="D130" s="106">
        <v>0</v>
      </c>
      <c r="E130" s="106">
        <v>0</v>
      </c>
      <c r="F130" s="106">
        <v>2000</v>
      </c>
      <c r="G130" s="106">
        <v>2491.05</v>
      </c>
      <c r="H130" s="105" t="s">
        <v>326</v>
      </c>
      <c r="I130" s="98" t="s">
        <v>330</v>
      </c>
      <c r="J130" s="94"/>
    </row>
    <row r="131" ht="25.5" customHeight="1" spans="1:10">
      <c r="A131" s="104" t="s">
        <v>346</v>
      </c>
      <c r="B131" s="105" t="s">
        <v>162</v>
      </c>
      <c r="C131" s="98" t="s">
        <v>192</v>
      </c>
      <c r="D131" s="106">
        <v>50.92</v>
      </c>
      <c r="E131" s="106">
        <v>8.23</v>
      </c>
      <c r="F131" s="106">
        <v>419.07</v>
      </c>
      <c r="G131" s="106">
        <v>2071.98</v>
      </c>
      <c r="H131" s="105" t="s">
        <v>326</v>
      </c>
      <c r="I131" s="98" t="s">
        <v>330</v>
      </c>
      <c r="J131" s="94"/>
    </row>
    <row r="132" ht="24.75" customHeight="1" spans="1:10">
      <c r="A132" s="104" t="s">
        <v>347</v>
      </c>
      <c r="B132" s="105" t="s">
        <v>162</v>
      </c>
      <c r="C132" s="98" t="s">
        <v>192</v>
      </c>
      <c r="D132" s="106">
        <v>49.44</v>
      </c>
      <c r="E132" s="106">
        <v>8.09</v>
      </c>
      <c r="F132" s="106">
        <v>399.96</v>
      </c>
      <c r="G132" s="106">
        <v>1672.02</v>
      </c>
      <c r="H132" s="105" t="s">
        <v>326</v>
      </c>
      <c r="I132" s="98" t="s">
        <v>330</v>
      </c>
      <c r="J132" s="94"/>
    </row>
    <row r="133" ht="24.75" customHeight="1" spans="1:10">
      <c r="A133" s="104" t="s">
        <v>348</v>
      </c>
      <c r="B133" s="105" t="s">
        <v>162</v>
      </c>
      <c r="C133" s="98" t="s">
        <v>192</v>
      </c>
      <c r="D133" s="106">
        <v>51.72</v>
      </c>
      <c r="E133" s="106">
        <v>8.09</v>
      </c>
      <c r="F133" s="106">
        <v>418.41</v>
      </c>
      <c r="G133" s="106">
        <v>1253.61</v>
      </c>
      <c r="H133" s="105" t="s">
        <v>326</v>
      </c>
      <c r="I133" s="98" t="s">
        <v>330</v>
      </c>
      <c r="J133" s="94"/>
    </row>
    <row r="134" ht="25.5" customHeight="1" spans="1:10">
      <c r="A134" s="104" t="s">
        <v>349</v>
      </c>
      <c r="B134" s="105" t="s">
        <v>162</v>
      </c>
      <c r="C134" s="98" t="s">
        <v>192</v>
      </c>
      <c r="D134" s="106">
        <v>46.57</v>
      </c>
      <c r="E134" s="106">
        <v>7.97</v>
      </c>
      <c r="F134" s="106">
        <v>371.16</v>
      </c>
      <c r="G134" s="106">
        <v>882.45</v>
      </c>
      <c r="H134" s="105" t="s">
        <v>326</v>
      </c>
      <c r="I134" s="98" t="s">
        <v>330</v>
      </c>
      <c r="J134" s="94"/>
    </row>
    <row r="135" ht="24.75" customHeight="1" spans="1:10">
      <c r="A135" s="104" t="s">
        <v>350</v>
      </c>
      <c r="B135" s="105" t="s">
        <v>162</v>
      </c>
      <c r="C135" s="98" t="s">
        <v>192</v>
      </c>
      <c r="D135" s="106">
        <v>48.97</v>
      </c>
      <c r="E135" s="106">
        <v>7.97</v>
      </c>
      <c r="F135" s="106">
        <v>390.29</v>
      </c>
      <c r="G135" s="106">
        <v>492.16</v>
      </c>
      <c r="H135" s="105" t="s">
        <v>326</v>
      </c>
      <c r="I135" s="98" t="s">
        <v>330</v>
      </c>
      <c r="J135" s="94"/>
    </row>
    <row r="136" ht="24.75" customHeight="1" spans="1:10">
      <c r="A136" s="104" t="s">
        <v>351</v>
      </c>
      <c r="B136" s="105" t="s">
        <v>157</v>
      </c>
      <c r="C136" s="104" t="s">
        <v>146</v>
      </c>
      <c r="D136" s="106">
        <v>0</v>
      </c>
      <c r="E136" s="106">
        <v>0</v>
      </c>
      <c r="F136" s="106">
        <v>2000</v>
      </c>
      <c r="G136" s="106">
        <v>2492.16</v>
      </c>
      <c r="H136" s="105" t="s">
        <v>215</v>
      </c>
      <c r="I136" s="105" t="s">
        <v>216</v>
      </c>
      <c r="J136" s="94"/>
    </row>
    <row r="137" ht="24.75" customHeight="1" spans="1:10">
      <c r="A137" s="104" t="s">
        <v>352</v>
      </c>
      <c r="B137" s="105" t="s">
        <v>162</v>
      </c>
      <c r="C137" s="98" t="s">
        <v>192</v>
      </c>
      <c r="D137" s="106">
        <v>46.43</v>
      </c>
      <c r="E137" s="106">
        <v>7.73</v>
      </c>
      <c r="F137" s="106">
        <v>358.9</v>
      </c>
      <c r="G137" s="106">
        <v>2133.26</v>
      </c>
      <c r="H137" s="105" t="s">
        <v>215</v>
      </c>
      <c r="I137" s="105" t="s">
        <v>216</v>
      </c>
      <c r="J137" s="94"/>
    </row>
    <row r="138" ht="25.5" customHeight="1" spans="1:10">
      <c r="A138" s="104" t="s">
        <v>353</v>
      </c>
      <c r="B138" s="105" t="s">
        <v>162</v>
      </c>
      <c r="C138" s="98" t="s">
        <v>192</v>
      </c>
      <c r="D138" s="106">
        <v>47.79</v>
      </c>
      <c r="E138" s="106">
        <v>7.73</v>
      </c>
      <c r="F138" s="106">
        <v>369.41</v>
      </c>
      <c r="G138" s="106">
        <v>1763.85</v>
      </c>
      <c r="H138" s="105" t="s">
        <v>326</v>
      </c>
      <c r="I138" s="98" t="s">
        <v>330</v>
      </c>
      <c r="J138" s="94"/>
    </row>
    <row r="139" ht="24.75" customHeight="1" spans="1:10">
      <c r="A139" s="104" t="s">
        <v>354</v>
      </c>
      <c r="B139" s="105" t="s">
        <v>162</v>
      </c>
      <c r="C139" s="98" t="s">
        <v>192</v>
      </c>
      <c r="D139" s="106">
        <v>55</v>
      </c>
      <c r="E139" s="106">
        <v>7.93</v>
      </c>
      <c r="F139" s="106">
        <v>436.15</v>
      </c>
      <c r="G139" s="106">
        <v>1327.7</v>
      </c>
      <c r="H139" s="105" t="s">
        <v>326</v>
      </c>
      <c r="I139" s="98" t="s">
        <v>330</v>
      </c>
      <c r="J139" s="94"/>
    </row>
    <row r="140" ht="25.5" customHeight="1" spans="1:10">
      <c r="A140" s="104" t="s">
        <v>355</v>
      </c>
      <c r="B140" s="105" t="s">
        <v>162</v>
      </c>
      <c r="C140" s="98" t="s">
        <v>192</v>
      </c>
      <c r="D140" s="106">
        <v>50.56</v>
      </c>
      <c r="E140" s="106">
        <v>7.52</v>
      </c>
      <c r="F140" s="106">
        <v>380.21</v>
      </c>
      <c r="G140" s="106">
        <v>947.49</v>
      </c>
      <c r="H140" s="105" t="s">
        <v>326</v>
      </c>
      <c r="I140" s="98" t="s">
        <v>330</v>
      </c>
      <c r="J140" s="94"/>
    </row>
    <row r="141" ht="24.75" customHeight="1" spans="1:10">
      <c r="A141" s="104" t="s">
        <v>356</v>
      </c>
      <c r="B141" s="105" t="s">
        <v>157</v>
      </c>
      <c r="C141" s="104" t="s">
        <v>146</v>
      </c>
      <c r="D141" s="106">
        <v>0</v>
      </c>
      <c r="E141" s="106">
        <v>0</v>
      </c>
      <c r="F141" s="106">
        <v>2000</v>
      </c>
      <c r="G141" s="106">
        <v>2947.49</v>
      </c>
      <c r="H141" s="105" t="s">
        <v>326</v>
      </c>
      <c r="I141" s="98" t="s">
        <v>330</v>
      </c>
      <c r="J141" s="94"/>
    </row>
    <row r="142" ht="25.5" customHeight="1" spans="1:10">
      <c r="A142" s="104" t="s">
        <v>357</v>
      </c>
      <c r="B142" s="105" t="s">
        <v>162</v>
      </c>
      <c r="C142" s="98" t="s">
        <v>192</v>
      </c>
      <c r="D142" s="106">
        <v>53.34</v>
      </c>
      <c r="E142" s="106">
        <v>7.52</v>
      </c>
      <c r="F142" s="106">
        <v>401.11</v>
      </c>
      <c r="G142" s="106">
        <v>2546.38</v>
      </c>
      <c r="H142" s="105" t="s">
        <v>326</v>
      </c>
      <c r="I142" s="98" t="s">
        <v>330</v>
      </c>
      <c r="J142" s="94"/>
    </row>
    <row r="143" ht="24.75" customHeight="1" spans="1:10">
      <c r="A143" s="104" t="s">
        <v>358</v>
      </c>
      <c r="B143" s="105" t="s">
        <v>162</v>
      </c>
      <c r="C143" s="98" t="s">
        <v>192</v>
      </c>
      <c r="D143" s="106">
        <v>37.22</v>
      </c>
      <c r="E143" s="106">
        <v>7.52</v>
      </c>
      <c r="F143" s="106">
        <v>279.89</v>
      </c>
      <c r="G143" s="106">
        <v>2266.49</v>
      </c>
      <c r="H143" s="105" t="s">
        <v>264</v>
      </c>
      <c r="I143" s="98" t="s">
        <v>265</v>
      </c>
      <c r="J143" s="94"/>
    </row>
    <row r="144" ht="25.5" customHeight="1" spans="1:10">
      <c r="A144" s="104" t="s">
        <v>359</v>
      </c>
      <c r="B144" s="105" t="s">
        <v>162</v>
      </c>
      <c r="C144" s="98" t="s">
        <v>192</v>
      </c>
      <c r="D144" s="106">
        <v>47.33</v>
      </c>
      <c r="E144" s="106">
        <v>7.52</v>
      </c>
      <c r="F144" s="106">
        <v>355.92</v>
      </c>
      <c r="G144" s="106">
        <v>1910.57</v>
      </c>
      <c r="H144" s="105" t="s">
        <v>326</v>
      </c>
      <c r="I144" s="98" t="s">
        <v>330</v>
      </c>
      <c r="J144" s="94"/>
    </row>
    <row r="145" ht="25.5" customHeight="1" spans="1:10">
      <c r="A145" s="104" t="s">
        <v>360</v>
      </c>
      <c r="B145" s="105" t="s">
        <v>162</v>
      </c>
      <c r="C145" s="98" t="s">
        <v>192</v>
      </c>
      <c r="D145" s="106">
        <v>48.01</v>
      </c>
      <c r="E145" s="106">
        <v>7.52</v>
      </c>
      <c r="F145" s="106">
        <v>361.03</v>
      </c>
      <c r="G145" s="106">
        <v>1549.54</v>
      </c>
      <c r="H145" s="105" t="s">
        <v>326</v>
      </c>
      <c r="I145" s="98" t="s">
        <v>330</v>
      </c>
      <c r="J145" s="94"/>
    </row>
    <row r="146" ht="24.75" customHeight="1" spans="1:10">
      <c r="A146" s="104" t="s">
        <v>361</v>
      </c>
      <c r="B146" s="105" t="s">
        <v>162</v>
      </c>
      <c r="C146" s="98" t="s">
        <v>192</v>
      </c>
      <c r="D146" s="106">
        <v>47.79</v>
      </c>
      <c r="E146" s="106">
        <v>7.33</v>
      </c>
      <c r="F146" s="106">
        <v>350.3</v>
      </c>
      <c r="G146" s="106">
        <v>1199.24</v>
      </c>
      <c r="H146" s="105" t="s">
        <v>326</v>
      </c>
      <c r="I146" s="98" t="s">
        <v>330</v>
      </c>
      <c r="J146" s="94"/>
    </row>
    <row r="147" ht="24.75" customHeight="1" spans="1:10">
      <c r="A147" s="104" t="s">
        <v>362</v>
      </c>
      <c r="B147" s="105" t="s">
        <v>157</v>
      </c>
      <c r="C147" s="104" t="s">
        <v>146</v>
      </c>
      <c r="D147" s="106">
        <v>0</v>
      </c>
      <c r="E147" s="106">
        <v>0</v>
      </c>
      <c r="F147" s="106">
        <v>4000</v>
      </c>
      <c r="G147" s="106">
        <v>5199.24</v>
      </c>
      <c r="H147" s="105" t="s">
        <v>326</v>
      </c>
      <c r="I147" s="98" t="s">
        <v>330</v>
      </c>
      <c r="J147" s="94"/>
    </row>
    <row r="148" ht="25.5" customHeight="1" spans="1:10">
      <c r="A148" s="104" t="s">
        <v>363</v>
      </c>
      <c r="B148" s="105" t="s">
        <v>162</v>
      </c>
      <c r="C148" s="98" t="s">
        <v>192</v>
      </c>
      <c r="D148" s="106">
        <v>45.97</v>
      </c>
      <c r="E148" s="106">
        <v>7.38</v>
      </c>
      <c r="F148" s="106">
        <v>339.25</v>
      </c>
      <c r="G148" s="106">
        <v>4859.99</v>
      </c>
      <c r="H148" s="105" t="s">
        <v>326</v>
      </c>
      <c r="I148" s="98" t="s">
        <v>330</v>
      </c>
      <c r="J148" s="94"/>
    </row>
    <row r="149" ht="24.75" customHeight="1" spans="1:10">
      <c r="A149" s="104" t="s">
        <v>364</v>
      </c>
      <c r="B149" s="105" t="s">
        <v>162</v>
      </c>
      <c r="C149" s="98" t="s">
        <v>192</v>
      </c>
      <c r="D149" s="106">
        <v>47.37</v>
      </c>
      <c r="E149" s="106">
        <v>7.38</v>
      </c>
      <c r="F149" s="106">
        <v>349.59</v>
      </c>
      <c r="G149" s="106">
        <v>4510.4</v>
      </c>
      <c r="H149" s="105" t="s">
        <v>215</v>
      </c>
      <c r="I149" s="105" t="s">
        <v>216</v>
      </c>
      <c r="J149" s="94"/>
    </row>
    <row r="150" ht="25.5" customHeight="1" spans="1:10">
      <c r="A150" s="104" t="s">
        <v>365</v>
      </c>
      <c r="B150" s="105" t="s">
        <v>162</v>
      </c>
      <c r="C150" s="98" t="s">
        <v>192</v>
      </c>
      <c r="D150" s="106">
        <v>54.36</v>
      </c>
      <c r="E150" s="106">
        <v>7.6</v>
      </c>
      <c r="F150" s="106">
        <v>413.13</v>
      </c>
      <c r="G150" s="106">
        <v>4097.27</v>
      </c>
      <c r="H150" s="105" t="s">
        <v>326</v>
      </c>
      <c r="I150" s="98" t="s">
        <v>330</v>
      </c>
      <c r="J150" s="94"/>
    </row>
    <row r="151" ht="24.75" customHeight="1" spans="1:10">
      <c r="A151" s="104" t="s">
        <v>366</v>
      </c>
      <c r="B151" s="105" t="s">
        <v>162</v>
      </c>
      <c r="C151" s="98" t="s">
        <v>192</v>
      </c>
      <c r="D151" s="106">
        <v>47.63</v>
      </c>
      <c r="E151" s="106">
        <v>7.8</v>
      </c>
      <c r="F151" s="106">
        <v>371.51</v>
      </c>
      <c r="G151" s="106">
        <v>3725.76</v>
      </c>
      <c r="H151" s="105" t="s">
        <v>326</v>
      </c>
      <c r="I151" s="98" t="s">
        <v>330</v>
      </c>
      <c r="J151" s="94"/>
    </row>
    <row r="152" ht="24.75" customHeight="1" spans="1:10">
      <c r="A152" s="104" t="s">
        <v>367</v>
      </c>
      <c r="B152" s="105" t="s">
        <v>162</v>
      </c>
      <c r="C152" s="98" t="s">
        <v>192</v>
      </c>
      <c r="D152" s="106">
        <v>48.26</v>
      </c>
      <c r="E152" s="106">
        <v>7.8</v>
      </c>
      <c r="F152" s="106">
        <v>376.42</v>
      </c>
      <c r="G152" s="106">
        <v>3349.34</v>
      </c>
      <c r="H152" s="105" t="s">
        <v>343</v>
      </c>
      <c r="I152" s="105" t="s">
        <v>344</v>
      </c>
      <c r="J152" s="94"/>
    </row>
    <row r="153" ht="25.5" customHeight="1" spans="1:10">
      <c r="A153" s="104" t="s">
        <v>368</v>
      </c>
      <c r="B153" s="105" t="s">
        <v>162</v>
      </c>
      <c r="C153" s="98" t="s">
        <v>192</v>
      </c>
      <c r="D153" s="106">
        <v>46.56</v>
      </c>
      <c r="E153" s="106">
        <v>7.8</v>
      </c>
      <c r="F153" s="106">
        <v>363.16</v>
      </c>
      <c r="G153" s="106">
        <v>2986.18</v>
      </c>
      <c r="H153" s="105" t="s">
        <v>326</v>
      </c>
      <c r="I153" s="98" t="s">
        <v>330</v>
      </c>
      <c r="J153" s="94"/>
    </row>
    <row r="154" ht="24.75" customHeight="1" spans="1:10">
      <c r="A154" s="104" t="s">
        <v>369</v>
      </c>
      <c r="B154" s="105" t="s">
        <v>162</v>
      </c>
      <c r="C154" s="98" t="s">
        <v>192</v>
      </c>
      <c r="D154" s="106">
        <v>42.35</v>
      </c>
      <c r="E154" s="106">
        <v>7.69</v>
      </c>
      <c r="F154" s="106">
        <v>325.67</v>
      </c>
      <c r="G154" s="106">
        <v>2660.51</v>
      </c>
      <c r="H154" s="105" t="s">
        <v>326</v>
      </c>
      <c r="I154" s="98" t="s">
        <v>330</v>
      </c>
      <c r="J154" s="94"/>
    </row>
    <row r="155" ht="24.75" customHeight="1" spans="1:10">
      <c r="A155" s="104" t="s">
        <v>370</v>
      </c>
      <c r="B155" s="105" t="s">
        <v>162</v>
      </c>
      <c r="C155" s="98" t="s">
        <v>192</v>
      </c>
      <c r="D155" s="106">
        <v>51.07</v>
      </c>
      <c r="E155" s="106">
        <v>7.69</v>
      </c>
      <c r="F155" s="106">
        <v>392.72</v>
      </c>
      <c r="G155" s="106">
        <v>2267.79</v>
      </c>
      <c r="H155" s="98" t="s">
        <v>371</v>
      </c>
      <c r="I155" s="98" t="s">
        <v>372</v>
      </c>
      <c r="J155" s="94"/>
    </row>
    <row r="156" ht="24.75" customHeight="1" spans="1:10">
      <c r="A156" s="104" t="s">
        <v>373</v>
      </c>
      <c r="B156" s="105" t="s">
        <v>162</v>
      </c>
      <c r="C156" s="98" t="s">
        <v>192</v>
      </c>
      <c r="D156" s="106">
        <v>47.64</v>
      </c>
      <c r="E156" s="106">
        <v>7.69</v>
      </c>
      <c r="F156" s="106">
        <v>366.35</v>
      </c>
      <c r="G156" s="106">
        <v>1901.44</v>
      </c>
      <c r="H156" s="105" t="s">
        <v>343</v>
      </c>
      <c r="I156" s="105" t="s">
        <v>344</v>
      </c>
      <c r="J156" s="94"/>
    </row>
    <row r="157" ht="25.5" customHeight="1" spans="1:10">
      <c r="A157" s="104" t="s">
        <v>374</v>
      </c>
      <c r="B157" s="105" t="s">
        <v>162</v>
      </c>
      <c r="C157" s="98" t="s">
        <v>192</v>
      </c>
      <c r="D157" s="106">
        <v>52.03</v>
      </c>
      <c r="E157" s="106">
        <v>7.69</v>
      </c>
      <c r="F157" s="106">
        <v>400.11</v>
      </c>
      <c r="G157" s="106">
        <v>1501.33</v>
      </c>
      <c r="H157" s="105" t="s">
        <v>326</v>
      </c>
      <c r="I157" s="98" t="s">
        <v>330</v>
      </c>
      <c r="J157" s="94"/>
    </row>
    <row r="158" ht="24.75" customHeight="1" spans="1:10">
      <c r="A158" s="104" t="s">
        <v>375</v>
      </c>
      <c r="B158" s="105" t="s">
        <v>162</v>
      </c>
      <c r="C158" s="98" t="s">
        <v>192</v>
      </c>
      <c r="D158" s="106">
        <v>27.02</v>
      </c>
      <c r="E158" s="106">
        <v>7.69</v>
      </c>
      <c r="F158" s="106">
        <v>207.78</v>
      </c>
      <c r="G158" s="106">
        <v>1293.55</v>
      </c>
      <c r="H158" s="105" t="s">
        <v>193</v>
      </c>
      <c r="I158" s="98" t="s">
        <v>194</v>
      </c>
      <c r="J158" s="94"/>
    </row>
    <row r="159" ht="25.5" customHeight="1" spans="1:10">
      <c r="A159" s="104" t="s">
        <v>376</v>
      </c>
      <c r="B159" s="105" t="s">
        <v>162</v>
      </c>
      <c r="C159" s="98" t="s">
        <v>192</v>
      </c>
      <c r="D159" s="106">
        <v>44.06</v>
      </c>
      <c r="E159" s="106">
        <v>7.69</v>
      </c>
      <c r="F159" s="106">
        <v>338.82</v>
      </c>
      <c r="G159" s="106">
        <v>954.73</v>
      </c>
      <c r="H159" s="105" t="s">
        <v>326</v>
      </c>
      <c r="I159" s="98" t="s">
        <v>330</v>
      </c>
      <c r="J159" s="94"/>
    </row>
    <row r="160" ht="24.75" customHeight="1" spans="1:10">
      <c r="A160" s="104" t="s">
        <v>377</v>
      </c>
      <c r="B160" s="105" t="s">
        <v>157</v>
      </c>
      <c r="C160" s="104" t="s">
        <v>146</v>
      </c>
      <c r="D160" s="106">
        <v>0</v>
      </c>
      <c r="E160" s="106">
        <v>0</v>
      </c>
      <c r="F160" s="106">
        <v>4000</v>
      </c>
      <c r="G160" s="106">
        <v>4954.73</v>
      </c>
      <c r="H160" s="105" t="s">
        <v>326</v>
      </c>
      <c r="I160" s="98" t="s">
        <v>330</v>
      </c>
      <c r="J160" s="94"/>
    </row>
    <row r="161" ht="25.5" customHeight="1" spans="1:10">
      <c r="A161" s="104" t="s">
        <v>378</v>
      </c>
      <c r="B161" s="105" t="s">
        <v>162</v>
      </c>
      <c r="C161" s="98" t="s">
        <v>192</v>
      </c>
      <c r="D161" s="106">
        <v>46.83</v>
      </c>
      <c r="E161" s="106">
        <v>7.54</v>
      </c>
      <c r="F161" s="106">
        <v>353.09</v>
      </c>
      <c r="G161" s="106">
        <v>4601.64</v>
      </c>
      <c r="H161" s="105" t="s">
        <v>326</v>
      </c>
      <c r="I161" s="98" t="s">
        <v>330</v>
      </c>
      <c r="J161" s="94"/>
    </row>
    <row r="162" ht="24.75" customHeight="1" spans="1:10">
      <c r="A162" s="104" t="s">
        <v>379</v>
      </c>
      <c r="B162" s="105" t="s">
        <v>162</v>
      </c>
      <c r="C162" s="98" t="s">
        <v>192</v>
      </c>
      <c r="D162" s="106">
        <v>47.86</v>
      </c>
      <c r="E162" s="106">
        <v>7.54</v>
      </c>
      <c r="F162" s="106">
        <v>360.86</v>
      </c>
      <c r="G162" s="106">
        <v>4240.78</v>
      </c>
      <c r="H162" s="105" t="s">
        <v>343</v>
      </c>
      <c r="I162" s="105" t="s">
        <v>344</v>
      </c>
      <c r="J162" s="94"/>
    </row>
    <row r="163" ht="25.5" customHeight="1" spans="1:10">
      <c r="A163" s="104" t="s">
        <v>380</v>
      </c>
      <c r="B163" s="105" t="s">
        <v>162</v>
      </c>
      <c r="C163" s="98" t="s">
        <v>192</v>
      </c>
      <c r="D163" s="106">
        <v>48.57</v>
      </c>
      <c r="E163" s="106">
        <v>7.54</v>
      </c>
      <c r="F163" s="106">
        <v>366.21</v>
      </c>
      <c r="G163" s="106">
        <v>3874.57</v>
      </c>
      <c r="H163" s="105" t="s">
        <v>326</v>
      </c>
      <c r="I163" s="98" t="s">
        <v>330</v>
      </c>
      <c r="J163" s="94"/>
    </row>
    <row r="164" ht="24.75" customHeight="1" spans="1:10">
      <c r="A164" s="104" t="s">
        <v>381</v>
      </c>
      <c r="B164" s="105" t="s">
        <v>162</v>
      </c>
      <c r="C164" s="98" t="s">
        <v>192</v>
      </c>
      <c r="D164" s="106">
        <v>43.07</v>
      </c>
      <c r="E164" s="106">
        <v>7.54</v>
      </c>
      <c r="F164" s="106">
        <v>324.74</v>
      </c>
      <c r="G164" s="106">
        <v>3549.83</v>
      </c>
      <c r="H164" s="105" t="s">
        <v>326</v>
      </c>
      <c r="I164" s="98" t="s">
        <v>330</v>
      </c>
      <c r="J164" s="94"/>
    </row>
    <row r="165" ht="25.5" customHeight="1" spans="1:10">
      <c r="A165" s="104" t="s">
        <v>382</v>
      </c>
      <c r="B165" s="105" t="s">
        <v>162</v>
      </c>
      <c r="C165" s="98" t="s">
        <v>192</v>
      </c>
      <c r="D165" s="106">
        <v>46.24</v>
      </c>
      <c r="E165" s="106">
        <v>7.54</v>
      </c>
      <c r="F165" s="106">
        <v>348.64</v>
      </c>
      <c r="G165" s="106">
        <v>3201.19</v>
      </c>
      <c r="H165" s="105" t="s">
        <v>326</v>
      </c>
      <c r="I165" s="98" t="s">
        <v>330</v>
      </c>
      <c r="J165" s="94"/>
    </row>
    <row r="166" ht="24.75" customHeight="1" spans="1:10">
      <c r="A166" s="104" t="s">
        <v>383</v>
      </c>
      <c r="B166" s="105" t="s">
        <v>162</v>
      </c>
      <c r="C166" s="98" t="s">
        <v>192</v>
      </c>
      <c r="D166" s="106">
        <v>45.18</v>
      </c>
      <c r="E166" s="106">
        <v>7.54</v>
      </c>
      <c r="F166" s="106">
        <v>340.65</v>
      </c>
      <c r="G166" s="106">
        <v>2860.54</v>
      </c>
      <c r="H166" s="105" t="s">
        <v>384</v>
      </c>
      <c r="I166" s="105" t="s">
        <v>385</v>
      </c>
      <c r="J166" s="94"/>
    </row>
    <row r="167" ht="24.75" customHeight="1" spans="1:10">
      <c r="A167" s="104" t="s">
        <v>386</v>
      </c>
      <c r="B167" s="105" t="s">
        <v>162</v>
      </c>
      <c r="C167" s="98" t="s">
        <v>192</v>
      </c>
      <c r="D167" s="106">
        <v>51.4</v>
      </c>
      <c r="E167" s="106">
        <v>7.54</v>
      </c>
      <c r="F167" s="106">
        <v>387.55</v>
      </c>
      <c r="G167" s="106">
        <v>2472.99</v>
      </c>
      <c r="H167" s="105" t="s">
        <v>343</v>
      </c>
      <c r="I167" s="105" t="s">
        <v>344</v>
      </c>
      <c r="J167" s="94"/>
    </row>
    <row r="168" ht="36.75" customHeight="1" spans="1:10">
      <c r="A168" s="104" t="s">
        <v>387</v>
      </c>
      <c r="B168" s="105" t="s">
        <v>162</v>
      </c>
      <c r="C168" s="98" t="s">
        <v>192</v>
      </c>
      <c r="D168" s="106">
        <v>54.97</v>
      </c>
      <c r="E168" s="106">
        <v>7.54</v>
      </c>
      <c r="F168" s="106">
        <v>414.47</v>
      </c>
      <c r="G168" s="106">
        <v>2058.52</v>
      </c>
      <c r="H168" s="105" t="s">
        <v>388</v>
      </c>
      <c r="I168" s="98" t="s">
        <v>389</v>
      </c>
      <c r="J168" s="94"/>
    </row>
    <row r="169" ht="24.75" customHeight="1" spans="1:10">
      <c r="A169" s="104" t="s">
        <v>390</v>
      </c>
      <c r="B169" s="105" t="s">
        <v>162</v>
      </c>
      <c r="C169" s="98" t="s">
        <v>192</v>
      </c>
      <c r="D169" s="106">
        <v>49.58</v>
      </c>
      <c r="E169" s="106">
        <v>7.48</v>
      </c>
      <c r="F169" s="106">
        <v>370.85</v>
      </c>
      <c r="G169" s="106">
        <v>1687.67</v>
      </c>
      <c r="H169" s="105" t="s">
        <v>326</v>
      </c>
      <c r="I169" s="98" t="s">
        <v>330</v>
      </c>
      <c r="J169" s="94"/>
    </row>
    <row r="170" ht="24.75" customHeight="1" spans="1:10">
      <c r="A170" s="104" t="s">
        <v>391</v>
      </c>
      <c r="B170" s="105" t="s">
        <v>157</v>
      </c>
      <c r="C170" s="104" t="s">
        <v>146</v>
      </c>
      <c r="D170" s="106">
        <v>0</v>
      </c>
      <c r="E170" s="106">
        <v>0</v>
      </c>
      <c r="F170" s="106">
        <v>4000</v>
      </c>
      <c r="G170" s="106">
        <v>5687.67</v>
      </c>
      <c r="H170" s="105" t="s">
        <v>326</v>
      </c>
      <c r="I170" s="98" t="s">
        <v>330</v>
      </c>
      <c r="J170" s="94"/>
    </row>
    <row r="171" ht="24.75" customHeight="1" spans="1:10">
      <c r="A171" s="104" t="s">
        <v>392</v>
      </c>
      <c r="B171" s="105" t="s">
        <v>162</v>
      </c>
      <c r="C171" s="98" t="s">
        <v>192</v>
      </c>
      <c r="D171" s="106">
        <v>46.45</v>
      </c>
      <c r="E171" s="106">
        <v>7.48</v>
      </c>
      <c r="F171" s="106">
        <v>347.44</v>
      </c>
      <c r="G171" s="106">
        <v>5340.23</v>
      </c>
      <c r="H171" s="105" t="s">
        <v>326</v>
      </c>
      <c r="I171" s="98" t="s">
        <v>330</v>
      </c>
      <c r="J171" s="94"/>
    </row>
    <row r="172" ht="24.75" customHeight="1" spans="1:10">
      <c r="A172" s="104" t="s">
        <v>393</v>
      </c>
      <c r="B172" s="105" t="s">
        <v>162</v>
      </c>
      <c r="C172" s="98" t="s">
        <v>192</v>
      </c>
      <c r="D172" s="106">
        <v>48.15</v>
      </c>
      <c r="E172" s="106">
        <v>7.25</v>
      </c>
      <c r="F172" s="106">
        <v>349.08</v>
      </c>
      <c r="G172" s="106">
        <v>4991.15</v>
      </c>
      <c r="H172" s="105" t="s">
        <v>343</v>
      </c>
      <c r="I172" s="105" t="s">
        <v>344</v>
      </c>
      <c r="J172" s="94"/>
    </row>
    <row r="173" ht="24.75" customHeight="1" spans="1:10">
      <c r="A173" s="104" t="s">
        <v>394</v>
      </c>
      <c r="B173" s="105" t="s">
        <v>162</v>
      </c>
      <c r="C173" s="98" t="s">
        <v>192</v>
      </c>
      <c r="D173" s="106">
        <v>45.13</v>
      </c>
      <c r="E173" s="106">
        <v>7.25</v>
      </c>
      <c r="F173" s="106">
        <v>327.19</v>
      </c>
      <c r="G173" s="106">
        <v>4663.96</v>
      </c>
      <c r="H173" s="105" t="s">
        <v>326</v>
      </c>
      <c r="I173" s="98" t="s">
        <v>330</v>
      </c>
      <c r="J173" s="94"/>
    </row>
    <row r="174" ht="24.75" customHeight="1" spans="1:10">
      <c r="A174" s="104" t="s">
        <v>395</v>
      </c>
      <c r="B174" s="105" t="s">
        <v>162</v>
      </c>
      <c r="C174" s="98" t="s">
        <v>192</v>
      </c>
      <c r="D174" s="106">
        <v>38.14</v>
      </c>
      <c r="E174" s="106">
        <v>7.25</v>
      </c>
      <c r="F174" s="106">
        <v>276.51</v>
      </c>
      <c r="G174" s="106">
        <v>4387.45</v>
      </c>
      <c r="H174" s="105" t="s">
        <v>396</v>
      </c>
      <c r="I174" s="98" t="s">
        <v>397</v>
      </c>
      <c r="J174" s="94"/>
    </row>
    <row r="175" ht="24.75" customHeight="1" spans="1:10">
      <c r="A175" s="104" t="s">
        <v>398</v>
      </c>
      <c r="B175" s="105" t="s">
        <v>162</v>
      </c>
      <c r="C175" s="98" t="s">
        <v>399</v>
      </c>
      <c r="D175" s="106">
        <v>45.1</v>
      </c>
      <c r="E175" s="106">
        <v>7.25</v>
      </c>
      <c r="F175" s="106">
        <v>326.97</v>
      </c>
      <c r="G175" s="106">
        <v>4060.48</v>
      </c>
      <c r="H175" s="105" t="s">
        <v>400</v>
      </c>
      <c r="I175" s="94"/>
      <c r="J175" s="94"/>
    </row>
    <row r="176" ht="24.75" customHeight="1" spans="1:10">
      <c r="A176" s="104" t="s">
        <v>401</v>
      </c>
      <c r="B176" s="105" t="s">
        <v>162</v>
      </c>
      <c r="C176" s="98" t="s">
        <v>192</v>
      </c>
      <c r="D176" s="106">
        <v>49.65</v>
      </c>
      <c r="E176" s="106">
        <v>7.36</v>
      </c>
      <c r="F176" s="106">
        <v>365.42</v>
      </c>
      <c r="G176" s="106">
        <v>3695.06</v>
      </c>
      <c r="H176" s="105" t="s">
        <v>326</v>
      </c>
      <c r="I176" s="98" t="s">
        <v>330</v>
      </c>
      <c r="J176" s="94"/>
    </row>
    <row r="177" ht="24.75" customHeight="1" spans="1:10">
      <c r="A177" s="104" t="s">
        <v>402</v>
      </c>
      <c r="B177" s="105" t="s">
        <v>162</v>
      </c>
      <c r="C177" s="98" t="s">
        <v>192</v>
      </c>
      <c r="D177" s="106">
        <v>47.6</v>
      </c>
      <c r="E177" s="106">
        <v>7.36</v>
      </c>
      <c r="F177" s="106">
        <v>350.33</v>
      </c>
      <c r="G177" s="106">
        <v>3344.73</v>
      </c>
      <c r="H177" s="105" t="s">
        <v>326</v>
      </c>
      <c r="I177" s="98" t="s">
        <v>330</v>
      </c>
      <c r="J177" s="94"/>
    </row>
    <row r="178" ht="36.75" customHeight="1" spans="1:10">
      <c r="A178" s="104" t="s">
        <v>403</v>
      </c>
      <c r="B178" s="105" t="s">
        <v>162</v>
      </c>
      <c r="C178" s="98" t="s">
        <v>192</v>
      </c>
      <c r="D178" s="106">
        <v>47.95</v>
      </c>
      <c r="E178" s="106">
        <v>7.36</v>
      </c>
      <c r="F178" s="106">
        <v>352.91</v>
      </c>
      <c r="G178" s="106">
        <v>2991.82</v>
      </c>
      <c r="H178" s="105" t="s">
        <v>388</v>
      </c>
      <c r="I178" s="98" t="s">
        <v>389</v>
      </c>
      <c r="J178" s="94"/>
    </row>
    <row r="179" ht="24.75" customHeight="1" spans="1:10">
      <c r="A179" s="104" t="s">
        <v>404</v>
      </c>
      <c r="B179" s="105" t="s">
        <v>162</v>
      </c>
      <c r="C179" s="98" t="s">
        <v>192</v>
      </c>
      <c r="D179" s="106">
        <v>45.4</v>
      </c>
      <c r="E179" s="106">
        <v>7.3</v>
      </c>
      <c r="F179" s="106">
        <v>331.42</v>
      </c>
      <c r="G179" s="106">
        <v>2660.4</v>
      </c>
      <c r="H179" s="105" t="s">
        <v>326</v>
      </c>
      <c r="I179" s="98" t="s">
        <v>330</v>
      </c>
      <c r="J179" s="94"/>
    </row>
    <row r="180" ht="24.75" customHeight="1" spans="1:10">
      <c r="A180" s="104" t="s">
        <v>405</v>
      </c>
      <c r="B180" s="105" t="s">
        <v>162</v>
      </c>
      <c r="C180" s="98" t="s">
        <v>192</v>
      </c>
      <c r="D180" s="106">
        <v>46.81</v>
      </c>
      <c r="E180" s="106">
        <v>7.3</v>
      </c>
      <c r="F180" s="106">
        <v>341.71</v>
      </c>
      <c r="G180" s="106">
        <v>2318.69</v>
      </c>
      <c r="H180" s="105" t="s">
        <v>326</v>
      </c>
      <c r="I180" s="98" t="s">
        <v>330</v>
      </c>
      <c r="J180" s="94"/>
    </row>
    <row r="181" ht="24.75" customHeight="1" spans="1:10">
      <c r="A181" s="104" t="s">
        <v>406</v>
      </c>
      <c r="B181" s="105" t="s">
        <v>157</v>
      </c>
      <c r="C181" s="104" t="s">
        <v>146</v>
      </c>
      <c r="D181" s="106">
        <v>0</v>
      </c>
      <c r="E181" s="106">
        <v>0</v>
      </c>
      <c r="F181" s="106">
        <v>4000</v>
      </c>
      <c r="G181" s="106">
        <v>6318.69</v>
      </c>
      <c r="H181" s="105" t="s">
        <v>326</v>
      </c>
      <c r="I181" s="98" t="s">
        <v>330</v>
      </c>
      <c r="J181" s="94"/>
    </row>
    <row r="182" ht="24.75" customHeight="1" spans="1:10">
      <c r="A182" s="104" t="s">
        <v>407</v>
      </c>
      <c r="B182" s="105" t="s">
        <v>162</v>
      </c>
      <c r="C182" s="98" t="s">
        <v>192</v>
      </c>
      <c r="D182" s="106">
        <v>45.6</v>
      </c>
      <c r="E182" s="106">
        <v>7.25</v>
      </c>
      <c r="F182" s="106">
        <v>330.6</v>
      </c>
      <c r="G182" s="106">
        <v>5988.09</v>
      </c>
      <c r="H182" s="105" t="s">
        <v>343</v>
      </c>
      <c r="I182" s="105" t="s">
        <v>344</v>
      </c>
      <c r="J182" s="94"/>
    </row>
    <row r="183" ht="24.75" customHeight="1" spans="1:10">
      <c r="A183" s="104" t="s">
        <v>408</v>
      </c>
      <c r="B183" s="105" t="s">
        <v>162</v>
      </c>
      <c r="C183" s="98" t="s">
        <v>192</v>
      </c>
      <c r="D183" s="106">
        <v>47.26</v>
      </c>
      <c r="E183" s="106">
        <v>7.25</v>
      </c>
      <c r="F183" s="106">
        <v>342.63</v>
      </c>
      <c r="G183" s="106">
        <v>5645.46</v>
      </c>
      <c r="H183" s="105" t="s">
        <v>343</v>
      </c>
      <c r="I183" s="105" t="s">
        <v>344</v>
      </c>
      <c r="J183" s="94"/>
    </row>
    <row r="184" ht="24.75" customHeight="1" spans="1:10">
      <c r="A184" s="104" t="s">
        <v>409</v>
      </c>
      <c r="B184" s="105" t="s">
        <v>162</v>
      </c>
      <c r="C184" s="98" t="s">
        <v>192</v>
      </c>
      <c r="D184" s="106">
        <v>41.71</v>
      </c>
      <c r="E184" s="106">
        <v>7.25</v>
      </c>
      <c r="F184" s="106">
        <v>302.39</v>
      </c>
      <c r="G184" s="106">
        <v>5343.07</v>
      </c>
      <c r="H184" s="105" t="s">
        <v>326</v>
      </c>
      <c r="I184" s="98" t="s">
        <v>330</v>
      </c>
      <c r="J184" s="94"/>
    </row>
    <row r="185" ht="37.5" customHeight="1" spans="1:10">
      <c r="A185" s="104" t="s">
        <v>410</v>
      </c>
      <c r="B185" s="105" t="s">
        <v>162</v>
      </c>
      <c r="C185" s="98" t="s">
        <v>192</v>
      </c>
      <c r="D185" s="106">
        <v>38.29</v>
      </c>
      <c r="E185" s="106">
        <v>7.11</v>
      </c>
      <c r="F185" s="106">
        <v>272.24</v>
      </c>
      <c r="G185" s="106">
        <v>5070.83</v>
      </c>
      <c r="H185" s="105" t="s">
        <v>411</v>
      </c>
      <c r="I185" s="98" t="s">
        <v>412</v>
      </c>
      <c r="J185" s="94"/>
    </row>
    <row r="186" ht="24.75" customHeight="1" spans="1:10">
      <c r="A186" s="104" t="s">
        <v>413</v>
      </c>
      <c r="B186" s="105" t="s">
        <v>162</v>
      </c>
      <c r="C186" s="98" t="s">
        <v>192</v>
      </c>
      <c r="D186" s="106">
        <v>45.42</v>
      </c>
      <c r="E186" s="106">
        <v>7.11</v>
      </c>
      <c r="F186" s="106">
        <v>322.93</v>
      </c>
      <c r="G186" s="106">
        <v>4747.9</v>
      </c>
      <c r="H186" s="105" t="s">
        <v>326</v>
      </c>
      <c r="I186" s="98" t="s">
        <v>330</v>
      </c>
      <c r="J186" s="94"/>
    </row>
    <row r="187" ht="24.75" customHeight="1" spans="1:10">
      <c r="A187" s="105" t="s">
        <v>414</v>
      </c>
      <c r="B187" s="98"/>
      <c r="C187" s="98"/>
      <c r="D187" s="98"/>
      <c r="E187" s="98"/>
      <c r="F187" s="98"/>
      <c r="G187" s="98"/>
      <c r="H187" s="98"/>
      <c r="I187" s="98"/>
      <c r="J187" s="98"/>
    </row>
    <row r="188" ht="24.75" customHeight="1" spans="1:10">
      <c r="A188" s="105" t="s">
        <v>415</v>
      </c>
      <c r="B188" s="98"/>
      <c r="C188" s="105" t="s">
        <v>130</v>
      </c>
      <c r="D188" s="105"/>
      <c r="E188" s="105"/>
      <c r="F188" s="105"/>
      <c r="G188" s="105"/>
      <c r="H188" s="105" t="s">
        <v>131</v>
      </c>
      <c r="I188" s="105"/>
      <c r="J188" s="105"/>
    </row>
    <row r="189" ht="24.75" customHeight="1" spans="1:10">
      <c r="A189" s="98" t="s">
        <v>416</v>
      </c>
      <c r="B189" s="98"/>
      <c r="C189" s="98"/>
      <c r="D189" s="94"/>
      <c r="E189" s="94"/>
      <c r="F189" s="94"/>
      <c r="G189" s="94"/>
      <c r="H189" s="105" t="s">
        <v>133</v>
      </c>
      <c r="I189" s="105"/>
      <c r="J189" s="105"/>
    </row>
    <row r="190" ht="24.75" customHeight="1" spans="1:10">
      <c r="A190" s="105" t="s">
        <v>134</v>
      </c>
      <c r="B190" s="105" t="s">
        <v>135</v>
      </c>
      <c r="C190" s="105" t="s">
        <v>136</v>
      </c>
      <c r="D190" s="108" t="s">
        <v>137</v>
      </c>
      <c r="E190" s="108" t="s">
        <v>138</v>
      </c>
      <c r="F190" s="108" t="s">
        <v>139</v>
      </c>
      <c r="G190" s="108" t="s">
        <v>140</v>
      </c>
      <c r="H190" s="105" t="s">
        <v>141</v>
      </c>
      <c r="I190" s="105" t="s">
        <v>142</v>
      </c>
      <c r="J190" s="105" t="s">
        <v>143</v>
      </c>
    </row>
    <row r="191" ht="25.5" customHeight="1" spans="1:10">
      <c r="A191" s="104" t="s">
        <v>417</v>
      </c>
      <c r="B191" s="105" t="s">
        <v>162</v>
      </c>
      <c r="C191" s="104" t="s">
        <v>418</v>
      </c>
      <c r="D191" s="106">
        <v>36.98</v>
      </c>
      <c r="E191" s="106">
        <v>7.47</v>
      </c>
      <c r="F191" s="106">
        <v>276.24</v>
      </c>
      <c r="G191" s="106">
        <v>3660.69</v>
      </c>
      <c r="H191" s="105" t="s">
        <v>419</v>
      </c>
      <c r="I191" s="105" t="s">
        <v>420</v>
      </c>
      <c r="J191" s="94"/>
    </row>
    <row r="192" ht="24.75" customHeight="1" spans="1:10">
      <c r="A192" s="104" t="s">
        <v>421</v>
      </c>
      <c r="B192" s="105" t="s">
        <v>162</v>
      </c>
      <c r="C192" s="98" t="s">
        <v>192</v>
      </c>
      <c r="D192" s="106">
        <v>41.7</v>
      </c>
      <c r="E192" s="106">
        <v>7.94</v>
      </c>
      <c r="F192" s="106">
        <v>331.09</v>
      </c>
      <c r="G192" s="106">
        <v>3329.6</v>
      </c>
      <c r="H192" s="105" t="s">
        <v>419</v>
      </c>
      <c r="I192" s="105" t="s">
        <v>420</v>
      </c>
      <c r="J192" s="94"/>
    </row>
    <row r="193" ht="24.75" customHeight="1" spans="1:10">
      <c r="A193" s="104" t="s">
        <v>422</v>
      </c>
      <c r="B193" s="105" t="s">
        <v>162</v>
      </c>
      <c r="C193" s="98" t="s">
        <v>418</v>
      </c>
      <c r="D193" s="106">
        <v>35.63</v>
      </c>
      <c r="E193" s="106">
        <v>7.74</v>
      </c>
      <c r="F193" s="106">
        <v>275.77</v>
      </c>
      <c r="G193" s="106">
        <v>3053.83</v>
      </c>
      <c r="H193" s="105" t="s">
        <v>419</v>
      </c>
      <c r="I193" s="105" t="s">
        <v>420</v>
      </c>
      <c r="J193" s="94"/>
    </row>
    <row r="194" ht="24.75" customHeight="1" spans="1:10">
      <c r="A194" s="104" t="s">
        <v>423</v>
      </c>
      <c r="B194" s="105" t="s">
        <v>162</v>
      </c>
      <c r="C194" s="98" t="s">
        <v>192</v>
      </c>
      <c r="D194" s="106">
        <v>39.25</v>
      </c>
      <c r="E194" s="106">
        <v>8.23</v>
      </c>
      <c r="F194" s="106">
        <v>323.02</v>
      </c>
      <c r="G194" s="106">
        <v>2730.81</v>
      </c>
      <c r="H194" s="105" t="s">
        <v>424</v>
      </c>
      <c r="I194" s="105" t="s">
        <v>425</v>
      </c>
      <c r="J194" s="94"/>
    </row>
    <row r="195" ht="24.75" customHeight="1" spans="1:10">
      <c r="A195" s="104" t="s">
        <v>426</v>
      </c>
      <c r="B195" s="105" t="s">
        <v>162</v>
      </c>
      <c r="C195" s="98" t="s">
        <v>192</v>
      </c>
      <c r="D195" s="106">
        <v>41.91</v>
      </c>
      <c r="E195" s="106">
        <v>8.23</v>
      </c>
      <c r="F195" s="106">
        <v>344.91</v>
      </c>
      <c r="G195" s="106">
        <v>2385.9</v>
      </c>
      <c r="H195" s="105" t="s">
        <v>419</v>
      </c>
      <c r="I195" s="105" t="s">
        <v>420</v>
      </c>
      <c r="J195" s="94"/>
    </row>
    <row r="196" ht="24.75" customHeight="1" spans="1:10">
      <c r="A196" s="104" t="s">
        <v>427</v>
      </c>
      <c r="B196" s="105" t="s">
        <v>162</v>
      </c>
      <c r="C196" s="98" t="s">
        <v>418</v>
      </c>
      <c r="D196" s="106">
        <v>37.6</v>
      </c>
      <c r="E196" s="106">
        <v>7.74</v>
      </c>
      <c r="F196" s="106">
        <v>291.02</v>
      </c>
      <c r="G196" s="106">
        <v>2094.88</v>
      </c>
      <c r="H196" s="105" t="s">
        <v>419</v>
      </c>
      <c r="I196" s="105" t="s">
        <v>420</v>
      </c>
      <c r="J196" s="94"/>
    </row>
    <row r="197" ht="25.5" customHeight="1" spans="1:10">
      <c r="A197" s="104" t="s">
        <v>428</v>
      </c>
      <c r="B197" s="105" t="s">
        <v>162</v>
      </c>
      <c r="C197" s="98" t="s">
        <v>192</v>
      </c>
      <c r="D197" s="106">
        <v>42.29</v>
      </c>
      <c r="E197" s="106">
        <v>8.09</v>
      </c>
      <c r="F197" s="106">
        <v>342.12</v>
      </c>
      <c r="G197" s="106">
        <v>1752.76</v>
      </c>
      <c r="H197" s="105" t="s">
        <v>215</v>
      </c>
      <c r="I197" s="105" t="s">
        <v>216</v>
      </c>
      <c r="J197" s="94"/>
    </row>
    <row r="198" ht="24.75" customHeight="1" spans="1:10">
      <c r="A198" s="104" t="s">
        <v>429</v>
      </c>
      <c r="B198" s="105" t="s">
        <v>157</v>
      </c>
      <c r="C198" s="104" t="s">
        <v>146</v>
      </c>
      <c r="D198" s="106">
        <v>0</v>
      </c>
      <c r="E198" s="106">
        <v>0</v>
      </c>
      <c r="F198" s="106">
        <v>2400</v>
      </c>
      <c r="G198" s="106">
        <v>4152.76</v>
      </c>
      <c r="H198" s="105" t="s">
        <v>159</v>
      </c>
      <c r="I198" s="105" t="s">
        <v>160</v>
      </c>
      <c r="J198" s="94"/>
    </row>
    <row r="199" ht="24.75" customHeight="1" spans="1:10">
      <c r="A199" s="104" t="s">
        <v>430</v>
      </c>
      <c r="B199" s="105" t="s">
        <v>162</v>
      </c>
      <c r="C199" s="98" t="s">
        <v>431</v>
      </c>
      <c r="D199" s="106">
        <v>42.74</v>
      </c>
      <c r="E199" s="106">
        <v>7.93</v>
      </c>
      <c r="F199" s="106">
        <v>338.92</v>
      </c>
      <c r="G199" s="106">
        <v>3813.84</v>
      </c>
      <c r="H199" s="105" t="s">
        <v>159</v>
      </c>
      <c r="I199" s="105" t="s">
        <v>160</v>
      </c>
      <c r="J199" s="94"/>
    </row>
    <row r="200" ht="25.5" customHeight="1" spans="1:10">
      <c r="A200" s="104" t="s">
        <v>432</v>
      </c>
      <c r="B200" s="105" t="s">
        <v>162</v>
      </c>
      <c r="C200" s="98" t="s">
        <v>192</v>
      </c>
      <c r="D200" s="106">
        <v>43.03</v>
      </c>
      <c r="E200" s="106">
        <v>7.52</v>
      </c>
      <c r="F200" s="106">
        <v>323.58</v>
      </c>
      <c r="G200" s="106">
        <v>3490.26</v>
      </c>
      <c r="H200" s="105" t="s">
        <v>433</v>
      </c>
      <c r="I200" s="98" t="s">
        <v>434</v>
      </c>
      <c r="J200" s="94"/>
    </row>
    <row r="201" ht="24.75" customHeight="1" spans="1:10">
      <c r="A201" s="104" t="s">
        <v>435</v>
      </c>
      <c r="B201" s="105" t="s">
        <v>162</v>
      </c>
      <c r="C201" s="98" t="s">
        <v>192</v>
      </c>
      <c r="D201" s="106">
        <v>41.11</v>
      </c>
      <c r="E201" s="106">
        <v>7.52</v>
      </c>
      <c r="F201" s="106">
        <v>309.14</v>
      </c>
      <c r="G201" s="106">
        <v>3181.12</v>
      </c>
      <c r="H201" s="105" t="s">
        <v>215</v>
      </c>
      <c r="I201" s="105" t="s">
        <v>216</v>
      </c>
      <c r="J201" s="94"/>
    </row>
    <row r="202" ht="24.75" customHeight="1" spans="1:10">
      <c r="A202" s="104" t="s">
        <v>436</v>
      </c>
      <c r="B202" s="105" t="s">
        <v>162</v>
      </c>
      <c r="C202" s="98" t="s">
        <v>192</v>
      </c>
      <c r="D202" s="106">
        <v>43.03</v>
      </c>
      <c r="E202" s="106">
        <v>7.52</v>
      </c>
      <c r="F202" s="106">
        <v>323.58</v>
      </c>
      <c r="G202" s="106">
        <v>2857.54</v>
      </c>
      <c r="H202" s="105" t="s">
        <v>419</v>
      </c>
      <c r="I202" s="105" t="s">
        <v>420</v>
      </c>
      <c r="J202" s="94"/>
    </row>
    <row r="203" ht="24.75" customHeight="1" spans="1:10">
      <c r="A203" s="104" t="s">
        <v>437</v>
      </c>
      <c r="B203" s="105" t="s">
        <v>162</v>
      </c>
      <c r="C203" s="98" t="s">
        <v>192</v>
      </c>
      <c r="D203" s="106">
        <v>40.38</v>
      </c>
      <c r="E203" s="106">
        <v>7.33</v>
      </c>
      <c r="F203" s="106">
        <v>295.98</v>
      </c>
      <c r="G203" s="106">
        <v>2561.56</v>
      </c>
      <c r="H203" s="105" t="s">
        <v>438</v>
      </c>
      <c r="I203" s="105" t="s">
        <v>439</v>
      </c>
      <c r="J203" s="94"/>
    </row>
    <row r="204" ht="24.75" customHeight="1" spans="1:10">
      <c r="A204" s="104" t="s">
        <v>440</v>
      </c>
      <c r="B204" s="105" t="s">
        <v>162</v>
      </c>
      <c r="C204" s="98" t="s">
        <v>192</v>
      </c>
      <c r="D204" s="106">
        <v>10.13</v>
      </c>
      <c r="E204" s="106">
        <v>7.38</v>
      </c>
      <c r="F204" s="106">
        <v>74.75</v>
      </c>
      <c r="G204" s="106">
        <v>2486.81</v>
      </c>
      <c r="H204" s="105" t="s">
        <v>419</v>
      </c>
      <c r="I204" s="105" t="s">
        <v>420</v>
      </c>
      <c r="J204" s="94"/>
    </row>
    <row r="205" ht="24.75" customHeight="1" spans="1:10">
      <c r="A205" s="104" t="s">
        <v>441</v>
      </c>
      <c r="B205" s="105" t="s">
        <v>157</v>
      </c>
      <c r="C205" s="104" t="s">
        <v>146</v>
      </c>
      <c r="D205" s="106">
        <v>0</v>
      </c>
      <c r="E205" s="106">
        <v>0</v>
      </c>
      <c r="F205" s="106">
        <v>1200</v>
      </c>
      <c r="G205" s="106">
        <v>3686.81</v>
      </c>
      <c r="H205" s="105" t="s">
        <v>419</v>
      </c>
      <c r="I205" s="105" t="s">
        <v>420</v>
      </c>
      <c r="J205" s="94"/>
    </row>
    <row r="206" ht="25.5" customHeight="1" spans="1:10">
      <c r="A206" s="104" t="s">
        <v>442</v>
      </c>
      <c r="B206" s="105" t="s">
        <v>162</v>
      </c>
      <c r="C206" s="98" t="s">
        <v>192</v>
      </c>
      <c r="D206" s="106">
        <v>41.52</v>
      </c>
      <c r="E206" s="106">
        <v>7.6</v>
      </c>
      <c r="F206" s="106">
        <v>315.55</v>
      </c>
      <c r="G206" s="106">
        <v>3371.26</v>
      </c>
      <c r="H206" s="105" t="s">
        <v>433</v>
      </c>
      <c r="I206" s="98" t="s">
        <v>434</v>
      </c>
      <c r="J206" s="94"/>
    </row>
    <row r="207" ht="24.75" customHeight="1" spans="1:10">
      <c r="A207" s="104" t="s">
        <v>443</v>
      </c>
      <c r="B207" s="105" t="s">
        <v>162</v>
      </c>
      <c r="C207" s="98" t="s">
        <v>192</v>
      </c>
      <c r="D207" s="106">
        <v>39.1</v>
      </c>
      <c r="E207" s="106">
        <v>7.69</v>
      </c>
      <c r="F207" s="106">
        <v>300.67</v>
      </c>
      <c r="G207" s="106">
        <v>3070.59</v>
      </c>
      <c r="H207" s="105" t="s">
        <v>419</v>
      </c>
      <c r="I207" s="105" t="s">
        <v>420</v>
      </c>
      <c r="J207" s="94"/>
    </row>
    <row r="208" ht="24.75" customHeight="1" spans="1:10">
      <c r="A208" s="104" t="s">
        <v>444</v>
      </c>
      <c r="B208" s="105" t="s">
        <v>157</v>
      </c>
      <c r="C208" s="104" t="s">
        <v>146</v>
      </c>
      <c r="D208" s="106">
        <v>0</v>
      </c>
      <c r="E208" s="106">
        <v>0</v>
      </c>
      <c r="F208" s="106">
        <v>1200</v>
      </c>
      <c r="G208" s="106">
        <v>4270.59</v>
      </c>
      <c r="H208" s="98" t="s">
        <v>445</v>
      </c>
      <c r="I208" s="105" t="s">
        <v>446</v>
      </c>
      <c r="J208" s="94"/>
    </row>
    <row r="209" ht="24.75" customHeight="1" spans="1:11">
      <c r="A209" s="104" t="s">
        <v>447</v>
      </c>
      <c r="B209" s="105" t="s">
        <v>162</v>
      </c>
      <c r="C209" s="98" t="s">
        <v>192</v>
      </c>
      <c r="D209" s="106">
        <v>39.21</v>
      </c>
      <c r="E209" s="106">
        <v>7.69</v>
      </c>
      <c r="F209" s="106">
        <v>301.52</v>
      </c>
      <c r="G209" s="106">
        <v>3969.07</v>
      </c>
      <c r="H209" s="98" t="s">
        <v>445</v>
      </c>
      <c r="I209" s="105" t="s">
        <v>446</v>
      </c>
      <c r="J209" s="94"/>
    </row>
    <row r="210" ht="24.75" customHeight="1" spans="1:11">
      <c r="A210" s="104" t="s">
        <v>448</v>
      </c>
      <c r="B210" s="105" t="s">
        <v>162</v>
      </c>
      <c r="C210" s="98" t="s">
        <v>192</v>
      </c>
      <c r="D210" s="106">
        <v>35.36</v>
      </c>
      <c r="E210" s="106">
        <v>7.69</v>
      </c>
      <c r="F210" s="106">
        <v>271.91</v>
      </c>
      <c r="G210" s="106">
        <v>3697.16</v>
      </c>
      <c r="H210" s="105" t="s">
        <v>449</v>
      </c>
      <c r="I210" s="98" t="s">
        <v>450</v>
      </c>
      <c r="J210" s="94"/>
    </row>
    <row r="211" ht="25.5" customHeight="1" spans="1:11">
      <c r="A211" s="104" t="s">
        <v>451</v>
      </c>
      <c r="B211" s="105" t="s">
        <v>162</v>
      </c>
      <c r="C211" s="98" t="s">
        <v>192</v>
      </c>
      <c r="D211" s="106">
        <v>39.99</v>
      </c>
      <c r="E211" s="106">
        <v>7.54</v>
      </c>
      <c r="F211" s="106">
        <v>301.52</v>
      </c>
      <c r="G211" s="106">
        <v>3395.64</v>
      </c>
      <c r="H211" s="105" t="s">
        <v>452</v>
      </c>
      <c r="I211" s="98" t="s">
        <v>453</v>
      </c>
      <c r="J211" s="94"/>
    </row>
    <row r="212" ht="24.75" customHeight="1" spans="1:11">
      <c r="A212" s="104" t="s">
        <v>454</v>
      </c>
      <c r="B212" s="105" t="s">
        <v>157</v>
      </c>
      <c r="C212" s="104" t="s">
        <v>146</v>
      </c>
      <c r="D212" s="106">
        <v>0</v>
      </c>
      <c r="E212" s="106">
        <v>0</v>
      </c>
      <c r="F212" s="106">
        <v>600</v>
      </c>
      <c r="G212" s="106">
        <v>3995.64</v>
      </c>
      <c r="H212" s="105" t="s">
        <v>419</v>
      </c>
      <c r="I212" s="105" t="s">
        <v>420</v>
      </c>
      <c r="J212" s="94"/>
    </row>
    <row r="213" ht="24.75" customHeight="1" spans="1:11">
      <c r="A213" s="104" t="s">
        <v>455</v>
      </c>
      <c r="B213" s="105" t="s">
        <v>162</v>
      </c>
      <c r="C213" s="98" t="s">
        <v>418</v>
      </c>
      <c r="D213" s="106">
        <v>36.16</v>
      </c>
      <c r="E213" s="106">
        <v>7.09</v>
      </c>
      <c r="F213" s="106">
        <v>256.37</v>
      </c>
      <c r="G213" s="106">
        <v>3739.27</v>
      </c>
      <c r="H213" s="105" t="s">
        <v>419</v>
      </c>
      <c r="I213" s="105" t="s">
        <v>420</v>
      </c>
      <c r="J213" s="94"/>
    </row>
    <row r="214" ht="24.75" customHeight="1" spans="1:11">
      <c r="A214" s="104" t="s">
        <v>456</v>
      </c>
      <c r="B214" s="105" t="s">
        <v>162</v>
      </c>
      <c r="C214" s="98" t="s">
        <v>192</v>
      </c>
      <c r="D214" s="106">
        <v>41.67</v>
      </c>
      <c r="E214" s="106">
        <v>7.48</v>
      </c>
      <c r="F214" s="106">
        <v>311.69</v>
      </c>
      <c r="G214" s="106">
        <v>3427.58</v>
      </c>
      <c r="H214" s="105" t="s">
        <v>419</v>
      </c>
      <c r="I214" s="105" t="s">
        <v>420</v>
      </c>
      <c r="J214" s="94"/>
    </row>
    <row r="215" ht="25.5" customHeight="1" spans="1:11">
      <c r="A215" s="104" t="s">
        <v>457</v>
      </c>
      <c r="B215" s="105" t="s">
        <v>162</v>
      </c>
      <c r="C215" s="98" t="s">
        <v>418</v>
      </c>
      <c r="D215" s="106">
        <v>37.33</v>
      </c>
      <c r="E215" s="106">
        <v>7.03</v>
      </c>
      <c r="F215" s="106">
        <v>262.42</v>
      </c>
      <c r="G215" s="106">
        <v>3165.16</v>
      </c>
      <c r="H215" s="105" t="s">
        <v>159</v>
      </c>
      <c r="I215" s="105" t="s">
        <v>160</v>
      </c>
      <c r="J215" s="94"/>
    </row>
    <row r="216" ht="24.75" customHeight="1" spans="1:11">
      <c r="A216" s="104" t="s">
        <v>458</v>
      </c>
      <c r="B216" s="105" t="s">
        <v>162</v>
      </c>
      <c r="C216" s="98" t="s">
        <v>192</v>
      </c>
      <c r="D216" s="106">
        <v>9.67</v>
      </c>
      <c r="E216" s="106">
        <v>7.48</v>
      </c>
      <c r="F216" s="106">
        <v>72.33</v>
      </c>
      <c r="G216" s="106">
        <v>3092.83</v>
      </c>
      <c r="H216" s="105" t="s">
        <v>215</v>
      </c>
      <c r="I216" s="105" t="s">
        <v>216</v>
      </c>
      <c r="J216" s="94"/>
    </row>
    <row r="217" ht="24.75" customHeight="1" spans="1:11">
      <c r="A217" s="104" t="s">
        <v>459</v>
      </c>
      <c r="B217" s="105" t="s">
        <v>157</v>
      </c>
      <c r="C217" s="104" t="s">
        <v>146</v>
      </c>
      <c r="D217" s="106">
        <v>0</v>
      </c>
      <c r="E217" s="106">
        <v>0</v>
      </c>
      <c r="F217" s="106">
        <v>600</v>
      </c>
      <c r="G217" s="106">
        <v>3692.83</v>
      </c>
      <c r="H217" s="105" t="s">
        <v>215</v>
      </c>
      <c r="I217" s="105" t="s">
        <v>216</v>
      </c>
      <c r="J217" s="94"/>
    </row>
    <row r="218" ht="24.75" customHeight="1" spans="1:11">
      <c r="A218" s="104" t="s">
        <v>460</v>
      </c>
      <c r="B218" s="105" t="s">
        <v>162</v>
      </c>
      <c r="C218" s="98" t="s">
        <v>418</v>
      </c>
      <c r="D218" s="106">
        <v>38.04</v>
      </c>
      <c r="E218" s="106">
        <v>6.92</v>
      </c>
      <c r="F218" s="106">
        <v>263.23</v>
      </c>
      <c r="G218" s="106">
        <v>3429.6</v>
      </c>
      <c r="H218" s="105" t="s">
        <v>452</v>
      </c>
      <c r="I218" s="98" t="s">
        <v>453</v>
      </c>
      <c r="J218" s="94"/>
    </row>
    <row r="219" ht="24.75" customHeight="1" spans="1:11">
      <c r="A219" s="104" t="s">
        <v>461</v>
      </c>
      <c r="B219" s="104"/>
      <c r="C219" s="105" t="s">
        <v>162</v>
      </c>
      <c r="D219" s="98" t="s">
        <v>192</v>
      </c>
      <c r="E219" s="106">
        <v>39.59</v>
      </c>
      <c r="F219" s="106">
        <v>7.3</v>
      </c>
      <c r="G219" s="106">
        <v>289</v>
      </c>
      <c r="H219" s="106">
        <v>3140.6</v>
      </c>
      <c r="I219" s="98" t="s">
        <v>445</v>
      </c>
      <c r="J219" s="105" t="s">
        <v>446</v>
      </c>
      <c r="K219" s="94"/>
    </row>
    <row r="220" ht="24.75" customHeight="1" spans="1:11">
      <c r="A220" s="104" t="s">
        <v>462</v>
      </c>
      <c r="B220" s="104"/>
      <c r="C220" s="105" t="s">
        <v>162</v>
      </c>
      <c r="D220" s="98" t="s">
        <v>418</v>
      </c>
      <c r="E220" s="106">
        <v>40.95</v>
      </c>
      <c r="F220" s="106">
        <v>6.86</v>
      </c>
      <c r="G220" s="106">
        <v>280.91</v>
      </c>
      <c r="H220" s="106">
        <v>2859.69</v>
      </c>
      <c r="I220" s="105" t="s">
        <v>159</v>
      </c>
      <c r="J220" s="105" t="s">
        <v>160</v>
      </c>
      <c r="K220" s="94"/>
    </row>
    <row r="221" ht="25.5" customHeight="1" spans="1:11">
      <c r="A221" s="104" t="s">
        <v>463</v>
      </c>
      <c r="B221" s="104"/>
      <c r="C221" s="105" t="s">
        <v>162</v>
      </c>
      <c r="D221" s="98" t="s">
        <v>192</v>
      </c>
      <c r="E221" s="106">
        <v>41.37</v>
      </c>
      <c r="F221" s="106">
        <v>7.25</v>
      </c>
      <c r="G221" s="106">
        <v>299.93</v>
      </c>
      <c r="H221" s="106">
        <v>2559.76</v>
      </c>
      <c r="I221" s="105" t="s">
        <v>433</v>
      </c>
      <c r="J221" s="98" t="s">
        <v>434</v>
      </c>
      <c r="K221" s="94"/>
    </row>
    <row r="222" ht="24.75" customHeight="1" spans="1:11">
      <c r="A222" s="104" t="s">
        <v>464</v>
      </c>
      <c r="B222" s="104"/>
      <c r="C222" s="105" t="s">
        <v>157</v>
      </c>
      <c r="D222" s="104" t="s">
        <v>146</v>
      </c>
      <c r="E222" s="106">
        <v>0</v>
      </c>
      <c r="F222" s="106">
        <v>0</v>
      </c>
      <c r="G222" s="106">
        <v>1200</v>
      </c>
      <c r="H222" s="106">
        <v>3759.76</v>
      </c>
      <c r="I222" s="105" t="s">
        <v>433</v>
      </c>
      <c r="J222" s="98" t="s">
        <v>434</v>
      </c>
      <c r="K222" s="94"/>
    </row>
    <row r="223" ht="24.75" customHeight="1" spans="1:11">
      <c r="A223" s="109" t="s">
        <v>465</v>
      </c>
      <c r="B223" s="109"/>
      <c r="C223" s="109"/>
      <c r="D223" s="109" t="s">
        <v>466</v>
      </c>
      <c r="E223" s="109"/>
      <c r="F223" s="109"/>
      <c r="G223" s="109"/>
      <c r="H223" s="109"/>
      <c r="I223" s="110" t="s">
        <v>467</v>
      </c>
      <c r="J223" s="93"/>
      <c r="K223" s="93"/>
    </row>
    <row r="224" ht="24.75" customHeight="1" spans="1:11">
      <c r="A224" s="105" t="s">
        <v>468</v>
      </c>
      <c r="B224" s="98"/>
      <c r="C224" s="98"/>
      <c r="D224" s="105" t="s">
        <v>130</v>
      </c>
      <c r="E224" s="105"/>
      <c r="F224" s="105"/>
      <c r="G224" s="105"/>
      <c r="H224" s="105"/>
      <c r="I224" s="105" t="s">
        <v>131</v>
      </c>
      <c r="J224" s="105"/>
      <c r="K224" s="105"/>
    </row>
    <row r="225" ht="24.75" customHeight="1" spans="1:11">
      <c r="A225" s="105" t="s">
        <v>469</v>
      </c>
      <c r="B225" s="105"/>
      <c r="C225" s="105"/>
      <c r="D225" s="105"/>
      <c r="E225" s="94"/>
      <c r="F225" s="94"/>
      <c r="G225" s="94"/>
      <c r="H225" s="94"/>
      <c r="I225" s="105" t="s">
        <v>133</v>
      </c>
      <c r="J225" s="105"/>
      <c r="K225" s="105"/>
    </row>
    <row r="226" ht="24.75" customHeight="1" spans="1:11">
      <c r="A226" s="105" t="s">
        <v>134</v>
      </c>
      <c r="B226" s="105" t="s">
        <v>135</v>
      </c>
      <c r="C226" s="105"/>
      <c r="D226" s="105" t="s">
        <v>136</v>
      </c>
      <c r="E226" s="108" t="s">
        <v>137</v>
      </c>
      <c r="F226" s="108" t="s">
        <v>138</v>
      </c>
      <c r="G226" s="108" t="s">
        <v>139</v>
      </c>
      <c r="H226" s="108" t="s">
        <v>140</v>
      </c>
      <c r="I226" s="105" t="s">
        <v>141</v>
      </c>
      <c r="J226" s="105" t="s">
        <v>142</v>
      </c>
      <c r="K226" s="105" t="s">
        <v>143</v>
      </c>
    </row>
    <row r="227" ht="24.75" customHeight="1" spans="1:11">
      <c r="A227" s="104" t="s">
        <v>470</v>
      </c>
      <c r="B227" s="105" t="s">
        <v>157</v>
      </c>
      <c r="C227" s="105"/>
      <c r="D227" s="104" t="s">
        <v>146</v>
      </c>
      <c r="E227" s="106">
        <v>0</v>
      </c>
      <c r="F227" s="106">
        <v>0</v>
      </c>
      <c r="G227" s="106">
        <v>1000</v>
      </c>
      <c r="H227" s="106">
        <v>1025.53</v>
      </c>
      <c r="I227" s="105" t="s">
        <v>471</v>
      </c>
      <c r="J227" s="105" t="s">
        <v>472</v>
      </c>
      <c r="K227" s="94"/>
    </row>
    <row r="228" ht="25.5" customHeight="1" spans="1:11">
      <c r="A228" s="104" t="s">
        <v>473</v>
      </c>
      <c r="B228" s="105" t="s">
        <v>162</v>
      </c>
      <c r="C228" s="105"/>
      <c r="D228" s="98" t="s">
        <v>418</v>
      </c>
      <c r="E228" s="106">
        <v>48.55</v>
      </c>
      <c r="F228" s="106">
        <v>7.41</v>
      </c>
      <c r="G228" s="106">
        <v>359.75</v>
      </c>
      <c r="H228" s="106">
        <v>665.78</v>
      </c>
      <c r="I228" s="105" t="s">
        <v>471</v>
      </c>
      <c r="J228" s="105" t="s">
        <v>472</v>
      </c>
      <c r="K228" s="94"/>
    </row>
    <row r="229" ht="24.75" customHeight="1" spans="1:11">
      <c r="A229" s="104" t="s">
        <v>474</v>
      </c>
      <c r="B229" s="105" t="s">
        <v>162</v>
      </c>
      <c r="C229" s="105"/>
      <c r="D229" s="98" t="s">
        <v>418</v>
      </c>
      <c r="E229" s="106">
        <v>47.59</v>
      </c>
      <c r="F229" s="106">
        <v>7.47</v>
      </c>
      <c r="G229" s="106">
        <v>355.49</v>
      </c>
      <c r="H229" s="106">
        <v>310.29</v>
      </c>
      <c r="I229" s="105" t="s">
        <v>471</v>
      </c>
      <c r="J229" s="105" t="s">
        <v>472</v>
      </c>
      <c r="K229" s="94"/>
    </row>
    <row r="230" ht="24.75" customHeight="1" spans="1:11">
      <c r="A230" s="104" t="s">
        <v>475</v>
      </c>
      <c r="B230" s="105" t="s">
        <v>157</v>
      </c>
      <c r="C230" s="105"/>
      <c r="D230" s="104" t="s">
        <v>146</v>
      </c>
      <c r="E230" s="106">
        <v>0</v>
      </c>
      <c r="F230" s="106">
        <v>0</v>
      </c>
      <c r="G230" s="106">
        <v>1000</v>
      </c>
      <c r="H230" s="106">
        <v>1310.29</v>
      </c>
      <c r="I230" s="105" t="s">
        <v>471</v>
      </c>
      <c r="J230" s="105" t="s">
        <v>472</v>
      </c>
      <c r="K230" s="94"/>
    </row>
    <row r="231" ht="24.75" customHeight="1" spans="1:11">
      <c r="A231" s="104" t="s">
        <v>476</v>
      </c>
      <c r="B231" s="105" t="s">
        <v>162</v>
      </c>
      <c r="C231" s="105"/>
      <c r="D231" s="98" t="s">
        <v>418</v>
      </c>
      <c r="E231" s="106">
        <v>48.88</v>
      </c>
      <c r="F231" s="106">
        <v>7.74</v>
      </c>
      <c r="G231" s="106">
        <v>378.33</v>
      </c>
      <c r="H231" s="106">
        <v>931.96</v>
      </c>
      <c r="I231" s="105" t="s">
        <v>471</v>
      </c>
      <c r="J231" s="105" t="s">
        <v>472</v>
      </c>
      <c r="K231" s="94"/>
    </row>
    <row r="232" ht="24.75" customHeight="1" spans="1:11">
      <c r="A232" s="104" t="s">
        <v>477</v>
      </c>
      <c r="B232" s="105" t="s">
        <v>162</v>
      </c>
      <c r="C232" s="105"/>
      <c r="D232" s="98" t="s">
        <v>418</v>
      </c>
      <c r="E232" s="106">
        <v>12.92</v>
      </c>
      <c r="F232" s="106">
        <v>7.74</v>
      </c>
      <c r="G232" s="106">
        <v>100</v>
      </c>
      <c r="H232" s="106">
        <v>831.96</v>
      </c>
      <c r="I232" s="105" t="s">
        <v>471</v>
      </c>
      <c r="J232" s="105" t="s">
        <v>472</v>
      </c>
      <c r="K232" s="94"/>
    </row>
    <row r="233" ht="24.75" customHeight="1" spans="1:11">
      <c r="A233" s="104" t="s">
        <v>478</v>
      </c>
      <c r="B233" s="105" t="s">
        <v>162</v>
      </c>
      <c r="C233" s="105"/>
      <c r="D233" s="98" t="s">
        <v>479</v>
      </c>
      <c r="E233" s="106">
        <v>46.53</v>
      </c>
      <c r="F233" s="106">
        <v>7.72</v>
      </c>
      <c r="G233" s="106">
        <v>359.21</v>
      </c>
      <c r="H233" s="106">
        <v>472.75</v>
      </c>
      <c r="I233" s="105" t="s">
        <v>480</v>
      </c>
      <c r="J233" s="105" t="s">
        <v>481</v>
      </c>
      <c r="K233" s="94"/>
    </row>
    <row r="234" ht="24.75" customHeight="1" spans="1:11">
      <c r="A234" s="104" t="s">
        <v>482</v>
      </c>
      <c r="B234" s="105" t="s">
        <v>162</v>
      </c>
      <c r="C234" s="105"/>
      <c r="D234" s="104" t="s">
        <v>418</v>
      </c>
      <c r="E234" s="106">
        <v>49.71</v>
      </c>
      <c r="F234" s="106">
        <v>7.74</v>
      </c>
      <c r="G234" s="106">
        <v>384.75</v>
      </c>
      <c r="H234" s="106">
        <v>88</v>
      </c>
      <c r="I234" s="105" t="s">
        <v>471</v>
      </c>
      <c r="J234" s="105" t="s">
        <v>472</v>
      </c>
      <c r="K234" s="94"/>
    </row>
    <row r="235" ht="24.75" customHeight="1" spans="1:11">
      <c r="A235" s="104" t="s">
        <v>483</v>
      </c>
      <c r="B235" s="105" t="s">
        <v>157</v>
      </c>
      <c r="C235" s="105"/>
      <c r="D235" s="104" t="s">
        <v>146</v>
      </c>
      <c r="E235" s="106">
        <v>0</v>
      </c>
      <c r="F235" s="106">
        <v>0</v>
      </c>
      <c r="G235" s="106">
        <v>1000</v>
      </c>
      <c r="H235" s="106">
        <v>1088</v>
      </c>
      <c r="I235" s="105" t="s">
        <v>484</v>
      </c>
      <c r="J235" s="105" t="s">
        <v>485</v>
      </c>
      <c r="K235" s="94"/>
    </row>
    <row r="236" ht="25.5" customHeight="1" spans="1:11">
      <c r="A236" s="104" t="s">
        <v>486</v>
      </c>
      <c r="B236" s="105" t="s">
        <v>162</v>
      </c>
      <c r="C236" s="105"/>
      <c r="D236" s="98" t="s">
        <v>418</v>
      </c>
      <c r="E236" s="106">
        <v>47.78</v>
      </c>
      <c r="F236" s="106">
        <v>7.6</v>
      </c>
      <c r="G236" s="106">
        <v>363.12</v>
      </c>
      <c r="H236" s="106">
        <v>724.88</v>
      </c>
      <c r="I236" s="105" t="s">
        <v>484</v>
      </c>
      <c r="J236" s="105" t="s">
        <v>485</v>
      </c>
      <c r="K236" s="94"/>
    </row>
    <row r="237" ht="24.75" customHeight="1" spans="1:11">
      <c r="A237" s="104" t="s">
        <v>487</v>
      </c>
      <c r="B237" s="105" t="s">
        <v>162</v>
      </c>
      <c r="C237" s="105"/>
      <c r="D237" s="98" t="s">
        <v>418</v>
      </c>
      <c r="E237" s="106">
        <v>51.26</v>
      </c>
      <c r="F237" s="106">
        <v>7.49</v>
      </c>
      <c r="G237" s="106">
        <v>383.93</v>
      </c>
      <c r="H237" s="106">
        <v>340.95</v>
      </c>
      <c r="I237" s="105" t="s">
        <v>471</v>
      </c>
      <c r="J237" s="105" t="s">
        <v>472</v>
      </c>
      <c r="K237" s="94"/>
    </row>
    <row r="238" ht="24.75" customHeight="1" spans="1:11">
      <c r="A238" s="104" t="s">
        <v>488</v>
      </c>
      <c r="B238" s="105" t="s">
        <v>157</v>
      </c>
      <c r="C238" s="105"/>
      <c r="D238" s="94"/>
      <c r="E238" s="106">
        <v>0</v>
      </c>
      <c r="F238" s="106">
        <v>0</v>
      </c>
      <c r="G238" s="106">
        <v>1000</v>
      </c>
      <c r="H238" s="106">
        <v>1340.95</v>
      </c>
      <c r="I238" s="105" t="s">
        <v>471</v>
      </c>
      <c r="J238" s="105" t="s">
        <v>472</v>
      </c>
      <c r="K238" s="94"/>
    </row>
    <row r="239" ht="24.75" customHeight="1" spans="1:11">
      <c r="A239" s="104" t="s">
        <v>489</v>
      </c>
      <c r="B239" s="105" t="s">
        <v>162</v>
      </c>
      <c r="C239" s="105"/>
      <c r="D239" s="98" t="s">
        <v>418</v>
      </c>
      <c r="E239" s="106">
        <v>46.5</v>
      </c>
      <c r="F239" s="106">
        <v>7.27</v>
      </c>
      <c r="G239" s="106">
        <v>338.05</v>
      </c>
      <c r="H239" s="106">
        <v>1002.9</v>
      </c>
      <c r="I239" s="105" t="s">
        <v>471</v>
      </c>
      <c r="J239" s="105" t="s">
        <v>472</v>
      </c>
      <c r="K239" s="94"/>
    </row>
    <row r="240" ht="25.5" customHeight="1" spans="1:11">
      <c r="A240" s="104" t="s">
        <v>490</v>
      </c>
      <c r="B240" s="105" t="s">
        <v>162</v>
      </c>
      <c r="C240" s="105"/>
      <c r="D240" s="98" t="s">
        <v>418</v>
      </c>
      <c r="E240" s="106">
        <v>47.87</v>
      </c>
      <c r="F240" s="106">
        <v>7.45</v>
      </c>
      <c r="G240" s="106">
        <v>356.63</v>
      </c>
      <c r="H240" s="106">
        <v>646.27</v>
      </c>
      <c r="I240" s="105" t="s">
        <v>471</v>
      </c>
      <c r="J240" s="105" t="s">
        <v>472</v>
      </c>
      <c r="K240" s="94"/>
    </row>
    <row r="241" ht="24.75" customHeight="1" spans="1:11">
      <c r="A241" s="104" t="s">
        <v>491</v>
      </c>
      <c r="B241" s="105" t="s">
        <v>162</v>
      </c>
      <c r="C241" s="105"/>
      <c r="D241" s="98" t="s">
        <v>418</v>
      </c>
      <c r="E241" s="106">
        <v>48.57</v>
      </c>
      <c r="F241" s="106">
        <v>7.07</v>
      </c>
      <c r="G241" s="106">
        <v>343.38</v>
      </c>
      <c r="H241" s="106">
        <v>302.89</v>
      </c>
      <c r="I241" s="105" t="s">
        <v>471</v>
      </c>
      <c r="J241" s="105" t="s">
        <v>472</v>
      </c>
      <c r="K241" s="94"/>
    </row>
    <row r="242" ht="24.75" customHeight="1" spans="1:11">
      <c r="A242" s="104" t="s">
        <v>492</v>
      </c>
      <c r="B242" s="105" t="s">
        <v>162</v>
      </c>
      <c r="C242" s="105"/>
      <c r="D242" s="98" t="s">
        <v>493</v>
      </c>
      <c r="E242" s="106">
        <v>42.91</v>
      </c>
      <c r="F242" s="106">
        <v>7.06</v>
      </c>
      <c r="G242" s="106">
        <v>302.89</v>
      </c>
      <c r="H242" s="106">
        <v>0</v>
      </c>
      <c r="I242" s="105" t="s">
        <v>494</v>
      </c>
      <c r="J242" s="94"/>
      <c r="K242" s="94"/>
    </row>
    <row r="243" ht="24.75" customHeight="1" spans="1:11">
      <c r="A243" s="104" t="s">
        <v>495</v>
      </c>
      <c r="B243" s="105" t="s">
        <v>157</v>
      </c>
      <c r="C243" s="105"/>
      <c r="D243" s="104" t="s">
        <v>146</v>
      </c>
      <c r="E243" s="106">
        <v>0</v>
      </c>
      <c r="F243" s="106">
        <v>0</v>
      </c>
      <c r="G243" s="106">
        <v>1000</v>
      </c>
      <c r="H243" s="106">
        <v>1000</v>
      </c>
      <c r="I243" s="105" t="s">
        <v>494</v>
      </c>
      <c r="J243" s="94"/>
      <c r="K243" s="94"/>
    </row>
    <row r="244" ht="25.5" customHeight="1" spans="1:11">
      <c r="A244" s="104" t="s">
        <v>496</v>
      </c>
      <c r="B244" s="105" t="s">
        <v>162</v>
      </c>
      <c r="C244" s="105"/>
      <c r="D244" s="98" t="s">
        <v>493</v>
      </c>
      <c r="E244" s="106">
        <v>2.17</v>
      </c>
      <c r="F244" s="106">
        <v>7.06</v>
      </c>
      <c r="G244" s="106">
        <v>15.32</v>
      </c>
      <c r="H244" s="106">
        <v>984.68</v>
      </c>
      <c r="I244" s="105" t="s">
        <v>494</v>
      </c>
      <c r="J244" s="94"/>
      <c r="K244" s="94"/>
    </row>
    <row r="245" ht="24.75" customHeight="1" spans="1:11">
      <c r="A245" s="104" t="s">
        <v>497</v>
      </c>
      <c r="B245" s="105" t="s">
        <v>162</v>
      </c>
      <c r="C245" s="105"/>
      <c r="D245" s="98" t="s">
        <v>479</v>
      </c>
      <c r="E245" s="106">
        <v>50.22</v>
      </c>
      <c r="F245" s="106">
        <v>7.06</v>
      </c>
      <c r="G245" s="106">
        <v>354.55</v>
      </c>
      <c r="H245" s="106">
        <v>630.13</v>
      </c>
      <c r="I245" s="105" t="s">
        <v>498</v>
      </c>
      <c r="J245" s="94"/>
      <c r="K245" s="94"/>
    </row>
    <row r="246" ht="24.75" customHeight="1" spans="1:11">
      <c r="A246" s="104" t="s">
        <v>499</v>
      </c>
      <c r="B246" s="105" t="s">
        <v>162</v>
      </c>
      <c r="C246" s="105"/>
      <c r="D246" s="98" t="s">
        <v>418</v>
      </c>
      <c r="E246" s="106">
        <v>47.02</v>
      </c>
      <c r="F246" s="106">
        <v>7.07</v>
      </c>
      <c r="G246" s="106">
        <v>332.43</v>
      </c>
      <c r="H246" s="106">
        <v>297.7</v>
      </c>
      <c r="I246" s="105" t="s">
        <v>471</v>
      </c>
      <c r="J246" s="105" t="s">
        <v>472</v>
      </c>
      <c r="K246" s="94"/>
    </row>
    <row r="247" ht="27" customHeight="1" spans="1:11">
      <c r="A247" s="104" t="s">
        <v>500</v>
      </c>
      <c r="B247" s="105" t="s">
        <v>162</v>
      </c>
      <c r="C247" s="98" t="s">
        <v>418</v>
      </c>
      <c r="D247" s="106">
        <v>42.11</v>
      </c>
      <c r="E247" s="106">
        <v>7.07</v>
      </c>
      <c r="F247" s="106">
        <v>297.7</v>
      </c>
      <c r="G247" s="106">
        <v>0</v>
      </c>
      <c r="H247" s="105" t="s">
        <v>471</v>
      </c>
      <c r="I247" s="105" t="s">
        <v>472</v>
      </c>
      <c r="J247" s="94"/>
    </row>
    <row r="248" ht="24.75" customHeight="1" spans="1:11">
      <c r="A248" s="104" t="s">
        <v>501</v>
      </c>
      <c r="B248" s="105" t="s">
        <v>157</v>
      </c>
      <c r="C248" s="104" t="s">
        <v>146</v>
      </c>
      <c r="D248" s="106">
        <v>0</v>
      </c>
      <c r="E248" s="106">
        <v>0</v>
      </c>
      <c r="F248" s="106">
        <v>1000</v>
      </c>
      <c r="G248" s="106">
        <v>1000</v>
      </c>
      <c r="H248" s="105" t="s">
        <v>471</v>
      </c>
      <c r="I248" s="105" t="s">
        <v>472</v>
      </c>
      <c r="J248" s="94"/>
    </row>
    <row r="249" ht="24.75" customHeight="1" spans="1:11">
      <c r="A249" s="104" t="s">
        <v>502</v>
      </c>
      <c r="B249" s="105" t="s">
        <v>162</v>
      </c>
      <c r="C249" s="98" t="s">
        <v>418</v>
      </c>
      <c r="D249" s="106">
        <v>47.44</v>
      </c>
      <c r="E249" s="106">
        <v>6.94</v>
      </c>
      <c r="F249" s="106">
        <v>329.23</v>
      </c>
      <c r="G249" s="106">
        <v>670.77</v>
      </c>
      <c r="H249" s="105" t="s">
        <v>471</v>
      </c>
      <c r="I249" s="105" t="s">
        <v>472</v>
      </c>
      <c r="J249" s="94"/>
    </row>
    <row r="250" ht="24.75" customHeight="1" spans="1:11">
      <c r="A250" s="104" t="s">
        <v>503</v>
      </c>
      <c r="B250" s="105" t="s">
        <v>162</v>
      </c>
      <c r="C250" s="98" t="s">
        <v>418</v>
      </c>
      <c r="D250" s="106">
        <v>43.97</v>
      </c>
      <c r="E250" s="106">
        <v>6.94</v>
      </c>
      <c r="F250" s="106">
        <v>305.15</v>
      </c>
      <c r="G250" s="106">
        <v>365.62</v>
      </c>
      <c r="H250" s="105" t="s">
        <v>471</v>
      </c>
      <c r="I250" s="105" t="s">
        <v>472</v>
      </c>
      <c r="J250" s="94"/>
    </row>
    <row r="251" ht="24.75" customHeight="1" spans="1:11">
      <c r="A251" s="104" t="s">
        <v>504</v>
      </c>
      <c r="B251" s="105" t="s">
        <v>162</v>
      </c>
      <c r="C251" s="98" t="s">
        <v>418</v>
      </c>
      <c r="D251" s="106">
        <v>51.14</v>
      </c>
      <c r="E251" s="106">
        <v>7.15</v>
      </c>
      <c r="F251" s="106">
        <v>365.62</v>
      </c>
      <c r="G251" s="106">
        <v>0</v>
      </c>
      <c r="H251" s="105" t="s">
        <v>471</v>
      </c>
      <c r="I251" s="105" t="s">
        <v>472</v>
      </c>
      <c r="J251" s="94"/>
    </row>
    <row r="252" ht="24.75" customHeight="1" spans="1:11">
      <c r="A252" s="104" t="s">
        <v>505</v>
      </c>
      <c r="B252" s="105" t="s">
        <v>157</v>
      </c>
      <c r="C252" s="104" t="s">
        <v>146</v>
      </c>
      <c r="D252" s="106">
        <v>0</v>
      </c>
      <c r="E252" s="106">
        <v>0</v>
      </c>
      <c r="F252" s="106">
        <v>1000</v>
      </c>
      <c r="G252" s="106">
        <v>1000</v>
      </c>
      <c r="H252" s="105" t="s">
        <v>471</v>
      </c>
      <c r="I252" s="105" t="s">
        <v>472</v>
      </c>
      <c r="J252" s="94"/>
    </row>
    <row r="253" ht="24.75" customHeight="1" spans="1:11">
      <c r="A253" s="104" t="s">
        <v>506</v>
      </c>
      <c r="B253" s="105" t="s">
        <v>162</v>
      </c>
      <c r="C253" s="98" t="s">
        <v>418</v>
      </c>
      <c r="D253" s="106">
        <v>49.03</v>
      </c>
      <c r="E253" s="106">
        <v>7.33</v>
      </c>
      <c r="F253" s="106">
        <v>359.39</v>
      </c>
      <c r="G253" s="106">
        <v>640.61</v>
      </c>
      <c r="H253" s="105" t="s">
        <v>471</v>
      </c>
      <c r="I253" s="105" t="s">
        <v>472</v>
      </c>
      <c r="J253" s="94"/>
    </row>
    <row r="254" ht="24.75" customHeight="1" spans="1:11">
      <c r="A254" s="104" t="s">
        <v>507</v>
      </c>
      <c r="B254" s="105" t="s">
        <v>162</v>
      </c>
      <c r="C254" s="98" t="s">
        <v>418</v>
      </c>
      <c r="D254" s="106">
        <v>0.54</v>
      </c>
      <c r="E254" s="106">
        <v>7.23</v>
      </c>
      <c r="F254" s="106">
        <v>3.9</v>
      </c>
      <c r="G254" s="106">
        <v>636.71</v>
      </c>
      <c r="H254" s="105" t="s">
        <v>471</v>
      </c>
      <c r="I254" s="105" t="s">
        <v>472</v>
      </c>
      <c r="J254" s="94"/>
    </row>
    <row r="255" ht="24.75" customHeight="1" spans="1:11">
      <c r="A255" s="104" t="s">
        <v>508</v>
      </c>
      <c r="B255" s="105" t="s">
        <v>162</v>
      </c>
      <c r="C255" s="98" t="s">
        <v>418</v>
      </c>
      <c r="D255" s="106">
        <v>50.59</v>
      </c>
      <c r="E255" s="106">
        <v>7.23</v>
      </c>
      <c r="F255" s="106">
        <v>365.76</v>
      </c>
      <c r="G255" s="106">
        <v>270.95</v>
      </c>
      <c r="H255" s="105" t="s">
        <v>471</v>
      </c>
      <c r="I255" s="105" t="s">
        <v>472</v>
      </c>
      <c r="J255" s="94"/>
    </row>
    <row r="256" ht="24.75" customHeight="1" spans="1:11">
      <c r="A256" s="104" t="s">
        <v>509</v>
      </c>
      <c r="B256" s="105" t="s">
        <v>157</v>
      </c>
      <c r="C256" s="104" t="s">
        <v>146</v>
      </c>
      <c r="D256" s="106">
        <v>0</v>
      </c>
      <c r="E256" s="106">
        <v>0</v>
      </c>
      <c r="F256" s="106">
        <v>1000</v>
      </c>
      <c r="G256" s="106">
        <v>1270.95</v>
      </c>
      <c r="H256" s="105" t="s">
        <v>471</v>
      </c>
      <c r="I256" s="105" t="s">
        <v>472</v>
      </c>
      <c r="J256" s="94"/>
    </row>
    <row r="257" ht="24.75" customHeight="1" spans="1:10">
      <c r="A257" s="104" t="s">
        <v>510</v>
      </c>
      <c r="B257" s="105" t="s">
        <v>162</v>
      </c>
      <c r="C257" s="98" t="s">
        <v>418</v>
      </c>
      <c r="D257" s="106">
        <v>49.04</v>
      </c>
      <c r="E257" s="106">
        <v>7.23</v>
      </c>
      <c r="F257" s="106">
        <v>354.55</v>
      </c>
      <c r="G257" s="106">
        <v>916.4</v>
      </c>
      <c r="H257" s="105" t="s">
        <v>471</v>
      </c>
      <c r="I257" s="105" t="s">
        <v>472</v>
      </c>
      <c r="J257" s="94"/>
    </row>
    <row r="258" ht="24.75" customHeight="1" spans="1:10">
      <c r="A258" s="104" t="s">
        <v>511</v>
      </c>
      <c r="B258" s="105" t="s">
        <v>162</v>
      </c>
      <c r="C258" s="98" t="s">
        <v>418</v>
      </c>
      <c r="D258" s="106">
        <v>48.82</v>
      </c>
      <c r="E258" s="106">
        <v>7.23</v>
      </c>
      <c r="F258" s="106">
        <v>352.96</v>
      </c>
      <c r="G258" s="106">
        <v>563.44</v>
      </c>
      <c r="H258" s="105" t="s">
        <v>326</v>
      </c>
      <c r="I258" s="98" t="s">
        <v>330</v>
      </c>
      <c r="J258" s="94"/>
    </row>
    <row r="259" ht="24.75" customHeight="1" spans="1:10">
      <c r="A259" s="104" t="s">
        <v>512</v>
      </c>
      <c r="B259" s="105" t="s">
        <v>162</v>
      </c>
      <c r="C259" s="98" t="s">
        <v>418</v>
      </c>
      <c r="D259" s="106">
        <v>50.64</v>
      </c>
      <c r="E259" s="106">
        <v>7.23</v>
      </c>
      <c r="F259" s="106">
        <v>366.12</v>
      </c>
      <c r="G259" s="106">
        <v>197.32</v>
      </c>
      <c r="H259" s="105" t="s">
        <v>326</v>
      </c>
      <c r="I259" s="98" t="s">
        <v>330</v>
      </c>
      <c r="J259" s="94"/>
    </row>
    <row r="260" ht="24.75" customHeight="1" spans="1:10">
      <c r="A260" s="104" t="s">
        <v>513</v>
      </c>
      <c r="B260" s="105" t="s">
        <v>157</v>
      </c>
      <c r="C260" s="104" t="s">
        <v>146</v>
      </c>
      <c r="D260" s="106">
        <v>0</v>
      </c>
      <c r="E260" s="106">
        <v>0</v>
      </c>
      <c r="F260" s="106">
        <v>2000</v>
      </c>
      <c r="G260" s="106">
        <v>2197.32</v>
      </c>
      <c r="H260" s="105" t="s">
        <v>471</v>
      </c>
      <c r="I260" s="105" t="s">
        <v>472</v>
      </c>
      <c r="J260" s="94"/>
    </row>
    <row r="261" ht="24.75" customHeight="1" spans="1:10">
      <c r="A261" s="104" t="s">
        <v>514</v>
      </c>
      <c r="B261" s="105" t="s">
        <v>162</v>
      </c>
      <c r="C261" s="98" t="s">
        <v>418</v>
      </c>
      <c r="D261" s="106">
        <v>50.29</v>
      </c>
      <c r="E261" s="106">
        <v>7.09</v>
      </c>
      <c r="F261" s="106">
        <v>356.55</v>
      </c>
      <c r="G261" s="106">
        <v>1840.77</v>
      </c>
      <c r="H261" s="105" t="s">
        <v>471</v>
      </c>
      <c r="I261" s="105" t="s">
        <v>472</v>
      </c>
      <c r="J261" s="94"/>
    </row>
    <row r="262" ht="27" customHeight="1" spans="1:10">
      <c r="A262" s="104" t="s">
        <v>515</v>
      </c>
      <c r="B262" s="105" t="s">
        <v>162</v>
      </c>
      <c r="C262" s="98" t="s">
        <v>418</v>
      </c>
      <c r="D262" s="106">
        <v>48.04</v>
      </c>
      <c r="E262" s="106">
        <v>7.09</v>
      </c>
      <c r="F262" s="106">
        <v>340.6</v>
      </c>
      <c r="G262" s="106">
        <v>1500.17</v>
      </c>
      <c r="H262" s="105" t="s">
        <v>326</v>
      </c>
      <c r="I262" s="98" t="s">
        <v>330</v>
      </c>
      <c r="J262" s="94"/>
    </row>
    <row r="263" ht="24.75" customHeight="1" spans="1:10">
      <c r="A263" s="104" t="s">
        <v>516</v>
      </c>
      <c r="B263" s="105" t="s">
        <v>162</v>
      </c>
      <c r="C263" s="98" t="s">
        <v>418</v>
      </c>
      <c r="D263" s="106">
        <v>46.46</v>
      </c>
      <c r="E263" s="106">
        <v>7.09</v>
      </c>
      <c r="F263" s="106">
        <v>329.4</v>
      </c>
      <c r="G263" s="106">
        <v>1170.77</v>
      </c>
      <c r="H263" s="105" t="s">
        <v>471</v>
      </c>
      <c r="I263" s="105" t="s">
        <v>472</v>
      </c>
      <c r="J263" s="94"/>
    </row>
    <row r="264" ht="27" customHeight="1" spans="1:10">
      <c r="A264" s="104" t="s">
        <v>517</v>
      </c>
      <c r="B264" s="105" t="s">
        <v>162</v>
      </c>
      <c r="C264" s="98" t="s">
        <v>418</v>
      </c>
      <c r="D264" s="106">
        <v>51.73</v>
      </c>
      <c r="E264" s="106">
        <v>7.09</v>
      </c>
      <c r="F264" s="106">
        <v>366.76</v>
      </c>
      <c r="G264" s="106">
        <v>804.01</v>
      </c>
      <c r="H264" s="105" t="s">
        <v>326</v>
      </c>
      <c r="I264" s="98" t="s">
        <v>330</v>
      </c>
      <c r="J264" s="94"/>
    </row>
    <row r="265" ht="24.75" customHeight="1" spans="1:10">
      <c r="A265" s="104" t="s">
        <v>518</v>
      </c>
      <c r="B265" s="105" t="s">
        <v>162</v>
      </c>
      <c r="C265" s="98" t="s">
        <v>479</v>
      </c>
      <c r="D265" s="106">
        <v>46.38</v>
      </c>
      <c r="E265" s="106">
        <v>7.08</v>
      </c>
      <c r="F265" s="106">
        <v>328.37</v>
      </c>
      <c r="G265" s="106">
        <v>475.64</v>
      </c>
      <c r="H265" s="105" t="s">
        <v>519</v>
      </c>
      <c r="I265" s="105" t="s">
        <v>520</v>
      </c>
      <c r="J265" s="94"/>
    </row>
    <row r="266" ht="24.75" customHeight="1" spans="1:10">
      <c r="A266" s="104" t="s">
        <v>521</v>
      </c>
      <c r="B266" s="105" t="s">
        <v>162</v>
      </c>
      <c r="C266" s="98" t="s">
        <v>418</v>
      </c>
      <c r="D266" s="106">
        <v>52.4</v>
      </c>
      <c r="E266" s="106">
        <v>7.09</v>
      </c>
      <c r="F266" s="106">
        <v>371.52</v>
      </c>
      <c r="G266" s="106">
        <v>104.12</v>
      </c>
      <c r="H266" s="105" t="s">
        <v>522</v>
      </c>
      <c r="I266" s="98" t="s">
        <v>523</v>
      </c>
      <c r="J266" s="94"/>
    </row>
    <row r="267" ht="24.75" customHeight="1" spans="1:10">
      <c r="A267" s="104" t="s">
        <v>524</v>
      </c>
      <c r="B267" s="105" t="s">
        <v>157</v>
      </c>
      <c r="C267" s="104" t="s">
        <v>146</v>
      </c>
      <c r="D267" s="106">
        <v>0</v>
      </c>
      <c r="E267" s="106">
        <v>0</v>
      </c>
      <c r="F267" s="106">
        <v>1000</v>
      </c>
      <c r="G267" s="106">
        <v>1104.12</v>
      </c>
      <c r="H267" s="105" t="s">
        <v>522</v>
      </c>
      <c r="I267" s="98" t="s">
        <v>523</v>
      </c>
      <c r="J267" s="94"/>
    </row>
    <row r="268" ht="24.75" customHeight="1" spans="1:10">
      <c r="A268" s="104" t="s">
        <v>525</v>
      </c>
      <c r="B268" s="105" t="s">
        <v>162</v>
      </c>
      <c r="C268" s="98" t="s">
        <v>418</v>
      </c>
      <c r="D268" s="106">
        <v>48.74</v>
      </c>
      <c r="E268" s="106">
        <v>7.03</v>
      </c>
      <c r="F268" s="106">
        <v>342.64</v>
      </c>
      <c r="G268" s="106">
        <v>761.48</v>
      </c>
      <c r="H268" s="105" t="s">
        <v>522</v>
      </c>
      <c r="I268" s="98" t="s">
        <v>523</v>
      </c>
      <c r="J268" s="94"/>
    </row>
    <row r="269" ht="24.75" customHeight="1" spans="1:10">
      <c r="A269" s="104" t="s">
        <v>526</v>
      </c>
      <c r="B269" s="105" t="s">
        <v>162</v>
      </c>
      <c r="C269" s="98" t="s">
        <v>418</v>
      </c>
      <c r="D269" s="106">
        <v>43.62</v>
      </c>
      <c r="E269" s="106">
        <v>6.82</v>
      </c>
      <c r="F269" s="106">
        <v>297.48</v>
      </c>
      <c r="G269" s="106">
        <v>464</v>
      </c>
      <c r="H269" s="105" t="s">
        <v>326</v>
      </c>
      <c r="I269" s="98" t="s">
        <v>330</v>
      </c>
      <c r="J269" s="94"/>
    </row>
    <row r="270" ht="24.75" customHeight="1" spans="1:10">
      <c r="A270" s="104" t="s">
        <v>527</v>
      </c>
      <c r="B270" s="105" t="s">
        <v>162</v>
      </c>
      <c r="C270" s="98" t="s">
        <v>418</v>
      </c>
      <c r="D270" s="106">
        <v>51.82</v>
      </c>
      <c r="E270" s="106">
        <v>6.92</v>
      </c>
      <c r="F270" s="106">
        <v>358.59</v>
      </c>
      <c r="G270" s="106">
        <v>105.41</v>
      </c>
      <c r="H270" s="105" t="s">
        <v>326</v>
      </c>
      <c r="I270" s="98" t="s">
        <v>330</v>
      </c>
      <c r="J270" s="94"/>
    </row>
    <row r="271" ht="24.75" customHeight="1" spans="1:10">
      <c r="A271" s="104" t="s">
        <v>528</v>
      </c>
      <c r="B271" s="105" t="s">
        <v>157</v>
      </c>
      <c r="C271" s="104" t="s">
        <v>146</v>
      </c>
      <c r="D271" s="106">
        <v>0</v>
      </c>
      <c r="E271" s="106">
        <v>0</v>
      </c>
      <c r="F271" s="106">
        <v>1000</v>
      </c>
      <c r="G271" s="106">
        <v>1105.41</v>
      </c>
      <c r="H271" s="105" t="s">
        <v>471</v>
      </c>
      <c r="I271" s="105" t="s">
        <v>472</v>
      </c>
      <c r="J271" s="94"/>
    </row>
    <row r="272" ht="24.75" customHeight="1" spans="1:10">
      <c r="A272" s="104" t="s">
        <v>529</v>
      </c>
      <c r="B272" s="105" t="s">
        <v>162</v>
      </c>
      <c r="C272" s="98" t="s">
        <v>418</v>
      </c>
      <c r="D272" s="106">
        <v>49.68</v>
      </c>
      <c r="E272" s="106">
        <v>6.86</v>
      </c>
      <c r="F272" s="106">
        <v>340.8</v>
      </c>
      <c r="G272" s="106">
        <v>764.61</v>
      </c>
      <c r="H272" s="105" t="s">
        <v>471</v>
      </c>
      <c r="I272" s="105" t="s">
        <v>472</v>
      </c>
      <c r="J272" s="94"/>
    </row>
    <row r="273" ht="25.5" customHeight="1" spans="1:10">
      <c r="A273" s="104" t="s">
        <v>530</v>
      </c>
      <c r="B273" s="105" t="s">
        <v>162</v>
      </c>
      <c r="C273" s="98" t="s">
        <v>418</v>
      </c>
      <c r="D273" s="106">
        <v>43.04</v>
      </c>
      <c r="E273" s="106">
        <v>6.86</v>
      </c>
      <c r="F273" s="106">
        <v>295.25</v>
      </c>
      <c r="G273" s="106">
        <v>469.36</v>
      </c>
      <c r="H273" s="105" t="s">
        <v>326</v>
      </c>
      <c r="I273" s="98" t="s">
        <v>330</v>
      </c>
      <c r="J273" s="94"/>
    </row>
    <row r="274" ht="25.5" customHeight="1" spans="1:10">
      <c r="A274" s="104" t="s">
        <v>531</v>
      </c>
      <c r="B274" s="105" t="s">
        <v>162</v>
      </c>
      <c r="C274" s="98" t="s">
        <v>418</v>
      </c>
      <c r="D274" s="106">
        <v>51.5</v>
      </c>
      <c r="E274" s="106">
        <v>6.82</v>
      </c>
      <c r="F274" s="106">
        <v>351.23</v>
      </c>
      <c r="G274" s="106">
        <v>118.13</v>
      </c>
      <c r="H274" s="105" t="s">
        <v>326</v>
      </c>
      <c r="I274" s="98" t="s">
        <v>330</v>
      </c>
      <c r="J274" s="94"/>
    </row>
    <row r="275" ht="24.75" customHeight="1" spans="1:10">
      <c r="A275" s="105" t="s">
        <v>532</v>
      </c>
      <c r="B275" s="98"/>
      <c r="C275" s="98"/>
      <c r="D275" s="98"/>
      <c r="E275" s="98"/>
      <c r="F275" s="98"/>
      <c r="G275" s="98"/>
      <c r="H275" s="98"/>
      <c r="I275" s="98"/>
      <c r="J275" s="98"/>
    </row>
    <row r="276" ht="24.75" customHeight="1" spans="1:10">
      <c r="A276" s="107" t="s">
        <v>533</v>
      </c>
      <c r="B276" s="96"/>
      <c r="C276" s="107" t="s">
        <v>130</v>
      </c>
      <c r="D276" s="107"/>
      <c r="E276" s="107"/>
      <c r="F276" s="107"/>
      <c r="G276" s="107"/>
      <c r="H276" s="105" t="s">
        <v>131</v>
      </c>
      <c r="I276" s="105"/>
      <c r="J276" s="105"/>
    </row>
    <row r="277" ht="24.75" customHeight="1" spans="1:10">
      <c r="A277" s="98" t="s">
        <v>534</v>
      </c>
      <c r="B277" s="98"/>
      <c r="C277" s="98"/>
      <c r="D277" s="94"/>
      <c r="E277" s="94"/>
      <c r="F277" s="94"/>
      <c r="G277" s="94"/>
      <c r="H277" s="105" t="s">
        <v>324</v>
      </c>
      <c r="I277" s="105"/>
      <c r="J277" s="105"/>
    </row>
    <row r="278" ht="24.75" customHeight="1" spans="1:10">
      <c r="A278" s="105" t="s">
        <v>134</v>
      </c>
      <c r="B278" s="105" t="s">
        <v>135</v>
      </c>
      <c r="C278" s="105" t="s">
        <v>136</v>
      </c>
      <c r="D278" s="108" t="s">
        <v>137</v>
      </c>
      <c r="E278" s="108" t="s">
        <v>138</v>
      </c>
      <c r="F278" s="108" t="s">
        <v>139</v>
      </c>
      <c r="G278" s="108" t="s">
        <v>140</v>
      </c>
      <c r="H278" s="105" t="s">
        <v>141</v>
      </c>
      <c r="I278" s="105" t="s">
        <v>142</v>
      </c>
      <c r="J278" s="105" t="s">
        <v>143</v>
      </c>
    </row>
    <row r="279" ht="24.75" customHeight="1" spans="1:10">
      <c r="A279" s="104" t="s">
        <v>535</v>
      </c>
      <c r="B279" s="105" t="s">
        <v>162</v>
      </c>
      <c r="C279" s="104" t="s">
        <v>418</v>
      </c>
      <c r="D279" s="106">
        <v>43.47</v>
      </c>
      <c r="E279" s="106">
        <v>7.47</v>
      </c>
      <c r="F279" s="106">
        <v>324.72</v>
      </c>
      <c r="G279" s="106">
        <v>2015.68</v>
      </c>
      <c r="H279" s="105" t="s">
        <v>536</v>
      </c>
      <c r="I279" s="98" t="s">
        <v>537</v>
      </c>
      <c r="J279" s="94"/>
    </row>
    <row r="280" ht="25.5" customHeight="1" spans="1:10">
      <c r="A280" s="104" t="s">
        <v>538</v>
      </c>
      <c r="B280" s="105" t="s">
        <v>162</v>
      </c>
      <c r="C280" s="98" t="s">
        <v>418</v>
      </c>
      <c r="D280" s="106">
        <v>31.45</v>
      </c>
      <c r="E280" s="106">
        <v>7.74</v>
      </c>
      <c r="F280" s="106">
        <v>243.42</v>
      </c>
      <c r="G280" s="106">
        <v>1772.26</v>
      </c>
      <c r="H280" s="105" t="s">
        <v>539</v>
      </c>
      <c r="I280" s="98" t="s">
        <v>540</v>
      </c>
      <c r="J280" s="94"/>
    </row>
    <row r="281" ht="24.75" customHeight="1" spans="1:10">
      <c r="A281" s="104" t="s">
        <v>541</v>
      </c>
      <c r="B281" s="105" t="s">
        <v>162</v>
      </c>
      <c r="C281" s="98" t="s">
        <v>418</v>
      </c>
      <c r="D281" s="106">
        <v>40.95</v>
      </c>
      <c r="E281" s="106">
        <v>7.74</v>
      </c>
      <c r="F281" s="106">
        <v>316.95</v>
      </c>
      <c r="G281" s="106">
        <v>1455.31</v>
      </c>
      <c r="H281" s="105" t="s">
        <v>536</v>
      </c>
      <c r="I281" s="98" t="s">
        <v>537</v>
      </c>
      <c r="J281" s="94"/>
    </row>
    <row r="282" ht="24.75" customHeight="1" spans="1:10">
      <c r="A282" s="104" t="s">
        <v>542</v>
      </c>
      <c r="B282" s="105" t="s">
        <v>162</v>
      </c>
      <c r="C282" s="98" t="s">
        <v>418</v>
      </c>
      <c r="D282" s="106">
        <v>43.53</v>
      </c>
      <c r="E282" s="106">
        <v>7.6</v>
      </c>
      <c r="F282" s="106">
        <v>330.82</v>
      </c>
      <c r="G282" s="106">
        <v>1124.49</v>
      </c>
      <c r="H282" s="105" t="s">
        <v>536</v>
      </c>
      <c r="I282" s="98" t="s">
        <v>537</v>
      </c>
      <c r="J282" s="94"/>
    </row>
    <row r="283" ht="25.5" customHeight="1" spans="1:10">
      <c r="A283" s="104" t="s">
        <v>543</v>
      </c>
      <c r="B283" s="105" t="s">
        <v>162</v>
      </c>
      <c r="C283" s="98" t="s">
        <v>418</v>
      </c>
      <c r="D283" s="106">
        <v>44.24</v>
      </c>
      <c r="E283" s="106">
        <v>7.45</v>
      </c>
      <c r="F283" s="106">
        <v>329.58</v>
      </c>
      <c r="G283" s="106">
        <v>794.91</v>
      </c>
      <c r="H283" s="105" t="s">
        <v>536</v>
      </c>
      <c r="I283" s="98" t="s">
        <v>537</v>
      </c>
      <c r="J283" s="94"/>
    </row>
    <row r="284" ht="24.75" customHeight="1" spans="1:10">
      <c r="A284" s="104" t="s">
        <v>544</v>
      </c>
      <c r="B284" s="105" t="s">
        <v>157</v>
      </c>
      <c r="C284" s="104" t="s">
        <v>146</v>
      </c>
      <c r="D284" s="106">
        <v>0</v>
      </c>
      <c r="E284" s="106">
        <v>0</v>
      </c>
      <c r="F284" s="106">
        <v>2500</v>
      </c>
      <c r="G284" s="106">
        <v>3294.91</v>
      </c>
      <c r="H284" s="105" t="s">
        <v>536</v>
      </c>
      <c r="I284" s="98" t="s">
        <v>537</v>
      </c>
      <c r="J284" s="94"/>
    </row>
    <row r="285" ht="24.75" customHeight="1" spans="1:10">
      <c r="A285" s="104" t="s">
        <v>545</v>
      </c>
      <c r="B285" s="105" t="s">
        <v>162</v>
      </c>
      <c r="C285" s="98" t="s">
        <v>418</v>
      </c>
      <c r="D285" s="106">
        <v>43.76</v>
      </c>
      <c r="E285" s="106">
        <v>7.07</v>
      </c>
      <c r="F285" s="106">
        <v>309.38</v>
      </c>
      <c r="G285" s="106">
        <v>2985.53</v>
      </c>
      <c r="H285" s="105" t="s">
        <v>536</v>
      </c>
      <c r="I285" s="98" t="s">
        <v>537</v>
      </c>
      <c r="J285" s="94"/>
    </row>
    <row r="286" ht="24.75" customHeight="1" spans="1:10">
      <c r="A286" s="104" t="s">
        <v>546</v>
      </c>
      <c r="B286" s="105" t="s">
        <v>157</v>
      </c>
      <c r="C286" s="94"/>
      <c r="D286" s="106">
        <v>0</v>
      </c>
      <c r="E286" s="106">
        <v>0</v>
      </c>
      <c r="F286" s="106">
        <v>4000</v>
      </c>
      <c r="G286" s="106">
        <v>6985.53</v>
      </c>
      <c r="H286" s="105" t="s">
        <v>536</v>
      </c>
      <c r="I286" s="98" t="s">
        <v>537</v>
      </c>
      <c r="J286" s="94"/>
    </row>
    <row r="287" ht="25.5" customHeight="1" spans="1:10">
      <c r="A287" s="104" t="s">
        <v>547</v>
      </c>
      <c r="B287" s="105" t="s">
        <v>162</v>
      </c>
      <c r="C287" s="98" t="s">
        <v>418</v>
      </c>
      <c r="D287" s="106">
        <v>42.6</v>
      </c>
      <c r="E287" s="106">
        <v>6.82</v>
      </c>
      <c r="F287" s="106">
        <v>290.53</v>
      </c>
      <c r="G287" s="106">
        <v>6695</v>
      </c>
      <c r="H287" s="105" t="s">
        <v>536</v>
      </c>
      <c r="I287" s="98" t="s">
        <v>537</v>
      </c>
      <c r="J287" s="94"/>
    </row>
    <row r="288" ht="24.75" customHeight="1" spans="1:10">
      <c r="A288" s="105" t="s">
        <v>548</v>
      </c>
      <c r="B288" s="98"/>
      <c r="C288" s="98"/>
      <c r="D288" s="98"/>
      <c r="E288" s="98"/>
      <c r="F288" s="98"/>
      <c r="G288" s="98"/>
      <c r="H288" s="98"/>
      <c r="I288" s="98"/>
      <c r="J288" s="98"/>
    </row>
    <row r="289" ht="24.75" customHeight="1" spans="1:10">
      <c r="A289" s="107" t="s">
        <v>549</v>
      </c>
      <c r="B289" s="96"/>
      <c r="C289" s="107" t="s">
        <v>130</v>
      </c>
      <c r="D289" s="107"/>
      <c r="E289" s="107"/>
      <c r="F289" s="107"/>
      <c r="G289" s="107"/>
      <c r="H289" s="105" t="s">
        <v>131</v>
      </c>
      <c r="I289" s="105"/>
      <c r="J289" s="105"/>
    </row>
    <row r="290" ht="24.75" customHeight="1" spans="1:10">
      <c r="A290" s="98" t="s">
        <v>416</v>
      </c>
      <c r="B290" s="98"/>
      <c r="C290" s="98"/>
      <c r="D290" s="94"/>
      <c r="E290" s="94"/>
      <c r="F290" s="94"/>
      <c r="G290" s="94"/>
      <c r="H290" s="105" t="s">
        <v>133</v>
      </c>
      <c r="I290" s="105"/>
      <c r="J290" s="105"/>
    </row>
    <row r="291" ht="24.75" customHeight="1" spans="1:10">
      <c r="A291" s="105" t="s">
        <v>134</v>
      </c>
      <c r="B291" s="105" t="s">
        <v>135</v>
      </c>
      <c r="C291" s="105" t="s">
        <v>136</v>
      </c>
      <c r="D291" s="108" t="s">
        <v>137</v>
      </c>
      <c r="E291" s="108" t="s">
        <v>138</v>
      </c>
      <c r="F291" s="108" t="s">
        <v>139</v>
      </c>
      <c r="G291" s="108" t="s">
        <v>140</v>
      </c>
      <c r="H291" s="105" t="s">
        <v>141</v>
      </c>
      <c r="I291" s="105" t="s">
        <v>142</v>
      </c>
      <c r="J291" s="105" t="s">
        <v>143</v>
      </c>
    </row>
    <row r="292" ht="24.75" customHeight="1" spans="1:10">
      <c r="A292" s="104" t="s">
        <v>550</v>
      </c>
      <c r="B292" s="105" t="s">
        <v>162</v>
      </c>
      <c r="C292" s="98" t="s">
        <v>418</v>
      </c>
      <c r="D292" s="106">
        <v>34.07</v>
      </c>
      <c r="E292" s="106">
        <v>7.74</v>
      </c>
      <c r="F292" s="106">
        <v>263.7</v>
      </c>
      <c r="G292" s="106">
        <v>266.86</v>
      </c>
      <c r="H292" s="105" t="s">
        <v>261</v>
      </c>
      <c r="I292" s="98" t="s">
        <v>262</v>
      </c>
      <c r="J292" s="94"/>
    </row>
    <row r="293" ht="24.75" customHeight="1" spans="1:10">
      <c r="A293" s="104" t="s">
        <v>551</v>
      </c>
      <c r="B293" s="105" t="s">
        <v>157</v>
      </c>
      <c r="C293" s="104" t="s">
        <v>146</v>
      </c>
      <c r="D293" s="106">
        <v>0</v>
      </c>
      <c r="E293" s="106">
        <v>0</v>
      </c>
      <c r="F293" s="106">
        <v>1000</v>
      </c>
      <c r="G293" s="106">
        <v>1266.86</v>
      </c>
      <c r="H293" s="105" t="s">
        <v>261</v>
      </c>
      <c r="I293" s="98" t="s">
        <v>262</v>
      </c>
      <c r="J293" s="94"/>
    </row>
    <row r="294" ht="24.75" customHeight="1" spans="1:10">
      <c r="A294" s="104" t="s">
        <v>552</v>
      </c>
      <c r="B294" s="105" t="s">
        <v>162</v>
      </c>
      <c r="C294" s="98" t="s">
        <v>418</v>
      </c>
      <c r="D294" s="106">
        <v>14.41</v>
      </c>
      <c r="E294" s="106">
        <v>6.94</v>
      </c>
      <c r="F294" s="106">
        <v>100</v>
      </c>
      <c r="G294" s="106">
        <v>1166.86</v>
      </c>
      <c r="H294" s="105" t="s">
        <v>261</v>
      </c>
      <c r="I294" s="98" t="s">
        <v>262</v>
      </c>
      <c r="J294" s="94"/>
    </row>
    <row r="295" ht="24.75" customHeight="1" spans="1:10">
      <c r="A295" s="105" t="s">
        <v>553</v>
      </c>
      <c r="B295" s="98"/>
      <c r="C295" s="98"/>
      <c r="D295" s="98"/>
      <c r="E295" s="98"/>
      <c r="F295" s="98"/>
      <c r="G295" s="98"/>
      <c r="H295" s="98"/>
      <c r="I295" s="98"/>
      <c r="J295" s="98"/>
    </row>
    <row r="296" ht="24.75" customHeight="1" spans="1:10">
      <c r="A296" s="107" t="s">
        <v>554</v>
      </c>
      <c r="B296" s="96"/>
      <c r="C296" s="107" t="s">
        <v>130</v>
      </c>
      <c r="D296" s="107"/>
      <c r="E296" s="107"/>
      <c r="F296" s="107"/>
      <c r="G296" s="107"/>
      <c r="H296" s="105" t="s">
        <v>131</v>
      </c>
      <c r="I296" s="105"/>
      <c r="J296" s="105"/>
    </row>
    <row r="297" ht="24.75" customHeight="1" spans="1:10">
      <c r="A297" s="98" t="s">
        <v>416</v>
      </c>
      <c r="B297" s="98"/>
      <c r="C297" s="98"/>
      <c r="D297" s="94"/>
      <c r="E297" s="94"/>
      <c r="F297" s="94"/>
      <c r="G297" s="94"/>
      <c r="H297" s="105" t="s">
        <v>133</v>
      </c>
      <c r="I297" s="105"/>
      <c r="J297" s="105"/>
    </row>
    <row r="298" ht="24.75" customHeight="1" spans="1:10">
      <c r="A298" s="105" t="s">
        <v>134</v>
      </c>
      <c r="B298" s="105" t="s">
        <v>135</v>
      </c>
      <c r="C298" s="105" t="s">
        <v>136</v>
      </c>
      <c r="D298" s="108" t="s">
        <v>137</v>
      </c>
      <c r="E298" s="108" t="s">
        <v>138</v>
      </c>
      <c r="F298" s="108" t="s">
        <v>139</v>
      </c>
      <c r="G298" s="108" t="s">
        <v>140</v>
      </c>
      <c r="H298" s="105" t="s">
        <v>141</v>
      </c>
      <c r="I298" s="105" t="s">
        <v>142</v>
      </c>
      <c r="J298" s="105" t="s">
        <v>143</v>
      </c>
    </row>
    <row r="299" ht="24.75" customHeight="1" spans="1:10">
      <c r="A299" s="104" t="s">
        <v>555</v>
      </c>
      <c r="B299" s="105" t="s">
        <v>157</v>
      </c>
      <c r="C299" s="104" t="s">
        <v>146</v>
      </c>
      <c r="D299" s="106">
        <v>0</v>
      </c>
      <c r="E299" s="106">
        <v>0</v>
      </c>
      <c r="F299" s="106">
        <v>3000</v>
      </c>
      <c r="G299" s="106">
        <v>3446.74</v>
      </c>
      <c r="H299" s="105" t="s">
        <v>556</v>
      </c>
      <c r="I299" s="105" t="s">
        <v>557</v>
      </c>
      <c r="J299" s="94"/>
    </row>
    <row r="300" ht="25.5" customHeight="1" spans="1:10">
      <c r="A300" s="104" t="s">
        <v>558</v>
      </c>
      <c r="B300" s="105" t="s">
        <v>162</v>
      </c>
      <c r="C300" s="98" t="s">
        <v>192</v>
      </c>
      <c r="D300" s="106">
        <v>68.83</v>
      </c>
      <c r="E300" s="106">
        <v>8.2</v>
      </c>
      <c r="F300" s="106">
        <v>564.4</v>
      </c>
      <c r="G300" s="106">
        <v>2882.34</v>
      </c>
      <c r="H300" s="105" t="s">
        <v>556</v>
      </c>
      <c r="I300" s="105" t="s">
        <v>557</v>
      </c>
      <c r="J300" s="94"/>
    </row>
    <row r="301" ht="24.75" customHeight="1" spans="1:10">
      <c r="A301" s="104" t="s">
        <v>559</v>
      </c>
      <c r="B301" s="105" t="s">
        <v>162</v>
      </c>
      <c r="C301" s="98" t="s">
        <v>192</v>
      </c>
      <c r="D301" s="106">
        <v>69.9</v>
      </c>
      <c r="E301" s="106">
        <v>8.23</v>
      </c>
      <c r="F301" s="106">
        <v>575.28</v>
      </c>
      <c r="G301" s="106">
        <v>2307.06</v>
      </c>
      <c r="H301" s="105" t="s">
        <v>196</v>
      </c>
      <c r="I301" s="98" t="s">
        <v>197</v>
      </c>
      <c r="J301" s="94"/>
    </row>
    <row r="302" ht="24.75" customHeight="1" spans="1:10">
      <c r="A302" s="104" t="s">
        <v>560</v>
      </c>
      <c r="B302" s="105" t="s">
        <v>162</v>
      </c>
      <c r="C302" s="98" t="s">
        <v>561</v>
      </c>
      <c r="D302" s="106">
        <v>51.35</v>
      </c>
      <c r="E302" s="106">
        <v>8.3</v>
      </c>
      <c r="F302" s="106">
        <v>426.2</v>
      </c>
      <c r="G302" s="106">
        <v>1880.86</v>
      </c>
      <c r="H302" s="105" t="s">
        <v>562</v>
      </c>
      <c r="I302" s="94"/>
      <c r="J302" s="94"/>
    </row>
    <row r="303" ht="24.75" customHeight="1" spans="1:10">
      <c r="A303" s="104" t="s">
        <v>563</v>
      </c>
      <c r="B303" s="105" t="s">
        <v>162</v>
      </c>
      <c r="C303" s="98" t="s">
        <v>192</v>
      </c>
      <c r="D303" s="106">
        <v>58.31</v>
      </c>
      <c r="E303" s="106">
        <v>8.2</v>
      </c>
      <c r="F303" s="106">
        <v>478.14</v>
      </c>
      <c r="G303" s="106">
        <v>1402.72</v>
      </c>
      <c r="H303" s="105" t="s">
        <v>564</v>
      </c>
      <c r="I303" s="105" t="s">
        <v>565</v>
      </c>
      <c r="J303" s="94"/>
    </row>
    <row r="304" ht="24.75" customHeight="1" spans="1:10">
      <c r="A304" s="104" t="s">
        <v>566</v>
      </c>
      <c r="B304" s="105" t="s">
        <v>162</v>
      </c>
      <c r="C304" s="98" t="s">
        <v>192</v>
      </c>
      <c r="D304" s="106">
        <v>62.97</v>
      </c>
      <c r="E304" s="106">
        <v>7.95</v>
      </c>
      <c r="F304" s="106">
        <v>500.61</v>
      </c>
      <c r="G304" s="106">
        <v>902.11</v>
      </c>
      <c r="H304" s="105" t="s">
        <v>567</v>
      </c>
      <c r="I304" s="94"/>
      <c r="J304" s="94"/>
    </row>
    <row r="305" ht="24.75" customHeight="1" spans="1:10">
      <c r="A305" s="104" t="s">
        <v>568</v>
      </c>
      <c r="B305" s="105" t="s">
        <v>162</v>
      </c>
      <c r="C305" s="98" t="s">
        <v>192</v>
      </c>
      <c r="D305" s="106">
        <v>66.88</v>
      </c>
      <c r="E305" s="106">
        <v>7.9</v>
      </c>
      <c r="F305" s="106">
        <v>528.35</v>
      </c>
      <c r="G305" s="106">
        <v>373.76</v>
      </c>
      <c r="H305" s="105" t="s">
        <v>569</v>
      </c>
      <c r="I305" s="98" t="s">
        <v>570</v>
      </c>
      <c r="J305" s="94"/>
    </row>
    <row r="306" ht="24.75" customHeight="1" spans="1:10">
      <c r="A306" s="104" t="s">
        <v>571</v>
      </c>
      <c r="B306" s="105" t="s">
        <v>157</v>
      </c>
      <c r="C306" s="104" t="s">
        <v>146</v>
      </c>
      <c r="D306" s="106">
        <v>0</v>
      </c>
      <c r="E306" s="106">
        <v>0</v>
      </c>
      <c r="F306" s="106">
        <v>1000</v>
      </c>
      <c r="G306" s="106">
        <v>1373.76</v>
      </c>
      <c r="H306" s="105" t="s">
        <v>564</v>
      </c>
      <c r="I306" s="105" t="s">
        <v>565</v>
      </c>
      <c r="J306" s="94"/>
    </row>
    <row r="307" ht="24.75" customHeight="1" spans="1:10">
      <c r="A307" s="104" t="s">
        <v>572</v>
      </c>
      <c r="B307" s="105" t="s">
        <v>162</v>
      </c>
      <c r="C307" s="98" t="s">
        <v>192</v>
      </c>
      <c r="D307" s="106">
        <v>65.58</v>
      </c>
      <c r="E307" s="106">
        <v>7.5</v>
      </c>
      <c r="F307" s="106">
        <v>491.85</v>
      </c>
      <c r="G307" s="106">
        <v>881.91</v>
      </c>
      <c r="H307" s="105" t="s">
        <v>564</v>
      </c>
      <c r="I307" s="105" t="s">
        <v>565</v>
      </c>
      <c r="J307" s="94"/>
    </row>
    <row r="308" ht="24.75" customHeight="1" spans="1:10">
      <c r="A308" s="104" t="s">
        <v>573</v>
      </c>
      <c r="B308" s="105" t="s">
        <v>162</v>
      </c>
      <c r="C308" s="98" t="s">
        <v>192</v>
      </c>
      <c r="D308" s="106">
        <v>60.31</v>
      </c>
      <c r="E308" s="106">
        <v>7.58</v>
      </c>
      <c r="F308" s="106">
        <v>457.14</v>
      </c>
      <c r="G308" s="106">
        <v>424.77</v>
      </c>
      <c r="H308" s="105" t="s">
        <v>564</v>
      </c>
      <c r="I308" s="105" t="s">
        <v>565</v>
      </c>
      <c r="J308" s="94"/>
    </row>
    <row r="309" ht="24.75" customHeight="1" spans="1:10">
      <c r="A309" s="104" t="s">
        <v>574</v>
      </c>
      <c r="B309" s="105" t="s">
        <v>162</v>
      </c>
      <c r="C309" s="98" t="s">
        <v>192</v>
      </c>
      <c r="D309" s="106">
        <v>48.61</v>
      </c>
      <c r="E309" s="106">
        <v>7.67</v>
      </c>
      <c r="F309" s="106">
        <v>372.83</v>
      </c>
      <c r="G309" s="106">
        <v>51.94</v>
      </c>
      <c r="H309" s="105" t="s">
        <v>575</v>
      </c>
      <c r="I309" s="94"/>
      <c r="J309" s="94"/>
    </row>
    <row r="310" ht="24.75" customHeight="1" spans="1:10">
      <c r="A310" s="104" t="s">
        <v>576</v>
      </c>
      <c r="B310" s="105" t="s">
        <v>157</v>
      </c>
      <c r="C310" s="104" t="s">
        <v>146</v>
      </c>
      <c r="D310" s="106">
        <v>0</v>
      </c>
      <c r="E310" s="106">
        <v>0</v>
      </c>
      <c r="F310" s="106">
        <v>4000</v>
      </c>
      <c r="G310" s="106">
        <v>4051.94</v>
      </c>
      <c r="H310" s="105" t="s">
        <v>575</v>
      </c>
      <c r="I310" s="94"/>
      <c r="J310" s="94"/>
    </row>
    <row r="311" ht="24.75" customHeight="1" spans="1:10">
      <c r="A311" s="104" t="s">
        <v>577</v>
      </c>
      <c r="B311" s="105" t="s">
        <v>162</v>
      </c>
      <c r="C311" s="98" t="s">
        <v>192</v>
      </c>
      <c r="D311" s="106">
        <v>61.55</v>
      </c>
      <c r="E311" s="106">
        <v>7.51</v>
      </c>
      <c r="F311" s="106">
        <v>462.24</v>
      </c>
      <c r="G311" s="106">
        <v>3589.7</v>
      </c>
      <c r="H311" s="105" t="s">
        <v>575</v>
      </c>
      <c r="I311" s="94"/>
      <c r="J311" s="94"/>
    </row>
    <row r="312" ht="24.75" customHeight="1" spans="1:10">
      <c r="A312" s="104" t="s">
        <v>578</v>
      </c>
      <c r="B312" s="105" t="s">
        <v>162</v>
      </c>
      <c r="C312" s="98" t="s">
        <v>192</v>
      </c>
      <c r="D312" s="106">
        <v>70.75</v>
      </c>
      <c r="E312" s="106">
        <v>7.51</v>
      </c>
      <c r="F312" s="106">
        <v>531.33</v>
      </c>
      <c r="G312" s="106">
        <v>3058.37</v>
      </c>
      <c r="H312" s="105" t="s">
        <v>564</v>
      </c>
      <c r="I312" s="105" t="s">
        <v>565</v>
      </c>
      <c r="J312" s="94"/>
    </row>
    <row r="313" ht="24.75" customHeight="1" spans="1:10">
      <c r="A313" s="104" t="s">
        <v>579</v>
      </c>
      <c r="B313" s="105" t="s">
        <v>162</v>
      </c>
      <c r="C313" s="98" t="s">
        <v>192</v>
      </c>
      <c r="D313" s="106">
        <v>60.91</v>
      </c>
      <c r="E313" s="106">
        <v>7.51</v>
      </c>
      <c r="F313" s="106">
        <v>457.43</v>
      </c>
      <c r="G313" s="106">
        <v>2600.94</v>
      </c>
      <c r="H313" s="105" t="s">
        <v>569</v>
      </c>
      <c r="I313" s="98" t="s">
        <v>570</v>
      </c>
      <c r="J313" s="94"/>
    </row>
    <row r="314" ht="24.75" customHeight="1" spans="1:10">
      <c r="A314" s="104" t="s">
        <v>580</v>
      </c>
      <c r="B314" s="105" t="s">
        <v>162</v>
      </c>
      <c r="C314" s="98" t="s">
        <v>192</v>
      </c>
      <c r="D314" s="106">
        <v>60.08</v>
      </c>
      <c r="E314" s="106">
        <v>7.45</v>
      </c>
      <c r="F314" s="106">
        <v>447.59</v>
      </c>
      <c r="G314" s="106">
        <v>2153.35</v>
      </c>
      <c r="H314" s="105" t="s">
        <v>575</v>
      </c>
      <c r="I314" s="94"/>
      <c r="J314" s="94"/>
    </row>
    <row r="315" ht="24.75" customHeight="1" spans="1:10">
      <c r="A315" s="104" t="s">
        <v>581</v>
      </c>
      <c r="B315" s="105" t="s">
        <v>162</v>
      </c>
      <c r="C315" s="98" t="s">
        <v>192</v>
      </c>
      <c r="D315" s="106">
        <v>68.05</v>
      </c>
      <c r="E315" s="106">
        <v>7.23</v>
      </c>
      <c r="F315" s="106">
        <v>492</v>
      </c>
      <c r="G315" s="106">
        <v>1661.35</v>
      </c>
      <c r="H315" s="105" t="s">
        <v>575</v>
      </c>
      <c r="I315" s="94"/>
      <c r="J315" s="94"/>
    </row>
    <row r="316" ht="24.75" customHeight="1" spans="1:10">
      <c r="A316" s="104" t="s">
        <v>582</v>
      </c>
      <c r="B316" s="105" t="s">
        <v>162</v>
      </c>
      <c r="C316" s="98" t="s">
        <v>192</v>
      </c>
      <c r="D316" s="106">
        <v>60.5</v>
      </c>
      <c r="E316" s="106">
        <v>7.27</v>
      </c>
      <c r="F316" s="106">
        <v>439.83</v>
      </c>
      <c r="G316" s="106">
        <v>1221.52</v>
      </c>
      <c r="H316" s="105" t="s">
        <v>583</v>
      </c>
      <c r="I316" s="98" t="s">
        <v>584</v>
      </c>
      <c r="J316" s="94"/>
    </row>
    <row r="317" ht="24.75" customHeight="1" spans="1:10">
      <c r="A317" s="104" t="s">
        <v>585</v>
      </c>
      <c r="B317" s="105" t="s">
        <v>162</v>
      </c>
      <c r="C317" s="104" t="s">
        <v>192</v>
      </c>
      <c r="D317" s="106">
        <v>55.82</v>
      </c>
      <c r="E317" s="106">
        <v>7.23</v>
      </c>
      <c r="F317" s="106">
        <v>403.57</v>
      </c>
      <c r="G317" s="106">
        <v>817.95</v>
      </c>
      <c r="H317" s="105" t="s">
        <v>575</v>
      </c>
      <c r="I317" s="94"/>
      <c r="J317" s="94"/>
    </row>
    <row r="318" ht="24.75" customHeight="1" spans="1:10">
      <c r="A318" s="105" t="s">
        <v>586</v>
      </c>
      <c r="B318" s="98"/>
      <c r="C318" s="98"/>
      <c r="D318" s="98"/>
      <c r="E318" s="98"/>
      <c r="F318" s="98"/>
      <c r="G318" s="98"/>
      <c r="H318" s="98"/>
      <c r="I318" s="98"/>
      <c r="J318" s="98"/>
    </row>
    <row r="319" ht="24.75" customHeight="1" spans="1:10">
      <c r="A319" s="105" t="s">
        <v>587</v>
      </c>
      <c r="B319" s="98"/>
      <c r="C319" s="105" t="s">
        <v>130</v>
      </c>
      <c r="D319" s="105"/>
      <c r="E319" s="105"/>
      <c r="F319" s="105"/>
      <c r="G319" s="105"/>
      <c r="H319" s="105" t="s">
        <v>131</v>
      </c>
      <c r="I319" s="105"/>
      <c r="J319" s="105"/>
    </row>
    <row r="320" ht="24.75" customHeight="1" spans="1:10">
      <c r="A320" s="98" t="s">
        <v>588</v>
      </c>
      <c r="B320" s="98"/>
      <c r="C320" s="98"/>
      <c r="D320" s="94"/>
      <c r="E320" s="94"/>
      <c r="F320" s="94"/>
      <c r="G320" s="94"/>
      <c r="H320" s="98" t="s">
        <v>589</v>
      </c>
      <c r="I320" s="98"/>
      <c r="J320" s="98"/>
    </row>
    <row r="321" ht="24.75" customHeight="1" spans="1:10">
      <c r="A321" s="105" t="s">
        <v>134</v>
      </c>
      <c r="B321" s="105" t="s">
        <v>135</v>
      </c>
      <c r="C321" s="105" t="s">
        <v>136</v>
      </c>
      <c r="D321" s="108" t="s">
        <v>137</v>
      </c>
      <c r="E321" s="108" t="s">
        <v>138</v>
      </c>
      <c r="F321" s="108" t="s">
        <v>139</v>
      </c>
      <c r="G321" s="108" t="s">
        <v>140</v>
      </c>
      <c r="H321" s="105" t="s">
        <v>141</v>
      </c>
      <c r="I321" s="105" t="s">
        <v>142</v>
      </c>
      <c r="J321" s="105" t="s">
        <v>143</v>
      </c>
    </row>
    <row r="322" ht="24.75" customHeight="1" spans="1:10">
      <c r="A322" s="104" t="s">
        <v>590</v>
      </c>
      <c r="B322" s="105" t="s">
        <v>157</v>
      </c>
      <c r="C322" s="104" t="s">
        <v>146</v>
      </c>
      <c r="D322" s="106">
        <v>0</v>
      </c>
      <c r="E322" s="106">
        <v>0</v>
      </c>
      <c r="F322" s="106">
        <v>1500</v>
      </c>
      <c r="G322" s="106">
        <v>1519.01</v>
      </c>
      <c r="H322" s="105" t="s">
        <v>159</v>
      </c>
      <c r="I322" s="105" t="s">
        <v>160</v>
      </c>
      <c r="J322" s="94"/>
    </row>
    <row r="323" ht="24.75" customHeight="1" spans="1:10">
      <c r="A323" s="104" t="s">
        <v>591</v>
      </c>
      <c r="B323" s="105" t="s">
        <v>157</v>
      </c>
      <c r="C323" s="104" t="s">
        <v>146</v>
      </c>
      <c r="D323" s="106">
        <v>0</v>
      </c>
      <c r="E323" s="106">
        <v>0</v>
      </c>
      <c r="F323" s="106">
        <v>500</v>
      </c>
      <c r="G323" s="106">
        <v>2019.01</v>
      </c>
      <c r="H323" s="105" t="s">
        <v>159</v>
      </c>
      <c r="I323" s="105" t="s">
        <v>160</v>
      </c>
      <c r="J323" s="94"/>
    </row>
    <row r="324" ht="24.75" customHeight="1" spans="1:10">
      <c r="A324" s="104" t="s">
        <v>592</v>
      </c>
      <c r="B324" s="105" t="s">
        <v>162</v>
      </c>
      <c r="C324" s="104" t="s">
        <v>418</v>
      </c>
      <c r="D324" s="106">
        <v>38.76</v>
      </c>
      <c r="E324" s="106">
        <v>7.74</v>
      </c>
      <c r="F324" s="106">
        <v>300</v>
      </c>
      <c r="G324" s="106">
        <v>1719.01</v>
      </c>
      <c r="H324" s="105" t="s">
        <v>159</v>
      </c>
      <c r="I324" s="105" t="s">
        <v>160</v>
      </c>
      <c r="J324" s="94"/>
    </row>
    <row r="325" ht="24.75" customHeight="1" spans="1:10">
      <c r="A325" s="105" t="s">
        <v>593</v>
      </c>
      <c r="B325" s="98"/>
      <c r="C325" s="98"/>
      <c r="D325" s="98"/>
      <c r="E325" s="98"/>
      <c r="F325" s="98"/>
      <c r="G325" s="98"/>
      <c r="H325" s="98"/>
      <c r="I325" s="98"/>
      <c r="J325" s="98"/>
    </row>
    <row r="326" ht="24.75" customHeight="1" spans="1:10">
      <c r="A326" s="111" t="s">
        <v>594</v>
      </c>
      <c r="B326" s="112"/>
      <c r="C326" s="111" t="s">
        <v>130</v>
      </c>
      <c r="D326" s="111"/>
      <c r="E326" s="111"/>
      <c r="F326" s="111"/>
      <c r="G326" s="111"/>
      <c r="H326" s="111" t="s">
        <v>131</v>
      </c>
      <c r="I326" s="111"/>
      <c r="J326" s="111"/>
    </row>
    <row r="327" ht="24.75" customHeight="1" spans="1:10">
      <c r="A327" s="98" t="s">
        <v>416</v>
      </c>
      <c r="B327" s="98"/>
      <c r="C327" s="98"/>
      <c r="D327" s="94"/>
      <c r="E327" s="94"/>
      <c r="F327" s="94"/>
      <c r="G327" s="94"/>
      <c r="H327" s="105" t="s">
        <v>133</v>
      </c>
      <c r="I327" s="105"/>
      <c r="J327" s="105"/>
    </row>
    <row r="328" ht="24.75" customHeight="1" spans="1:10">
      <c r="A328" s="105" t="s">
        <v>134</v>
      </c>
      <c r="B328" s="105" t="s">
        <v>135</v>
      </c>
      <c r="C328" s="105" t="s">
        <v>136</v>
      </c>
      <c r="D328" s="108" t="s">
        <v>137</v>
      </c>
      <c r="E328" s="108" t="s">
        <v>138</v>
      </c>
      <c r="F328" s="108" t="s">
        <v>139</v>
      </c>
      <c r="G328" s="108" t="s">
        <v>140</v>
      </c>
      <c r="H328" s="105" t="s">
        <v>141</v>
      </c>
      <c r="I328" s="105" t="s">
        <v>142</v>
      </c>
      <c r="J328" s="105" t="s">
        <v>143</v>
      </c>
    </row>
    <row r="329" ht="24.75" customHeight="1" spans="1:10">
      <c r="A329" s="104" t="s">
        <v>595</v>
      </c>
      <c r="B329" s="105" t="s">
        <v>162</v>
      </c>
      <c r="C329" s="104" t="s">
        <v>418</v>
      </c>
      <c r="D329" s="106">
        <v>31.94</v>
      </c>
      <c r="E329" s="106">
        <v>7.49</v>
      </c>
      <c r="F329" s="106">
        <v>239.23</v>
      </c>
      <c r="G329" s="106">
        <v>1916.71</v>
      </c>
      <c r="H329" s="105" t="s">
        <v>215</v>
      </c>
      <c r="I329" s="105" t="s">
        <v>216</v>
      </c>
      <c r="J329" s="94"/>
    </row>
    <row r="330" ht="24.75" customHeight="1" spans="1:10">
      <c r="A330" s="104" t="s">
        <v>596</v>
      </c>
      <c r="B330" s="105" t="s">
        <v>162</v>
      </c>
      <c r="C330" s="98" t="s">
        <v>418</v>
      </c>
      <c r="D330" s="106">
        <v>31.04</v>
      </c>
      <c r="E330" s="106">
        <v>7.07</v>
      </c>
      <c r="F330" s="106">
        <v>219.45</v>
      </c>
      <c r="G330" s="106">
        <v>1697.26</v>
      </c>
      <c r="H330" s="105" t="s">
        <v>215</v>
      </c>
      <c r="I330" s="105" t="s">
        <v>216</v>
      </c>
      <c r="J330" s="94"/>
    </row>
    <row r="331" ht="24.75" customHeight="1" spans="1:10">
      <c r="A331" s="104" t="s">
        <v>597</v>
      </c>
      <c r="B331" s="105" t="s">
        <v>162</v>
      </c>
      <c r="C331" s="98" t="s">
        <v>418</v>
      </c>
      <c r="D331" s="106">
        <v>32.11</v>
      </c>
      <c r="E331" s="106">
        <v>6.94</v>
      </c>
      <c r="F331" s="106">
        <v>222.84</v>
      </c>
      <c r="G331" s="106">
        <v>1474.42</v>
      </c>
      <c r="H331" s="105" t="s">
        <v>215</v>
      </c>
      <c r="I331" s="105" t="s">
        <v>216</v>
      </c>
      <c r="J331" s="94"/>
    </row>
    <row r="332" ht="24.75" customHeight="1" spans="1:10">
      <c r="A332" s="104" t="s">
        <v>598</v>
      </c>
      <c r="B332" s="105" t="s">
        <v>162</v>
      </c>
      <c r="C332" s="98" t="s">
        <v>418</v>
      </c>
      <c r="D332" s="106">
        <v>29.68</v>
      </c>
      <c r="E332" s="106">
        <v>7.23</v>
      </c>
      <c r="F332" s="106">
        <v>214.58</v>
      </c>
      <c r="G332" s="106">
        <v>1259.84</v>
      </c>
      <c r="H332" s="105" t="s">
        <v>215</v>
      </c>
      <c r="I332" s="105" t="s">
        <v>216</v>
      </c>
      <c r="J332" s="94"/>
    </row>
    <row r="333" ht="24.75" customHeight="1" spans="1:10">
      <c r="A333" s="104" t="s">
        <v>599</v>
      </c>
      <c r="B333" s="105" t="s">
        <v>162</v>
      </c>
      <c r="C333" s="98" t="s">
        <v>418</v>
      </c>
      <c r="D333" s="106">
        <v>29.89</v>
      </c>
      <c r="E333" s="106">
        <v>7.09</v>
      </c>
      <c r="F333" s="106">
        <v>211.92</v>
      </c>
      <c r="G333" s="106">
        <v>1047.92</v>
      </c>
      <c r="H333" s="105" t="s">
        <v>215</v>
      </c>
      <c r="I333" s="105" t="s">
        <v>216</v>
      </c>
      <c r="J333" s="94"/>
    </row>
    <row r="334" ht="24.75" customHeight="1" spans="1:10">
      <c r="A334" s="104" t="s">
        <v>600</v>
      </c>
      <c r="B334" s="105" t="s">
        <v>162</v>
      </c>
      <c r="C334" s="98" t="s">
        <v>418</v>
      </c>
      <c r="D334" s="106">
        <v>25.46</v>
      </c>
      <c r="E334" s="106">
        <v>7.09</v>
      </c>
      <c r="F334" s="106">
        <v>180.51</v>
      </c>
      <c r="G334" s="106">
        <v>867.41</v>
      </c>
      <c r="H334" s="105" t="s">
        <v>215</v>
      </c>
      <c r="I334" s="105" t="s">
        <v>216</v>
      </c>
      <c r="J334" s="94"/>
    </row>
    <row r="335" ht="24.75" customHeight="1" spans="1:10">
      <c r="A335" s="104" t="s">
        <v>601</v>
      </c>
      <c r="B335" s="105" t="s">
        <v>162</v>
      </c>
      <c r="C335" s="98" t="s">
        <v>418</v>
      </c>
      <c r="D335" s="106">
        <v>27.65</v>
      </c>
      <c r="E335" s="106">
        <v>7.03</v>
      </c>
      <c r="F335" s="106">
        <v>194.37</v>
      </c>
      <c r="G335" s="106">
        <v>673.04</v>
      </c>
      <c r="H335" s="105" t="s">
        <v>215</v>
      </c>
      <c r="I335" s="105" t="s">
        <v>216</v>
      </c>
      <c r="J335" s="94"/>
    </row>
    <row r="336" ht="24.75" customHeight="1" spans="1:10">
      <c r="A336" s="104" t="s">
        <v>602</v>
      </c>
      <c r="B336" s="105" t="s">
        <v>162</v>
      </c>
      <c r="C336" s="98" t="s">
        <v>418</v>
      </c>
      <c r="D336" s="106">
        <v>23.22</v>
      </c>
      <c r="E336" s="106">
        <v>6.92</v>
      </c>
      <c r="F336" s="106">
        <v>160.68</v>
      </c>
      <c r="G336" s="106">
        <v>512.36</v>
      </c>
      <c r="H336" s="105" t="s">
        <v>215</v>
      </c>
      <c r="I336" s="105" t="s">
        <v>216</v>
      </c>
      <c r="J336" s="94"/>
    </row>
    <row r="337" ht="24.75" customHeight="1" spans="1:10">
      <c r="A337" s="105" t="s">
        <v>603</v>
      </c>
      <c r="B337" s="98"/>
      <c r="C337" s="98"/>
      <c r="D337" s="98"/>
      <c r="E337" s="98"/>
      <c r="F337" s="98"/>
      <c r="G337" s="98"/>
      <c r="H337" s="98"/>
      <c r="I337" s="98"/>
      <c r="J337" s="98"/>
    </row>
    <row r="338" ht="24.75" customHeight="1" spans="1:10">
      <c r="A338" s="107" t="s">
        <v>604</v>
      </c>
      <c r="B338" s="96"/>
      <c r="C338" s="113" t="s">
        <v>130</v>
      </c>
      <c r="D338" s="113"/>
      <c r="E338" s="113"/>
      <c r="F338" s="113"/>
      <c r="G338" s="113"/>
      <c r="H338" s="105" t="s">
        <v>131</v>
      </c>
      <c r="I338" s="105"/>
      <c r="J338" s="105"/>
    </row>
    <row r="339" ht="24.75" customHeight="1" spans="1:10">
      <c r="A339" s="98" t="s">
        <v>416</v>
      </c>
      <c r="B339" s="98"/>
      <c r="C339" s="98"/>
      <c r="D339" s="94"/>
      <c r="E339" s="94"/>
      <c r="F339" s="94"/>
      <c r="G339" s="94"/>
      <c r="H339" s="105" t="s">
        <v>324</v>
      </c>
      <c r="I339" s="105"/>
      <c r="J339" s="105"/>
    </row>
    <row r="340" ht="24.75" customHeight="1" spans="1:10">
      <c r="A340" s="105" t="s">
        <v>134</v>
      </c>
      <c r="B340" s="105" t="s">
        <v>135</v>
      </c>
      <c r="C340" s="105" t="s">
        <v>136</v>
      </c>
      <c r="D340" s="108" t="s">
        <v>137</v>
      </c>
      <c r="E340" s="108" t="s">
        <v>138</v>
      </c>
      <c r="F340" s="108" t="s">
        <v>139</v>
      </c>
      <c r="G340" s="108" t="s">
        <v>140</v>
      </c>
      <c r="H340" s="105" t="s">
        <v>141</v>
      </c>
      <c r="I340" s="105" t="s">
        <v>142</v>
      </c>
      <c r="J340" s="105" t="s">
        <v>143</v>
      </c>
    </row>
    <row r="341" ht="24.75" customHeight="1" spans="1:10">
      <c r="A341" s="104" t="s">
        <v>605</v>
      </c>
      <c r="B341" s="105" t="s">
        <v>162</v>
      </c>
      <c r="C341" s="98" t="s">
        <v>192</v>
      </c>
      <c r="D341" s="106">
        <v>64.93</v>
      </c>
      <c r="E341" s="106">
        <v>7.94</v>
      </c>
      <c r="F341" s="106">
        <v>515.54</v>
      </c>
      <c r="G341" s="106">
        <v>2013.08</v>
      </c>
      <c r="H341" s="105" t="s">
        <v>193</v>
      </c>
      <c r="I341" s="98" t="s">
        <v>194</v>
      </c>
      <c r="J341" s="94"/>
    </row>
    <row r="342" ht="24.75" customHeight="1" spans="1:10">
      <c r="A342" s="104" t="s">
        <v>606</v>
      </c>
      <c r="B342" s="105" t="s">
        <v>162</v>
      </c>
      <c r="C342" s="98" t="s">
        <v>607</v>
      </c>
      <c r="D342" s="106">
        <v>59.81</v>
      </c>
      <c r="E342" s="106">
        <v>7.98</v>
      </c>
      <c r="F342" s="106">
        <v>477.28</v>
      </c>
      <c r="G342" s="106">
        <v>1535.8</v>
      </c>
      <c r="H342" s="105" t="s">
        <v>608</v>
      </c>
      <c r="I342" s="94"/>
      <c r="J342" s="94"/>
    </row>
    <row r="343" ht="24.75" customHeight="1" spans="1:10">
      <c r="A343" s="104" t="s">
        <v>609</v>
      </c>
      <c r="B343" s="105" t="s">
        <v>162</v>
      </c>
      <c r="C343" s="98" t="s">
        <v>192</v>
      </c>
      <c r="D343" s="106">
        <v>61.53</v>
      </c>
      <c r="E343" s="106">
        <v>8.23</v>
      </c>
      <c r="F343" s="106">
        <v>506.39</v>
      </c>
      <c r="G343" s="106">
        <v>1029.41</v>
      </c>
      <c r="H343" s="105" t="s">
        <v>215</v>
      </c>
      <c r="I343" s="105" t="s">
        <v>216</v>
      </c>
      <c r="J343" s="94"/>
    </row>
    <row r="344" ht="24.75" customHeight="1" spans="1:10">
      <c r="A344" s="104" t="s">
        <v>610</v>
      </c>
      <c r="B344" s="105" t="s">
        <v>157</v>
      </c>
      <c r="C344" s="104" t="s">
        <v>146</v>
      </c>
      <c r="D344" s="106">
        <v>0</v>
      </c>
      <c r="E344" s="106">
        <v>0</v>
      </c>
      <c r="F344" s="106">
        <v>2000</v>
      </c>
      <c r="G344" s="106">
        <v>3029.41</v>
      </c>
      <c r="H344" s="105" t="s">
        <v>215</v>
      </c>
      <c r="I344" s="105" t="s">
        <v>216</v>
      </c>
      <c r="J344" s="94"/>
    </row>
    <row r="345" ht="24.75" customHeight="1" spans="1:10">
      <c r="A345" s="104" t="s">
        <v>611</v>
      </c>
      <c r="B345" s="105" t="s">
        <v>162</v>
      </c>
      <c r="C345" s="98" t="s">
        <v>192</v>
      </c>
      <c r="D345" s="106">
        <v>65.59</v>
      </c>
      <c r="E345" s="106">
        <v>8.23</v>
      </c>
      <c r="F345" s="106">
        <v>539.8</v>
      </c>
      <c r="G345" s="106">
        <v>2489.61</v>
      </c>
      <c r="H345" s="105" t="s">
        <v>264</v>
      </c>
      <c r="I345" s="98" t="s">
        <v>265</v>
      </c>
      <c r="J345" s="94"/>
    </row>
    <row r="346" ht="24.75" customHeight="1" spans="1:10">
      <c r="A346" s="104" t="s">
        <v>612</v>
      </c>
      <c r="B346" s="105" t="s">
        <v>162</v>
      </c>
      <c r="C346" s="98" t="s">
        <v>192</v>
      </c>
      <c r="D346" s="106">
        <v>64.37</v>
      </c>
      <c r="E346" s="106">
        <v>8.23</v>
      </c>
      <c r="F346" s="106">
        <v>529.76</v>
      </c>
      <c r="G346" s="106">
        <v>1959.85</v>
      </c>
      <c r="H346" s="105" t="s">
        <v>613</v>
      </c>
      <c r="I346" s="105" t="s">
        <v>614</v>
      </c>
      <c r="J346" s="94"/>
    </row>
    <row r="347" ht="27" customHeight="1" spans="1:10">
      <c r="A347" s="104" t="s">
        <v>615</v>
      </c>
      <c r="B347" s="105" t="s">
        <v>162</v>
      </c>
      <c r="C347" s="98" t="s">
        <v>192</v>
      </c>
      <c r="D347" s="106">
        <v>64.81</v>
      </c>
      <c r="E347" s="106">
        <v>8.23</v>
      </c>
      <c r="F347" s="106">
        <v>533.38</v>
      </c>
      <c r="G347" s="106">
        <v>1426.47</v>
      </c>
      <c r="H347" s="105" t="s">
        <v>616</v>
      </c>
      <c r="I347" s="98" t="s">
        <v>397</v>
      </c>
      <c r="J347" s="94"/>
    </row>
    <row r="348" ht="24.75" customHeight="1" spans="1:10">
      <c r="A348" s="104" t="s">
        <v>617</v>
      </c>
      <c r="B348" s="105" t="s">
        <v>162</v>
      </c>
      <c r="C348" s="98" t="s">
        <v>192</v>
      </c>
      <c r="D348" s="106">
        <v>62.9</v>
      </c>
      <c r="E348" s="106">
        <v>8.09</v>
      </c>
      <c r="F348" s="106">
        <v>508.86</v>
      </c>
      <c r="G348" s="106">
        <v>917.61</v>
      </c>
      <c r="H348" s="105" t="s">
        <v>419</v>
      </c>
      <c r="I348" s="105" t="s">
        <v>420</v>
      </c>
      <c r="J348" s="94"/>
    </row>
    <row r="349" ht="24.75" customHeight="1" spans="1:10">
      <c r="A349" s="104" t="s">
        <v>618</v>
      </c>
      <c r="B349" s="105" t="s">
        <v>162</v>
      </c>
      <c r="C349" s="98" t="s">
        <v>192</v>
      </c>
      <c r="D349" s="106">
        <v>62.86</v>
      </c>
      <c r="E349" s="106">
        <v>7.97</v>
      </c>
      <c r="F349" s="106">
        <v>500.99</v>
      </c>
      <c r="G349" s="106">
        <v>416.62</v>
      </c>
      <c r="H349" s="105" t="s">
        <v>193</v>
      </c>
      <c r="I349" s="98" t="s">
        <v>194</v>
      </c>
      <c r="J349" s="94"/>
    </row>
    <row r="350" ht="27" customHeight="1" spans="1:10">
      <c r="A350" s="104" t="s">
        <v>619</v>
      </c>
      <c r="B350" s="105" t="s">
        <v>162</v>
      </c>
      <c r="C350" s="98" t="s">
        <v>418</v>
      </c>
      <c r="D350" s="106">
        <v>43.54</v>
      </c>
      <c r="E350" s="106">
        <v>7.07</v>
      </c>
      <c r="F350" s="106">
        <v>307.82</v>
      </c>
      <c r="G350" s="106">
        <v>108.8</v>
      </c>
      <c r="H350" s="105" t="s">
        <v>620</v>
      </c>
      <c r="I350" s="98" t="s">
        <v>621</v>
      </c>
      <c r="J350" s="94"/>
    </row>
    <row r="351" ht="24.75" customHeight="1" spans="1:10">
      <c r="A351" s="104" t="s">
        <v>622</v>
      </c>
      <c r="B351" s="105" t="s">
        <v>162</v>
      </c>
      <c r="C351" s="98" t="s">
        <v>192</v>
      </c>
      <c r="D351" s="106">
        <v>14.47</v>
      </c>
      <c r="E351" s="106">
        <v>7.52</v>
      </c>
      <c r="F351" s="106">
        <v>108.8</v>
      </c>
      <c r="G351" s="106">
        <v>0</v>
      </c>
      <c r="H351" s="105" t="s">
        <v>264</v>
      </c>
      <c r="I351" s="98" t="s">
        <v>265</v>
      </c>
      <c r="J351" s="94"/>
    </row>
    <row r="352" ht="24.75" customHeight="1" spans="1:10">
      <c r="A352" s="104" t="s">
        <v>623</v>
      </c>
      <c r="B352" s="105" t="s">
        <v>157</v>
      </c>
      <c r="C352" s="104" t="s">
        <v>146</v>
      </c>
      <c r="D352" s="106">
        <v>0</v>
      </c>
      <c r="E352" s="106">
        <v>0</v>
      </c>
      <c r="F352" s="106">
        <v>5000</v>
      </c>
      <c r="G352" s="106">
        <v>5000</v>
      </c>
      <c r="H352" s="105" t="s">
        <v>624</v>
      </c>
      <c r="I352" s="98" t="s">
        <v>625</v>
      </c>
      <c r="J352" s="94"/>
    </row>
    <row r="353" ht="24.75" customHeight="1" spans="1:10">
      <c r="A353" s="104" t="s">
        <v>626</v>
      </c>
      <c r="B353" s="105" t="s">
        <v>162</v>
      </c>
      <c r="C353" s="98" t="s">
        <v>192</v>
      </c>
      <c r="D353" s="106">
        <v>44.4</v>
      </c>
      <c r="E353" s="106">
        <v>7.33</v>
      </c>
      <c r="F353" s="106">
        <v>325.45</v>
      </c>
      <c r="G353" s="106">
        <v>4674.55</v>
      </c>
      <c r="H353" s="105" t="s">
        <v>271</v>
      </c>
      <c r="I353" s="98" t="s">
        <v>265</v>
      </c>
      <c r="J353" s="94"/>
    </row>
    <row r="354" ht="24.75" customHeight="1" spans="1:10">
      <c r="A354" s="104" t="s">
        <v>627</v>
      </c>
      <c r="B354" s="105" t="s">
        <v>162</v>
      </c>
      <c r="C354" s="98" t="s">
        <v>192</v>
      </c>
      <c r="D354" s="106">
        <v>39.48</v>
      </c>
      <c r="E354" s="106">
        <v>7.33</v>
      </c>
      <c r="F354" s="106">
        <v>289.38</v>
      </c>
      <c r="G354" s="106">
        <v>4385.17</v>
      </c>
      <c r="H354" s="105" t="s">
        <v>628</v>
      </c>
      <c r="I354" s="98" t="s">
        <v>629</v>
      </c>
      <c r="J354" s="94"/>
    </row>
    <row r="355" ht="24.75" customHeight="1" spans="1:10">
      <c r="A355" s="104" t="s">
        <v>630</v>
      </c>
      <c r="B355" s="105" t="s">
        <v>162</v>
      </c>
      <c r="C355" s="98" t="s">
        <v>192</v>
      </c>
      <c r="D355" s="106">
        <v>43.96</v>
      </c>
      <c r="E355" s="106">
        <v>7.38</v>
      </c>
      <c r="F355" s="106">
        <v>324.42</v>
      </c>
      <c r="G355" s="106">
        <v>4060.75</v>
      </c>
      <c r="H355" s="105" t="s">
        <v>628</v>
      </c>
      <c r="I355" s="98" t="s">
        <v>629</v>
      </c>
      <c r="J355" s="94"/>
    </row>
    <row r="356" ht="24.75" customHeight="1" spans="1:10">
      <c r="A356" s="104" t="s">
        <v>631</v>
      </c>
      <c r="B356" s="105" t="s">
        <v>162</v>
      </c>
      <c r="C356" s="98" t="s">
        <v>192</v>
      </c>
      <c r="D356" s="106">
        <v>24.83</v>
      </c>
      <c r="E356" s="106">
        <v>7.38</v>
      </c>
      <c r="F356" s="106">
        <v>183.24</v>
      </c>
      <c r="G356" s="106">
        <v>3877.51</v>
      </c>
      <c r="H356" s="105" t="s">
        <v>616</v>
      </c>
      <c r="I356" s="98" t="s">
        <v>397</v>
      </c>
      <c r="J356" s="94"/>
    </row>
    <row r="357" ht="24.75" customHeight="1" spans="1:10">
      <c r="A357" s="104" t="s">
        <v>632</v>
      </c>
      <c r="B357" s="105" t="s">
        <v>162</v>
      </c>
      <c r="C357" s="98" t="s">
        <v>192</v>
      </c>
      <c r="D357" s="106">
        <v>28.93</v>
      </c>
      <c r="E357" s="106">
        <v>7.6</v>
      </c>
      <c r="F357" s="106">
        <v>219.86</v>
      </c>
      <c r="G357" s="106">
        <v>3657.65</v>
      </c>
      <c r="H357" s="105" t="s">
        <v>628</v>
      </c>
      <c r="I357" s="98" t="s">
        <v>629</v>
      </c>
      <c r="J357" s="94"/>
    </row>
    <row r="358" ht="24.75" customHeight="1" spans="1:10">
      <c r="A358" s="104" t="s">
        <v>633</v>
      </c>
      <c r="B358" s="105" t="s">
        <v>162</v>
      </c>
      <c r="C358" s="98" t="s">
        <v>192</v>
      </c>
      <c r="D358" s="106">
        <v>36.98</v>
      </c>
      <c r="E358" s="106">
        <v>7.6</v>
      </c>
      <c r="F358" s="106">
        <v>281.04</v>
      </c>
      <c r="G358" s="106">
        <v>3376.61</v>
      </c>
      <c r="H358" s="105" t="s">
        <v>193</v>
      </c>
      <c r="I358" s="98" t="s">
        <v>194</v>
      </c>
      <c r="J358" s="94"/>
    </row>
    <row r="359" ht="25.5" customHeight="1" spans="1:10">
      <c r="A359" s="104" t="s">
        <v>634</v>
      </c>
      <c r="B359" s="105" t="s">
        <v>162</v>
      </c>
      <c r="C359" s="98" t="s">
        <v>192</v>
      </c>
      <c r="D359" s="106">
        <v>35.15</v>
      </c>
      <c r="E359" s="106">
        <v>7.6</v>
      </c>
      <c r="F359" s="106">
        <v>267.14</v>
      </c>
      <c r="G359" s="106">
        <v>3109.47</v>
      </c>
      <c r="H359" s="105" t="s">
        <v>628</v>
      </c>
      <c r="I359" s="98" t="s">
        <v>629</v>
      </c>
      <c r="J359" s="94"/>
    </row>
    <row r="360" ht="24.75" customHeight="1" spans="1:10">
      <c r="A360" s="104" t="s">
        <v>635</v>
      </c>
      <c r="B360" s="105" t="s">
        <v>162</v>
      </c>
      <c r="C360" s="98" t="s">
        <v>192</v>
      </c>
      <c r="D360" s="106">
        <v>44.95</v>
      </c>
      <c r="E360" s="106">
        <v>7.69</v>
      </c>
      <c r="F360" s="106">
        <v>345.66</v>
      </c>
      <c r="G360" s="106">
        <v>2763.81</v>
      </c>
      <c r="H360" s="105" t="s">
        <v>215</v>
      </c>
      <c r="I360" s="105" t="s">
        <v>216</v>
      </c>
      <c r="J360" s="94"/>
    </row>
    <row r="361" ht="25.5" customHeight="1" spans="1:10">
      <c r="A361" s="104" t="s">
        <v>636</v>
      </c>
      <c r="B361" s="105" t="s">
        <v>162</v>
      </c>
      <c r="C361" s="98" t="s">
        <v>192</v>
      </c>
      <c r="D361" s="106">
        <v>43.95</v>
      </c>
      <c r="E361" s="106">
        <v>7.69</v>
      </c>
      <c r="F361" s="106">
        <v>337.97</v>
      </c>
      <c r="G361" s="106">
        <v>2425.84</v>
      </c>
      <c r="H361" s="98" t="s">
        <v>637</v>
      </c>
      <c r="I361" s="98" t="s">
        <v>372</v>
      </c>
      <c r="J361" s="94"/>
    </row>
    <row r="362" ht="24.75" customHeight="1" spans="1:10">
      <c r="A362" s="104" t="s">
        <v>638</v>
      </c>
      <c r="B362" s="105" t="s">
        <v>162</v>
      </c>
      <c r="C362" s="98" t="s">
        <v>192</v>
      </c>
      <c r="D362" s="106">
        <v>38.11</v>
      </c>
      <c r="E362" s="106">
        <v>7.69</v>
      </c>
      <c r="F362" s="106">
        <v>293.06</v>
      </c>
      <c r="G362" s="106">
        <v>2132.78</v>
      </c>
      <c r="H362" s="105" t="s">
        <v>271</v>
      </c>
      <c r="I362" s="98" t="s">
        <v>265</v>
      </c>
      <c r="J362" s="94"/>
    </row>
    <row r="363" ht="24.75" customHeight="1" spans="1:10">
      <c r="A363" s="104" t="s">
        <v>639</v>
      </c>
      <c r="B363" s="105" t="s">
        <v>162</v>
      </c>
      <c r="C363" s="98" t="s">
        <v>561</v>
      </c>
      <c r="D363" s="106">
        <v>47.49</v>
      </c>
      <c r="E363" s="106">
        <v>7.75</v>
      </c>
      <c r="F363" s="106">
        <v>368.04</v>
      </c>
      <c r="G363" s="106">
        <v>1764.74</v>
      </c>
      <c r="H363" s="105" t="s">
        <v>640</v>
      </c>
      <c r="I363" s="94"/>
      <c r="J363" s="94"/>
    </row>
    <row r="364" ht="24.75" customHeight="1" spans="1:10">
      <c r="A364" s="104" t="s">
        <v>641</v>
      </c>
      <c r="B364" s="105" t="s">
        <v>162</v>
      </c>
      <c r="C364" s="98" t="s">
        <v>561</v>
      </c>
      <c r="D364" s="106">
        <v>45.96</v>
      </c>
      <c r="E364" s="106">
        <v>7.75</v>
      </c>
      <c r="F364" s="106">
        <v>356.19</v>
      </c>
      <c r="G364" s="106">
        <v>1408.55</v>
      </c>
      <c r="H364" s="105" t="s">
        <v>642</v>
      </c>
      <c r="I364" s="94"/>
      <c r="J364" s="94"/>
    </row>
    <row r="365" ht="34.5" customHeight="1" spans="1:10">
      <c r="A365" s="104" t="s">
        <v>643</v>
      </c>
      <c r="B365" s="105" t="s">
        <v>162</v>
      </c>
      <c r="C365" s="98" t="s">
        <v>192</v>
      </c>
      <c r="D365" s="106">
        <v>37.75</v>
      </c>
      <c r="E365" s="106">
        <v>7.69</v>
      </c>
      <c r="F365" s="106">
        <v>290.29</v>
      </c>
      <c r="G365" s="106">
        <v>1118.26</v>
      </c>
      <c r="H365" s="105" t="s">
        <v>299</v>
      </c>
      <c r="I365" s="98" t="s">
        <v>644</v>
      </c>
      <c r="J365" s="94"/>
    </row>
    <row r="366" ht="24.75" customHeight="1" spans="1:10">
      <c r="A366" s="104" t="s">
        <v>645</v>
      </c>
      <c r="B366" s="105" t="s">
        <v>162</v>
      </c>
      <c r="C366" s="98" t="s">
        <v>192</v>
      </c>
      <c r="D366" s="106">
        <v>40.95</v>
      </c>
      <c r="E366" s="106">
        <v>7.69</v>
      </c>
      <c r="F366" s="106">
        <v>314.91</v>
      </c>
      <c r="G366" s="106">
        <v>803.35</v>
      </c>
      <c r="H366" s="105" t="s">
        <v>267</v>
      </c>
      <c r="I366" s="98" t="s">
        <v>268</v>
      </c>
      <c r="J366" s="94"/>
    </row>
    <row r="367" ht="25.5" customHeight="1" spans="1:10">
      <c r="A367" s="104" t="s">
        <v>646</v>
      </c>
      <c r="B367" s="105" t="s">
        <v>162</v>
      </c>
      <c r="C367" s="98" t="s">
        <v>192</v>
      </c>
      <c r="D367" s="106">
        <v>24.57</v>
      </c>
      <c r="E367" s="106">
        <v>7.69</v>
      </c>
      <c r="F367" s="106">
        <v>188.94</v>
      </c>
      <c r="G367" s="106">
        <v>614.41</v>
      </c>
      <c r="H367" s="105" t="s">
        <v>264</v>
      </c>
      <c r="I367" s="98" t="s">
        <v>265</v>
      </c>
      <c r="J367" s="94"/>
    </row>
    <row r="368" ht="24.75" customHeight="1" spans="1:10">
      <c r="A368" s="104" t="s">
        <v>647</v>
      </c>
      <c r="B368" s="105" t="s">
        <v>162</v>
      </c>
      <c r="C368" s="98" t="s">
        <v>192</v>
      </c>
      <c r="D368" s="106">
        <v>43.15</v>
      </c>
      <c r="E368" s="106">
        <v>7.54</v>
      </c>
      <c r="F368" s="106">
        <v>325.35</v>
      </c>
      <c r="G368" s="106">
        <v>289.06</v>
      </c>
      <c r="H368" s="105" t="s">
        <v>264</v>
      </c>
      <c r="I368" s="98" t="s">
        <v>265</v>
      </c>
      <c r="J368" s="94"/>
    </row>
    <row r="369" ht="25.5" customHeight="1" spans="1:10">
      <c r="A369" s="104" t="s">
        <v>648</v>
      </c>
      <c r="B369" s="105" t="s">
        <v>162</v>
      </c>
      <c r="C369" s="98" t="s">
        <v>192</v>
      </c>
      <c r="D369" s="106">
        <v>38.34</v>
      </c>
      <c r="E369" s="106">
        <v>7.54</v>
      </c>
      <c r="F369" s="106">
        <v>289.06</v>
      </c>
      <c r="G369" s="106">
        <v>0</v>
      </c>
      <c r="H369" s="105" t="s">
        <v>193</v>
      </c>
      <c r="I369" s="98" t="s">
        <v>194</v>
      </c>
      <c r="J369" s="94"/>
    </row>
    <row r="370" ht="24.75" customHeight="1" spans="1:10">
      <c r="A370" s="104" t="s">
        <v>649</v>
      </c>
      <c r="B370" s="105" t="s">
        <v>157</v>
      </c>
      <c r="C370" s="94"/>
      <c r="D370" s="106">
        <v>0</v>
      </c>
      <c r="E370" s="106">
        <v>0</v>
      </c>
      <c r="F370" s="106">
        <v>10000</v>
      </c>
      <c r="G370" s="106">
        <v>10000</v>
      </c>
      <c r="H370" s="105" t="s">
        <v>650</v>
      </c>
      <c r="I370" s="94"/>
      <c r="J370" s="94"/>
    </row>
    <row r="371" ht="24.75" customHeight="1" spans="1:10">
      <c r="A371" s="104" t="s">
        <v>651</v>
      </c>
      <c r="B371" s="105" t="s">
        <v>162</v>
      </c>
      <c r="C371" s="98" t="s">
        <v>335</v>
      </c>
      <c r="D371" s="106">
        <v>42.3</v>
      </c>
      <c r="E371" s="106">
        <v>7.58</v>
      </c>
      <c r="F371" s="106">
        <v>320.63</v>
      </c>
      <c r="G371" s="106">
        <v>9679.37</v>
      </c>
      <c r="H371" s="105" t="s">
        <v>650</v>
      </c>
      <c r="I371" s="94"/>
      <c r="J371" s="94"/>
    </row>
    <row r="372" ht="24.75" customHeight="1" spans="1:10">
      <c r="A372" s="104" t="s">
        <v>652</v>
      </c>
      <c r="B372" s="105" t="s">
        <v>162</v>
      </c>
      <c r="C372" s="98" t="s">
        <v>607</v>
      </c>
      <c r="D372" s="106">
        <v>41.49</v>
      </c>
      <c r="E372" s="106">
        <v>7.59</v>
      </c>
      <c r="F372" s="106">
        <v>314.9</v>
      </c>
      <c r="G372" s="106">
        <v>9364.47</v>
      </c>
      <c r="H372" s="105" t="s">
        <v>653</v>
      </c>
      <c r="I372" s="94"/>
      <c r="J372" s="94"/>
    </row>
    <row r="373" ht="25.5" customHeight="1" spans="1:10">
      <c r="A373" s="104" t="s">
        <v>654</v>
      </c>
      <c r="B373" s="105" t="s">
        <v>162</v>
      </c>
      <c r="C373" s="98" t="s">
        <v>335</v>
      </c>
      <c r="D373" s="106">
        <v>44.42</v>
      </c>
      <c r="E373" s="106">
        <v>7.58</v>
      </c>
      <c r="F373" s="106">
        <v>336.7</v>
      </c>
      <c r="G373" s="106">
        <v>9027.77</v>
      </c>
      <c r="H373" s="105" t="s">
        <v>655</v>
      </c>
      <c r="I373" s="94"/>
      <c r="J373" s="94"/>
    </row>
    <row r="374" ht="24.75" customHeight="1" spans="1:10">
      <c r="A374" s="104" t="s">
        <v>656</v>
      </c>
      <c r="B374" s="105" t="s">
        <v>162</v>
      </c>
      <c r="C374" s="98" t="s">
        <v>192</v>
      </c>
      <c r="D374" s="106">
        <v>40.36</v>
      </c>
      <c r="E374" s="106">
        <v>7.54</v>
      </c>
      <c r="F374" s="106">
        <v>304.31</v>
      </c>
      <c r="G374" s="106">
        <v>8723.46</v>
      </c>
      <c r="H374" s="105" t="s">
        <v>193</v>
      </c>
      <c r="I374" s="98" t="s">
        <v>194</v>
      </c>
      <c r="J374" s="94"/>
    </row>
    <row r="375" ht="25.5" customHeight="1" spans="1:10">
      <c r="A375" s="104" t="s">
        <v>657</v>
      </c>
      <c r="B375" s="105" t="s">
        <v>162</v>
      </c>
      <c r="C375" s="98" t="s">
        <v>192</v>
      </c>
      <c r="D375" s="106">
        <v>45.31</v>
      </c>
      <c r="E375" s="106">
        <v>7.25</v>
      </c>
      <c r="F375" s="106">
        <v>328.49</v>
      </c>
      <c r="G375" s="106">
        <v>8394.97</v>
      </c>
      <c r="H375" s="105" t="s">
        <v>658</v>
      </c>
      <c r="I375" s="98" t="s">
        <v>450</v>
      </c>
      <c r="J375" s="94"/>
    </row>
    <row r="376" ht="24.75" customHeight="1" spans="1:10">
      <c r="A376" s="104" t="s">
        <v>659</v>
      </c>
      <c r="B376" s="105" t="s">
        <v>162</v>
      </c>
      <c r="C376" s="98" t="s">
        <v>192</v>
      </c>
      <c r="D376" s="106">
        <v>37.36</v>
      </c>
      <c r="E376" s="106">
        <v>7.25</v>
      </c>
      <c r="F376" s="106">
        <v>270.86</v>
      </c>
      <c r="G376" s="106">
        <v>8124.11</v>
      </c>
      <c r="H376" s="105" t="s">
        <v>628</v>
      </c>
      <c r="I376" s="98" t="s">
        <v>629</v>
      </c>
      <c r="J376" s="94"/>
    </row>
    <row r="377" ht="24.75" customHeight="1" spans="1:10">
      <c r="A377" s="104" t="s">
        <v>660</v>
      </c>
      <c r="B377" s="105" t="s">
        <v>162</v>
      </c>
      <c r="C377" s="98" t="s">
        <v>418</v>
      </c>
      <c r="D377" s="106">
        <v>42.66</v>
      </c>
      <c r="E377" s="106">
        <v>6.82</v>
      </c>
      <c r="F377" s="106">
        <v>290.94</v>
      </c>
      <c r="G377" s="106">
        <v>7833.17</v>
      </c>
      <c r="H377" s="105" t="s">
        <v>661</v>
      </c>
      <c r="I377" s="105" t="s">
        <v>662</v>
      </c>
      <c r="J377" s="94"/>
    </row>
    <row r="378" ht="25.5" customHeight="1" spans="1:10">
      <c r="A378" s="104" t="s">
        <v>663</v>
      </c>
      <c r="B378" s="105" t="s">
        <v>162</v>
      </c>
      <c r="C378" s="98" t="s">
        <v>192</v>
      </c>
      <c r="D378" s="106">
        <v>42.96</v>
      </c>
      <c r="E378" s="106">
        <v>7.36</v>
      </c>
      <c r="F378" s="106">
        <v>316.18</v>
      </c>
      <c r="G378" s="106">
        <v>7516.99</v>
      </c>
      <c r="H378" s="105" t="s">
        <v>664</v>
      </c>
      <c r="I378" s="98" t="s">
        <v>629</v>
      </c>
      <c r="J378" s="94"/>
    </row>
    <row r="379" ht="24.75" customHeight="1" spans="1:10">
      <c r="A379" s="104" t="s">
        <v>665</v>
      </c>
      <c r="B379" s="105" t="s">
        <v>162</v>
      </c>
      <c r="C379" s="98" t="s">
        <v>192</v>
      </c>
      <c r="D379" s="106">
        <v>45.48</v>
      </c>
      <c r="E379" s="106">
        <v>7.36</v>
      </c>
      <c r="F379" s="106">
        <v>334.73</v>
      </c>
      <c r="G379" s="106">
        <v>7182.26</v>
      </c>
      <c r="H379" s="105" t="s">
        <v>449</v>
      </c>
      <c r="I379" s="98" t="s">
        <v>450</v>
      </c>
      <c r="J379" s="94"/>
    </row>
    <row r="380" ht="25.5" customHeight="1" spans="1:10">
      <c r="A380" s="104" t="s">
        <v>666</v>
      </c>
      <c r="B380" s="105" t="s">
        <v>162</v>
      </c>
      <c r="C380" s="98" t="s">
        <v>418</v>
      </c>
      <c r="D380" s="106">
        <v>44.4</v>
      </c>
      <c r="E380" s="106">
        <v>6.82</v>
      </c>
      <c r="F380" s="106">
        <v>302.8</v>
      </c>
      <c r="G380" s="106">
        <v>6879.46</v>
      </c>
      <c r="H380" s="105" t="s">
        <v>193</v>
      </c>
      <c r="I380" s="98" t="s">
        <v>194</v>
      </c>
      <c r="J380" s="94"/>
    </row>
    <row r="381" ht="24.75" customHeight="1" spans="1:10">
      <c r="A381" s="104" t="s">
        <v>667</v>
      </c>
      <c r="B381" s="105" t="s">
        <v>162</v>
      </c>
      <c r="C381" s="98" t="s">
        <v>668</v>
      </c>
      <c r="D381" s="106">
        <v>34.41</v>
      </c>
      <c r="E381" s="106">
        <v>6.82</v>
      </c>
      <c r="F381" s="106">
        <v>234.67</v>
      </c>
      <c r="G381" s="106">
        <v>6644.79</v>
      </c>
      <c r="H381" s="105" t="s">
        <v>669</v>
      </c>
      <c r="I381" s="98" t="s">
        <v>670</v>
      </c>
      <c r="J381" s="94"/>
    </row>
    <row r="382" ht="24.75" customHeight="1" spans="1:10">
      <c r="A382" s="104" t="s">
        <v>671</v>
      </c>
      <c r="B382" s="105" t="s">
        <v>162</v>
      </c>
      <c r="C382" s="98" t="s">
        <v>192</v>
      </c>
      <c r="D382" s="106">
        <v>44.59</v>
      </c>
      <c r="E382" s="106">
        <v>7.25</v>
      </c>
      <c r="F382" s="106">
        <v>323.27</v>
      </c>
      <c r="G382" s="106">
        <v>6321.52</v>
      </c>
      <c r="H382" s="105" t="s">
        <v>628</v>
      </c>
      <c r="I382" s="98" t="s">
        <v>629</v>
      </c>
      <c r="J382" s="94"/>
    </row>
    <row r="383" ht="24.75" customHeight="1" spans="1:10">
      <c r="A383" s="104" t="s">
        <v>672</v>
      </c>
      <c r="B383" s="105" t="s">
        <v>162</v>
      </c>
      <c r="C383" s="104" t="s">
        <v>192</v>
      </c>
      <c r="D383" s="106">
        <v>46.38</v>
      </c>
      <c r="E383" s="106">
        <v>7.25</v>
      </c>
      <c r="F383" s="106">
        <v>336.25</v>
      </c>
      <c r="G383" s="106">
        <v>5985.27</v>
      </c>
      <c r="H383" s="105" t="s">
        <v>673</v>
      </c>
      <c r="I383" s="98" t="s">
        <v>621</v>
      </c>
      <c r="J383" s="94"/>
    </row>
    <row r="384" ht="24.75" customHeight="1" spans="1:10">
      <c r="A384" s="104" t="s">
        <v>674</v>
      </c>
      <c r="B384" s="105" t="s">
        <v>162</v>
      </c>
      <c r="C384" s="98" t="s">
        <v>192</v>
      </c>
      <c r="D384" s="106">
        <v>38.89</v>
      </c>
      <c r="E384" s="106">
        <v>7.11</v>
      </c>
      <c r="F384" s="106">
        <v>276.5</v>
      </c>
      <c r="G384" s="106">
        <v>5708.77</v>
      </c>
      <c r="H384" s="105" t="s">
        <v>675</v>
      </c>
      <c r="I384" s="105" t="s">
        <v>676</v>
      </c>
      <c r="J384" s="94"/>
    </row>
    <row r="385" ht="24.75" customHeight="1" spans="1:10">
      <c r="A385" s="105" t="s">
        <v>677</v>
      </c>
      <c r="B385" s="98"/>
      <c r="C385" s="98"/>
      <c r="D385" s="98"/>
      <c r="E385" s="98"/>
      <c r="F385" s="98"/>
      <c r="G385" s="98"/>
      <c r="H385" s="98"/>
      <c r="I385" s="98"/>
      <c r="J385" s="98"/>
    </row>
    <row r="386" ht="24.75" customHeight="1" spans="1:10">
      <c r="A386" s="105" t="s">
        <v>678</v>
      </c>
      <c r="B386" s="98"/>
      <c r="C386" s="105" t="s">
        <v>130</v>
      </c>
      <c r="D386" s="105"/>
      <c r="E386" s="105"/>
      <c r="F386" s="105"/>
      <c r="G386" s="105"/>
      <c r="H386" s="105" t="s">
        <v>131</v>
      </c>
      <c r="I386" s="105"/>
      <c r="J386" s="105"/>
    </row>
    <row r="387" ht="24.75" customHeight="1" spans="1:10">
      <c r="A387" s="98" t="s">
        <v>416</v>
      </c>
      <c r="B387" s="98"/>
      <c r="C387" s="98"/>
      <c r="D387" s="94"/>
      <c r="E387" s="94"/>
      <c r="F387" s="94"/>
      <c r="G387" s="94"/>
      <c r="H387" s="105" t="s">
        <v>133</v>
      </c>
      <c r="I387" s="105"/>
      <c r="J387" s="105"/>
    </row>
    <row r="388" ht="24.75" customHeight="1" spans="1:10">
      <c r="A388" s="105" t="s">
        <v>134</v>
      </c>
      <c r="B388" s="105" t="s">
        <v>135</v>
      </c>
      <c r="C388" s="105" t="s">
        <v>136</v>
      </c>
      <c r="D388" s="108" t="s">
        <v>137</v>
      </c>
      <c r="E388" s="108" t="s">
        <v>138</v>
      </c>
      <c r="F388" s="108" t="s">
        <v>139</v>
      </c>
      <c r="G388" s="108" t="s">
        <v>140</v>
      </c>
      <c r="H388" s="105" t="s">
        <v>141</v>
      </c>
      <c r="I388" s="105" t="s">
        <v>142</v>
      </c>
      <c r="J388" s="105" t="s">
        <v>143</v>
      </c>
    </row>
    <row r="389" ht="24.75" customHeight="1" spans="1:10">
      <c r="A389" s="104" t="s">
        <v>679</v>
      </c>
      <c r="B389" s="105" t="s">
        <v>162</v>
      </c>
      <c r="C389" s="98" t="s">
        <v>418</v>
      </c>
      <c r="D389" s="106">
        <v>45.54</v>
      </c>
      <c r="E389" s="106">
        <v>7.74</v>
      </c>
      <c r="F389" s="106">
        <v>352.47</v>
      </c>
      <c r="G389" s="106">
        <v>8020.91</v>
      </c>
      <c r="H389" s="105" t="s">
        <v>680</v>
      </c>
      <c r="I389" s="94"/>
      <c r="J389" s="94"/>
    </row>
    <row r="390" ht="24.75" customHeight="1" spans="1:10">
      <c r="A390" s="104" t="s">
        <v>681</v>
      </c>
      <c r="B390" s="105" t="s">
        <v>162</v>
      </c>
      <c r="C390" s="98" t="s">
        <v>479</v>
      </c>
      <c r="D390" s="106">
        <v>44.09</v>
      </c>
      <c r="E390" s="106">
        <v>7.72</v>
      </c>
      <c r="F390" s="106">
        <v>340.37</v>
      </c>
      <c r="G390" s="106">
        <v>7680.54</v>
      </c>
      <c r="H390" s="105" t="s">
        <v>682</v>
      </c>
      <c r="I390" s="98" t="s">
        <v>683</v>
      </c>
      <c r="J390" s="94"/>
    </row>
    <row r="391" ht="24.75" customHeight="1" spans="1:10">
      <c r="A391" s="104" t="s">
        <v>684</v>
      </c>
      <c r="B391" s="105" t="s">
        <v>162</v>
      </c>
      <c r="C391" s="98" t="s">
        <v>418</v>
      </c>
      <c r="D391" s="106">
        <v>39.48</v>
      </c>
      <c r="E391" s="106">
        <v>7.6</v>
      </c>
      <c r="F391" s="106">
        <v>300.04</v>
      </c>
      <c r="G391" s="106">
        <v>7380.5</v>
      </c>
      <c r="H391" s="105" t="s">
        <v>215</v>
      </c>
      <c r="I391" s="105" t="s">
        <v>216</v>
      </c>
      <c r="J391" s="94"/>
    </row>
    <row r="392" ht="24.75" customHeight="1" spans="1:10">
      <c r="A392" s="104" t="s">
        <v>685</v>
      </c>
      <c r="B392" s="105" t="s">
        <v>162</v>
      </c>
      <c r="C392" s="104" t="s">
        <v>418</v>
      </c>
      <c r="D392" s="106">
        <v>49.27</v>
      </c>
      <c r="E392" s="106">
        <v>7.45</v>
      </c>
      <c r="F392" s="106">
        <v>367.06</v>
      </c>
      <c r="G392" s="106">
        <v>7013.44</v>
      </c>
      <c r="H392" s="105" t="s">
        <v>215</v>
      </c>
      <c r="I392" s="105" t="s">
        <v>216</v>
      </c>
      <c r="J392" s="94"/>
    </row>
    <row r="393" ht="24.75" customHeight="1" spans="1:10">
      <c r="A393" s="104" t="s">
        <v>686</v>
      </c>
      <c r="B393" s="105" t="s">
        <v>162</v>
      </c>
      <c r="C393" s="98" t="s">
        <v>418</v>
      </c>
      <c r="D393" s="106">
        <v>48.96</v>
      </c>
      <c r="E393" s="106">
        <v>7.15</v>
      </c>
      <c r="F393" s="106">
        <v>350</v>
      </c>
      <c r="G393" s="106">
        <v>6663.44</v>
      </c>
      <c r="H393" s="105" t="s">
        <v>215</v>
      </c>
      <c r="I393" s="105" t="s">
        <v>216</v>
      </c>
      <c r="J393" s="94"/>
    </row>
    <row r="394" ht="24.75" customHeight="1" spans="1:10">
      <c r="A394" s="104" t="s">
        <v>687</v>
      </c>
      <c r="B394" s="105" t="s">
        <v>162</v>
      </c>
      <c r="C394" s="98" t="s">
        <v>418</v>
      </c>
      <c r="D394" s="106">
        <v>54.45</v>
      </c>
      <c r="E394" s="106">
        <v>7.23</v>
      </c>
      <c r="F394" s="106">
        <v>393.67</v>
      </c>
      <c r="G394" s="106">
        <v>6269.77</v>
      </c>
      <c r="H394" s="105" t="s">
        <v>215</v>
      </c>
      <c r="I394" s="105" t="s">
        <v>216</v>
      </c>
      <c r="J394" s="94"/>
    </row>
    <row r="395" ht="24.75" customHeight="1" spans="1:10">
      <c r="A395" s="104" t="s">
        <v>688</v>
      </c>
      <c r="B395" s="105" t="s">
        <v>162</v>
      </c>
      <c r="C395" s="98" t="s">
        <v>418</v>
      </c>
      <c r="D395" s="106">
        <v>51.83</v>
      </c>
      <c r="E395" s="106">
        <v>7.09</v>
      </c>
      <c r="F395" s="106">
        <v>367.47</v>
      </c>
      <c r="G395" s="106">
        <v>5902.3</v>
      </c>
      <c r="H395" s="105" t="s">
        <v>215</v>
      </c>
      <c r="I395" s="105" t="s">
        <v>216</v>
      </c>
      <c r="J395" s="94"/>
    </row>
    <row r="396" ht="24.75" customHeight="1" spans="1:10">
      <c r="A396" s="104" t="s">
        <v>689</v>
      </c>
      <c r="B396" s="105" t="s">
        <v>162</v>
      </c>
      <c r="C396" s="98" t="s">
        <v>479</v>
      </c>
      <c r="D396" s="106">
        <v>42.38</v>
      </c>
      <c r="E396" s="106">
        <v>7.08</v>
      </c>
      <c r="F396" s="106">
        <v>300</v>
      </c>
      <c r="G396" s="106">
        <v>5602.3</v>
      </c>
      <c r="H396" s="105" t="s">
        <v>690</v>
      </c>
      <c r="I396" s="94"/>
      <c r="J396" s="94"/>
    </row>
    <row r="397" ht="24.75" customHeight="1" spans="1:10">
      <c r="A397" s="104" t="s">
        <v>691</v>
      </c>
      <c r="B397" s="105" t="s">
        <v>162</v>
      </c>
      <c r="C397" s="98" t="s">
        <v>479</v>
      </c>
      <c r="D397" s="106">
        <v>42.38</v>
      </c>
      <c r="E397" s="106">
        <v>7.08</v>
      </c>
      <c r="F397" s="106">
        <v>300</v>
      </c>
      <c r="G397" s="106">
        <v>5302.3</v>
      </c>
      <c r="H397" s="105" t="s">
        <v>690</v>
      </c>
      <c r="I397" s="94"/>
      <c r="J397" s="94"/>
    </row>
    <row r="398" ht="24.75" customHeight="1" spans="1:10">
      <c r="A398" s="104" t="s">
        <v>692</v>
      </c>
      <c r="B398" s="105" t="s">
        <v>162</v>
      </c>
      <c r="C398" s="98" t="s">
        <v>418</v>
      </c>
      <c r="D398" s="106">
        <v>28.45</v>
      </c>
      <c r="E398" s="106">
        <v>7.03</v>
      </c>
      <c r="F398" s="106">
        <v>200</v>
      </c>
      <c r="G398" s="106">
        <v>5102.3</v>
      </c>
      <c r="H398" s="105" t="s">
        <v>215</v>
      </c>
      <c r="I398" s="105" t="s">
        <v>216</v>
      </c>
      <c r="J398" s="94"/>
    </row>
    <row r="399" ht="24.75" customHeight="1" spans="1:10">
      <c r="A399" s="105" t="s">
        <v>693</v>
      </c>
      <c r="B399" s="98"/>
      <c r="C399" s="98"/>
      <c r="D399" s="98"/>
      <c r="E399" s="98"/>
      <c r="F399" s="98"/>
      <c r="G399" s="98"/>
      <c r="H399" s="98"/>
      <c r="I399" s="98"/>
      <c r="J399" s="98"/>
    </row>
    <row r="400" ht="24.75" customHeight="1" spans="1:10">
      <c r="A400" s="105" t="s">
        <v>694</v>
      </c>
      <c r="B400" s="98"/>
      <c r="C400" s="105" t="s">
        <v>130</v>
      </c>
      <c r="D400" s="105"/>
      <c r="E400" s="105"/>
      <c r="F400" s="105"/>
      <c r="G400" s="105"/>
      <c r="H400" s="105" t="s">
        <v>131</v>
      </c>
      <c r="I400" s="105"/>
      <c r="J400" s="105"/>
    </row>
    <row r="401" ht="24.75" customHeight="1" spans="1:10">
      <c r="A401" s="98" t="s">
        <v>416</v>
      </c>
      <c r="B401" s="98"/>
      <c r="C401" s="98"/>
      <c r="D401" s="94"/>
      <c r="E401" s="94"/>
      <c r="F401" s="94"/>
      <c r="G401" s="94"/>
      <c r="H401" s="98" t="s">
        <v>589</v>
      </c>
      <c r="I401" s="98"/>
      <c r="J401" s="98"/>
    </row>
    <row r="402" ht="24.75" customHeight="1" spans="1:10">
      <c r="A402" s="105" t="s">
        <v>134</v>
      </c>
      <c r="B402" s="105" t="s">
        <v>135</v>
      </c>
      <c r="C402" s="105" t="s">
        <v>136</v>
      </c>
      <c r="D402" s="108" t="s">
        <v>137</v>
      </c>
      <c r="E402" s="108" t="s">
        <v>138</v>
      </c>
      <c r="F402" s="108" t="s">
        <v>139</v>
      </c>
      <c r="G402" s="108" t="s">
        <v>140</v>
      </c>
      <c r="H402" s="105" t="s">
        <v>141</v>
      </c>
      <c r="I402" s="105" t="s">
        <v>142</v>
      </c>
      <c r="J402" s="105" t="s">
        <v>143</v>
      </c>
    </row>
    <row r="403" ht="36" customHeight="1" spans="1:10">
      <c r="A403" s="104" t="s">
        <v>695</v>
      </c>
      <c r="B403" s="105" t="s">
        <v>162</v>
      </c>
      <c r="C403" s="104" t="s">
        <v>418</v>
      </c>
      <c r="D403" s="106">
        <v>29.46</v>
      </c>
      <c r="E403" s="106">
        <v>7.47</v>
      </c>
      <c r="F403" s="106">
        <v>220</v>
      </c>
      <c r="G403" s="106">
        <v>142.47</v>
      </c>
      <c r="H403" s="105" t="s">
        <v>696</v>
      </c>
      <c r="I403" s="98" t="s">
        <v>697</v>
      </c>
      <c r="J403" s="94"/>
    </row>
    <row r="404" ht="24.75" customHeight="1" spans="1:10">
      <c r="A404" s="104" t="s">
        <v>698</v>
      </c>
      <c r="B404" s="105" t="s">
        <v>157</v>
      </c>
      <c r="C404" s="104" t="s">
        <v>146</v>
      </c>
      <c r="D404" s="106">
        <v>0</v>
      </c>
      <c r="E404" s="106">
        <v>0</v>
      </c>
      <c r="F404" s="106">
        <v>2000</v>
      </c>
      <c r="G404" s="106">
        <v>2142.47</v>
      </c>
      <c r="H404" s="105" t="s">
        <v>193</v>
      </c>
      <c r="I404" s="98" t="s">
        <v>194</v>
      </c>
      <c r="J404" s="94"/>
    </row>
    <row r="405" ht="24.75" customHeight="1" spans="1:10">
      <c r="A405" s="104" t="s">
        <v>699</v>
      </c>
      <c r="B405" s="105" t="s">
        <v>162</v>
      </c>
      <c r="C405" s="98" t="s">
        <v>241</v>
      </c>
      <c r="D405" s="106">
        <v>66.93</v>
      </c>
      <c r="E405" s="106">
        <v>7.13</v>
      </c>
      <c r="F405" s="106">
        <v>477.21</v>
      </c>
      <c r="G405" s="106">
        <v>1665.26</v>
      </c>
      <c r="H405" s="105" t="s">
        <v>193</v>
      </c>
      <c r="I405" s="98" t="s">
        <v>194</v>
      </c>
      <c r="J405" s="94"/>
    </row>
    <row r="406" ht="36" customHeight="1" spans="1:10">
      <c r="A406" s="104" t="s">
        <v>700</v>
      </c>
      <c r="B406" s="105" t="s">
        <v>162</v>
      </c>
      <c r="C406" s="98" t="s">
        <v>418</v>
      </c>
      <c r="D406" s="106">
        <v>40.17</v>
      </c>
      <c r="E406" s="106">
        <v>7.47</v>
      </c>
      <c r="F406" s="106">
        <v>300</v>
      </c>
      <c r="G406" s="106">
        <v>1365.26</v>
      </c>
      <c r="H406" s="105" t="s">
        <v>696</v>
      </c>
      <c r="I406" s="98" t="s">
        <v>697</v>
      </c>
      <c r="J406" s="94"/>
    </row>
    <row r="407" ht="24.75" customHeight="1" spans="1:10">
      <c r="A407" s="104" t="s">
        <v>701</v>
      </c>
      <c r="B407" s="105" t="s">
        <v>162</v>
      </c>
      <c r="C407" s="98" t="s">
        <v>241</v>
      </c>
      <c r="D407" s="106">
        <v>44.57</v>
      </c>
      <c r="E407" s="106">
        <v>7.13</v>
      </c>
      <c r="F407" s="106">
        <v>317.78</v>
      </c>
      <c r="G407" s="106">
        <v>1047.48</v>
      </c>
      <c r="H407" s="105" t="s">
        <v>193</v>
      </c>
      <c r="I407" s="98" t="s">
        <v>194</v>
      </c>
      <c r="J407" s="94"/>
    </row>
    <row r="408" ht="24.75" customHeight="1" spans="1:10">
      <c r="A408" s="104" t="s">
        <v>702</v>
      </c>
      <c r="B408" s="105" t="s">
        <v>162</v>
      </c>
      <c r="C408" s="98" t="s">
        <v>241</v>
      </c>
      <c r="D408" s="106">
        <v>68.3</v>
      </c>
      <c r="E408" s="106">
        <v>7.41</v>
      </c>
      <c r="F408" s="106">
        <v>506.1</v>
      </c>
      <c r="G408" s="106">
        <v>541.38</v>
      </c>
      <c r="H408" s="105" t="s">
        <v>193</v>
      </c>
      <c r="I408" s="98" t="s">
        <v>194</v>
      </c>
      <c r="J408" s="94"/>
    </row>
    <row r="409" ht="24.75" customHeight="1" spans="1:10">
      <c r="A409" s="104" t="s">
        <v>703</v>
      </c>
      <c r="B409" s="105" t="s">
        <v>162</v>
      </c>
      <c r="C409" s="98" t="s">
        <v>241</v>
      </c>
      <c r="D409" s="106">
        <v>57.4</v>
      </c>
      <c r="E409" s="106">
        <v>7.41</v>
      </c>
      <c r="F409" s="106">
        <v>425.33</v>
      </c>
      <c r="G409" s="106">
        <v>116.05</v>
      </c>
      <c r="H409" s="105" t="s">
        <v>264</v>
      </c>
      <c r="I409" s="98" t="s">
        <v>265</v>
      </c>
      <c r="J409" s="94"/>
    </row>
    <row r="410" ht="24.75" customHeight="1" spans="1:10">
      <c r="A410" s="104" t="s">
        <v>704</v>
      </c>
      <c r="B410" s="105" t="s">
        <v>157</v>
      </c>
      <c r="C410" s="104" t="s">
        <v>146</v>
      </c>
      <c r="D410" s="106">
        <v>0</v>
      </c>
      <c r="E410" s="106">
        <v>0</v>
      </c>
      <c r="F410" s="106">
        <v>2000</v>
      </c>
      <c r="G410" s="106">
        <v>2116.05</v>
      </c>
      <c r="H410" s="105" t="s">
        <v>705</v>
      </c>
      <c r="I410" s="98" t="s">
        <v>706</v>
      </c>
      <c r="J410" s="94"/>
    </row>
    <row r="411" ht="25.5" customHeight="1" spans="1:10">
      <c r="A411" s="104" t="s">
        <v>707</v>
      </c>
      <c r="B411" s="105" t="s">
        <v>162</v>
      </c>
      <c r="C411" s="109" t="s">
        <v>241</v>
      </c>
      <c r="D411" s="106">
        <v>66.17</v>
      </c>
      <c r="E411" s="106">
        <v>7.41</v>
      </c>
      <c r="F411" s="106">
        <v>490.31</v>
      </c>
      <c r="G411" s="106">
        <v>1625.74</v>
      </c>
      <c r="H411" s="105" t="s">
        <v>705</v>
      </c>
      <c r="I411" s="98" t="s">
        <v>706</v>
      </c>
      <c r="J411" s="94"/>
    </row>
    <row r="412" ht="24.75" customHeight="1" spans="1:10">
      <c r="A412" s="104" t="s">
        <v>708</v>
      </c>
      <c r="B412" s="105" t="s">
        <v>162</v>
      </c>
      <c r="C412" s="98" t="s">
        <v>418</v>
      </c>
      <c r="D412" s="106">
        <v>25.84</v>
      </c>
      <c r="E412" s="106">
        <v>7.74</v>
      </c>
      <c r="F412" s="106">
        <v>200</v>
      </c>
      <c r="G412" s="106">
        <v>1425.74</v>
      </c>
      <c r="H412" s="105" t="s">
        <v>193</v>
      </c>
      <c r="I412" s="98" t="s">
        <v>194</v>
      </c>
      <c r="J412" s="94"/>
    </row>
    <row r="413" ht="24.75" customHeight="1" spans="1:10">
      <c r="A413" s="104" t="s">
        <v>709</v>
      </c>
      <c r="B413" s="105" t="s">
        <v>162</v>
      </c>
      <c r="C413" s="109" t="s">
        <v>241</v>
      </c>
      <c r="D413" s="106">
        <v>69.84</v>
      </c>
      <c r="E413" s="106">
        <v>7.41</v>
      </c>
      <c r="F413" s="106">
        <v>517.51</v>
      </c>
      <c r="G413" s="106">
        <v>908.23</v>
      </c>
      <c r="H413" s="105" t="s">
        <v>193</v>
      </c>
      <c r="I413" s="98" t="s">
        <v>194</v>
      </c>
      <c r="J413" s="94"/>
    </row>
    <row r="414" ht="24.75" customHeight="1" spans="1:10">
      <c r="A414" s="104" t="s">
        <v>710</v>
      </c>
      <c r="B414" s="105" t="s">
        <v>162</v>
      </c>
      <c r="C414" s="109" t="s">
        <v>241</v>
      </c>
      <c r="D414" s="106">
        <v>68.47</v>
      </c>
      <c r="E414" s="106">
        <v>7.41</v>
      </c>
      <c r="F414" s="106">
        <v>507.36</v>
      </c>
      <c r="G414" s="106">
        <v>400.87</v>
      </c>
      <c r="H414" s="105" t="s">
        <v>238</v>
      </c>
      <c r="I414" s="98" t="s">
        <v>239</v>
      </c>
      <c r="J414" s="94"/>
    </row>
    <row r="415" ht="24.75" customHeight="1" spans="1:10">
      <c r="A415" s="104" t="s">
        <v>711</v>
      </c>
      <c r="B415" s="105" t="s">
        <v>162</v>
      </c>
      <c r="C415" s="109" t="s">
        <v>241</v>
      </c>
      <c r="D415" s="106">
        <v>55.06</v>
      </c>
      <c r="E415" s="106">
        <v>7.28</v>
      </c>
      <c r="F415" s="106">
        <v>400.87</v>
      </c>
      <c r="G415" s="106">
        <v>0</v>
      </c>
      <c r="H415" s="105" t="s">
        <v>193</v>
      </c>
      <c r="I415" s="98" t="s">
        <v>194</v>
      </c>
      <c r="J415" s="94"/>
    </row>
    <row r="416" ht="24.75" customHeight="1" spans="1:10">
      <c r="A416" s="104" t="s">
        <v>712</v>
      </c>
      <c r="B416" s="105" t="s">
        <v>157</v>
      </c>
      <c r="C416" s="104" t="s">
        <v>146</v>
      </c>
      <c r="D416" s="106">
        <v>0</v>
      </c>
      <c r="E416" s="106">
        <v>0</v>
      </c>
      <c r="F416" s="106">
        <v>2000</v>
      </c>
      <c r="G416" s="106">
        <v>2000</v>
      </c>
      <c r="H416" s="105" t="s">
        <v>705</v>
      </c>
      <c r="I416" s="98" t="s">
        <v>706</v>
      </c>
      <c r="J416" s="94"/>
    </row>
    <row r="417" ht="25.5" customHeight="1" spans="1:10">
      <c r="A417" s="104" t="s">
        <v>713</v>
      </c>
      <c r="B417" s="105" t="s">
        <v>162</v>
      </c>
      <c r="C417" s="109" t="s">
        <v>241</v>
      </c>
      <c r="D417" s="106">
        <v>67.42</v>
      </c>
      <c r="E417" s="106">
        <v>7.16</v>
      </c>
      <c r="F417" s="106">
        <v>482.72</v>
      </c>
      <c r="G417" s="106">
        <v>1517.28</v>
      </c>
      <c r="H417" s="105" t="s">
        <v>705</v>
      </c>
      <c r="I417" s="98" t="s">
        <v>706</v>
      </c>
      <c r="J417" s="94"/>
    </row>
    <row r="418" ht="24.75" customHeight="1" spans="1:10">
      <c r="A418" s="104" t="s">
        <v>714</v>
      </c>
      <c r="B418" s="105" t="s">
        <v>162</v>
      </c>
      <c r="C418" s="109" t="s">
        <v>241</v>
      </c>
      <c r="D418" s="106">
        <v>57.18</v>
      </c>
      <c r="E418" s="106">
        <v>7.16</v>
      </c>
      <c r="F418" s="106">
        <v>409.4</v>
      </c>
      <c r="G418" s="106">
        <v>1107.88</v>
      </c>
      <c r="H418" s="105" t="s">
        <v>705</v>
      </c>
      <c r="I418" s="98" t="s">
        <v>706</v>
      </c>
      <c r="J418" s="94"/>
    </row>
    <row r="419" ht="34.5" customHeight="1" spans="1:10">
      <c r="A419" s="104" t="s">
        <v>715</v>
      </c>
      <c r="B419" s="105" t="s">
        <v>162</v>
      </c>
      <c r="C419" s="109" t="s">
        <v>241</v>
      </c>
      <c r="D419" s="106">
        <v>68.47</v>
      </c>
      <c r="E419" s="106">
        <v>6.93</v>
      </c>
      <c r="F419" s="106">
        <v>474.49</v>
      </c>
      <c r="G419" s="106">
        <v>633.39</v>
      </c>
      <c r="H419" s="105" t="s">
        <v>696</v>
      </c>
      <c r="I419" s="98" t="s">
        <v>697</v>
      </c>
      <c r="J419" s="94"/>
    </row>
    <row r="420" ht="25.5" customHeight="1" spans="1:10">
      <c r="A420" s="104" t="s">
        <v>716</v>
      </c>
      <c r="B420" s="105" t="s">
        <v>162</v>
      </c>
      <c r="C420" s="109" t="s">
        <v>241</v>
      </c>
      <c r="D420" s="106">
        <v>68.6</v>
      </c>
      <c r="E420" s="106">
        <v>6.93</v>
      </c>
      <c r="F420" s="106">
        <v>475.39</v>
      </c>
      <c r="G420" s="106">
        <v>158</v>
      </c>
      <c r="H420" s="105" t="s">
        <v>616</v>
      </c>
      <c r="I420" s="98" t="s">
        <v>397</v>
      </c>
      <c r="J420" s="94"/>
    </row>
    <row r="421" ht="24.75" customHeight="1" spans="1:10">
      <c r="A421" s="104" t="s">
        <v>717</v>
      </c>
      <c r="B421" s="105" t="s">
        <v>162</v>
      </c>
      <c r="C421" s="109" t="s">
        <v>241</v>
      </c>
      <c r="D421" s="106">
        <v>22.8</v>
      </c>
      <c r="E421" s="106">
        <v>6.93</v>
      </c>
      <c r="F421" s="106">
        <v>158</v>
      </c>
      <c r="G421" s="106">
        <v>0</v>
      </c>
      <c r="H421" s="105" t="s">
        <v>267</v>
      </c>
      <c r="I421" s="98" t="s">
        <v>268</v>
      </c>
      <c r="J421" s="94"/>
    </row>
    <row r="422" ht="24.75" customHeight="1" spans="1:10">
      <c r="A422" s="104" t="s">
        <v>718</v>
      </c>
      <c r="B422" s="105" t="s">
        <v>157</v>
      </c>
      <c r="C422" s="104" t="s">
        <v>146</v>
      </c>
      <c r="D422" s="106">
        <v>0</v>
      </c>
      <c r="E422" s="106">
        <v>0</v>
      </c>
      <c r="F422" s="106">
        <v>2000</v>
      </c>
      <c r="G422" s="106">
        <v>2000</v>
      </c>
      <c r="H422" s="105" t="s">
        <v>705</v>
      </c>
      <c r="I422" s="98" t="s">
        <v>706</v>
      </c>
      <c r="J422" s="94"/>
    </row>
    <row r="423" ht="24.75" customHeight="1" spans="1:10">
      <c r="A423" s="104" t="s">
        <v>719</v>
      </c>
      <c r="B423" s="105" t="s">
        <v>162</v>
      </c>
      <c r="C423" s="109" t="s">
        <v>241</v>
      </c>
      <c r="D423" s="106">
        <v>67.15</v>
      </c>
      <c r="E423" s="106">
        <v>7.12</v>
      </c>
      <c r="F423" s="106">
        <v>478.1</v>
      </c>
      <c r="G423" s="106">
        <v>1521.9</v>
      </c>
      <c r="H423" s="105" t="s">
        <v>705</v>
      </c>
      <c r="I423" s="98" t="s">
        <v>706</v>
      </c>
      <c r="J423" s="94"/>
    </row>
    <row r="424" ht="25.5" customHeight="1" spans="1:10">
      <c r="A424" s="104" t="s">
        <v>720</v>
      </c>
      <c r="B424" s="105" t="s">
        <v>162</v>
      </c>
      <c r="C424" s="109" t="s">
        <v>241</v>
      </c>
      <c r="D424" s="106">
        <v>51.09</v>
      </c>
      <c r="E424" s="106">
        <v>7.12</v>
      </c>
      <c r="F424" s="106">
        <v>363.76</v>
      </c>
      <c r="G424" s="106">
        <v>1158.14</v>
      </c>
      <c r="H424" s="105" t="s">
        <v>193</v>
      </c>
      <c r="I424" s="98" t="s">
        <v>194</v>
      </c>
      <c r="J424" s="94"/>
    </row>
    <row r="425" ht="24.75" customHeight="1" spans="1:10">
      <c r="A425" s="104" t="s">
        <v>721</v>
      </c>
      <c r="B425" s="105" t="s">
        <v>162</v>
      </c>
      <c r="C425" s="109" t="s">
        <v>722</v>
      </c>
      <c r="D425" s="106">
        <v>72.43</v>
      </c>
      <c r="E425" s="106">
        <v>7.13</v>
      </c>
      <c r="F425" s="106">
        <v>516.42</v>
      </c>
      <c r="G425" s="106">
        <v>641.72</v>
      </c>
      <c r="H425" s="105" t="s">
        <v>723</v>
      </c>
      <c r="I425" s="94"/>
      <c r="J425" s="94"/>
    </row>
    <row r="426" ht="34.5" customHeight="1" spans="1:10">
      <c r="A426" s="104" t="s">
        <v>724</v>
      </c>
      <c r="B426" s="105" t="s">
        <v>162</v>
      </c>
      <c r="C426" s="109" t="s">
        <v>241</v>
      </c>
      <c r="D426" s="106">
        <v>68.52</v>
      </c>
      <c r="E426" s="106">
        <v>6.72</v>
      </c>
      <c r="F426" s="106">
        <v>460.45</v>
      </c>
      <c r="G426" s="106">
        <v>181.27</v>
      </c>
      <c r="H426" s="105" t="s">
        <v>696</v>
      </c>
      <c r="I426" s="98" t="s">
        <v>697</v>
      </c>
      <c r="J426" s="94"/>
    </row>
    <row r="427" ht="25.5" customHeight="1" spans="1:10">
      <c r="A427" s="104" t="s">
        <v>725</v>
      </c>
      <c r="B427" s="105" t="s">
        <v>162</v>
      </c>
      <c r="C427" s="109" t="s">
        <v>241</v>
      </c>
      <c r="D427" s="106">
        <v>26.98</v>
      </c>
      <c r="E427" s="106">
        <v>6.72</v>
      </c>
      <c r="F427" s="106">
        <v>181.27</v>
      </c>
      <c r="G427" s="106">
        <v>0</v>
      </c>
      <c r="H427" s="105" t="s">
        <v>273</v>
      </c>
      <c r="I427" s="98" t="s">
        <v>274</v>
      </c>
      <c r="J427" s="94"/>
    </row>
    <row r="428" ht="24.75" customHeight="1" spans="1:10">
      <c r="A428" s="104" t="s">
        <v>726</v>
      </c>
      <c r="B428" s="105" t="s">
        <v>157</v>
      </c>
      <c r="C428" s="104" t="s">
        <v>146</v>
      </c>
      <c r="D428" s="106">
        <v>0</v>
      </c>
      <c r="E428" s="106">
        <v>0</v>
      </c>
      <c r="F428" s="106">
        <v>2000</v>
      </c>
      <c r="G428" s="106">
        <v>2000</v>
      </c>
      <c r="H428" s="105" t="s">
        <v>193</v>
      </c>
      <c r="I428" s="98" t="s">
        <v>194</v>
      </c>
      <c r="J428" s="94"/>
    </row>
    <row r="429" ht="24.75" customHeight="1" spans="1:10">
      <c r="A429" s="104" t="s">
        <v>727</v>
      </c>
      <c r="B429" s="105" t="s">
        <v>162</v>
      </c>
      <c r="C429" s="109" t="s">
        <v>241</v>
      </c>
      <c r="D429" s="106">
        <v>68.32</v>
      </c>
      <c r="E429" s="106">
        <v>6.72</v>
      </c>
      <c r="F429" s="106">
        <v>459.11</v>
      </c>
      <c r="G429" s="106">
        <v>1540.89</v>
      </c>
      <c r="H429" s="105" t="s">
        <v>193</v>
      </c>
      <c r="I429" s="98" t="s">
        <v>194</v>
      </c>
      <c r="J429" s="94"/>
    </row>
    <row r="430" ht="36.75" customHeight="1" spans="1:10">
      <c r="A430" s="104" t="s">
        <v>728</v>
      </c>
      <c r="B430" s="105" t="s">
        <v>162</v>
      </c>
      <c r="C430" s="98" t="s">
        <v>418</v>
      </c>
      <c r="D430" s="106">
        <v>28.43</v>
      </c>
      <c r="E430" s="106">
        <v>7.07</v>
      </c>
      <c r="F430" s="106">
        <v>201</v>
      </c>
      <c r="G430" s="106">
        <v>1339.89</v>
      </c>
      <c r="H430" s="105" t="s">
        <v>696</v>
      </c>
      <c r="I430" s="98" t="s">
        <v>697</v>
      </c>
      <c r="J430" s="94"/>
    </row>
    <row r="431" ht="24.75" customHeight="1" spans="1:10">
      <c r="A431" s="104" t="s">
        <v>729</v>
      </c>
      <c r="B431" s="105" t="s">
        <v>162</v>
      </c>
      <c r="C431" s="109" t="s">
        <v>241</v>
      </c>
      <c r="D431" s="106">
        <v>29.77</v>
      </c>
      <c r="E431" s="106">
        <v>6.72</v>
      </c>
      <c r="F431" s="106">
        <v>200</v>
      </c>
      <c r="G431" s="106">
        <v>1139.89</v>
      </c>
      <c r="H431" s="105" t="s">
        <v>730</v>
      </c>
      <c r="I431" s="98" t="s">
        <v>731</v>
      </c>
      <c r="J431" s="94"/>
    </row>
    <row r="432" ht="25.5" customHeight="1" spans="1:10">
      <c r="A432" s="104" t="s">
        <v>732</v>
      </c>
      <c r="B432" s="105" t="s">
        <v>162</v>
      </c>
      <c r="C432" s="109" t="s">
        <v>241</v>
      </c>
      <c r="D432" s="106">
        <v>29.77</v>
      </c>
      <c r="E432" s="106">
        <v>6.72</v>
      </c>
      <c r="F432" s="106">
        <v>200</v>
      </c>
      <c r="G432" s="106">
        <v>939.89</v>
      </c>
      <c r="H432" s="105" t="s">
        <v>264</v>
      </c>
      <c r="I432" s="98" t="s">
        <v>265</v>
      </c>
      <c r="J432" s="94"/>
    </row>
    <row r="433" ht="34.5" customHeight="1" spans="1:10">
      <c r="A433" s="104" t="s">
        <v>733</v>
      </c>
      <c r="B433" s="105" t="s">
        <v>162</v>
      </c>
      <c r="C433" s="109" t="s">
        <v>241</v>
      </c>
      <c r="D433" s="106">
        <v>72.03</v>
      </c>
      <c r="E433" s="106">
        <v>6.54</v>
      </c>
      <c r="F433" s="106">
        <v>471.07</v>
      </c>
      <c r="G433" s="106">
        <v>468.82</v>
      </c>
      <c r="H433" s="105" t="s">
        <v>734</v>
      </c>
      <c r="I433" s="98" t="s">
        <v>735</v>
      </c>
      <c r="J433" s="94"/>
    </row>
    <row r="434" ht="34.5" customHeight="1" spans="1:10">
      <c r="A434" s="104" t="s">
        <v>736</v>
      </c>
      <c r="B434" s="105" t="s">
        <v>162</v>
      </c>
      <c r="C434" s="109" t="s">
        <v>241</v>
      </c>
      <c r="D434" s="106">
        <v>69.66</v>
      </c>
      <c r="E434" s="106">
        <v>6.54</v>
      </c>
      <c r="F434" s="106">
        <v>455.57</v>
      </c>
      <c r="G434" s="106">
        <v>13.25</v>
      </c>
      <c r="H434" s="105" t="s">
        <v>734</v>
      </c>
      <c r="I434" s="98" t="s">
        <v>735</v>
      </c>
      <c r="J434" s="94"/>
    </row>
    <row r="435" ht="34.5" customHeight="1" spans="1:10">
      <c r="A435" s="104" t="s">
        <v>737</v>
      </c>
      <c r="B435" s="105" t="s">
        <v>157</v>
      </c>
      <c r="C435" s="104" t="s">
        <v>146</v>
      </c>
      <c r="D435" s="106">
        <v>0</v>
      </c>
      <c r="E435" s="106">
        <v>0</v>
      </c>
      <c r="F435" s="106">
        <v>2000</v>
      </c>
      <c r="G435" s="106">
        <v>2013.25</v>
      </c>
      <c r="H435" s="105" t="s">
        <v>734</v>
      </c>
      <c r="I435" s="98" t="s">
        <v>735</v>
      </c>
      <c r="J435" s="94"/>
    </row>
    <row r="436" ht="33" customHeight="1" spans="1:10">
      <c r="A436" s="104" t="s">
        <v>738</v>
      </c>
      <c r="B436" s="105" t="s">
        <v>162</v>
      </c>
      <c r="C436" s="109" t="s">
        <v>241</v>
      </c>
      <c r="D436" s="106">
        <v>62.41</v>
      </c>
      <c r="E436" s="106">
        <v>6.59</v>
      </c>
      <c r="F436" s="106">
        <v>411.28</v>
      </c>
      <c r="G436" s="106">
        <v>1601.97</v>
      </c>
      <c r="H436" s="105" t="s">
        <v>734</v>
      </c>
      <c r="I436" s="98" t="s">
        <v>735</v>
      </c>
      <c r="J436" s="94"/>
    </row>
    <row r="437" ht="25.5" customHeight="1" spans="1:10">
      <c r="A437" s="104" t="s">
        <v>739</v>
      </c>
      <c r="B437" s="105" t="s">
        <v>162</v>
      </c>
      <c r="C437" s="109" t="s">
        <v>241</v>
      </c>
      <c r="D437" s="106">
        <v>67.91</v>
      </c>
      <c r="E437" s="106">
        <v>6.59</v>
      </c>
      <c r="F437" s="106">
        <v>447.53</v>
      </c>
      <c r="G437" s="106">
        <v>1154.44</v>
      </c>
      <c r="H437" s="105" t="s">
        <v>193</v>
      </c>
      <c r="I437" s="98" t="s">
        <v>194</v>
      </c>
      <c r="J437" s="94"/>
    </row>
    <row r="438" ht="34.5" customHeight="1" spans="1:10">
      <c r="A438" s="104" t="s">
        <v>740</v>
      </c>
      <c r="B438" s="105" t="s">
        <v>162</v>
      </c>
      <c r="C438" s="98" t="s">
        <v>418</v>
      </c>
      <c r="D438" s="106">
        <v>76.56</v>
      </c>
      <c r="E438" s="106">
        <v>6.94</v>
      </c>
      <c r="F438" s="106">
        <v>531.32</v>
      </c>
      <c r="G438" s="106">
        <v>623.12</v>
      </c>
      <c r="H438" s="105" t="s">
        <v>696</v>
      </c>
      <c r="I438" s="98" t="s">
        <v>697</v>
      </c>
      <c r="J438" s="94"/>
    </row>
    <row r="439" ht="25.5" customHeight="1" spans="1:10">
      <c r="A439" s="104" t="s">
        <v>741</v>
      </c>
      <c r="B439" s="105" t="s">
        <v>162</v>
      </c>
      <c r="C439" s="98" t="s">
        <v>418</v>
      </c>
      <c r="D439" s="106">
        <v>40.93</v>
      </c>
      <c r="E439" s="106">
        <v>7.33</v>
      </c>
      <c r="F439" s="106">
        <v>300</v>
      </c>
      <c r="G439" s="106">
        <v>323.12</v>
      </c>
      <c r="H439" s="105" t="s">
        <v>742</v>
      </c>
      <c r="I439" s="98" t="s">
        <v>743</v>
      </c>
      <c r="J439" s="94"/>
    </row>
    <row r="440" ht="33" customHeight="1" spans="1:10">
      <c r="A440" s="104" t="s">
        <v>744</v>
      </c>
      <c r="B440" s="105" t="s">
        <v>162</v>
      </c>
      <c r="C440" s="98" t="s">
        <v>418</v>
      </c>
      <c r="D440" s="106">
        <v>44.7</v>
      </c>
      <c r="E440" s="106">
        <v>7.23</v>
      </c>
      <c r="F440" s="106">
        <v>323.12</v>
      </c>
      <c r="G440" s="106">
        <v>0</v>
      </c>
      <c r="H440" s="105" t="s">
        <v>745</v>
      </c>
      <c r="I440" s="98" t="s">
        <v>746</v>
      </c>
      <c r="J440" s="94"/>
    </row>
    <row r="441" ht="25.5" customHeight="1" spans="1:10">
      <c r="A441" s="104" t="s">
        <v>747</v>
      </c>
      <c r="B441" s="105" t="s">
        <v>157</v>
      </c>
      <c r="C441" s="104" t="s">
        <v>146</v>
      </c>
      <c r="D441" s="106">
        <v>0</v>
      </c>
      <c r="E441" s="106">
        <v>0</v>
      </c>
      <c r="F441" s="106">
        <v>2000</v>
      </c>
      <c r="G441" s="106">
        <v>2000</v>
      </c>
      <c r="H441" s="105" t="s">
        <v>193</v>
      </c>
      <c r="I441" s="98" t="s">
        <v>194</v>
      </c>
      <c r="J441" s="94"/>
    </row>
    <row r="442" ht="24.75" customHeight="1" spans="1:10">
      <c r="A442" s="104" t="s">
        <v>748</v>
      </c>
      <c r="B442" s="105" t="s">
        <v>162</v>
      </c>
      <c r="C442" s="109" t="s">
        <v>241</v>
      </c>
      <c r="D442" s="106">
        <v>58.06</v>
      </c>
      <c r="E442" s="106">
        <v>6.89</v>
      </c>
      <c r="F442" s="106">
        <v>400</v>
      </c>
      <c r="G442" s="106">
        <v>1600</v>
      </c>
      <c r="H442" s="105" t="s">
        <v>193</v>
      </c>
      <c r="I442" s="98" t="s">
        <v>194</v>
      </c>
      <c r="J442" s="94"/>
    </row>
    <row r="443" ht="24.75" customHeight="1" spans="1:10">
      <c r="A443" s="104" t="s">
        <v>749</v>
      </c>
      <c r="B443" s="105" t="s">
        <v>162</v>
      </c>
      <c r="C443" s="109" t="s">
        <v>241</v>
      </c>
      <c r="D443" s="106">
        <v>58.06</v>
      </c>
      <c r="E443" s="106">
        <v>6.89</v>
      </c>
      <c r="F443" s="106">
        <v>400</v>
      </c>
      <c r="G443" s="106">
        <v>1200</v>
      </c>
      <c r="H443" s="105" t="s">
        <v>193</v>
      </c>
      <c r="I443" s="98" t="s">
        <v>194</v>
      </c>
      <c r="J443" s="94"/>
    </row>
    <row r="444" ht="36.75" customHeight="1" spans="1:10">
      <c r="A444" s="104" t="s">
        <v>750</v>
      </c>
      <c r="B444" s="105" t="s">
        <v>162</v>
      </c>
      <c r="C444" s="98" t="s">
        <v>418</v>
      </c>
      <c r="D444" s="106">
        <v>41.5</v>
      </c>
      <c r="E444" s="106">
        <v>7.23</v>
      </c>
      <c r="F444" s="106">
        <v>300</v>
      </c>
      <c r="G444" s="106">
        <v>900</v>
      </c>
      <c r="H444" s="105" t="s">
        <v>696</v>
      </c>
      <c r="I444" s="98" t="s">
        <v>697</v>
      </c>
      <c r="J444" s="94"/>
    </row>
    <row r="445" ht="24.75" customHeight="1" spans="1:10">
      <c r="A445" s="104" t="s">
        <v>751</v>
      </c>
      <c r="B445" s="105" t="s">
        <v>157</v>
      </c>
      <c r="C445" s="104" t="s">
        <v>146</v>
      </c>
      <c r="D445" s="106">
        <v>0</v>
      </c>
      <c r="E445" s="106">
        <v>0</v>
      </c>
      <c r="F445" s="106">
        <v>2000</v>
      </c>
      <c r="G445" s="106">
        <v>2900</v>
      </c>
      <c r="H445" s="105" t="s">
        <v>193</v>
      </c>
      <c r="I445" s="98" t="s">
        <v>194</v>
      </c>
      <c r="J445" s="94"/>
    </row>
    <row r="446" ht="24.75" customHeight="1" spans="1:10">
      <c r="A446" s="104" t="s">
        <v>752</v>
      </c>
      <c r="B446" s="105" t="s">
        <v>162</v>
      </c>
      <c r="C446" s="109" t="s">
        <v>241</v>
      </c>
      <c r="D446" s="106">
        <v>58.06</v>
      </c>
      <c r="E446" s="106">
        <v>6.89</v>
      </c>
      <c r="F446" s="106">
        <v>400</v>
      </c>
      <c r="G446" s="106">
        <v>2500</v>
      </c>
      <c r="H446" s="105" t="s">
        <v>193</v>
      </c>
      <c r="I446" s="98" t="s">
        <v>194</v>
      </c>
      <c r="J446" s="94"/>
    </row>
    <row r="447" ht="25.5" customHeight="1" spans="1:10">
      <c r="A447" s="104" t="s">
        <v>753</v>
      </c>
      <c r="B447" s="105" t="s">
        <v>162</v>
      </c>
      <c r="C447" s="109" t="s">
        <v>241</v>
      </c>
      <c r="D447" s="106">
        <v>58.06</v>
      </c>
      <c r="E447" s="106">
        <v>6.89</v>
      </c>
      <c r="F447" s="106">
        <v>400</v>
      </c>
      <c r="G447" s="106">
        <v>2100</v>
      </c>
      <c r="H447" s="105" t="s">
        <v>193</v>
      </c>
      <c r="I447" s="98" t="s">
        <v>194</v>
      </c>
      <c r="J447" s="94"/>
    </row>
    <row r="448" ht="24.75" customHeight="1" spans="1:10">
      <c r="A448" s="104" t="s">
        <v>754</v>
      </c>
      <c r="B448" s="105" t="s">
        <v>162</v>
      </c>
      <c r="C448" s="109" t="s">
        <v>241</v>
      </c>
      <c r="D448" s="106">
        <v>43.55</v>
      </c>
      <c r="E448" s="106">
        <v>6.89</v>
      </c>
      <c r="F448" s="106">
        <v>300</v>
      </c>
      <c r="G448" s="106">
        <v>1800</v>
      </c>
      <c r="H448" s="105" t="s">
        <v>755</v>
      </c>
      <c r="I448" s="98" t="s">
        <v>756</v>
      </c>
      <c r="J448" s="94"/>
    </row>
    <row r="449" ht="24.75" customHeight="1" spans="1:10">
      <c r="A449" s="104" t="s">
        <v>757</v>
      </c>
      <c r="B449" s="105" t="s">
        <v>162</v>
      </c>
      <c r="C449" s="109" t="s">
        <v>241</v>
      </c>
      <c r="D449" s="106">
        <v>43.54</v>
      </c>
      <c r="E449" s="106">
        <v>6.89</v>
      </c>
      <c r="F449" s="106">
        <v>300</v>
      </c>
      <c r="G449" s="106">
        <v>1500</v>
      </c>
      <c r="H449" s="105" t="s">
        <v>193</v>
      </c>
      <c r="I449" s="98" t="s">
        <v>194</v>
      </c>
      <c r="J449" s="94"/>
    </row>
    <row r="450" ht="34.5" customHeight="1" spans="1:10">
      <c r="A450" s="104" t="s">
        <v>758</v>
      </c>
      <c r="B450" s="105" t="s">
        <v>162</v>
      </c>
      <c r="C450" s="109" t="s">
        <v>241</v>
      </c>
      <c r="D450" s="106">
        <v>44.52</v>
      </c>
      <c r="E450" s="106">
        <v>6.74</v>
      </c>
      <c r="F450" s="106">
        <v>300</v>
      </c>
      <c r="G450" s="106">
        <v>1200</v>
      </c>
      <c r="H450" s="105" t="s">
        <v>696</v>
      </c>
      <c r="I450" s="98" t="s">
        <v>697</v>
      </c>
      <c r="J450" s="94"/>
    </row>
    <row r="451" ht="34.5" customHeight="1" spans="1:10">
      <c r="A451" s="104" t="s">
        <v>759</v>
      </c>
      <c r="B451" s="105" t="s">
        <v>157</v>
      </c>
      <c r="C451" s="104" t="s">
        <v>146</v>
      </c>
      <c r="D451" s="106">
        <v>0</v>
      </c>
      <c r="E451" s="106">
        <v>0</v>
      </c>
      <c r="F451" s="106">
        <v>2000</v>
      </c>
      <c r="G451" s="106">
        <v>3200</v>
      </c>
      <c r="H451" s="105" t="s">
        <v>696</v>
      </c>
      <c r="I451" s="98" t="s">
        <v>697</v>
      </c>
      <c r="J451" s="94"/>
    </row>
    <row r="452" ht="36.75" customHeight="1" spans="1:10">
      <c r="A452" s="104" t="s">
        <v>760</v>
      </c>
      <c r="B452" s="105" t="s">
        <v>162</v>
      </c>
      <c r="C452" s="109" t="s">
        <v>241</v>
      </c>
      <c r="D452" s="106">
        <v>44.52</v>
      </c>
      <c r="E452" s="106">
        <v>6.74</v>
      </c>
      <c r="F452" s="106">
        <v>300</v>
      </c>
      <c r="G452" s="106">
        <v>2900</v>
      </c>
      <c r="H452" s="105" t="s">
        <v>696</v>
      </c>
      <c r="I452" s="98" t="s">
        <v>697</v>
      </c>
      <c r="J452" s="94"/>
    </row>
    <row r="453" ht="27" customHeight="1" spans="1:10">
      <c r="A453" s="104" t="s">
        <v>761</v>
      </c>
      <c r="B453" s="105" t="s">
        <v>162</v>
      </c>
      <c r="C453" s="109" t="s">
        <v>241</v>
      </c>
      <c r="D453" s="106">
        <v>44.51</v>
      </c>
      <c r="E453" s="106">
        <v>6.74</v>
      </c>
      <c r="F453" s="106">
        <v>300</v>
      </c>
      <c r="G453" s="106">
        <v>2600</v>
      </c>
      <c r="H453" s="105" t="s">
        <v>193</v>
      </c>
      <c r="I453" s="98" t="s">
        <v>194</v>
      </c>
      <c r="J453" s="94"/>
    </row>
    <row r="454" ht="24.75" customHeight="1" spans="1:10">
      <c r="A454" s="104" t="s">
        <v>762</v>
      </c>
      <c r="B454" s="105" t="s">
        <v>162</v>
      </c>
      <c r="C454" s="109" t="s">
        <v>241</v>
      </c>
      <c r="D454" s="106">
        <v>64.51</v>
      </c>
      <c r="E454" s="106">
        <v>6.74</v>
      </c>
      <c r="F454" s="106">
        <v>434.79</v>
      </c>
      <c r="G454" s="106">
        <v>2165.21</v>
      </c>
      <c r="H454" s="105" t="s">
        <v>763</v>
      </c>
      <c r="I454" s="105" t="s">
        <v>662</v>
      </c>
      <c r="J454" s="94"/>
    </row>
    <row r="455" ht="24.75" customHeight="1" spans="1:10">
      <c r="A455" s="104" t="s">
        <v>764</v>
      </c>
      <c r="B455" s="105" t="s">
        <v>162</v>
      </c>
      <c r="C455" s="109" t="s">
        <v>241</v>
      </c>
      <c r="D455" s="106">
        <v>44.52</v>
      </c>
      <c r="E455" s="106">
        <v>6.74</v>
      </c>
      <c r="F455" s="106">
        <v>300</v>
      </c>
      <c r="G455" s="106">
        <v>1865.21</v>
      </c>
      <c r="H455" s="105" t="s">
        <v>705</v>
      </c>
      <c r="I455" s="98" t="s">
        <v>706</v>
      </c>
      <c r="J455" s="94"/>
    </row>
    <row r="456" ht="34.5" customHeight="1" spans="1:10">
      <c r="A456" s="104" t="s">
        <v>765</v>
      </c>
      <c r="B456" s="105" t="s">
        <v>162</v>
      </c>
      <c r="C456" s="109" t="s">
        <v>241</v>
      </c>
      <c r="D456" s="106">
        <v>44.52</v>
      </c>
      <c r="E456" s="106">
        <v>6.74</v>
      </c>
      <c r="F456" s="106">
        <v>300</v>
      </c>
      <c r="G456" s="106">
        <v>1565.21</v>
      </c>
      <c r="H456" s="105" t="s">
        <v>696</v>
      </c>
      <c r="I456" s="98" t="s">
        <v>697</v>
      </c>
      <c r="J456" s="94"/>
    </row>
    <row r="457" ht="24.75" customHeight="1" spans="1:10">
      <c r="A457" s="104" t="s">
        <v>766</v>
      </c>
      <c r="B457" s="105" t="s">
        <v>162</v>
      </c>
      <c r="C457" s="98" t="s">
        <v>418</v>
      </c>
      <c r="D457" s="106">
        <v>56.42</v>
      </c>
      <c r="E457" s="106">
        <v>7.09</v>
      </c>
      <c r="F457" s="106">
        <v>400</v>
      </c>
      <c r="G457" s="106">
        <v>1165.21</v>
      </c>
      <c r="H457" s="105" t="s">
        <v>742</v>
      </c>
      <c r="I457" s="98" t="s">
        <v>743</v>
      </c>
      <c r="J457" s="94"/>
    </row>
    <row r="458" ht="36" customHeight="1" spans="1:10">
      <c r="A458" s="104" t="s">
        <v>767</v>
      </c>
      <c r="B458" s="105" t="s">
        <v>162</v>
      </c>
      <c r="C458" s="109" t="s">
        <v>241</v>
      </c>
      <c r="D458" s="106">
        <v>44.66</v>
      </c>
      <c r="E458" s="106">
        <v>6.74</v>
      </c>
      <c r="F458" s="106">
        <v>301</v>
      </c>
      <c r="G458" s="106">
        <v>864.21</v>
      </c>
      <c r="H458" s="105" t="s">
        <v>696</v>
      </c>
      <c r="I458" s="98" t="s">
        <v>697</v>
      </c>
      <c r="J458" s="94"/>
    </row>
    <row r="459" ht="24.75" customHeight="1" spans="1:10">
      <c r="A459" s="104" t="s">
        <v>768</v>
      </c>
      <c r="B459" s="105" t="s">
        <v>162</v>
      </c>
      <c r="C459" s="109" t="s">
        <v>241</v>
      </c>
      <c r="D459" s="106">
        <v>44.52</v>
      </c>
      <c r="E459" s="106">
        <v>6.74</v>
      </c>
      <c r="F459" s="106">
        <v>300</v>
      </c>
      <c r="G459" s="106">
        <v>564.21</v>
      </c>
      <c r="H459" s="105" t="s">
        <v>769</v>
      </c>
      <c r="I459" s="98" t="s">
        <v>770</v>
      </c>
      <c r="J459" s="94"/>
    </row>
    <row r="460" ht="24.75" customHeight="1" spans="1:10">
      <c r="A460" s="104" t="s">
        <v>771</v>
      </c>
      <c r="B460" s="105" t="s">
        <v>162</v>
      </c>
      <c r="C460" s="109" t="s">
        <v>241</v>
      </c>
      <c r="D460" s="106">
        <v>44.52</v>
      </c>
      <c r="E460" s="106">
        <v>6.74</v>
      </c>
      <c r="F460" s="106">
        <v>300</v>
      </c>
      <c r="G460" s="106">
        <v>264.21</v>
      </c>
      <c r="H460" s="105" t="s">
        <v>243</v>
      </c>
      <c r="I460" s="105" t="s">
        <v>244</v>
      </c>
      <c r="J460" s="94"/>
    </row>
    <row r="461" ht="24.75" customHeight="1" spans="1:10">
      <c r="A461" s="104" t="s">
        <v>772</v>
      </c>
      <c r="B461" s="105" t="s">
        <v>162</v>
      </c>
      <c r="C461" s="109" t="s">
        <v>241</v>
      </c>
      <c r="D461" s="106">
        <v>39.2</v>
      </c>
      <c r="E461" s="106">
        <v>6.74</v>
      </c>
      <c r="F461" s="106">
        <v>264.21</v>
      </c>
      <c r="G461" s="106">
        <v>0</v>
      </c>
      <c r="H461" s="105" t="s">
        <v>193</v>
      </c>
      <c r="I461" s="98" t="s">
        <v>194</v>
      </c>
      <c r="J461" s="94"/>
    </row>
    <row r="462" ht="24.75" customHeight="1" spans="1:10">
      <c r="A462" s="104" t="s">
        <v>773</v>
      </c>
      <c r="B462" s="105" t="s">
        <v>157</v>
      </c>
      <c r="C462" s="104" t="s">
        <v>146</v>
      </c>
      <c r="D462" s="106">
        <v>0</v>
      </c>
      <c r="E462" s="106">
        <v>0</v>
      </c>
      <c r="F462" s="106">
        <v>2000</v>
      </c>
      <c r="G462" s="106">
        <v>2000</v>
      </c>
      <c r="H462" s="105" t="s">
        <v>193</v>
      </c>
      <c r="I462" s="98" t="s">
        <v>194</v>
      </c>
      <c r="J462" s="94"/>
    </row>
    <row r="463" ht="24.75" customHeight="1" spans="1:10">
      <c r="A463" s="104" t="s">
        <v>774</v>
      </c>
      <c r="B463" s="105" t="s">
        <v>162</v>
      </c>
      <c r="C463" s="109" t="s">
        <v>241</v>
      </c>
      <c r="D463" s="106">
        <v>29.94</v>
      </c>
      <c r="E463" s="106">
        <v>6.68</v>
      </c>
      <c r="F463" s="106">
        <v>200</v>
      </c>
      <c r="G463" s="106">
        <v>1800</v>
      </c>
      <c r="H463" s="105" t="s">
        <v>193</v>
      </c>
      <c r="I463" s="98" t="s">
        <v>194</v>
      </c>
      <c r="J463" s="94"/>
    </row>
    <row r="464" ht="24.75" customHeight="1" spans="1:10">
      <c r="A464" s="104" t="s">
        <v>775</v>
      </c>
      <c r="B464" s="105" t="s">
        <v>162</v>
      </c>
      <c r="C464" s="109" t="s">
        <v>241</v>
      </c>
      <c r="D464" s="106">
        <v>44.92</v>
      </c>
      <c r="E464" s="106">
        <v>6.68</v>
      </c>
      <c r="F464" s="106">
        <v>300</v>
      </c>
      <c r="G464" s="106">
        <v>1500</v>
      </c>
      <c r="H464" s="105" t="s">
        <v>273</v>
      </c>
      <c r="I464" s="98" t="s">
        <v>274</v>
      </c>
      <c r="J464" s="94"/>
    </row>
    <row r="465" ht="34.5" customHeight="1" spans="1:10">
      <c r="A465" s="104" t="s">
        <v>776</v>
      </c>
      <c r="B465" s="105" t="s">
        <v>162</v>
      </c>
      <c r="C465" s="109" t="s">
        <v>241</v>
      </c>
      <c r="D465" s="106">
        <v>45.06</v>
      </c>
      <c r="E465" s="106">
        <v>6.68</v>
      </c>
      <c r="F465" s="106">
        <v>301</v>
      </c>
      <c r="G465" s="106">
        <v>1199</v>
      </c>
      <c r="H465" s="105" t="s">
        <v>696</v>
      </c>
      <c r="I465" s="98" t="s">
        <v>697</v>
      </c>
      <c r="J465" s="94"/>
    </row>
    <row r="466" ht="24.75" customHeight="1" spans="1:10">
      <c r="A466" s="104" t="s">
        <v>777</v>
      </c>
      <c r="B466" s="105" t="s">
        <v>162</v>
      </c>
      <c r="C466" s="109" t="s">
        <v>241</v>
      </c>
      <c r="D466" s="106">
        <v>46.44</v>
      </c>
      <c r="E466" s="106">
        <v>6.46</v>
      </c>
      <c r="F466" s="106">
        <v>300</v>
      </c>
      <c r="G466" s="106">
        <v>899</v>
      </c>
      <c r="H466" s="105" t="s">
        <v>193</v>
      </c>
      <c r="I466" s="98" t="s">
        <v>194</v>
      </c>
      <c r="J466" s="94"/>
    </row>
    <row r="467" ht="33.75" customHeight="1" spans="1:10">
      <c r="A467" s="104" t="s">
        <v>778</v>
      </c>
      <c r="B467" s="105" t="s">
        <v>162</v>
      </c>
      <c r="C467" s="109" t="s">
        <v>241</v>
      </c>
      <c r="D467" s="106">
        <v>46.44</v>
      </c>
      <c r="E467" s="106">
        <v>6.46</v>
      </c>
      <c r="F467" s="106">
        <v>300</v>
      </c>
      <c r="G467" s="106">
        <v>599</v>
      </c>
      <c r="H467" s="105" t="s">
        <v>734</v>
      </c>
      <c r="I467" s="98" t="s">
        <v>735</v>
      </c>
      <c r="J467" s="94"/>
    </row>
    <row r="468" ht="36" customHeight="1" spans="1:10">
      <c r="A468" s="104" t="s">
        <v>779</v>
      </c>
      <c r="B468" s="105" t="s">
        <v>162</v>
      </c>
      <c r="C468" s="98" t="s">
        <v>418</v>
      </c>
      <c r="D468" s="106">
        <v>43.99</v>
      </c>
      <c r="E468" s="106">
        <v>6.82</v>
      </c>
      <c r="F468" s="106">
        <v>300</v>
      </c>
      <c r="G468" s="106">
        <v>299</v>
      </c>
      <c r="H468" s="105" t="s">
        <v>696</v>
      </c>
      <c r="I468" s="98" t="s">
        <v>697</v>
      </c>
      <c r="J468" s="94"/>
    </row>
    <row r="469" ht="36.75" customHeight="1" spans="1:10">
      <c r="A469" s="104" t="s">
        <v>780</v>
      </c>
      <c r="B469" s="105" t="s">
        <v>157</v>
      </c>
      <c r="C469" s="104" t="s">
        <v>146</v>
      </c>
      <c r="D469" s="106">
        <v>0</v>
      </c>
      <c r="E469" s="106">
        <v>0</v>
      </c>
      <c r="F469" s="106">
        <v>2000</v>
      </c>
      <c r="G469" s="106">
        <v>2299</v>
      </c>
      <c r="H469" s="105" t="s">
        <v>696</v>
      </c>
      <c r="I469" s="98" t="s">
        <v>697</v>
      </c>
      <c r="J469" s="94"/>
    </row>
    <row r="470" ht="33.75" customHeight="1" spans="1:10">
      <c r="A470" s="104" t="s">
        <v>781</v>
      </c>
      <c r="B470" s="105" t="s">
        <v>162</v>
      </c>
      <c r="C470" s="109" t="s">
        <v>241</v>
      </c>
      <c r="D470" s="106">
        <v>46.44</v>
      </c>
      <c r="E470" s="106">
        <v>6.46</v>
      </c>
      <c r="F470" s="106">
        <v>300</v>
      </c>
      <c r="G470" s="106">
        <v>1999</v>
      </c>
      <c r="H470" s="105" t="s">
        <v>734</v>
      </c>
      <c r="I470" s="98" t="s">
        <v>735</v>
      </c>
      <c r="J470" s="94"/>
    </row>
    <row r="471" ht="36" customHeight="1" spans="1:10">
      <c r="A471" s="104" t="s">
        <v>782</v>
      </c>
      <c r="B471" s="105" t="s">
        <v>162</v>
      </c>
      <c r="C471" s="109" t="s">
        <v>241</v>
      </c>
      <c r="D471" s="106">
        <v>45.67</v>
      </c>
      <c r="E471" s="106">
        <v>6.57</v>
      </c>
      <c r="F471" s="106">
        <v>300</v>
      </c>
      <c r="G471" s="106">
        <v>1699</v>
      </c>
      <c r="H471" s="105" t="s">
        <v>696</v>
      </c>
      <c r="I471" s="98" t="s">
        <v>697</v>
      </c>
      <c r="J471" s="94"/>
    </row>
    <row r="472" ht="36.75" customHeight="1" spans="1:10">
      <c r="A472" s="104" t="s">
        <v>783</v>
      </c>
      <c r="B472" s="105" t="s">
        <v>162</v>
      </c>
      <c r="C472" s="109" t="s">
        <v>241</v>
      </c>
      <c r="D472" s="106">
        <v>45.67</v>
      </c>
      <c r="E472" s="106">
        <v>6.57</v>
      </c>
      <c r="F472" s="106">
        <v>300</v>
      </c>
      <c r="G472" s="106">
        <v>1399</v>
      </c>
      <c r="H472" s="105" t="s">
        <v>696</v>
      </c>
      <c r="I472" s="98" t="s">
        <v>697</v>
      </c>
      <c r="J472" s="94"/>
    </row>
    <row r="473" ht="34.5" customHeight="1" spans="1:10">
      <c r="A473" s="104" t="s">
        <v>784</v>
      </c>
      <c r="B473" s="105" t="s">
        <v>162</v>
      </c>
      <c r="C473" s="98" t="s">
        <v>241</v>
      </c>
      <c r="D473" s="106">
        <v>45.67</v>
      </c>
      <c r="E473" s="106">
        <v>6.57</v>
      </c>
      <c r="F473" s="106">
        <v>300</v>
      </c>
      <c r="G473" s="106">
        <v>1099</v>
      </c>
      <c r="H473" s="105" t="s">
        <v>696</v>
      </c>
      <c r="I473" s="98" t="s">
        <v>697</v>
      </c>
      <c r="J473" s="94"/>
    </row>
    <row r="474" ht="24.75" customHeight="1" spans="1:10">
      <c r="A474" s="104" t="s">
        <v>785</v>
      </c>
      <c r="B474" s="105" t="s">
        <v>162</v>
      </c>
      <c r="C474" s="98" t="s">
        <v>418</v>
      </c>
      <c r="D474" s="106">
        <v>43.36</v>
      </c>
      <c r="E474" s="106">
        <v>6.92</v>
      </c>
      <c r="F474" s="106">
        <v>300</v>
      </c>
      <c r="G474" s="106">
        <v>799</v>
      </c>
      <c r="H474" s="105" t="s">
        <v>742</v>
      </c>
      <c r="I474" s="98" t="s">
        <v>743</v>
      </c>
      <c r="J474" s="94"/>
    </row>
    <row r="475" ht="34.5" customHeight="1" spans="1:10">
      <c r="A475" s="104" t="s">
        <v>786</v>
      </c>
      <c r="B475" s="105" t="s">
        <v>162</v>
      </c>
      <c r="C475" s="98" t="s">
        <v>241</v>
      </c>
      <c r="D475" s="106">
        <v>46.09</v>
      </c>
      <c r="E475" s="106">
        <v>6.51</v>
      </c>
      <c r="F475" s="106">
        <v>300</v>
      </c>
      <c r="G475" s="106">
        <v>499</v>
      </c>
      <c r="H475" s="105" t="s">
        <v>696</v>
      </c>
      <c r="I475" s="98" t="s">
        <v>697</v>
      </c>
      <c r="J475" s="94"/>
    </row>
    <row r="476" ht="24.75" customHeight="1" spans="1:10">
      <c r="A476" s="104" t="s">
        <v>787</v>
      </c>
      <c r="B476" s="105" t="s">
        <v>162</v>
      </c>
      <c r="C476" s="98" t="s">
        <v>241</v>
      </c>
      <c r="D476" s="106">
        <v>30.72</v>
      </c>
      <c r="E476" s="106">
        <v>6.51</v>
      </c>
      <c r="F476" s="106">
        <v>200</v>
      </c>
      <c r="G476" s="106">
        <v>299</v>
      </c>
      <c r="H476" s="105" t="s">
        <v>193</v>
      </c>
      <c r="I476" s="98" t="s">
        <v>194</v>
      </c>
      <c r="J476" s="94"/>
    </row>
    <row r="477" ht="34.5" customHeight="1" spans="1:10">
      <c r="A477" s="104" t="s">
        <v>788</v>
      </c>
      <c r="B477" s="105" t="s">
        <v>157</v>
      </c>
      <c r="C477" s="104" t="s">
        <v>146</v>
      </c>
      <c r="D477" s="106">
        <v>0</v>
      </c>
      <c r="E477" s="106">
        <v>0</v>
      </c>
      <c r="F477" s="106">
        <v>2000</v>
      </c>
      <c r="G477" s="106">
        <v>2299</v>
      </c>
      <c r="H477" s="105" t="s">
        <v>696</v>
      </c>
      <c r="I477" s="98" t="s">
        <v>697</v>
      </c>
      <c r="J477" s="94"/>
    </row>
    <row r="478" ht="34.5" customHeight="1" spans="1:10">
      <c r="A478" s="104" t="s">
        <v>789</v>
      </c>
      <c r="B478" s="105" t="s">
        <v>162</v>
      </c>
      <c r="C478" s="98" t="s">
        <v>241</v>
      </c>
      <c r="D478" s="106">
        <v>46.09</v>
      </c>
      <c r="E478" s="106">
        <v>6.51</v>
      </c>
      <c r="F478" s="106">
        <v>300</v>
      </c>
      <c r="G478" s="106">
        <v>1999</v>
      </c>
      <c r="H478" s="105" t="s">
        <v>696</v>
      </c>
      <c r="I478" s="98" t="s">
        <v>697</v>
      </c>
      <c r="J478" s="94"/>
    </row>
    <row r="479" ht="34.5" customHeight="1" spans="1:10">
      <c r="A479" s="104" t="s">
        <v>790</v>
      </c>
      <c r="B479" s="105" t="s">
        <v>162</v>
      </c>
      <c r="C479" s="98" t="s">
        <v>241</v>
      </c>
      <c r="D479" s="106">
        <v>46.44</v>
      </c>
      <c r="E479" s="106">
        <v>6.46</v>
      </c>
      <c r="F479" s="106">
        <v>300</v>
      </c>
      <c r="G479" s="106">
        <v>1699</v>
      </c>
      <c r="H479" s="105" t="s">
        <v>696</v>
      </c>
      <c r="I479" s="98" t="s">
        <v>697</v>
      </c>
      <c r="J479" s="94"/>
    </row>
    <row r="480" ht="24.75" customHeight="1" spans="1:10">
      <c r="A480" s="104" t="s">
        <v>791</v>
      </c>
      <c r="B480" s="105" t="s">
        <v>162</v>
      </c>
      <c r="C480" s="98" t="s">
        <v>241</v>
      </c>
      <c r="D480" s="106">
        <v>46.44</v>
      </c>
      <c r="E480" s="106">
        <v>6.46</v>
      </c>
      <c r="F480" s="106">
        <v>300</v>
      </c>
      <c r="G480" s="106">
        <v>1399</v>
      </c>
      <c r="H480" s="105" t="s">
        <v>271</v>
      </c>
      <c r="I480" s="98" t="s">
        <v>265</v>
      </c>
      <c r="J480" s="94"/>
    </row>
    <row r="481" ht="34.5" customHeight="1" spans="1:10">
      <c r="A481" s="104" t="s">
        <v>792</v>
      </c>
      <c r="B481" s="105" t="s">
        <v>162</v>
      </c>
      <c r="C481" s="98" t="s">
        <v>418</v>
      </c>
      <c r="D481" s="106">
        <v>43.99</v>
      </c>
      <c r="E481" s="106">
        <v>6.82</v>
      </c>
      <c r="F481" s="106">
        <v>300</v>
      </c>
      <c r="G481" s="106">
        <v>1099</v>
      </c>
      <c r="H481" s="105" t="s">
        <v>696</v>
      </c>
      <c r="I481" s="98" t="s">
        <v>697</v>
      </c>
      <c r="J481" s="94"/>
    </row>
    <row r="482" ht="24.75" customHeight="1" spans="1:10">
      <c r="A482" s="104" t="s">
        <v>793</v>
      </c>
      <c r="B482" s="105" t="s">
        <v>162</v>
      </c>
      <c r="C482" s="98" t="s">
        <v>241</v>
      </c>
      <c r="D482" s="106">
        <v>46.44</v>
      </c>
      <c r="E482" s="106">
        <v>6.46</v>
      </c>
      <c r="F482" s="106">
        <v>300</v>
      </c>
      <c r="G482" s="106">
        <v>799</v>
      </c>
      <c r="H482" s="105" t="s">
        <v>193</v>
      </c>
      <c r="I482" s="98" t="s">
        <v>194</v>
      </c>
      <c r="J482" s="94"/>
    </row>
    <row r="483" ht="34.5" customHeight="1" spans="1:10">
      <c r="A483" s="104" t="s">
        <v>794</v>
      </c>
      <c r="B483" s="105" t="s">
        <v>162</v>
      </c>
      <c r="C483" s="98" t="s">
        <v>241</v>
      </c>
      <c r="D483" s="106">
        <v>47.47</v>
      </c>
      <c r="E483" s="106">
        <v>6.32</v>
      </c>
      <c r="F483" s="106">
        <v>300</v>
      </c>
      <c r="G483" s="106">
        <v>499</v>
      </c>
      <c r="H483" s="105" t="s">
        <v>696</v>
      </c>
      <c r="I483" s="98" t="s">
        <v>697</v>
      </c>
      <c r="J483" s="94"/>
    </row>
    <row r="484" ht="24.75" customHeight="1" spans="1:10">
      <c r="A484" s="104" t="s">
        <v>795</v>
      </c>
      <c r="B484" s="105" t="s">
        <v>162</v>
      </c>
      <c r="C484" s="98" t="s">
        <v>241</v>
      </c>
      <c r="D484" s="106">
        <v>47.47</v>
      </c>
      <c r="E484" s="106">
        <v>6.32</v>
      </c>
      <c r="F484" s="106">
        <v>300</v>
      </c>
      <c r="G484" s="106">
        <v>199</v>
      </c>
      <c r="H484" s="105" t="s">
        <v>193</v>
      </c>
      <c r="I484" s="98" t="s">
        <v>194</v>
      </c>
      <c r="J484" s="94"/>
    </row>
    <row r="485" ht="24.75" customHeight="1" spans="1:10">
      <c r="A485" s="105" t="s">
        <v>796</v>
      </c>
      <c r="B485" s="98"/>
      <c r="C485" s="98"/>
      <c r="D485" s="98"/>
      <c r="E485" s="98"/>
      <c r="F485" s="98"/>
      <c r="G485" s="98"/>
      <c r="H485" s="98"/>
      <c r="I485" s="98"/>
      <c r="J485" s="98"/>
    </row>
    <row r="486" ht="24.75" customHeight="1" spans="1:10">
      <c r="A486" s="105" t="s">
        <v>797</v>
      </c>
      <c r="B486" s="98"/>
      <c r="C486" s="105" t="s">
        <v>130</v>
      </c>
      <c r="D486" s="105"/>
      <c r="E486" s="105"/>
      <c r="F486" s="105"/>
      <c r="G486" s="105"/>
      <c r="H486" s="105" t="s">
        <v>131</v>
      </c>
      <c r="I486" s="105"/>
      <c r="J486" s="105"/>
    </row>
    <row r="487" ht="24.75" customHeight="1" spans="1:10">
      <c r="A487" s="98" t="s">
        <v>416</v>
      </c>
      <c r="B487" s="98"/>
      <c r="C487" s="98"/>
      <c r="D487" s="94"/>
      <c r="E487" s="94"/>
      <c r="F487" s="94"/>
      <c r="G487" s="94"/>
      <c r="H487" s="105" t="s">
        <v>133</v>
      </c>
      <c r="I487" s="105"/>
      <c r="J487" s="105"/>
    </row>
    <row r="488" ht="24.75" customHeight="1" spans="1:10">
      <c r="A488" s="105" t="s">
        <v>134</v>
      </c>
      <c r="B488" s="105" t="s">
        <v>135</v>
      </c>
      <c r="C488" s="105" t="s">
        <v>136</v>
      </c>
      <c r="D488" s="108" t="s">
        <v>137</v>
      </c>
      <c r="E488" s="108" t="s">
        <v>138</v>
      </c>
      <c r="F488" s="108" t="s">
        <v>139</v>
      </c>
      <c r="G488" s="108" t="s">
        <v>140</v>
      </c>
      <c r="H488" s="105" t="s">
        <v>141</v>
      </c>
      <c r="I488" s="105" t="s">
        <v>142</v>
      </c>
      <c r="J488" s="105" t="s">
        <v>143</v>
      </c>
    </row>
    <row r="489" ht="24.75" customHeight="1" spans="1:10">
      <c r="A489" s="104" t="s">
        <v>798</v>
      </c>
      <c r="B489" s="105" t="s">
        <v>157</v>
      </c>
      <c r="C489" s="94"/>
      <c r="D489" s="106">
        <v>0</v>
      </c>
      <c r="E489" s="106">
        <v>0</v>
      </c>
      <c r="F489" s="106">
        <v>1500</v>
      </c>
      <c r="G489" s="106">
        <v>1743.01</v>
      </c>
      <c r="H489" s="105" t="s">
        <v>799</v>
      </c>
      <c r="I489" s="98" t="s">
        <v>800</v>
      </c>
      <c r="J489" s="94"/>
    </row>
    <row r="490" ht="24.75" customHeight="1" spans="1:10">
      <c r="A490" s="104" t="s">
        <v>801</v>
      </c>
      <c r="B490" s="105" t="s">
        <v>162</v>
      </c>
      <c r="C490" s="98" t="s">
        <v>668</v>
      </c>
      <c r="D490" s="106">
        <v>72.49</v>
      </c>
      <c r="E490" s="106">
        <v>7.47</v>
      </c>
      <c r="F490" s="106">
        <v>541.5</v>
      </c>
      <c r="G490" s="106">
        <v>1201.51</v>
      </c>
      <c r="H490" s="105" t="s">
        <v>802</v>
      </c>
      <c r="I490" s="105" t="s">
        <v>803</v>
      </c>
      <c r="J490" s="94"/>
    </row>
    <row r="491" ht="24.75" customHeight="1" spans="1:10">
      <c r="A491" s="104" t="s">
        <v>804</v>
      </c>
      <c r="B491" s="105" t="s">
        <v>162</v>
      </c>
      <c r="C491" s="98" t="s">
        <v>668</v>
      </c>
      <c r="D491" s="106">
        <v>36.73</v>
      </c>
      <c r="E491" s="106">
        <v>7.47</v>
      </c>
      <c r="F491" s="106">
        <v>274.37</v>
      </c>
      <c r="G491" s="106">
        <v>927.14</v>
      </c>
      <c r="H491" s="105" t="s">
        <v>802</v>
      </c>
      <c r="I491" s="105" t="s">
        <v>803</v>
      </c>
      <c r="J491" s="94"/>
    </row>
    <row r="492" ht="24.75" customHeight="1" spans="1:10">
      <c r="A492" s="104" t="s">
        <v>805</v>
      </c>
      <c r="B492" s="105" t="s">
        <v>157</v>
      </c>
      <c r="C492" s="104" t="s">
        <v>146</v>
      </c>
      <c r="D492" s="106">
        <v>0</v>
      </c>
      <c r="E492" s="106">
        <v>0</v>
      </c>
      <c r="F492" s="106">
        <v>1000</v>
      </c>
      <c r="G492" s="106">
        <v>1927.14</v>
      </c>
      <c r="H492" s="105" t="s">
        <v>799</v>
      </c>
      <c r="I492" s="98" t="s">
        <v>800</v>
      </c>
      <c r="J492" s="94"/>
    </row>
    <row r="493" ht="24.75" customHeight="1" spans="1:10">
      <c r="A493" s="104" t="s">
        <v>806</v>
      </c>
      <c r="B493" s="105" t="s">
        <v>162</v>
      </c>
      <c r="C493" s="104" t="s">
        <v>668</v>
      </c>
      <c r="D493" s="106">
        <v>32.58</v>
      </c>
      <c r="E493" s="106">
        <v>7.6</v>
      </c>
      <c r="F493" s="106">
        <v>247.6</v>
      </c>
      <c r="G493" s="106">
        <v>1679.54</v>
      </c>
      <c r="H493" s="105" t="s">
        <v>802</v>
      </c>
      <c r="I493" s="105" t="s">
        <v>803</v>
      </c>
      <c r="J493" s="94"/>
    </row>
    <row r="494" ht="24.75" customHeight="1" spans="1:10">
      <c r="A494" s="104" t="s">
        <v>807</v>
      </c>
      <c r="B494" s="105" t="s">
        <v>162</v>
      </c>
      <c r="C494" s="98" t="s">
        <v>668</v>
      </c>
      <c r="D494" s="106">
        <v>65.11</v>
      </c>
      <c r="E494" s="106">
        <v>7.6</v>
      </c>
      <c r="F494" s="106">
        <v>494.83</v>
      </c>
      <c r="G494" s="106">
        <v>1184.71</v>
      </c>
      <c r="H494" s="105" t="s">
        <v>802</v>
      </c>
      <c r="I494" s="105" t="s">
        <v>803</v>
      </c>
      <c r="J494" s="94"/>
    </row>
    <row r="495" ht="24.75" customHeight="1" spans="1:10">
      <c r="A495" s="104" t="s">
        <v>808</v>
      </c>
      <c r="B495" s="105" t="s">
        <v>162</v>
      </c>
      <c r="C495" s="98" t="s">
        <v>668</v>
      </c>
      <c r="D495" s="106">
        <v>65.07</v>
      </c>
      <c r="E495" s="106">
        <v>7.07</v>
      </c>
      <c r="F495" s="106">
        <v>460.04</v>
      </c>
      <c r="G495" s="106">
        <v>724.67</v>
      </c>
      <c r="H495" s="105" t="s">
        <v>802</v>
      </c>
      <c r="I495" s="105" t="s">
        <v>803</v>
      </c>
      <c r="J495" s="94"/>
    </row>
    <row r="496" ht="24.75" customHeight="1" spans="1:10">
      <c r="A496" s="104" t="s">
        <v>809</v>
      </c>
      <c r="B496" s="105" t="s">
        <v>157</v>
      </c>
      <c r="C496" s="104" t="s">
        <v>146</v>
      </c>
      <c r="D496" s="106">
        <v>0</v>
      </c>
      <c r="E496" s="106">
        <v>0</v>
      </c>
      <c r="F496" s="106">
        <v>1000</v>
      </c>
      <c r="G496" s="106">
        <v>1724.67</v>
      </c>
      <c r="H496" s="105" t="s">
        <v>802</v>
      </c>
      <c r="I496" s="105" t="s">
        <v>803</v>
      </c>
      <c r="J496" s="94"/>
    </row>
    <row r="497" ht="24.75" customHeight="1" spans="1:10">
      <c r="A497" s="104" t="s">
        <v>810</v>
      </c>
      <c r="B497" s="105" t="s">
        <v>162</v>
      </c>
      <c r="C497" s="98" t="s">
        <v>668</v>
      </c>
      <c r="D497" s="106">
        <v>35.56</v>
      </c>
      <c r="E497" s="106">
        <v>6.89</v>
      </c>
      <c r="F497" s="106">
        <v>245</v>
      </c>
      <c r="G497" s="106">
        <v>1479.67</v>
      </c>
      <c r="H497" s="105" t="s">
        <v>802</v>
      </c>
      <c r="I497" s="105" t="s">
        <v>803</v>
      </c>
      <c r="J497" s="94"/>
    </row>
    <row r="498" ht="24.75" customHeight="1" spans="1:10">
      <c r="A498" s="104" t="s">
        <v>811</v>
      </c>
      <c r="B498" s="105" t="s">
        <v>157</v>
      </c>
      <c r="C498" s="104" t="s">
        <v>146</v>
      </c>
      <c r="D498" s="106">
        <v>0</v>
      </c>
      <c r="E498" s="106">
        <v>0</v>
      </c>
      <c r="F498" s="106">
        <v>500</v>
      </c>
      <c r="G498" s="106">
        <v>1979.67</v>
      </c>
      <c r="H498" s="105" t="s">
        <v>802</v>
      </c>
      <c r="I498" s="105" t="s">
        <v>803</v>
      </c>
      <c r="J498" s="94"/>
    </row>
    <row r="499" ht="24.75" customHeight="1" spans="1:10">
      <c r="A499" s="104" t="s">
        <v>812</v>
      </c>
      <c r="B499" s="105" t="s">
        <v>157</v>
      </c>
      <c r="C499" s="104" t="s">
        <v>146</v>
      </c>
      <c r="D499" s="106">
        <v>0</v>
      </c>
      <c r="E499" s="106">
        <v>0</v>
      </c>
      <c r="F499" s="106">
        <v>500</v>
      </c>
      <c r="G499" s="106">
        <v>2479.67</v>
      </c>
      <c r="H499" s="105" t="s">
        <v>799</v>
      </c>
      <c r="I499" s="98" t="s">
        <v>800</v>
      </c>
      <c r="J499" s="94"/>
    </row>
    <row r="500" ht="24.75" customHeight="1" spans="1:10">
      <c r="A500" s="104" t="s">
        <v>813</v>
      </c>
      <c r="B500" s="105" t="s">
        <v>157</v>
      </c>
      <c r="C500" s="104" t="s">
        <v>146</v>
      </c>
      <c r="D500" s="106">
        <v>0</v>
      </c>
      <c r="E500" s="106">
        <v>0</v>
      </c>
      <c r="F500" s="106">
        <v>2500</v>
      </c>
      <c r="G500" s="106">
        <v>4979.67</v>
      </c>
      <c r="H500" s="105" t="s">
        <v>799</v>
      </c>
      <c r="I500" s="98" t="s">
        <v>800</v>
      </c>
      <c r="J500" s="94"/>
    </row>
    <row r="501" ht="24.75" customHeight="1" spans="1:10">
      <c r="A501" s="104" t="s">
        <v>814</v>
      </c>
      <c r="B501" s="105" t="s">
        <v>162</v>
      </c>
      <c r="C501" s="98" t="s">
        <v>668</v>
      </c>
      <c r="D501" s="106">
        <v>57.4</v>
      </c>
      <c r="E501" s="106">
        <v>6.92</v>
      </c>
      <c r="F501" s="106">
        <v>397.2</v>
      </c>
      <c r="G501" s="106">
        <v>4582.47</v>
      </c>
      <c r="H501" s="105" t="s">
        <v>802</v>
      </c>
      <c r="I501" s="105" t="s">
        <v>803</v>
      </c>
      <c r="J501" s="94"/>
    </row>
    <row r="502" ht="24.75" customHeight="1" spans="1:10">
      <c r="A502" s="104" t="s">
        <v>815</v>
      </c>
      <c r="B502" s="105" t="s">
        <v>157</v>
      </c>
      <c r="C502" s="104" t="s">
        <v>146</v>
      </c>
      <c r="D502" s="106">
        <v>0</v>
      </c>
      <c r="E502" s="106">
        <v>0</v>
      </c>
      <c r="F502" s="106">
        <v>500</v>
      </c>
      <c r="G502" s="106">
        <v>5082.47</v>
      </c>
      <c r="H502" s="105" t="s">
        <v>802</v>
      </c>
      <c r="I502" s="105" t="s">
        <v>803</v>
      </c>
      <c r="J502" s="94"/>
    </row>
    <row r="503" ht="24.75" customHeight="1" spans="1:10">
      <c r="A503" s="104" t="s">
        <v>816</v>
      </c>
      <c r="B503" s="105" t="s">
        <v>162</v>
      </c>
      <c r="C503" s="98" t="s">
        <v>668</v>
      </c>
      <c r="D503" s="106">
        <v>36.62</v>
      </c>
      <c r="E503" s="106">
        <v>6.86</v>
      </c>
      <c r="F503" s="106">
        <v>251.21</v>
      </c>
      <c r="G503" s="106">
        <v>4831.26</v>
      </c>
      <c r="H503" s="105" t="s">
        <v>802</v>
      </c>
      <c r="I503" s="105" t="s">
        <v>803</v>
      </c>
      <c r="J503" s="94"/>
    </row>
    <row r="504" ht="24.75" customHeight="1" spans="1:10">
      <c r="A504" s="104" t="s">
        <v>817</v>
      </c>
      <c r="B504" s="105" t="s">
        <v>162</v>
      </c>
      <c r="C504" s="98" t="s">
        <v>668</v>
      </c>
      <c r="D504" s="106">
        <v>56.6</v>
      </c>
      <c r="E504" s="106">
        <v>6.82</v>
      </c>
      <c r="F504" s="106">
        <v>386.01</v>
      </c>
      <c r="G504" s="106">
        <v>4445.25</v>
      </c>
      <c r="H504" s="105" t="s">
        <v>802</v>
      </c>
      <c r="I504" s="105" t="s">
        <v>803</v>
      </c>
      <c r="J504" s="94"/>
    </row>
    <row r="505" ht="24.75" customHeight="1" spans="1:10">
      <c r="A505" s="114" t="s">
        <v>465</v>
      </c>
      <c r="B505" s="114"/>
      <c r="C505" s="115" t="s">
        <v>818</v>
      </c>
      <c r="D505" s="116" t="s">
        <v>819</v>
      </c>
      <c r="E505" s="117"/>
      <c r="F505" s="117"/>
      <c r="G505" s="117"/>
      <c r="H505" s="117"/>
      <c r="I505" s="117"/>
      <c r="J505" s="117"/>
    </row>
    <row r="506" ht="24.75" customHeight="1" spans="1:10">
      <c r="A506" s="118" t="s">
        <v>820</v>
      </c>
      <c r="B506" s="119"/>
      <c r="C506" s="118" t="s">
        <v>130</v>
      </c>
      <c r="D506" s="118"/>
      <c r="E506" s="118"/>
      <c r="F506" s="118"/>
      <c r="G506" s="118"/>
      <c r="H506" s="111" t="s">
        <v>131</v>
      </c>
      <c r="I506" s="111"/>
      <c r="J506" s="111"/>
    </row>
    <row r="507" ht="24.75" customHeight="1" spans="1:10">
      <c r="A507" s="98" t="s">
        <v>416</v>
      </c>
      <c r="B507" s="98"/>
      <c r="C507" s="98"/>
      <c r="D507" s="94"/>
      <c r="E507" s="94"/>
      <c r="F507" s="94"/>
      <c r="G507" s="94"/>
      <c r="H507" s="105" t="s">
        <v>133</v>
      </c>
      <c r="I507" s="105"/>
      <c r="J507" s="105"/>
    </row>
    <row r="508" ht="24.75" customHeight="1" spans="1:10">
      <c r="A508" s="105" t="s">
        <v>134</v>
      </c>
      <c r="B508" s="105" t="s">
        <v>135</v>
      </c>
      <c r="C508" s="105" t="s">
        <v>136</v>
      </c>
      <c r="D508" s="108" t="s">
        <v>137</v>
      </c>
      <c r="E508" s="108" t="s">
        <v>138</v>
      </c>
      <c r="F508" s="108" t="s">
        <v>139</v>
      </c>
      <c r="G508" s="108" t="s">
        <v>140</v>
      </c>
      <c r="H508" s="105" t="s">
        <v>141</v>
      </c>
      <c r="I508" s="105" t="s">
        <v>142</v>
      </c>
      <c r="J508" s="105" t="s">
        <v>143</v>
      </c>
    </row>
    <row r="509" ht="24.75" customHeight="1" spans="1:10">
      <c r="A509" s="104" t="s">
        <v>821</v>
      </c>
      <c r="B509" s="105" t="s">
        <v>162</v>
      </c>
      <c r="C509" s="104" t="s">
        <v>192</v>
      </c>
      <c r="D509" s="106">
        <v>47.76</v>
      </c>
      <c r="E509" s="106">
        <v>7.88</v>
      </c>
      <c r="F509" s="106">
        <v>376.34</v>
      </c>
      <c r="G509" s="106">
        <v>1275.5</v>
      </c>
      <c r="H509" s="105" t="s">
        <v>215</v>
      </c>
      <c r="I509" s="105" t="s">
        <v>216</v>
      </c>
      <c r="J509" s="94"/>
    </row>
    <row r="510" ht="24.75" customHeight="1" spans="1:10">
      <c r="A510" s="104" t="s">
        <v>822</v>
      </c>
      <c r="B510" s="105" t="s">
        <v>157</v>
      </c>
      <c r="C510" s="104" t="s">
        <v>146</v>
      </c>
      <c r="D510" s="106">
        <v>0</v>
      </c>
      <c r="E510" s="106">
        <v>0</v>
      </c>
      <c r="F510" s="106">
        <v>1000</v>
      </c>
      <c r="G510" s="106">
        <v>2275.5</v>
      </c>
      <c r="H510" s="105" t="s">
        <v>159</v>
      </c>
      <c r="I510" s="105" t="s">
        <v>160</v>
      </c>
      <c r="J510" s="94"/>
    </row>
    <row r="511" ht="24.75" customHeight="1" spans="1:10">
      <c r="A511" s="104" t="s">
        <v>823</v>
      </c>
      <c r="B511" s="105" t="s">
        <v>162</v>
      </c>
      <c r="C511" s="98" t="s">
        <v>418</v>
      </c>
      <c r="D511" s="106">
        <v>26.78</v>
      </c>
      <c r="E511" s="106">
        <v>7.47</v>
      </c>
      <c r="F511" s="106">
        <v>200</v>
      </c>
      <c r="G511" s="106">
        <v>2075.5</v>
      </c>
      <c r="H511" s="105" t="s">
        <v>159</v>
      </c>
      <c r="I511" s="105" t="s">
        <v>160</v>
      </c>
      <c r="J511" s="94"/>
    </row>
    <row r="512" ht="24.75" customHeight="1" spans="1:10">
      <c r="A512" s="104" t="s">
        <v>824</v>
      </c>
      <c r="B512" s="105" t="s">
        <v>162</v>
      </c>
      <c r="C512" s="98" t="s">
        <v>192</v>
      </c>
      <c r="D512" s="106">
        <v>51.09</v>
      </c>
      <c r="E512" s="106">
        <v>8.23</v>
      </c>
      <c r="F512" s="106">
        <v>420.47</v>
      </c>
      <c r="G512" s="106">
        <v>1655.03</v>
      </c>
      <c r="H512" s="105" t="s">
        <v>215</v>
      </c>
      <c r="I512" s="105" t="s">
        <v>216</v>
      </c>
      <c r="J512" s="94"/>
    </row>
    <row r="513" ht="24.75" customHeight="1" spans="1:10">
      <c r="A513" s="104" t="s">
        <v>825</v>
      </c>
      <c r="B513" s="105" t="s">
        <v>162</v>
      </c>
      <c r="C513" s="98" t="s">
        <v>192</v>
      </c>
      <c r="D513" s="106">
        <v>42.21</v>
      </c>
      <c r="E513" s="106">
        <v>8.23</v>
      </c>
      <c r="F513" s="106">
        <v>347.38</v>
      </c>
      <c r="G513" s="106">
        <v>1307.65</v>
      </c>
      <c r="H513" s="105" t="s">
        <v>193</v>
      </c>
      <c r="I513" s="98" t="s">
        <v>194</v>
      </c>
      <c r="J513" s="94"/>
    </row>
    <row r="514" ht="24.75" customHeight="1" spans="1:10">
      <c r="A514" s="104" t="s">
        <v>826</v>
      </c>
      <c r="B514" s="105" t="s">
        <v>162</v>
      </c>
      <c r="C514" s="98" t="s">
        <v>418</v>
      </c>
      <c r="D514" s="106">
        <v>25.84</v>
      </c>
      <c r="E514" s="106">
        <v>7.74</v>
      </c>
      <c r="F514" s="106">
        <v>200</v>
      </c>
      <c r="G514" s="106">
        <v>1107.65</v>
      </c>
      <c r="H514" s="105" t="s">
        <v>215</v>
      </c>
      <c r="I514" s="105" t="s">
        <v>216</v>
      </c>
      <c r="J514" s="94"/>
    </row>
    <row r="515" ht="24.75" customHeight="1" spans="1:10">
      <c r="A515" s="104" t="s">
        <v>827</v>
      </c>
      <c r="B515" s="105" t="s">
        <v>157</v>
      </c>
      <c r="C515" s="104" t="s">
        <v>146</v>
      </c>
      <c r="D515" s="106">
        <v>0</v>
      </c>
      <c r="E515" s="106">
        <v>0</v>
      </c>
      <c r="F515" s="106">
        <v>1000</v>
      </c>
      <c r="G515" s="106">
        <v>2107.65</v>
      </c>
      <c r="H515" s="105" t="s">
        <v>215</v>
      </c>
      <c r="I515" s="105" t="s">
        <v>216</v>
      </c>
      <c r="J515" s="94"/>
    </row>
    <row r="516" ht="24.75" customHeight="1" spans="1:10">
      <c r="A516" s="104" t="s">
        <v>828</v>
      </c>
      <c r="B516" s="105" t="s">
        <v>162</v>
      </c>
      <c r="C516" s="98" t="s">
        <v>192</v>
      </c>
      <c r="D516" s="106">
        <v>50.54</v>
      </c>
      <c r="E516" s="106">
        <v>8.23</v>
      </c>
      <c r="F516" s="106">
        <v>415.94</v>
      </c>
      <c r="G516" s="106">
        <v>1691.71</v>
      </c>
      <c r="H516" s="105" t="s">
        <v>452</v>
      </c>
      <c r="I516" s="98" t="s">
        <v>453</v>
      </c>
      <c r="J516" s="94"/>
    </row>
    <row r="517" ht="24.75" customHeight="1" spans="1:10">
      <c r="A517" s="104" t="s">
        <v>829</v>
      </c>
      <c r="B517" s="105" t="s">
        <v>162</v>
      </c>
      <c r="C517" s="98" t="s">
        <v>418</v>
      </c>
      <c r="D517" s="106">
        <v>26.32</v>
      </c>
      <c r="E517" s="106">
        <v>7.6</v>
      </c>
      <c r="F517" s="106">
        <v>200</v>
      </c>
      <c r="G517" s="106">
        <v>1491.71</v>
      </c>
      <c r="H517" s="105" t="s">
        <v>215</v>
      </c>
      <c r="I517" s="105" t="s">
        <v>216</v>
      </c>
      <c r="J517" s="94"/>
    </row>
    <row r="518" ht="24.75" customHeight="1" spans="1:10">
      <c r="A518" s="104" t="s">
        <v>830</v>
      </c>
      <c r="B518" s="105" t="s">
        <v>162</v>
      </c>
      <c r="C518" s="98" t="s">
        <v>192</v>
      </c>
      <c r="D518" s="106">
        <v>37.09</v>
      </c>
      <c r="E518" s="106">
        <v>8.09</v>
      </c>
      <c r="F518" s="106">
        <v>300</v>
      </c>
      <c r="G518" s="106">
        <v>1191.71</v>
      </c>
      <c r="H518" s="105" t="s">
        <v>215</v>
      </c>
      <c r="I518" s="105" t="s">
        <v>216</v>
      </c>
      <c r="J518" s="94"/>
    </row>
    <row r="519" ht="24.75" customHeight="1" spans="1:10">
      <c r="A519" s="104" t="s">
        <v>831</v>
      </c>
      <c r="B519" s="105" t="s">
        <v>162</v>
      </c>
      <c r="C519" s="98" t="s">
        <v>192</v>
      </c>
      <c r="D519" s="106">
        <v>53.67</v>
      </c>
      <c r="E519" s="106">
        <v>7.97</v>
      </c>
      <c r="F519" s="106">
        <v>427.74</v>
      </c>
      <c r="G519" s="106">
        <v>763.97</v>
      </c>
      <c r="H519" s="105" t="s">
        <v>215</v>
      </c>
      <c r="I519" s="105" t="s">
        <v>216</v>
      </c>
      <c r="J519" s="94"/>
    </row>
    <row r="520" ht="24.75" customHeight="1" spans="1:10">
      <c r="A520" s="104" t="s">
        <v>832</v>
      </c>
      <c r="B520" s="105" t="s">
        <v>157</v>
      </c>
      <c r="C520" s="104" t="s">
        <v>146</v>
      </c>
      <c r="D520" s="106">
        <v>0</v>
      </c>
      <c r="E520" s="106">
        <v>0</v>
      </c>
      <c r="F520" s="106">
        <v>1000</v>
      </c>
      <c r="G520" s="106">
        <v>1763.97</v>
      </c>
      <c r="H520" s="105" t="s">
        <v>215</v>
      </c>
      <c r="I520" s="105" t="s">
        <v>216</v>
      </c>
      <c r="J520" s="94"/>
    </row>
    <row r="521" ht="24.75" customHeight="1" spans="1:10">
      <c r="A521" s="104" t="s">
        <v>833</v>
      </c>
      <c r="B521" s="105" t="s">
        <v>162</v>
      </c>
      <c r="C521" s="98" t="s">
        <v>418</v>
      </c>
      <c r="D521" s="106">
        <v>30.27</v>
      </c>
      <c r="E521" s="106">
        <v>7.27</v>
      </c>
      <c r="F521" s="106">
        <v>220</v>
      </c>
      <c r="G521" s="106">
        <v>1543.97</v>
      </c>
      <c r="H521" s="105" t="s">
        <v>215</v>
      </c>
      <c r="I521" s="105" t="s">
        <v>216</v>
      </c>
      <c r="J521" s="94"/>
    </row>
    <row r="522" ht="24.75" customHeight="1" spans="1:10">
      <c r="A522" s="104" t="s">
        <v>834</v>
      </c>
      <c r="B522" s="105" t="s">
        <v>162</v>
      </c>
      <c r="C522" s="98" t="s">
        <v>192</v>
      </c>
      <c r="D522" s="106">
        <v>45.96</v>
      </c>
      <c r="E522" s="106">
        <v>7.93</v>
      </c>
      <c r="F522" s="106">
        <v>364.46</v>
      </c>
      <c r="G522" s="106">
        <v>1179.51</v>
      </c>
      <c r="H522" s="105" t="s">
        <v>273</v>
      </c>
      <c r="I522" s="98" t="s">
        <v>274</v>
      </c>
      <c r="J522" s="94"/>
    </row>
    <row r="523" ht="24.75" customHeight="1" spans="1:10">
      <c r="A523" s="104" t="s">
        <v>835</v>
      </c>
      <c r="B523" s="105" t="s">
        <v>157</v>
      </c>
      <c r="C523" s="104" t="s">
        <v>146</v>
      </c>
      <c r="D523" s="106">
        <v>0</v>
      </c>
      <c r="E523" s="106">
        <v>0</v>
      </c>
      <c r="F523" s="106">
        <v>1000</v>
      </c>
      <c r="G523" s="106">
        <v>2179.51</v>
      </c>
      <c r="H523" s="105" t="s">
        <v>273</v>
      </c>
      <c r="I523" s="98" t="s">
        <v>274</v>
      </c>
      <c r="J523" s="94"/>
    </row>
    <row r="524" ht="24.75" customHeight="1" spans="1:10">
      <c r="A524" s="104" t="s">
        <v>836</v>
      </c>
      <c r="B524" s="105" t="s">
        <v>162</v>
      </c>
      <c r="C524" s="98" t="s">
        <v>192</v>
      </c>
      <c r="D524" s="106">
        <v>48.88</v>
      </c>
      <c r="E524" s="106">
        <v>7.93</v>
      </c>
      <c r="F524" s="106">
        <v>387.61</v>
      </c>
      <c r="G524" s="106">
        <v>1791.9</v>
      </c>
      <c r="H524" s="105" t="s">
        <v>238</v>
      </c>
      <c r="I524" s="98" t="s">
        <v>239</v>
      </c>
      <c r="J524" s="94"/>
    </row>
    <row r="525" ht="24.75" customHeight="1" spans="1:10">
      <c r="A525" s="104" t="s">
        <v>837</v>
      </c>
      <c r="B525" s="105" t="s">
        <v>162</v>
      </c>
      <c r="C525" s="98" t="s">
        <v>418</v>
      </c>
      <c r="D525" s="106">
        <v>36.92</v>
      </c>
      <c r="E525" s="106">
        <v>7.07</v>
      </c>
      <c r="F525" s="106">
        <v>261.02</v>
      </c>
      <c r="G525" s="106">
        <v>1530.88</v>
      </c>
      <c r="H525" s="105" t="s">
        <v>215</v>
      </c>
      <c r="I525" s="105" t="s">
        <v>216</v>
      </c>
      <c r="J525" s="94"/>
    </row>
    <row r="526" ht="24.75" customHeight="1" spans="1:10">
      <c r="A526" s="104" t="s">
        <v>838</v>
      </c>
      <c r="B526" s="105" t="s">
        <v>162</v>
      </c>
      <c r="C526" s="98" t="s">
        <v>192</v>
      </c>
      <c r="D526" s="106">
        <v>50.94</v>
      </c>
      <c r="E526" s="106">
        <v>7.52</v>
      </c>
      <c r="F526" s="106">
        <v>383.06</v>
      </c>
      <c r="G526" s="106">
        <v>1147.82</v>
      </c>
      <c r="H526" s="105" t="s">
        <v>215</v>
      </c>
      <c r="I526" s="105" t="s">
        <v>216</v>
      </c>
      <c r="J526" s="94"/>
    </row>
    <row r="527" ht="24.75" customHeight="1" spans="1:10">
      <c r="A527" s="104" t="s">
        <v>839</v>
      </c>
      <c r="B527" s="105" t="s">
        <v>157</v>
      </c>
      <c r="C527" s="104" t="s">
        <v>146</v>
      </c>
      <c r="D527" s="106">
        <v>0</v>
      </c>
      <c r="E527" s="106">
        <v>0</v>
      </c>
      <c r="F527" s="106">
        <v>1000</v>
      </c>
      <c r="G527" s="106">
        <v>2147.82</v>
      </c>
      <c r="H527" s="105" t="s">
        <v>273</v>
      </c>
      <c r="I527" s="98" t="s">
        <v>274</v>
      </c>
      <c r="J527" s="94"/>
    </row>
    <row r="528" ht="24.75" customHeight="1" spans="1:10">
      <c r="A528" s="104" t="s">
        <v>840</v>
      </c>
      <c r="B528" s="105" t="s">
        <v>162</v>
      </c>
      <c r="C528" s="98" t="s">
        <v>192</v>
      </c>
      <c r="D528" s="106">
        <v>50.59</v>
      </c>
      <c r="E528" s="106">
        <v>7.52</v>
      </c>
      <c r="F528" s="106">
        <v>380.43</v>
      </c>
      <c r="G528" s="106">
        <v>1767.39</v>
      </c>
      <c r="H528" s="105" t="s">
        <v>273</v>
      </c>
      <c r="I528" s="98" t="s">
        <v>274</v>
      </c>
      <c r="J528" s="94"/>
    </row>
    <row r="529" ht="24.75" customHeight="1" spans="1:10">
      <c r="A529" s="104" t="s">
        <v>841</v>
      </c>
      <c r="B529" s="105" t="s">
        <v>162</v>
      </c>
      <c r="C529" s="98" t="s">
        <v>192</v>
      </c>
      <c r="D529" s="106">
        <v>47.64</v>
      </c>
      <c r="E529" s="106">
        <v>7.33</v>
      </c>
      <c r="F529" s="106">
        <v>349.2</v>
      </c>
      <c r="G529" s="106">
        <v>1418.19</v>
      </c>
      <c r="H529" s="105" t="s">
        <v>238</v>
      </c>
      <c r="I529" s="98" t="s">
        <v>239</v>
      </c>
      <c r="J529" s="94"/>
    </row>
    <row r="530" ht="24.75" customHeight="1" spans="1:10">
      <c r="A530" s="104" t="s">
        <v>842</v>
      </c>
      <c r="B530" s="105" t="s">
        <v>157</v>
      </c>
      <c r="C530" s="104" t="s">
        <v>146</v>
      </c>
      <c r="D530" s="106">
        <v>0</v>
      </c>
      <c r="E530" s="106">
        <v>0</v>
      </c>
      <c r="F530" s="106">
        <v>1000</v>
      </c>
      <c r="G530" s="106">
        <v>2418.19</v>
      </c>
      <c r="H530" s="105" t="s">
        <v>193</v>
      </c>
      <c r="I530" s="98" t="s">
        <v>194</v>
      </c>
      <c r="J530" s="94"/>
    </row>
    <row r="531" ht="24.75" customHeight="1" spans="1:10">
      <c r="A531" s="104" t="s">
        <v>843</v>
      </c>
      <c r="B531" s="105" t="s">
        <v>162</v>
      </c>
      <c r="C531" s="98" t="s">
        <v>192</v>
      </c>
      <c r="D531" s="106">
        <v>46.01</v>
      </c>
      <c r="E531" s="106">
        <v>7.38</v>
      </c>
      <c r="F531" s="106">
        <v>339.55</v>
      </c>
      <c r="G531" s="106">
        <v>2078.64</v>
      </c>
      <c r="H531" s="105" t="s">
        <v>193</v>
      </c>
      <c r="I531" s="98" t="s">
        <v>194</v>
      </c>
      <c r="J531" s="94"/>
    </row>
    <row r="532" ht="24.75" customHeight="1" spans="1:10">
      <c r="A532" s="104" t="s">
        <v>844</v>
      </c>
      <c r="B532" s="105" t="s">
        <v>162</v>
      </c>
      <c r="C532" s="98" t="s">
        <v>192</v>
      </c>
      <c r="D532" s="106">
        <v>54.14</v>
      </c>
      <c r="E532" s="106">
        <v>7.6</v>
      </c>
      <c r="F532" s="106">
        <v>411.46</v>
      </c>
      <c r="G532" s="106">
        <v>1667.18</v>
      </c>
      <c r="H532" s="105" t="s">
        <v>215</v>
      </c>
      <c r="I532" s="105" t="s">
        <v>216</v>
      </c>
      <c r="J532" s="94"/>
    </row>
    <row r="533" ht="24.75" customHeight="1" spans="1:10">
      <c r="A533" s="104" t="s">
        <v>845</v>
      </c>
      <c r="B533" s="105" t="s">
        <v>162</v>
      </c>
      <c r="C533" s="98" t="s">
        <v>192</v>
      </c>
      <c r="D533" s="106">
        <v>49.76</v>
      </c>
      <c r="E533" s="106">
        <v>7.8</v>
      </c>
      <c r="F533" s="106">
        <v>388.12</v>
      </c>
      <c r="G533" s="106">
        <v>1279.06</v>
      </c>
      <c r="H533" s="105" t="s">
        <v>215</v>
      </c>
      <c r="I533" s="105" t="s">
        <v>216</v>
      </c>
      <c r="J533" s="94"/>
    </row>
    <row r="534" ht="24.75" customHeight="1" spans="1:10">
      <c r="A534" s="104" t="s">
        <v>846</v>
      </c>
      <c r="B534" s="105" t="s">
        <v>162</v>
      </c>
      <c r="C534" s="98" t="s">
        <v>418</v>
      </c>
      <c r="D534" s="106">
        <v>27.29</v>
      </c>
      <c r="E534" s="106">
        <v>7.33</v>
      </c>
      <c r="F534" s="106">
        <v>200</v>
      </c>
      <c r="G534" s="106">
        <v>1079.06</v>
      </c>
      <c r="H534" s="105" t="s">
        <v>215</v>
      </c>
      <c r="I534" s="105" t="s">
        <v>216</v>
      </c>
      <c r="J534" s="94"/>
    </row>
    <row r="535" ht="24.75" customHeight="1" spans="1:10">
      <c r="A535" s="104" t="s">
        <v>847</v>
      </c>
      <c r="B535" s="105" t="s">
        <v>162</v>
      </c>
      <c r="C535" s="98" t="s">
        <v>192</v>
      </c>
      <c r="D535" s="106">
        <v>55.47</v>
      </c>
      <c r="E535" s="106">
        <v>7.69</v>
      </c>
      <c r="F535" s="106">
        <v>426.56</v>
      </c>
      <c r="G535" s="106">
        <v>652.5</v>
      </c>
      <c r="H535" s="105" t="s">
        <v>215</v>
      </c>
      <c r="I535" s="105" t="s">
        <v>216</v>
      </c>
      <c r="J535" s="94"/>
    </row>
    <row r="536" ht="24.75" customHeight="1" spans="1:10">
      <c r="A536" s="104" t="s">
        <v>848</v>
      </c>
      <c r="B536" s="105" t="s">
        <v>162</v>
      </c>
      <c r="C536" s="98" t="s">
        <v>418</v>
      </c>
      <c r="D536" s="106">
        <v>27.67</v>
      </c>
      <c r="E536" s="106">
        <v>7.23</v>
      </c>
      <c r="F536" s="106">
        <v>200</v>
      </c>
      <c r="G536" s="106">
        <v>452.5</v>
      </c>
      <c r="H536" s="105" t="s">
        <v>261</v>
      </c>
      <c r="I536" s="98" t="s">
        <v>262</v>
      </c>
      <c r="J536" s="94"/>
    </row>
    <row r="537" ht="24.75" customHeight="1" spans="1:10">
      <c r="A537" s="104" t="s">
        <v>849</v>
      </c>
      <c r="B537" s="105" t="s">
        <v>157</v>
      </c>
      <c r="C537" s="104" t="s">
        <v>146</v>
      </c>
      <c r="D537" s="106">
        <v>0</v>
      </c>
      <c r="E537" s="106">
        <v>0</v>
      </c>
      <c r="F537" s="106">
        <v>1000</v>
      </c>
      <c r="G537" s="106">
        <v>1452.5</v>
      </c>
      <c r="H537" s="105" t="s">
        <v>261</v>
      </c>
      <c r="I537" s="98" t="s">
        <v>262</v>
      </c>
      <c r="J537" s="94"/>
    </row>
    <row r="538" ht="24.75" customHeight="1" spans="1:10">
      <c r="A538" s="104" t="s">
        <v>850</v>
      </c>
      <c r="B538" s="105" t="s">
        <v>162</v>
      </c>
      <c r="C538" s="98" t="s">
        <v>192</v>
      </c>
      <c r="D538" s="106">
        <v>51.99</v>
      </c>
      <c r="E538" s="106">
        <v>7.69</v>
      </c>
      <c r="F538" s="106">
        <v>399.8</v>
      </c>
      <c r="G538" s="106">
        <v>1052.7</v>
      </c>
      <c r="H538" s="105" t="s">
        <v>215</v>
      </c>
      <c r="I538" s="105" t="s">
        <v>216</v>
      </c>
      <c r="J538" s="94"/>
    </row>
    <row r="539" ht="24.75" customHeight="1" spans="1:10">
      <c r="A539" s="104" t="s">
        <v>851</v>
      </c>
      <c r="B539" s="105" t="s">
        <v>157</v>
      </c>
      <c r="C539" s="94"/>
      <c r="D539" s="106">
        <v>0</v>
      </c>
      <c r="E539" s="106">
        <v>0</v>
      </c>
      <c r="F539" s="106">
        <v>1000</v>
      </c>
      <c r="G539" s="106">
        <v>2052.7</v>
      </c>
      <c r="H539" s="105" t="s">
        <v>215</v>
      </c>
      <c r="I539" s="105" t="s">
        <v>216</v>
      </c>
      <c r="J539" s="94"/>
    </row>
    <row r="540" ht="24.75" customHeight="1" spans="1:10">
      <c r="A540" s="104" t="s">
        <v>852</v>
      </c>
      <c r="B540" s="105" t="s">
        <v>162</v>
      </c>
      <c r="C540" s="98" t="s">
        <v>192</v>
      </c>
      <c r="D540" s="106">
        <v>49.66</v>
      </c>
      <c r="E540" s="106">
        <v>7.69</v>
      </c>
      <c r="F540" s="106">
        <v>381.88</v>
      </c>
      <c r="G540" s="106">
        <v>1670.82</v>
      </c>
      <c r="H540" s="105" t="s">
        <v>215</v>
      </c>
      <c r="I540" s="105" t="s">
        <v>216</v>
      </c>
      <c r="J540" s="94"/>
    </row>
    <row r="541" ht="24.75" customHeight="1" spans="1:10">
      <c r="A541" s="104" t="s">
        <v>853</v>
      </c>
      <c r="B541" s="105" t="s">
        <v>162</v>
      </c>
      <c r="C541" s="98" t="s">
        <v>192</v>
      </c>
      <c r="D541" s="106">
        <v>42.74</v>
      </c>
      <c r="E541" s="106">
        <v>7.69</v>
      </c>
      <c r="F541" s="106">
        <v>328.67</v>
      </c>
      <c r="G541" s="106">
        <v>1342.15</v>
      </c>
      <c r="H541" s="105" t="s">
        <v>673</v>
      </c>
      <c r="I541" s="98" t="s">
        <v>621</v>
      </c>
      <c r="J541" s="94"/>
    </row>
    <row r="542" ht="24.75" customHeight="1" spans="1:10">
      <c r="A542" s="104" t="s">
        <v>854</v>
      </c>
      <c r="B542" s="105" t="s">
        <v>162</v>
      </c>
      <c r="C542" s="98" t="s">
        <v>418</v>
      </c>
      <c r="D542" s="106">
        <v>32.76</v>
      </c>
      <c r="E542" s="106">
        <v>7.23</v>
      </c>
      <c r="F542" s="106">
        <v>236.85</v>
      </c>
      <c r="G542" s="106">
        <v>1105.3</v>
      </c>
      <c r="H542" s="105" t="s">
        <v>215</v>
      </c>
      <c r="I542" s="105" t="s">
        <v>216</v>
      </c>
      <c r="J542" s="94"/>
    </row>
    <row r="543" ht="24.75" customHeight="1" spans="1:10">
      <c r="A543" s="104" t="s">
        <v>855</v>
      </c>
      <c r="B543" s="105" t="s">
        <v>162</v>
      </c>
      <c r="C543" s="98" t="s">
        <v>192</v>
      </c>
      <c r="D543" s="106">
        <v>49.71</v>
      </c>
      <c r="E543" s="106">
        <v>7.54</v>
      </c>
      <c r="F543" s="106">
        <v>374.81</v>
      </c>
      <c r="G543" s="106">
        <v>730.49</v>
      </c>
      <c r="H543" s="105" t="s">
        <v>193</v>
      </c>
      <c r="I543" s="98" t="s">
        <v>194</v>
      </c>
      <c r="J543" s="94"/>
    </row>
    <row r="544" ht="24.75" customHeight="1" spans="1:10">
      <c r="A544" s="104" t="s">
        <v>856</v>
      </c>
      <c r="B544" s="105" t="s">
        <v>157</v>
      </c>
      <c r="C544" s="104" t="s">
        <v>146</v>
      </c>
      <c r="D544" s="106">
        <v>0</v>
      </c>
      <c r="E544" s="106">
        <v>0</v>
      </c>
      <c r="F544" s="106">
        <v>1000</v>
      </c>
      <c r="G544" s="106">
        <v>1730.49</v>
      </c>
      <c r="H544" s="105" t="s">
        <v>273</v>
      </c>
      <c r="I544" s="98" t="s">
        <v>274</v>
      </c>
      <c r="J544" s="94"/>
    </row>
    <row r="545" ht="24.75" customHeight="1" spans="1:10">
      <c r="A545" s="104" t="s">
        <v>857</v>
      </c>
      <c r="B545" s="105" t="s">
        <v>162</v>
      </c>
      <c r="C545" s="98" t="s">
        <v>192</v>
      </c>
      <c r="D545" s="106">
        <v>46.32</v>
      </c>
      <c r="E545" s="106">
        <v>7.54</v>
      </c>
      <c r="F545" s="106">
        <v>349.25</v>
      </c>
      <c r="G545" s="106">
        <v>1381.24</v>
      </c>
      <c r="H545" s="105" t="s">
        <v>273</v>
      </c>
      <c r="I545" s="98" t="s">
        <v>274</v>
      </c>
      <c r="J545" s="94"/>
    </row>
    <row r="546" ht="24.75" customHeight="1" spans="1:10">
      <c r="A546" s="104" t="s">
        <v>858</v>
      </c>
      <c r="B546" s="105" t="s">
        <v>162</v>
      </c>
      <c r="C546" s="98" t="s">
        <v>418</v>
      </c>
      <c r="D546" s="106">
        <v>25.9</v>
      </c>
      <c r="E546" s="106">
        <v>7.09</v>
      </c>
      <c r="F546" s="106">
        <v>183.63</v>
      </c>
      <c r="G546" s="106">
        <v>1197.61</v>
      </c>
      <c r="H546" s="105" t="s">
        <v>215</v>
      </c>
      <c r="I546" s="105" t="s">
        <v>216</v>
      </c>
      <c r="J546" s="94"/>
    </row>
    <row r="547" ht="24.75" customHeight="1" spans="1:10">
      <c r="A547" s="104" t="s">
        <v>859</v>
      </c>
      <c r="B547" s="105" t="s">
        <v>162</v>
      </c>
      <c r="C547" s="98" t="s">
        <v>192</v>
      </c>
      <c r="D547" s="106">
        <v>50.08</v>
      </c>
      <c r="E547" s="106">
        <v>7.54</v>
      </c>
      <c r="F547" s="106">
        <v>377.6</v>
      </c>
      <c r="G547" s="106">
        <v>820.01</v>
      </c>
      <c r="H547" s="105" t="s">
        <v>273</v>
      </c>
      <c r="I547" s="98" t="s">
        <v>274</v>
      </c>
      <c r="J547" s="94"/>
    </row>
    <row r="548" ht="24.75" customHeight="1" spans="1:10">
      <c r="A548" s="104" t="s">
        <v>860</v>
      </c>
      <c r="B548" s="105" t="s">
        <v>162</v>
      </c>
      <c r="C548" s="98" t="s">
        <v>192</v>
      </c>
      <c r="D548" s="106">
        <v>44.06</v>
      </c>
      <c r="E548" s="106">
        <v>7.54</v>
      </c>
      <c r="F548" s="106">
        <v>332.21</v>
      </c>
      <c r="G548" s="106">
        <v>487.8</v>
      </c>
      <c r="H548" s="105" t="s">
        <v>159</v>
      </c>
      <c r="I548" s="105" t="s">
        <v>160</v>
      </c>
      <c r="J548" s="94"/>
    </row>
    <row r="549" ht="24.75" customHeight="1" spans="1:10">
      <c r="A549" s="104" t="s">
        <v>861</v>
      </c>
      <c r="B549" s="105" t="s">
        <v>162</v>
      </c>
      <c r="C549" s="98" t="s">
        <v>192</v>
      </c>
      <c r="D549" s="106">
        <v>44.8</v>
      </c>
      <c r="E549" s="106">
        <v>7.54</v>
      </c>
      <c r="F549" s="106">
        <v>337.79</v>
      </c>
      <c r="G549" s="106">
        <v>150.01</v>
      </c>
      <c r="H549" s="105" t="s">
        <v>673</v>
      </c>
      <c r="I549" s="98" t="s">
        <v>621</v>
      </c>
      <c r="J549" s="94"/>
    </row>
    <row r="550" ht="24.75" customHeight="1" spans="1:10">
      <c r="A550" s="104" t="s">
        <v>862</v>
      </c>
      <c r="B550" s="105" t="s">
        <v>162</v>
      </c>
      <c r="C550" s="98" t="s">
        <v>192</v>
      </c>
      <c r="D550" s="106">
        <v>19.9</v>
      </c>
      <c r="E550" s="106">
        <v>7.54</v>
      </c>
      <c r="F550" s="106">
        <v>150.01</v>
      </c>
      <c r="G550" s="106">
        <v>0</v>
      </c>
      <c r="H550" s="105" t="s">
        <v>863</v>
      </c>
      <c r="I550" s="98" t="s">
        <v>864</v>
      </c>
      <c r="J550" s="94"/>
    </row>
    <row r="551" ht="24.75" customHeight="1" spans="1:10">
      <c r="A551" s="104" t="s">
        <v>865</v>
      </c>
      <c r="B551" s="105" t="s">
        <v>157</v>
      </c>
      <c r="C551" s="104" t="s">
        <v>146</v>
      </c>
      <c r="D551" s="106">
        <v>0</v>
      </c>
      <c r="E551" s="106">
        <v>0</v>
      </c>
      <c r="F551" s="106">
        <v>1000</v>
      </c>
      <c r="G551" s="106">
        <v>1000</v>
      </c>
      <c r="H551" s="105" t="s">
        <v>159</v>
      </c>
      <c r="I551" s="105" t="s">
        <v>160</v>
      </c>
      <c r="J551" s="94"/>
    </row>
    <row r="552" ht="24.75" customHeight="1" spans="1:10">
      <c r="A552" s="104" t="s">
        <v>866</v>
      </c>
      <c r="B552" s="105" t="s">
        <v>162</v>
      </c>
      <c r="C552" s="98" t="s">
        <v>867</v>
      </c>
      <c r="D552" s="106">
        <v>32.57</v>
      </c>
      <c r="E552" s="106">
        <v>7.03</v>
      </c>
      <c r="F552" s="106">
        <v>228.96</v>
      </c>
      <c r="G552" s="106">
        <v>771.04</v>
      </c>
      <c r="H552" s="105" t="s">
        <v>159</v>
      </c>
      <c r="I552" s="105" t="s">
        <v>160</v>
      </c>
      <c r="J552" s="94"/>
    </row>
    <row r="553" ht="24.75" customHeight="1" spans="1:10">
      <c r="A553" s="104" t="s">
        <v>868</v>
      </c>
      <c r="B553" s="105" t="s">
        <v>162</v>
      </c>
      <c r="C553" s="98" t="s">
        <v>192</v>
      </c>
      <c r="D553" s="106">
        <v>50.29</v>
      </c>
      <c r="E553" s="106">
        <v>7.48</v>
      </c>
      <c r="F553" s="106">
        <v>376.16</v>
      </c>
      <c r="G553" s="106">
        <v>394.88</v>
      </c>
      <c r="H553" s="105" t="s">
        <v>215</v>
      </c>
      <c r="I553" s="105" t="s">
        <v>216</v>
      </c>
      <c r="J553" s="94"/>
    </row>
    <row r="554" ht="24.75" customHeight="1" spans="1:10">
      <c r="A554" s="104" t="s">
        <v>869</v>
      </c>
      <c r="B554" s="105" t="s">
        <v>157</v>
      </c>
      <c r="C554" s="104" t="s">
        <v>146</v>
      </c>
      <c r="D554" s="106">
        <v>0</v>
      </c>
      <c r="E554" s="106">
        <v>0</v>
      </c>
      <c r="F554" s="106">
        <v>1000</v>
      </c>
      <c r="G554" s="106">
        <v>1394.88</v>
      </c>
      <c r="H554" s="105" t="s">
        <v>215</v>
      </c>
      <c r="I554" s="105" t="s">
        <v>216</v>
      </c>
      <c r="J554" s="94"/>
    </row>
    <row r="555" ht="24.75" customHeight="1" spans="1:10">
      <c r="A555" s="104" t="s">
        <v>870</v>
      </c>
      <c r="B555" s="105" t="s">
        <v>162</v>
      </c>
      <c r="C555" s="98" t="s">
        <v>192</v>
      </c>
      <c r="D555" s="106">
        <v>49.63</v>
      </c>
      <c r="E555" s="106">
        <v>7.36</v>
      </c>
      <c r="F555" s="106">
        <v>365.27</v>
      </c>
      <c r="G555" s="106">
        <v>1029.61</v>
      </c>
      <c r="H555" s="105" t="s">
        <v>215</v>
      </c>
      <c r="I555" s="105" t="s">
        <v>216</v>
      </c>
      <c r="J555" s="94"/>
    </row>
    <row r="556" ht="24.75" customHeight="1" spans="1:10">
      <c r="A556" s="104" t="s">
        <v>871</v>
      </c>
      <c r="B556" s="105" t="s">
        <v>162</v>
      </c>
      <c r="C556" s="98" t="s">
        <v>192</v>
      </c>
      <c r="D556" s="106">
        <v>47.26</v>
      </c>
      <c r="E556" s="106">
        <v>7.36</v>
      </c>
      <c r="F556" s="106">
        <v>347.83</v>
      </c>
      <c r="G556" s="106">
        <v>681.78</v>
      </c>
      <c r="H556" s="105" t="s">
        <v>673</v>
      </c>
      <c r="I556" s="98" t="s">
        <v>621</v>
      </c>
      <c r="J556" s="94"/>
    </row>
    <row r="557" ht="24.75" customHeight="1" spans="1:10">
      <c r="A557" s="104" t="s">
        <v>872</v>
      </c>
      <c r="B557" s="105" t="s">
        <v>162</v>
      </c>
      <c r="C557" s="98" t="s">
        <v>192</v>
      </c>
      <c r="D557" s="106">
        <v>26.02</v>
      </c>
      <c r="E557" s="106">
        <v>7.3</v>
      </c>
      <c r="F557" s="106">
        <v>189.94</v>
      </c>
      <c r="G557" s="106">
        <v>491.84</v>
      </c>
      <c r="H557" s="105" t="s">
        <v>203</v>
      </c>
      <c r="I557" s="98" t="s">
        <v>204</v>
      </c>
      <c r="J557" s="94"/>
    </row>
    <row r="558" ht="24.75" customHeight="1" spans="1:10">
      <c r="A558" s="104" t="s">
        <v>873</v>
      </c>
      <c r="B558" s="105" t="s">
        <v>157</v>
      </c>
      <c r="C558" s="104" t="s">
        <v>146</v>
      </c>
      <c r="D558" s="106">
        <v>0</v>
      </c>
      <c r="E558" s="106">
        <v>0</v>
      </c>
      <c r="F558" s="106">
        <v>1000</v>
      </c>
      <c r="G558" s="106">
        <v>1491.84</v>
      </c>
      <c r="H558" s="105" t="s">
        <v>215</v>
      </c>
      <c r="I558" s="105" t="s">
        <v>216</v>
      </c>
      <c r="J558" s="94"/>
    </row>
    <row r="559" ht="24.75" customHeight="1" spans="1:10">
      <c r="A559" s="104" t="s">
        <v>874</v>
      </c>
      <c r="B559" s="105" t="s">
        <v>162</v>
      </c>
      <c r="C559" s="98" t="s">
        <v>418</v>
      </c>
      <c r="D559" s="106">
        <v>31.54</v>
      </c>
      <c r="E559" s="106">
        <v>6.86</v>
      </c>
      <c r="F559" s="106">
        <v>216.36</v>
      </c>
      <c r="G559" s="106">
        <v>1275.48</v>
      </c>
      <c r="H559" s="105" t="s">
        <v>215</v>
      </c>
      <c r="I559" s="105" t="s">
        <v>216</v>
      </c>
      <c r="J559" s="94"/>
    </row>
    <row r="560" ht="24.75" customHeight="1" spans="1:10">
      <c r="A560" s="104" t="s">
        <v>875</v>
      </c>
      <c r="B560" s="105" t="s">
        <v>162</v>
      </c>
      <c r="C560" s="98" t="s">
        <v>192</v>
      </c>
      <c r="D560" s="106">
        <v>43.73</v>
      </c>
      <c r="E560" s="106">
        <v>7.25</v>
      </c>
      <c r="F560" s="106">
        <v>317.04</v>
      </c>
      <c r="G560" s="106">
        <v>958.44</v>
      </c>
      <c r="H560" s="105" t="s">
        <v>215</v>
      </c>
      <c r="I560" s="105" t="s">
        <v>216</v>
      </c>
      <c r="J560" s="94"/>
    </row>
    <row r="561" ht="24.75" customHeight="1" spans="1:10">
      <c r="A561" s="104" t="s">
        <v>876</v>
      </c>
      <c r="B561" s="105" t="s">
        <v>162</v>
      </c>
      <c r="C561" s="98" t="s">
        <v>418</v>
      </c>
      <c r="D561" s="106">
        <v>29.95</v>
      </c>
      <c r="E561" s="106">
        <v>6.68</v>
      </c>
      <c r="F561" s="106">
        <v>200</v>
      </c>
      <c r="G561" s="106">
        <v>758.44</v>
      </c>
      <c r="H561" s="105" t="s">
        <v>215</v>
      </c>
      <c r="I561" s="105" t="s">
        <v>216</v>
      </c>
      <c r="J561" s="94"/>
    </row>
    <row r="562" ht="24.75" customHeight="1" spans="1:10">
      <c r="A562" s="105" t="s">
        <v>877</v>
      </c>
      <c r="B562" s="98"/>
      <c r="C562" s="98"/>
      <c r="D562" s="98"/>
      <c r="E562" s="98"/>
      <c r="F562" s="98"/>
      <c r="G562" s="98"/>
      <c r="H562" s="98"/>
      <c r="I562" s="98"/>
      <c r="J562" s="98"/>
    </row>
    <row r="563" ht="24.75" customHeight="1" spans="1:10">
      <c r="A563" s="105" t="s">
        <v>878</v>
      </c>
      <c r="B563" s="98"/>
      <c r="C563" s="105" t="s">
        <v>130</v>
      </c>
      <c r="D563" s="105"/>
      <c r="E563" s="105"/>
      <c r="F563" s="105"/>
      <c r="G563" s="105"/>
      <c r="H563" s="105" t="s">
        <v>131</v>
      </c>
      <c r="I563" s="105"/>
      <c r="J563" s="105"/>
    </row>
    <row r="564" ht="24.75" customHeight="1" spans="1:10">
      <c r="A564" s="98" t="s">
        <v>416</v>
      </c>
      <c r="B564" s="98"/>
      <c r="C564" s="98"/>
      <c r="D564" s="94"/>
      <c r="E564" s="94"/>
      <c r="F564" s="94"/>
      <c r="G564" s="94"/>
      <c r="H564" s="105" t="s">
        <v>133</v>
      </c>
      <c r="I564" s="105"/>
      <c r="J564" s="105"/>
    </row>
    <row r="565" ht="24.75" customHeight="1" spans="1:10">
      <c r="A565" s="105" t="s">
        <v>134</v>
      </c>
      <c r="B565" s="105" t="s">
        <v>135</v>
      </c>
      <c r="C565" s="105" t="s">
        <v>136</v>
      </c>
      <c r="D565" s="108" t="s">
        <v>137</v>
      </c>
      <c r="E565" s="108" t="s">
        <v>138</v>
      </c>
      <c r="F565" s="108" t="s">
        <v>139</v>
      </c>
      <c r="G565" s="108" t="s">
        <v>140</v>
      </c>
      <c r="H565" s="105" t="s">
        <v>141</v>
      </c>
      <c r="I565" s="105" t="s">
        <v>142</v>
      </c>
      <c r="J565" s="105" t="s">
        <v>143</v>
      </c>
    </row>
    <row r="566" ht="24.75" customHeight="1" spans="1:10">
      <c r="A566" s="104" t="s">
        <v>879</v>
      </c>
      <c r="B566" s="105" t="s">
        <v>162</v>
      </c>
      <c r="C566" s="98" t="s">
        <v>418</v>
      </c>
      <c r="D566" s="106">
        <v>70.38</v>
      </c>
      <c r="E566" s="106">
        <v>7.74</v>
      </c>
      <c r="F566" s="106">
        <v>544.74</v>
      </c>
      <c r="G566" s="106">
        <v>580.54</v>
      </c>
      <c r="H566" s="105" t="s">
        <v>264</v>
      </c>
      <c r="I566" s="98" t="s">
        <v>265</v>
      </c>
      <c r="J566" s="94"/>
    </row>
    <row r="567" ht="24.75" customHeight="1" spans="1:10">
      <c r="A567" s="104" t="s">
        <v>880</v>
      </c>
      <c r="B567" s="105" t="s">
        <v>157</v>
      </c>
      <c r="C567" s="104" t="s">
        <v>146</v>
      </c>
      <c r="D567" s="106">
        <v>0</v>
      </c>
      <c r="E567" s="106">
        <v>0</v>
      </c>
      <c r="F567" s="106">
        <v>2000</v>
      </c>
      <c r="G567" s="106">
        <v>2580.54</v>
      </c>
      <c r="H567" s="105" t="s">
        <v>215</v>
      </c>
      <c r="I567" s="105" t="s">
        <v>216</v>
      </c>
      <c r="J567" s="94"/>
    </row>
    <row r="568" ht="24.75" customHeight="1" spans="1:10">
      <c r="A568" s="104" t="s">
        <v>881</v>
      </c>
      <c r="B568" s="105" t="s">
        <v>162</v>
      </c>
      <c r="C568" s="98" t="s">
        <v>418</v>
      </c>
      <c r="D568" s="106">
        <v>57.27</v>
      </c>
      <c r="E568" s="106">
        <v>7.74</v>
      </c>
      <c r="F568" s="106">
        <v>443.26</v>
      </c>
      <c r="G568" s="106">
        <v>2137.28</v>
      </c>
      <c r="H568" s="105" t="s">
        <v>215</v>
      </c>
      <c r="I568" s="105" t="s">
        <v>216</v>
      </c>
      <c r="J568" s="94"/>
    </row>
    <row r="569" ht="24.75" customHeight="1" spans="1:10">
      <c r="A569" s="104" t="s">
        <v>882</v>
      </c>
      <c r="B569" s="105" t="s">
        <v>157</v>
      </c>
      <c r="C569" s="104" t="s">
        <v>146</v>
      </c>
      <c r="D569" s="106">
        <v>0</v>
      </c>
      <c r="E569" s="106">
        <v>0</v>
      </c>
      <c r="F569" s="106">
        <v>1000</v>
      </c>
      <c r="G569" s="106">
        <v>3137.28</v>
      </c>
      <c r="H569" s="105" t="s">
        <v>215</v>
      </c>
      <c r="I569" s="105" t="s">
        <v>216</v>
      </c>
      <c r="J569" s="94"/>
    </row>
    <row r="570" ht="24.75" customHeight="1" spans="1:10">
      <c r="A570" s="104" t="s">
        <v>883</v>
      </c>
      <c r="B570" s="105" t="s">
        <v>162</v>
      </c>
      <c r="C570" s="98" t="s">
        <v>418</v>
      </c>
      <c r="D570" s="106">
        <v>64.95</v>
      </c>
      <c r="E570" s="106">
        <v>7.27</v>
      </c>
      <c r="F570" s="106">
        <v>472.18</v>
      </c>
      <c r="G570" s="106">
        <v>2665.1</v>
      </c>
      <c r="H570" s="105" t="s">
        <v>215</v>
      </c>
      <c r="I570" s="105" t="s">
        <v>216</v>
      </c>
      <c r="J570" s="94"/>
    </row>
    <row r="571" ht="24.75" customHeight="1" spans="1:10">
      <c r="A571" s="104" t="s">
        <v>884</v>
      </c>
      <c r="B571" s="105" t="s">
        <v>157</v>
      </c>
      <c r="C571" s="104" t="s">
        <v>146</v>
      </c>
      <c r="D571" s="106">
        <v>0</v>
      </c>
      <c r="E571" s="106">
        <v>0</v>
      </c>
      <c r="F571" s="106">
        <v>1000</v>
      </c>
      <c r="G571" s="106">
        <v>3665.1</v>
      </c>
      <c r="H571" s="105" t="s">
        <v>885</v>
      </c>
      <c r="I571" s="105" t="s">
        <v>886</v>
      </c>
      <c r="J571" s="94"/>
    </row>
    <row r="572" ht="24.75" customHeight="1" spans="1:10">
      <c r="A572" s="104" t="s">
        <v>887</v>
      </c>
      <c r="B572" s="105" t="s">
        <v>162</v>
      </c>
      <c r="C572" s="98" t="s">
        <v>418</v>
      </c>
      <c r="D572" s="106">
        <v>59.65</v>
      </c>
      <c r="E572" s="106">
        <v>7.45</v>
      </c>
      <c r="F572" s="106">
        <v>444.39</v>
      </c>
      <c r="G572" s="106">
        <v>3220.71</v>
      </c>
      <c r="H572" s="105" t="s">
        <v>885</v>
      </c>
      <c r="I572" s="105" t="s">
        <v>886</v>
      </c>
      <c r="J572" s="94"/>
    </row>
    <row r="573" ht="24.75" customHeight="1" spans="1:10">
      <c r="A573" s="104" t="s">
        <v>888</v>
      </c>
      <c r="B573" s="105" t="s">
        <v>162</v>
      </c>
      <c r="C573" s="98" t="s">
        <v>668</v>
      </c>
      <c r="D573" s="106">
        <v>65.88</v>
      </c>
      <c r="E573" s="106">
        <v>7.07</v>
      </c>
      <c r="F573" s="106">
        <v>465.77</v>
      </c>
      <c r="G573" s="106">
        <v>2754.94</v>
      </c>
      <c r="H573" s="105" t="s">
        <v>802</v>
      </c>
      <c r="I573" s="105" t="s">
        <v>803</v>
      </c>
      <c r="J573" s="94"/>
    </row>
    <row r="574" ht="24.75" customHeight="1" spans="1:10">
      <c r="A574" s="104" t="s">
        <v>889</v>
      </c>
      <c r="B574" s="105" t="s">
        <v>162</v>
      </c>
      <c r="C574" s="98" t="s">
        <v>418</v>
      </c>
      <c r="D574" s="106">
        <v>2.66</v>
      </c>
      <c r="E574" s="106">
        <v>7.07</v>
      </c>
      <c r="F574" s="106">
        <v>18.8</v>
      </c>
      <c r="G574" s="106">
        <v>2736.14</v>
      </c>
      <c r="H574" s="105" t="s">
        <v>264</v>
      </c>
      <c r="I574" s="98" t="s">
        <v>265</v>
      </c>
      <c r="J574" s="94"/>
    </row>
    <row r="575" ht="24.75" customHeight="1" spans="1:10">
      <c r="A575" s="104" t="s">
        <v>890</v>
      </c>
      <c r="B575" s="105" t="s">
        <v>157</v>
      </c>
      <c r="C575" s="104" t="s">
        <v>146</v>
      </c>
      <c r="D575" s="106">
        <v>0</v>
      </c>
      <c r="E575" s="106">
        <v>0</v>
      </c>
      <c r="F575" s="106">
        <v>1000</v>
      </c>
      <c r="G575" s="106">
        <v>3736.14</v>
      </c>
      <c r="H575" s="105" t="s">
        <v>215</v>
      </c>
      <c r="I575" s="105" t="s">
        <v>216</v>
      </c>
      <c r="J575" s="94"/>
    </row>
    <row r="576" ht="24.75" customHeight="1" spans="1:10">
      <c r="A576" s="104" t="s">
        <v>891</v>
      </c>
      <c r="B576" s="105" t="s">
        <v>162</v>
      </c>
      <c r="C576" s="98" t="s">
        <v>418</v>
      </c>
      <c r="D576" s="106">
        <v>70.78</v>
      </c>
      <c r="E576" s="106">
        <v>7.07</v>
      </c>
      <c r="F576" s="106">
        <v>500.41</v>
      </c>
      <c r="G576" s="106">
        <v>3235.73</v>
      </c>
      <c r="H576" s="105" t="s">
        <v>215</v>
      </c>
      <c r="I576" s="105" t="s">
        <v>216</v>
      </c>
      <c r="J576" s="94"/>
    </row>
    <row r="577" ht="24.75" customHeight="1" spans="1:10">
      <c r="A577" s="104" t="s">
        <v>892</v>
      </c>
      <c r="B577" s="105" t="s">
        <v>157</v>
      </c>
      <c r="C577" s="104" t="s">
        <v>146</v>
      </c>
      <c r="D577" s="106">
        <v>0</v>
      </c>
      <c r="E577" s="106">
        <v>0</v>
      </c>
      <c r="F577" s="106">
        <v>1000</v>
      </c>
      <c r="G577" s="106">
        <v>4235.73</v>
      </c>
      <c r="H577" s="105" t="s">
        <v>215</v>
      </c>
      <c r="I577" s="105" t="s">
        <v>216</v>
      </c>
      <c r="J577" s="94"/>
    </row>
    <row r="578" ht="24.75" customHeight="1" spans="1:10">
      <c r="A578" s="104" t="s">
        <v>893</v>
      </c>
      <c r="B578" s="105" t="s">
        <v>162</v>
      </c>
      <c r="C578" s="98" t="s">
        <v>418</v>
      </c>
      <c r="D578" s="106">
        <v>22.55</v>
      </c>
      <c r="E578" s="106">
        <v>6.94</v>
      </c>
      <c r="F578" s="106">
        <v>156.49</v>
      </c>
      <c r="G578" s="106">
        <v>4079.24</v>
      </c>
      <c r="H578" s="105" t="s">
        <v>215</v>
      </c>
      <c r="I578" s="105" t="s">
        <v>216</v>
      </c>
      <c r="J578" s="94"/>
    </row>
    <row r="579" ht="24.75" customHeight="1" spans="1:10">
      <c r="A579" s="104" t="s">
        <v>894</v>
      </c>
      <c r="B579" s="105" t="s">
        <v>162</v>
      </c>
      <c r="C579" s="98" t="s">
        <v>418</v>
      </c>
      <c r="D579" s="106">
        <v>64.13</v>
      </c>
      <c r="E579" s="106">
        <v>7.23</v>
      </c>
      <c r="F579" s="106">
        <v>463.65</v>
      </c>
      <c r="G579" s="106">
        <v>3615.59</v>
      </c>
      <c r="H579" s="105" t="s">
        <v>215</v>
      </c>
      <c r="I579" s="105" t="s">
        <v>216</v>
      </c>
      <c r="J579" s="94"/>
    </row>
    <row r="580" ht="24.75" customHeight="1" spans="1:10">
      <c r="A580" s="104" t="s">
        <v>895</v>
      </c>
      <c r="B580" s="105" t="s">
        <v>162</v>
      </c>
      <c r="C580" s="98" t="s">
        <v>896</v>
      </c>
      <c r="D580" s="106">
        <v>69.25</v>
      </c>
      <c r="E580" s="106">
        <v>7.23</v>
      </c>
      <c r="F580" s="106">
        <v>500.67</v>
      </c>
      <c r="G580" s="106">
        <v>3114.92</v>
      </c>
      <c r="H580" s="105" t="s">
        <v>264</v>
      </c>
      <c r="I580" s="98" t="s">
        <v>265</v>
      </c>
      <c r="J580" s="94"/>
    </row>
    <row r="581" ht="24.75" customHeight="1" spans="1:10">
      <c r="A581" s="104" t="s">
        <v>897</v>
      </c>
      <c r="B581" s="105" t="s">
        <v>157</v>
      </c>
      <c r="C581" s="104" t="s">
        <v>146</v>
      </c>
      <c r="D581" s="106">
        <v>0</v>
      </c>
      <c r="E581" s="106">
        <v>0</v>
      </c>
      <c r="F581" s="106">
        <v>3000</v>
      </c>
      <c r="G581" s="106">
        <v>6114.92</v>
      </c>
      <c r="H581" s="105" t="s">
        <v>433</v>
      </c>
      <c r="I581" s="98" t="s">
        <v>434</v>
      </c>
      <c r="J581" s="94"/>
    </row>
    <row r="582" ht="24.75" customHeight="1" spans="1:10">
      <c r="A582" s="104" t="s">
        <v>898</v>
      </c>
      <c r="B582" s="105" t="s">
        <v>162</v>
      </c>
      <c r="C582" s="104" t="s">
        <v>418</v>
      </c>
      <c r="D582" s="106">
        <v>65.02</v>
      </c>
      <c r="E582" s="106">
        <v>7.09</v>
      </c>
      <c r="F582" s="106">
        <v>460.99</v>
      </c>
      <c r="G582" s="106">
        <v>5653.93</v>
      </c>
      <c r="H582" s="105" t="s">
        <v>433</v>
      </c>
      <c r="I582" s="98" t="s">
        <v>434</v>
      </c>
      <c r="J582" s="94"/>
    </row>
    <row r="583" ht="24.75" customHeight="1" spans="1:10">
      <c r="A583" s="104" t="s">
        <v>899</v>
      </c>
      <c r="B583" s="105" t="s">
        <v>162</v>
      </c>
      <c r="C583" s="98" t="s">
        <v>668</v>
      </c>
      <c r="D583" s="106">
        <v>37.97</v>
      </c>
      <c r="E583" s="106">
        <v>7.09</v>
      </c>
      <c r="F583" s="106">
        <v>269.2</v>
      </c>
      <c r="G583" s="106">
        <v>5384.73</v>
      </c>
      <c r="H583" s="105" t="s">
        <v>802</v>
      </c>
      <c r="I583" s="105" t="s">
        <v>803</v>
      </c>
      <c r="J583" s="94"/>
    </row>
    <row r="584" ht="24.75" customHeight="1" spans="1:10">
      <c r="A584" s="104" t="s">
        <v>900</v>
      </c>
      <c r="B584" s="105" t="s">
        <v>162</v>
      </c>
      <c r="C584" s="98" t="s">
        <v>668</v>
      </c>
      <c r="D584" s="106">
        <v>74.38</v>
      </c>
      <c r="E584" s="106">
        <v>7.09</v>
      </c>
      <c r="F584" s="106">
        <v>527.35</v>
      </c>
      <c r="G584" s="106">
        <v>4857.38</v>
      </c>
      <c r="H584" s="105" t="s">
        <v>802</v>
      </c>
      <c r="I584" s="105" t="s">
        <v>803</v>
      </c>
      <c r="J584" s="94"/>
    </row>
    <row r="585" ht="24.75" customHeight="1" spans="1:10">
      <c r="A585" s="104" t="s">
        <v>901</v>
      </c>
      <c r="B585" s="105" t="s">
        <v>162</v>
      </c>
      <c r="C585" s="98" t="s">
        <v>418</v>
      </c>
      <c r="D585" s="106">
        <v>72.07</v>
      </c>
      <c r="E585" s="106">
        <v>7.03</v>
      </c>
      <c r="F585" s="106">
        <v>506.65</v>
      </c>
      <c r="G585" s="106">
        <v>4350.73</v>
      </c>
      <c r="H585" s="105" t="s">
        <v>902</v>
      </c>
      <c r="I585" s="98" t="s">
        <v>903</v>
      </c>
      <c r="J585" s="94"/>
    </row>
    <row r="586" ht="24.75" customHeight="1" spans="1:10">
      <c r="A586" s="104" t="s">
        <v>904</v>
      </c>
      <c r="B586" s="105" t="s">
        <v>162</v>
      </c>
      <c r="C586" s="98" t="s">
        <v>418</v>
      </c>
      <c r="D586" s="106">
        <v>62.56</v>
      </c>
      <c r="E586" s="106">
        <v>6.92</v>
      </c>
      <c r="F586" s="106">
        <v>432.91</v>
      </c>
      <c r="G586" s="106">
        <v>3917.82</v>
      </c>
      <c r="H586" s="105" t="s">
        <v>628</v>
      </c>
      <c r="I586" s="98" t="s">
        <v>629</v>
      </c>
      <c r="J586" s="94"/>
    </row>
    <row r="587" ht="24.75" customHeight="1" spans="1:10">
      <c r="A587" s="104" t="s">
        <v>905</v>
      </c>
      <c r="B587" s="105" t="s">
        <v>157</v>
      </c>
      <c r="C587" s="104" t="s">
        <v>146</v>
      </c>
      <c r="D587" s="106">
        <v>0</v>
      </c>
      <c r="E587" s="106">
        <v>0</v>
      </c>
      <c r="F587" s="106">
        <v>2000</v>
      </c>
      <c r="G587" s="106">
        <v>5917.82</v>
      </c>
      <c r="H587" s="105" t="s">
        <v>628</v>
      </c>
      <c r="I587" s="98" t="s">
        <v>629</v>
      </c>
      <c r="J587" s="94"/>
    </row>
    <row r="588" ht="24.75" customHeight="1" spans="1:10">
      <c r="A588" s="104" t="s">
        <v>906</v>
      </c>
      <c r="B588" s="105" t="s">
        <v>162</v>
      </c>
      <c r="C588" s="98" t="s">
        <v>418</v>
      </c>
      <c r="D588" s="106">
        <v>53.49</v>
      </c>
      <c r="E588" s="106">
        <v>6.92</v>
      </c>
      <c r="F588" s="106">
        <v>370.15</v>
      </c>
      <c r="G588" s="106">
        <v>5547.67</v>
      </c>
      <c r="H588" s="105" t="s">
        <v>215</v>
      </c>
      <c r="I588" s="105" t="s">
        <v>216</v>
      </c>
      <c r="J588" s="94"/>
    </row>
    <row r="589" ht="24.75" customHeight="1" spans="1:10">
      <c r="A589" s="98" t="s">
        <v>907</v>
      </c>
      <c r="B589" s="98"/>
      <c r="C589" s="98"/>
      <c r="D589" s="98"/>
      <c r="E589" s="98"/>
      <c r="F589" s="98"/>
      <c r="G589" s="98"/>
      <c r="H589" s="98"/>
      <c r="I589" s="98"/>
      <c r="J589" s="98"/>
    </row>
    <row r="590" ht="24.75" customHeight="1" spans="1:10">
      <c r="A590" s="105" t="s">
        <v>908</v>
      </c>
      <c r="B590" s="98"/>
      <c r="C590" s="105" t="s">
        <v>130</v>
      </c>
      <c r="D590" s="105"/>
      <c r="E590" s="105"/>
      <c r="F590" s="105"/>
      <c r="G590" s="105"/>
      <c r="H590" s="98" t="s">
        <v>909</v>
      </c>
      <c r="I590" s="98"/>
      <c r="J590" s="98"/>
    </row>
    <row r="591" ht="24.75" customHeight="1" spans="1:10">
      <c r="A591" s="98" t="s">
        <v>416</v>
      </c>
      <c r="B591" s="98"/>
      <c r="C591" s="98"/>
      <c r="D591" s="94"/>
      <c r="E591" s="94"/>
      <c r="F591" s="94"/>
      <c r="G591" s="94"/>
      <c r="H591" s="105" t="s">
        <v>133</v>
      </c>
      <c r="I591" s="105"/>
      <c r="J591" s="105"/>
    </row>
    <row r="592" ht="24.75" customHeight="1" spans="1:10">
      <c r="A592" s="105" t="s">
        <v>134</v>
      </c>
      <c r="B592" s="105" t="s">
        <v>135</v>
      </c>
      <c r="C592" s="105" t="s">
        <v>136</v>
      </c>
      <c r="D592" s="108" t="s">
        <v>137</v>
      </c>
      <c r="E592" s="108" t="s">
        <v>138</v>
      </c>
      <c r="F592" s="108" t="s">
        <v>139</v>
      </c>
      <c r="G592" s="108" t="s">
        <v>140</v>
      </c>
      <c r="H592" s="105" t="s">
        <v>141</v>
      </c>
      <c r="I592" s="105" t="s">
        <v>142</v>
      </c>
      <c r="J592" s="105" t="s">
        <v>143</v>
      </c>
    </row>
    <row r="593" ht="24.75" customHeight="1" spans="1:10">
      <c r="A593" s="104" t="s">
        <v>910</v>
      </c>
      <c r="B593" s="105" t="s">
        <v>157</v>
      </c>
      <c r="C593" s="104" t="s">
        <v>146</v>
      </c>
      <c r="D593" s="106">
        <v>0</v>
      </c>
      <c r="E593" s="106">
        <v>0</v>
      </c>
      <c r="F593" s="106">
        <v>10000</v>
      </c>
      <c r="G593" s="106">
        <v>10000</v>
      </c>
      <c r="H593" s="105" t="s">
        <v>911</v>
      </c>
      <c r="I593" s="98" t="s">
        <v>912</v>
      </c>
      <c r="J593" s="94"/>
    </row>
    <row r="594" ht="24.75" customHeight="1" spans="1:10">
      <c r="A594" s="104" t="s">
        <v>913</v>
      </c>
      <c r="B594" s="105" t="s">
        <v>162</v>
      </c>
      <c r="C594" s="98" t="s">
        <v>914</v>
      </c>
      <c r="D594" s="106">
        <v>42.64</v>
      </c>
      <c r="E594" s="106">
        <v>9.38</v>
      </c>
      <c r="F594" s="106">
        <v>399.96</v>
      </c>
      <c r="G594" s="106">
        <v>9600.04</v>
      </c>
      <c r="H594" s="105" t="s">
        <v>915</v>
      </c>
      <c r="I594" s="94"/>
      <c r="J594" s="94"/>
    </row>
    <row r="595" ht="24.75" customHeight="1" spans="1:10">
      <c r="A595" s="104" t="s">
        <v>916</v>
      </c>
      <c r="B595" s="105" t="s">
        <v>162</v>
      </c>
      <c r="C595" s="104" t="s">
        <v>917</v>
      </c>
      <c r="D595" s="106">
        <v>22.5</v>
      </c>
      <c r="E595" s="106">
        <v>8.89</v>
      </c>
      <c r="F595" s="106">
        <v>200</v>
      </c>
      <c r="G595" s="106">
        <v>9400.04</v>
      </c>
      <c r="H595" s="105" t="s">
        <v>918</v>
      </c>
      <c r="I595" s="105" t="s">
        <v>919</v>
      </c>
      <c r="J595" s="94"/>
    </row>
    <row r="596" ht="24.75" customHeight="1" spans="1:10">
      <c r="A596" s="104" t="s">
        <v>920</v>
      </c>
      <c r="B596" s="105" t="s">
        <v>162</v>
      </c>
      <c r="C596" s="98" t="s">
        <v>914</v>
      </c>
      <c r="D596" s="106">
        <v>60.41</v>
      </c>
      <c r="E596" s="106">
        <v>9.26</v>
      </c>
      <c r="F596" s="106">
        <v>559.39</v>
      </c>
      <c r="G596" s="106">
        <v>8840.65</v>
      </c>
      <c r="H596" s="105" t="s">
        <v>921</v>
      </c>
      <c r="I596" s="105" t="s">
        <v>922</v>
      </c>
      <c r="J596" s="94"/>
    </row>
    <row r="597" ht="24.75" customHeight="1" spans="1:10">
      <c r="A597" s="104" t="s">
        <v>923</v>
      </c>
      <c r="B597" s="105" t="s">
        <v>162</v>
      </c>
      <c r="C597" s="98" t="s">
        <v>914</v>
      </c>
      <c r="D597" s="106">
        <v>55.61</v>
      </c>
      <c r="E597" s="106">
        <v>9.26</v>
      </c>
      <c r="F597" s="106">
        <v>514.94</v>
      </c>
      <c r="G597" s="106">
        <v>8325.71</v>
      </c>
      <c r="H597" s="105" t="s">
        <v>921</v>
      </c>
      <c r="I597" s="105" t="s">
        <v>922</v>
      </c>
      <c r="J597" s="94"/>
    </row>
    <row r="598" ht="24.75" customHeight="1" spans="1:10">
      <c r="A598" s="104" t="s">
        <v>924</v>
      </c>
      <c r="B598" s="105" t="s">
        <v>162</v>
      </c>
      <c r="C598" s="98" t="s">
        <v>914</v>
      </c>
      <c r="D598" s="106">
        <v>37.8</v>
      </c>
      <c r="E598" s="106">
        <v>9.26</v>
      </c>
      <c r="F598" s="106">
        <v>350.02</v>
      </c>
      <c r="G598" s="106">
        <v>7975.69</v>
      </c>
      <c r="H598" s="105" t="s">
        <v>921</v>
      </c>
      <c r="I598" s="105" t="s">
        <v>922</v>
      </c>
      <c r="J598" s="94"/>
    </row>
    <row r="599" ht="24.75" customHeight="1" spans="1:10">
      <c r="A599" s="104" t="s">
        <v>925</v>
      </c>
      <c r="B599" s="105" t="s">
        <v>162</v>
      </c>
      <c r="C599" s="98" t="s">
        <v>914</v>
      </c>
      <c r="D599" s="106">
        <v>39.74</v>
      </c>
      <c r="E599" s="106">
        <v>9.26</v>
      </c>
      <c r="F599" s="106">
        <v>367.99</v>
      </c>
      <c r="G599" s="106">
        <v>7607.7</v>
      </c>
      <c r="H599" s="105" t="s">
        <v>915</v>
      </c>
      <c r="I599" s="94"/>
      <c r="J599" s="94"/>
    </row>
    <row r="600" ht="24.75" customHeight="1" spans="1:10">
      <c r="A600" s="104" t="s">
        <v>926</v>
      </c>
      <c r="B600" s="105" t="s">
        <v>162</v>
      </c>
      <c r="C600" s="98" t="s">
        <v>914</v>
      </c>
      <c r="D600" s="106">
        <v>65.34</v>
      </c>
      <c r="E600" s="106">
        <v>10.06</v>
      </c>
      <c r="F600" s="106">
        <v>657.32</v>
      </c>
      <c r="G600" s="106">
        <v>6950.38</v>
      </c>
      <c r="H600" s="105" t="s">
        <v>927</v>
      </c>
      <c r="I600" s="94"/>
      <c r="J600" s="94"/>
    </row>
    <row r="601" ht="24.75" customHeight="1" spans="1:10">
      <c r="A601" s="104" t="s">
        <v>928</v>
      </c>
      <c r="B601" s="105" t="s">
        <v>162</v>
      </c>
      <c r="C601" s="98" t="s">
        <v>914</v>
      </c>
      <c r="D601" s="106">
        <v>28</v>
      </c>
      <c r="E601" s="106">
        <v>9.08</v>
      </c>
      <c r="F601" s="106">
        <v>254.24</v>
      </c>
      <c r="G601" s="106">
        <v>6696.14</v>
      </c>
      <c r="H601" s="105" t="s">
        <v>915</v>
      </c>
      <c r="I601" s="94"/>
      <c r="J601" s="94"/>
    </row>
    <row r="602" ht="24.75" customHeight="1" spans="1:10">
      <c r="A602" s="104" t="s">
        <v>929</v>
      </c>
      <c r="B602" s="105" t="s">
        <v>162</v>
      </c>
      <c r="C602" s="98" t="s">
        <v>914</v>
      </c>
      <c r="D602" s="106">
        <v>65.52</v>
      </c>
      <c r="E602" s="106">
        <v>9.73</v>
      </c>
      <c r="F602" s="106">
        <v>637.5</v>
      </c>
      <c r="G602" s="106">
        <v>6058.64</v>
      </c>
      <c r="H602" s="105" t="s">
        <v>930</v>
      </c>
      <c r="I602" s="94"/>
      <c r="J602" s="94"/>
    </row>
    <row r="603" ht="24.75" customHeight="1" spans="1:10">
      <c r="A603" s="104" t="s">
        <v>931</v>
      </c>
      <c r="B603" s="105" t="s">
        <v>162</v>
      </c>
      <c r="C603" s="98" t="s">
        <v>932</v>
      </c>
      <c r="D603" s="106">
        <v>12.94</v>
      </c>
      <c r="E603" s="106">
        <v>7.73</v>
      </c>
      <c r="F603" s="106">
        <v>100</v>
      </c>
      <c r="G603" s="106">
        <v>5958.64</v>
      </c>
      <c r="H603" s="105" t="s">
        <v>933</v>
      </c>
      <c r="I603" s="120">
        <v>515000</v>
      </c>
      <c r="J603" s="94"/>
    </row>
    <row r="604" ht="24.75" customHeight="1" spans="1:10">
      <c r="A604" s="104" t="s">
        <v>934</v>
      </c>
      <c r="B604" s="105" t="s">
        <v>162</v>
      </c>
      <c r="C604" s="98" t="s">
        <v>914</v>
      </c>
      <c r="D604" s="106">
        <v>29.59</v>
      </c>
      <c r="E604" s="106">
        <v>9.88</v>
      </c>
      <c r="F604" s="106">
        <v>292.34</v>
      </c>
      <c r="G604" s="106">
        <v>5666.3</v>
      </c>
      <c r="H604" s="105" t="s">
        <v>921</v>
      </c>
      <c r="I604" s="105" t="s">
        <v>922</v>
      </c>
      <c r="J604" s="94"/>
    </row>
    <row r="605" ht="24.75" customHeight="1" spans="1:10">
      <c r="A605" s="104" t="s">
        <v>935</v>
      </c>
      <c r="B605" s="105" t="s">
        <v>162</v>
      </c>
      <c r="C605" s="98" t="s">
        <v>914</v>
      </c>
      <c r="D605" s="106">
        <v>49.25</v>
      </c>
      <c r="E605" s="106">
        <v>9.88</v>
      </c>
      <c r="F605" s="106">
        <v>486.59</v>
      </c>
      <c r="G605" s="106">
        <v>5179.71</v>
      </c>
      <c r="H605" s="105" t="s">
        <v>921</v>
      </c>
      <c r="I605" s="105" t="s">
        <v>922</v>
      </c>
      <c r="J605" s="94"/>
    </row>
    <row r="606" ht="24.75" customHeight="1" spans="1:10">
      <c r="A606" s="104" t="s">
        <v>936</v>
      </c>
      <c r="B606" s="105" t="s">
        <v>162</v>
      </c>
      <c r="C606" s="98" t="s">
        <v>914</v>
      </c>
      <c r="D606" s="106">
        <v>53.03</v>
      </c>
      <c r="E606" s="106">
        <v>9.67</v>
      </c>
      <c r="F606" s="106">
        <v>512.8</v>
      </c>
      <c r="G606" s="106">
        <v>4666.91</v>
      </c>
      <c r="H606" s="105" t="s">
        <v>921</v>
      </c>
      <c r="I606" s="105" t="s">
        <v>922</v>
      </c>
      <c r="J606" s="94"/>
    </row>
    <row r="607" ht="24.75" customHeight="1" spans="1:10">
      <c r="A607" s="104" t="s">
        <v>937</v>
      </c>
      <c r="B607" s="105" t="s">
        <v>162</v>
      </c>
      <c r="C607" s="98" t="s">
        <v>607</v>
      </c>
      <c r="D607" s="106">
        <v>33.62</v>
      </c>
      <c r="E607" s="106">
        <v>8.67</v>
      </c>
      <c r="F607" s="106">
        <v>291.48</v>
      </c>
      <c r="G607" s="106">
        <v>4375.43</v>
      </c>
      <c r="H607" s="105" t="s">
        <v>938</v>
      </c>
      <c r="I607" s="94"/>
      <c r="J607" s="94"/>
    </row>
    <row r="608" ht="24.75" customHeight="1" spans="1:10">
      <c r="A608" s="104" t="s">
        <v>939</v>
      </c>
      <c r="B608" s="105" t="s">
        <v>162</v>
      </c>
      <c r="C608" s="98" t="s">
        <v>914</v>
      </c>
      <c r="D608" s="106">
        <v>61.29</v>
      </c>
      <c r="E608" s="106">
        <v>9.44</v>
      </c>
      <c r="F608" s="106">
        <v>578.57</v>
      </c>
      <c r="G608" s="106">
        <v>3796.86</v>
      </c>
      <c r="H608" s="105" t="s">
        <v>915</v>
      </c>
      <c r="I608" s="94"/>
      <c r="J608" s="94"/>
    </row>
    <row r="609" ht="24.75" customHeight="1" spans="1:10">
      <c r="A609" s="104" t="s">
        <v>940</v>
      </c>
      <c r="B609" s="105" t="s">
        <v>162</v>
      </c>
      <c r="C609" s="98" t="s">
        <v>914</v>
      </c>
      <c r="D609" s="106">
        <v>54.54</v>
      </c>
      <c r="E609" s="106">
        <v>9.55</v>
      </c>
      <c r="F609" s="106">
        <v>520.85</v>
      </c>
      <c r="G609" s="106">
        <v>3276.01</v>
      </c>
      <c r="H609" s="105" t="s">
        <v>915</v>
      </c>
      <c r="I609" s="94"/>
      <c r="J609" s="94"/>
    </row>
    <row r="610" ht="24.75" customHeight="1" spans="1:10">
      <c r="A610" s="104" t="s">
        <v>941</v>
      </c>
      <c r="B610" s="105" t="s">
        <v>162</v>
      </c>
      <c r="C610" s="98" t="s">
        <v>914</v>
      </c>
      <c r="D610" s="106">
        <v>38.76</v>
      </c>
      <c r="E610" s="106">
        <v>9.49</v>
      </c>
      <c r="F610" s="106">
        <v>367.83</v>
      </c>
      <c r="G610" s="106">
        <v>2908.18</v>
      </c>
      <c r="H610" s="105" t="s">
        <v>921</v>
      </c>
      <c r="I610" s="105" t="s">
        <v>922</v>
      </c>
      <c r="J610" s="94"/>
    </row>
    <row r="611" ht="24.75" customHeight="1" spans="1:10">
      <c r="A611" s="104" t="s">
        <v>942</v>
      </c>
      <c r="B611" s="105" t="s">
        <v>162</v>
      </c>
      <c r="C611" s="98" t="s">
        <v>914</v>
      </c>
      <c r="D611" s="106">
        <v>44.19</v>
      </c>
      <c r="E611" s="106">
        <v>9.44</v>
      </c>
      <c r="F611" s="106">
        <v>417.15</v>
      </c>
      <c r="G611" s="106">
        <v>2491.03</v>
      </c>
      <c r="H611" s="105" t="s">
        <v>921</v>
      </c>
      <c r="I611" s="105" t="s">
        <v>922</v>
      </c>
      <c r="J611" s="94"/>
    </row>
    <row r="612" ht="24.75" customHeight="1" spans="1:10">
      <c r="A612" s="105" t="s">
        <v>943</v>
      </c>
      <c r="B612" s="98"/>
      <c r="C612" s="98"/>
      <c r="D612" s="98"/>
      <c r="E612" s="98"/>
      <c r="F612" s="98"/>
      <c r="G612" s="98"/>
      <c r="H612" s="98"/>
      <c r="I612" s="98"/>
      <c r="J612" s="98"/>
    </row>
    <row r="613" ht="24.75" customHeight="1" spans="1:10">
      <c r="A613" s="105" t="s">
        <v>944</v>
      </c>
      <c r="B613" s="98"/>
      <c r="C613" s="105" t="s">
        <v>130</v>
      </c>
      <c r="D613" s="105"/>
      <c r="E613" s="105"/>
      <c r="F613" s="105"/>
      <c r="G613" s="105"/>
      <c r="H613" s="98" t="s">
        <v>945</v>
      </c>
      <c r="I613" s="98"/>
      <c r="J613" s="98"/>
    </row>
    <row r="614" ht="24.75" customHeight="1" spans="1:10">
      <c r="A614" s="98" t="s">
        <v>416</v>
      </c>
      <c r="B614" s="98"/>
      <c r="C614" s="98"/>
      <c r="D614" s="94"/>
      <c r="E614" s="94"/>
      <c r="F614" s="94"/>
      <c r="G614" s="94"/>
      <c r="H614" s="105" t="s">
        <v>133</v>
      </c>
      <c r="I614" s="105"/>
      <c r="J614" s="105"/>
    </row>
    <row r="615" ht="24.75" customHeight="1" spans="1:10">
      <c r="A615" s="105" t="s">
        <v>134</v>
      </c>
      <c r="B615" s="105" t="s">
        <v>135</v>
      </c>
      <c r="C615" s="105" t="s">
        <v>136</v>
      </c>
      <c r="D615" s="108" t="s">
        <v>137</v>
      </c>
      <c r="E615" s="108" t="s">
        <v>138</v>
      </c>
      <c r="F615" s="108" t="s">
        <v>139</v>
      </c>
      <c r="G615" s="108" t="s">
        <v>140</v>
      </c>
      <c r="H615" s="105" t="s">
        <v>141</v>
      </c>
      <c r="I615" s="105" t="s">
        <v>142</v>
      </c>
      <c r="J615" s="105" t="s">
        <v>143</v>
      </c>
    </row>
    <row r="616" ht="24.75" customHeight="1" spans="1:10">
      <c r="A616" s="104" t="s">
        <v>946</v>
      </c>
      <c r="B616" s="105" t="s">
        <v>157</v>
      </c>
      <c r="C616" s="104" t="s">
        <v>146</v>
      </c>
      <c r="D616" s="106">
        <v>0</v>
      </c>
      <c r="E616" s="106">
        <v>0</v>
      </c>
      <c r="F616" s="106">
        <v>10000</v>
      </c>
      <c r="G616" s="106">
        <v>10000</v>
      </c>
      <c r="H616" s="105" t="s">
        <v>911</v>
      </c>
      <c r="I616" s="98" t="s">
        <v>912</v>
      </c>
      <c r="J616" s="94"/>
    </row>
    <row r="617" ht="24.75" customHeight="1" spans="1:10">
      <c r="A617" s="104" t="s">
        <v>947</v>
      </c>
      <c r="B617" s="105" t="s">
        <v>162</v>
      </c>
      <c r="C617" s="104" t="s">
        <v>917</v>
      </c>
      <c r="D617" s="106">
        <v>42.28</v>
      </c>
      <c r="E617" s="106">
        <v>9</v>
      </c>
      <c r="F617" s="106">
        <v>380.52</v>
      </c>
      <c r="G617" s="106">
        <v>9619.48</v>
      </c>
      <c r="H617" s="105" t="s">
        <v>948</v>
      </c>
      <c r="I617" s="94"/>
      <c r="J617" s="94"/>
    </row>
    <row r="618" ht="24.75" customHeight="1" spans="1:10">
      <c r="A618" s="104" t="s">
        <v>949</v>
      </c>
      <c r="B618" s="105" t="s">
        <v>162</v>
      </c>
      <c r="C618" s="104" t="s">
        <v>917</v>
      </c>
      <c r="D618" s="106">
        <v>37.83</v>
      </c>
      <c r="E618" s="106">
        <v>9</v>
      </c>
      <c r="F618" s="106">
        <v>340.47</v>
      </c>
      <c r="G618" s="106">
        <v>9279.01</v>
      </c>
      <c r="H618" s="105" t="s">
        <v>948</v>
      </c>
      <c r="I618" s="94"/>
      <c r="J618" s="94"/>
    </row>
    <row r="619" ht="24.75" customHeight="1" spans="1:10">
      <c r="A619" s="104" t="s">
        <v>950</v>
      </c>
      <c r="B619" s="105" t="s">
        <v>162</v>
      </c>
      <c r="C619" s="98" t="s">
        <v>607</v>
      </c>
      <c r="D619" s="106">
        <v>38.25</v>
      </c>
      <c r="E619" s="106">
        <v>8.89</v>
      </c>
      <c r="F619" s="106">
        <v>340.04</v>
      </c>
      <c r="G619" s="106">
        <v>8938.97</v>
      </c>
      <c r="H619" s="105" t="s">
        <v>948</v>
      </c>
      <c r="I619" s="94"/>
      <c r="J619" s="94"/>
    </row>
    <row r="620" ht="24.75" customHeight="1" spans="1:10">
      <c r="A620" s="104" t="s">
        <v>951</v>
      </c>
      <c r="B620" s="105" t="s">
        <v>162</v>
      </c>
      <c r="C620" s="98" t="s">
        <v>607</v>
      </c>
      <c r="D620" s="106">
        <v>15.75</v>
      </c>
      <c r="E620" s="106">
        <v>8.89</v>
      </c>
      <c r="F620" s="106">
        <v>140.01</v>
      </c>
      <c r="G620" s="106">
        <v>8798.96</v>
      </c>
      <c r="H620" s="105" t="s">
        <v>948</v>
      </c>
      <c r="I620" s="94"/>
      <c r="J620" s="94"/>
    </row>
    <row r="621" ht="24.75" customHeight="1" spans="1:10">
      <c r="A621" s="104" t="s">
        <v>952</v>
      </c>
      <c r="B621" s="105" t="s">
        <v>162</v>
      </c>
      <c r="C621" s="98" t="s">
        <v>607</v>
      </c>
      <c r="D621" s="106">
        <v>11.76</v>
      </c>
      <c r="E621" s="106">
        <v>8.89</v>
      </c>
      <c r="F621" s="106">
        <v>104.54</v>
      </c>
      <c r="G621" s="106">
        <v>8694.42</v>
      </c>
      <c r="H621" s="105" t="s">
        <v>948</v>
      </c>
      <c r="I621" s="94"/>
      <c r="J621" s="94"/>
    </row>
    <row r="622" ht="24.75" customHeight="1" spans="1:10">
      <c r="A622" s="104" t="s">
        <v>953</v>
      </c>
      <c r="B622" s="105" t="s">
        <v>162</v>
      </c>
      <c r="C622" s="98" t="s">
        <v>607</v>
      </c>
      <c r="D622" s="106">
        <v>36.59</v>
      </c>
      <c r="E622" s="106">
        <v>8.89</v>
      </c>
      <c r="F622" s="106">
        <v>325.28</v>
      </c>
      <c r="G622" s="106">
        <v>8369.14</v>
      </c>
      <c r="H622" s="105" t="s">
        <v>948</v>
      </c>
      <c r="I622" s="94"/>
      <c r="J622" s="94"/>
    </row>
    <row r="623" ht="24.75" customHeight="1" spans="1:10">
      <c r="A623" s="104" t="s">
        <v>954</v>
      </c>
      <c r="B623" s="105" t="s">
        <v>162</v>
      </c>
      <c r="C623" s="98" t="s">
        <v>955</v>
      </c>
      <c r="D623" s="106">
        <v>34.65</v>
      </c>
      <c r="E623" s="106">
        <v>8.74</v>
      </c>
      <c r="F623" s="106">
        <v>302.84</v>
      </c>
      <c r="G623" s="106">
        <v>8066.3</v>
      </c>
      <c r="H623" s="105" t="s">
        <v>948</v>
      </c>
      <c r="I623" s="94"/>
      <c r="J623" s="94"/>
    </row>
    <row r="624" ht="24.75" customHeight="1" spans="1:10">
      <c r="A624" s="104" t="s">
        <v>956</v>
      </c>
      <c r="B624" s="105" t="s">
        <v>162</v>
      </c>
      <c r="C624" s="98" t="s">
        <v>607</v>
      </c>
      <c r="D624" s="106">
        <v>31.63</v>
      </c>
      <c r="E624" s="106">
        <v>8.74</v>
      </c>
      <c r="F624" s="106">
        <v>276.44</v>
      </c>
      <c r="G624" s="106">
        <v>7789.86</v>
      </c>
      <c r="H624" s="105" t="s">
        <v>948</v>
      </c>
      <c r="I624" s="94"/>
      <c r="J624" s="94"/>
    </row>
    <row r="625" ht="24.75" customHeight="1" spans="1:10">
      <c r="A625" s="104" t="s">
        <v>957</v>
      </c>
      <c r="B625" s="105" t="s">
        <v>162</v>
      </c>
      <c r="C625" s="98" t="s">
        <v>607</v>
      </c>
      <c r="D625" s="106">
        <v>25.85</v>
      </c>
      <c r="E625" s="106">
        <v>8.74</v>
      </c>
      <c r="F625" s="106">
        <v>225.92</v>
      </c>
      <c r="G625" s="106">
        <v>7563.94</v>
      </c>
      <c r="H625" s="105" t="s">
        <v>948</v>
      </c>
      <c r="I625" s="94"/>
      <c r="J625" s="94"/>
    </row>
    <row r="626" ht="24.75" customHeight="1" spans="1:10">
      <c r="A626" s="104" t="s">
        <v>958</v>
      </c>
      <c r="B626" s="105" t="s">
        <v>162</v>
      </c>
      <c r="C626" s="98" t="s">
        <v>607</v>
      </c>
      <c r="D626" s="106">
        <v>28.41</v>
      </c>
      <c r="E626" s="106">
        <v>8.44</v>
      </c>
      <c r="F626" s="106">
        <v>239.78</v>
      </c>
      <c r="G626" s="106">
        <v>7324.16</v>
      </c>
      <c r="H626" s="105" t="s">
        <v>959</v>
      </c>
      <c r="I626" s="94"/>
      <c r="J626" s="94"/>
    </row>
    <row r="627" ht="24.75" customHeight="1" spans="1:10">
      <c r="A627" s="104" t="s">
        <v>960</v>
      </c>
      <c r="B627" s="105" t="s">
        <v>162</v>
      </c>
      <c r="C627" s="98" t="s">
        <v>607</v>
      </c>
      <c r="D627" s="106">
        <v>33.01</v>
      </c>
      <c r="E627" s="106">
        <v>8.67</v>
      </c>
      <c r="F627" s="106">
        <v>286.19</v>
      </c>
      <c r="G627" s="106">
        <v>7037.97</v>
      </c>
      <c r="H627" s="105" t="s">
        <v>948</v>
      </c>
      <c r="I627" s="94"/>
      <c r="J627" s="94"/>
    </row>
    <row r="628" ht="24.75" customHeight="1" spans="1:10">
      <c r="A628" s="104" t="s">
        <v>961</v>
      </c>
      <c r="B628" s="105" t="s">
        <v>162</v>
      </c>
      <c r="C628" s="98" t="s">
        <v>607</v>
      </c>
      <c r="D628" s="106">
        <v>39.18</v>
      </c>
      <c r="E628" s="106">
        <v>8.44</v>
      </c>
      <c r="F628" s="106">
        <v>330.67</v>
      </c>
      <c r="G628" s="106">
        <v>6707.3</v>
      </c>
      <c r="H628" s="105" t="s">
        <v>959</v>
      </c>
      <c r="I628" s="94"/>
      <c r="J628" s="94"/>
    </row>
    <row r="629" ht="24.75" customHeight="1" spans="1:10">
      <c r="A629" s="104" t="s">
        <v>962</v>
      </c>
      <c r="B629" s="105" t="s">
        <v>162</v>
      </c>
      <c r="C629" s="98" t="s">
        <v>607</v>
      </c>
      <c r="D629" s="106">
        <v>32</v>
      </c>
      <c r="E629" s="106">
        <v>8.44</v>
      </c>
      <c r="F629" s="106">
        <v>270</v>
      </c>
      <c r="G629" s="106">
        <v>6437.3</v>
      </c>
      <c r="H629" s="105" t="s">
        <v>948</v>
      </c>
      <c r="I629" s="94"/>
      <c r="J629" s="94"/>
    </row>
    <row r="630" ht="24.75" customHeight="1" spans="1:10">
      <c r="A630" s="104" t="s">
        <v>963</v>
      </c>
      <c r="B630" s="105" t="s">
        <v>162</v>
      </c>
      <c r="C630" s="98" t="s">
        <v>607</v>
      </c>
      <c r="D630" s="106">
        <v>31.61</v>
      </c>
      <c r="E630" s="106">
        <v>8.55</v>
      </c>
      <c r="F630" s="106">
        <v>270.26</v>
      </c>
      <c r="G630" s="106">
        <v>6167.04</v>
      </c>
      <c r="H630" s="105" t="s">
        <v>948</v>
      </c>
      <c r="I630" s="94"/>
      <c r="J630" s="94"/>
    </row>
    <row r="631" ht="24.75" customHeight="1" spans="1:10">
      <c r="A631" s="100" t="s">
        <v>964</v>
      </c>
      <c r="B631" s="97" t="s">
        <v>162</v>
      </c>
      <c r="C631" s="98" t="s">
        <v>965</v>
      </c>
      <c r="D631" s="101">
        <v>26.45</v>
      </c>
      <c r="E631" s="101">
        <v>8.55</v>
      </c>
      <c r="F631" s="101">
        <v>226.14</v>
      </c>
      <c r="G631" s="101">
        <v>5940.9</v>
      </c>
      <c r="H631" s="97" t="s">
        <v>948</v>
      </c>
      <c r="I631" s="94"/>
      <c r="J631" s="94"/>
    </row>
    <row r="632" ht="24.75" customHeight="1" spans="1:10">
      <c r="A632" s="100" t="s">
        <v>966</v>
      </c>
      <c r="B632" s="97" t="s">
        <v>162</v>
      </c>
      <c r="C632" s="98" t="s">
        <v>967</v>
      </c>
      <c r="D632" s="101">
        <v>39.46</v>
      </c>
      <c r="E632" s="101">
        <v>8.49</v>
      </c>
      <c r="F632" s="101">
        <v>335</v>
      </c>
      <c r="G632" s="101">
        <v>5605.9</v>
      </c>
      <c r="H632" s="97" t="s">
        <v>915</v>
      </c>
      <c r="I632" s="94"/>
      <c r="J632" s="94"/>
    </row>
    <row r="633" ht="24.75" customHeight="1" spans="1:10">
      <c r="A633" s="100" t="s">
        <v>968</v>
      </c>
      <c r="B633" s="97" t="s">
        <v>162</v>
      </c>
      <c r="C633" s="98" t="s">
        <v>967</v>
      </c>
      <c r="D633" s="101">
        <v>37.06</v>
      </c>
      <c r="E633" s="101">
        <v>8.44</v>
      </c>
      <c r="F633" s="101">
        <v>312.78</v>
      </c>
      <c r="G633" s="101">
        <v>5293.12</v>
      </c>
      <c r="H633" s="97" t="s">
        <v>948</v>
      </c>
      <c r="I633" s="94"/>
      <c r="J633" s="94"/>
    </row>
    <row r="634" ht="24.75" customHeight="1" spans="1:10">
      <c r="A634" s="100" t="s">
        <v>969</v>
      </c>
      <c r="B634" s="97" t="s">
        <v>162</v>
      </c>
      <c r="C634" s="98" t="s">
        <v>967</v>
      </c>
      <c r="D634" s="101">
        <v>34.62</v>
      </c>
      <c r="E634" s="101">
        <v>8.3</v>
      </c>
      <c r="F634" s="101">
        <v>287.34</v>
      </c>
      <c r="G634" s="101">
        <v>5005.78</v>
      </c>
      <c r="H634" s="97" t="s">
        <v>921</v>
      </c>
      <c r="I634" s="97" t="s">
        <v>922</v>
      </c>
      <c r="J634" s="94"/>
    </row>
    <row r="635" ht="24.75" customHeight="1" spans="1:10">
      <c r="A635" s="98" t="s">
        <v>970</v>
      </c>
      <c r="B635" s="98"/>
      <c r="C635" s="98"/>
      <c r="D635" s="98"/>
      <c r="E635" s="98"/>
      <c r="F635" s="98"/>
      <c r="G635" s="98"/>
      <c r="H635" s="98"/>
      <c r="I635" s="98"/>
      <c r="J635" s="98"/>
    </row>
    <row r="636" ht="24.75" customHeight="1" spans="1:10">
      <c r="A636" s="95" t="s">
        <v>971</v>
      </c>
      <c r="B636" s="96"/>
      <c r="C636" s="95" t="s">
        <v>130</v>
      </c>
      <c r="D636" s="95"/>
      <c r="E636" s="95"/>
      <c r="F636" s="95"/>
      <c r="G636" s="95"/>
      <c r="H636" s="98" t="s">
        <v>972</v>
      </c>
      <c r="I636" s="98"/>
      <c r="J636" s="98"/>
    </row>
    <row r="637" ht="24.75" customHeight="1" spans="1:10">
      <c r="A637" s="98" t="s">
        <v>973</v>
      </c>
      <c r="B637" s="98"/>
      <c r="C637" s="98"/>
      <c r="D637" s="94"/>
      <c r="E637" s="94"/>
      <c r="F637" s="94"/>
      <c r="G637" s="94"/>
      <c r="H637" s="97" t="s">
        <v>133</v>
      </c>
      <c r="I637" s="97"/>
      <c r="J637" s="97"/>
    </row>
    <row r="638" ht="24.75" customHeight="1" spans="1:10">
      <c r="A638" s="97" t="s">
        <v>134</v>
      </c>
      <c r="B638" s="97" t="s">
        <v>135</v>
      </c>
      <c r="C638" s="97" t="s">
        <v>136</v>
      </c>
      <c r="D638" s="99" t="s">
        <v>137</v>
      </c>
      <c r="E638" s="99" t="s">
        <v>138</v>
      </c>
      <c r="F638" s="99" t="s">
        <v>139</v>
      </c>
      <c r="G638" s="99" t="s">
        <v>140</v>
      </c>
      <c r="H638" s="97" t="s">
        <v>141</v>
      </c>
      <c r="I638" s="97" t="s">
        <v>142</v>
      </c>
      <c r="J638" s="97" t="s">
        <v>143</v>
      </c>
    </row>
    <row r="639" ht="24.75" customHeight="1" spans="1:10">
      <c r="A639" s="100" t="s">
        <v>974</v>
      </c>
      <c r="B639" s="97" t="s">
        <v>157</v>
      </c>
      <c r="C639" s="100" t="s">
        <v>146</v>
      </c>
      <c r="D639" s="101">
        <v>0</v>
      </c>
      <c r="E639" s="101">
        <v>0</v>
      </c>
      <c r="F639" s="101">
        <v>10000</v>
      </c>
      <c r="G639" s="101">
        <v>10000</v>
      </c>
      <c r="H639" s="97" t="s">
        <v>624</v>
      </c>
      <c r="I639" s="98" t="s">
        <v>975</v>
      </c>
      <c r="J639" s="94"/>
    </row>
    <row r="640" ht="24.75" customHeight="1" spans="1:10">
      <c r="A640" s="100" t="s">
        <v>976</v>
      </c>
      <c r="B640" s="97" t="s">
        <v>162</v>
      </c>
      <c r="C640" s="98" t="s">
        <v>163</v>
      </c>
      <c r="D640" s="101">
        <v>45.77</v>
      </c>
      <c r="E640" s="101">
        <v>7.49</v>
      </c>
      <c r="F640" s="101">
        <v>342.81</v>
      </c>
      <c r="G640" s="101">
        <v>9657.19</v>
      </c>
      <c r="H640" s="97" t="s">
        <v>264</v>
      </c>
      <c r="I640" s="98" t="s">
        <v>977</v>
      </c>
      <c r="J640" s="94"/>
    </row>
    <row r="641" ht="24.75" customHeight="1" spans="1:10">
      <c r="A641" s="100" t="s">
        <v>978</v>
      </c>
      <c r="B641" s="97" t="s">
        <v>162</v>
      </c>
      <c r="C641" s="98" t="s">
        <v>163</v>
      </c>
      <c r="D641" s="101">
        <v>46.01</v>
      </c>
      <c r="E641" s="101">
        <v>7.49</v>
      </c>
      <c r="F641" s="101">
        <v>344.61</v>
      </c>
      <c r="G641" s="101">
        <v>9312.58</v>
      </c>
      <c r="H641" s="97" t="s">
        <v>159</v>
      </c>
      <c r="I641" s="97" t="s">
        <v>160</v>
      </c>
      <c r="J641" s="94"/>
    </row>
    <row r="642" ht="24.75" customHeight="1" spans="1:10">
      <c r="A642" s="100" t="s">
        <v>979</v>
      </c>
      <c r="B642" s="97" t="s">
        <v>162</v>
      </c>
      <c r="C642" s="98" t="s">
        <v>163</v>
      </c>
      <c r="D642" s="101">
        <v>47.45</v>
      </c>
      <c r="E642" s="101">
        <v>7.49</v>
      </c>
      <c r="F642" s="101">
        <v>355.4</v>
      </c>
      <c r="G642" s="101">
        <v>8957.18</v>
      </c>
      <c r="H642" s="97" t="s">
        <v>980</v>
      </c>
      <c r="I642" s="97" t="s">
        <v>981</v>
      </c>
      <c r="J642" s="94"/>
    </row>
    <row r="643" ht="24.75" customHeight="1" spans="1:10">
      <c r="A643" s="100" t="s">
        <v>982</v>
      </c>
      <c r="B643" s="97" t="s">
        <v>162</v>
      </c>
      <c r="C643" s="98" t="s">
        <v>163</v>
      </c>
      <c r="D643" s="101">
        <v>42.67</v>
      </c>
      <c r="E643" s="101">
        <v>7.49</v>
      </c>
      <c r="F643" s="101">
        <v>319.59</v>
      </c>
      <c r="G643" s="101">
        <v>8637.59</v>
      </c>
      <c r="H643" s="97" t="s">
        <v>628</v>
      </c>
      <c r="I643" s="98" t="s">
        <v>983</v>
      </c>
      <c r="J643" s="94"/>
    </row>
    <row r="644" ht="24.75" customHeight="1" spans="1:10">
      <c r="A644" s="100" t="s">
        <v>984</v>
      </c>
      <c r="B644" s="97" t="s">
        <v>162</v>
      </c>
      <c r="C644" s="98" t="s">
        <v>163</v>
      </c>
      <c r="D644" s="101">
        <v>45.74</v>
      </c>
      <c r="E644" s="101">
        <v>7.27</v>
      </c>
      <c r="F644" s="101">
        <v>332.52</v>
      </c>
      <c r="G644" s="101">
        <v>8305.07</v>
      </c>
      <c r="H644" s="97" t="s">
        <v>985</v>
      </c>
      <c r="I644" s="98" t="s">
        <v>986</v>
      </c>
      <c r="J644" s="94"/>
    </row>
    <row r="645" ht="24.75" customHeight="1" spans="1:10">
      <c r="A645" s="100" t="s">
        <v>987</v>
      </c>
      <c r="B645" s="97" t="s">
        <v>162</v>
      </c>
      <c r="C645" s="98" t="s">
        <v>163</v>
      </c>
      <c r="D645" s="101">
        <v>47.29</v>
      </c>
      <c r="E645" s="101">
        <v>7.27</v>
      </c>
      <c r="F645" s="101">
        <v>343.79</v>
      </c>
      <c r="G645" s="101">
        <v>7961.28</v>
      </c>
      <c r="H645" s="97" t="s">
        <v>264</v>
      </c>
      <c r="I645" s="98" t="s">
        <v>977</v>
      </c>
      <c r="J645" s="94"/>
    </row>
    <row r="646" ht="24.75" customHeight="1" spans="1:10">
      <c r="A646" s="100" t="s">
        <v>988</v>
      </c>
      <c r="B646" s="97" t="s">
        <v>162</v>
      </c>
      <c r="C646" s="98" t="s">
        <v>163</v>
      </c>
      <c r="D646" s="101">
        <v>43</v>
      </c>
      <c r="E646" s="101">
        <v>7.45</v>
      </c>
      <c r="F646" s="101">
        <v>320.35</v>
      </c>
      <c r="G646" s="101">
        <v>7640.93</v>
      </c>
      <c r="H646" s="97" t="s">
        <v>271</v>
      </c>
      <c r="I646" s="98" t="s">
        <v>977</v>
      </c>
      <c r="J646" s="94"/>
    </row>
    <row r="647" ht="24.75" customHeight="1" spans="1:10">
      <c r="A647" s="100" t="s">
        <v>989</v>
      </c>
      <c r="B647" s="97" t="s">
        <v>162</v>
      </c>
      <c r="C647" s="98" t="s">
        <v>163</v>
      </c>
      <c r="D647" s="101">
        <v>46.24</v>
      </c>
      <c r="E647" s="101">
        <v>7.45</v>
      </c>
      <c r="F647" s="101">
        <v>344.48</v>
      </c>
      <c r="G647" s="101">
        <v>7296.45</v>
      </c>
      <c r="H647" s="97" t="s">
        <v>673</v>
      </c>
      <c r="I647" s="98" t="s">
        <v>990</v>
      </c>
      <c r="J647" s="94"/>
    </row>
    <row r="648" ht="24.75" customHeight="1" spans="1:10">
      <c r="A648" s="100" t="s">
        <v>991</v>
      </c>
      <c r="B648" s="97" t="s">
        <v>162</v>
      </c>
      <c r="C648" s="98" t="s">
        <v>190</v>
      </c>
      <c r="D648" s="101">
        <v>47.45</v>
      </c>
      <c r="E648" s="101">
        <v>7.93</v>
      </c>
      <c r="F648" s="101">
        <v>376.27</v>
      </c>
      <c r="G648" s="101">
        <v>6920.18</v>
      </c>
      <c r="H648" s="97" t="s">
        <v>628</v>
      </c>
      <c r="I648" s="98" t="s">
        <v>983</v>
      </c>
      <c r="J648" s="94"/>
    </row>
    <row r="649" ht="24.75" customHeight="1" spans="1:10">
      <c r="A649" s="100" t="s">
        <v>992</v>
      </c>
      <c r="B649" s="97" t="s">
        <v>162</v>
      </c>
      <c r="C649" s="98" t="s">
        <v>163</v>
      </c>
      <c r="D649" s="101">
        <v>40.88</v>
      </c>
      <c r="E649" s="101">
        <v>7.45</v>
      </c>
      <c r="F649" s="101">
        <v>304.55</v>
      </c>
      <c r="G649" s="101">
        <v>6615.63</v>
      </c>
      <c r="H649" s="97" t="s">
        <v>264</v>
      </c>
      <c r="I649" s="98" t="s">
        <v>977</v>
      </c>
      <c r="J649" s="94"/>
    </row>
    <row r="650" ht="24.75" customHeight="1" spans="1:10">
      <c r="A650" s="100" t="s">
        <v>993</v>
      </c>
      <c r="B650" s="97" t="s">
        <v>162</v>
      </c>
      <c r="C650" s="98" t="s">
        <v>163</v>
      </c>
      <c r="D650" s="101">
        <v>46.45</v>
      </c>
      <c r="E650" s="101">
        <v>7.07</v>
      </c>
      <c r="F650" s="101">
        <v>328.4</v>
      </c>
      <c r="G650" s="101">
        <v>6287.23</v>
      </c>
      <c r="H650" s="97" t="s">
        <v>193</v>
      </c>
      <c r="I650" s="98" t="s">
        <v>287</v>
      </c>
      <c r="J650" s="94"/>
    </row>
    <row r="651" ht="24.75" customHeight="1" spans="1:10">
      <c r="A651" s="100" t="s">
        <v>994</v>
      </c>
      <c r="B651" s="97" t="s">
        <v>162</v>
      </c>
      <c r="C651" s="98" t="s">
        <v>163</v>
      </c>
      <c r="D651" s="101">
        <v>38.45</v>
      </c>
      <c r="E651" s="101">
        <v>7.07</v>
      </c>
      <c r="F651" s="101">
        <v>271.84</v>
      </c>
      <c r="G651" s="101">
        <v>6015.39</v>
      </c>
      <c r="H651" s="97" t="s">
        <v>215</v>
      </c>
      <c r="I651" s="97" t="s">
        <v>216</v>
      </c>
      <c r="J651" s="94"/>
    </row>
    <row r="652" ht="24.75" customHeight="1" spans="1:10">
      <c r="A652" s="100" t="s">
        <v>995</v>
      </c>
      <c r="B652" s="97" t="s">
        <v>162</v>
      </c>
      <c r="C652" s="98" t="s">
        <v>996</v>
      </c>
      <c r="D652" s="101">
        <v>49.46</v>
      </c>
      <c r="E652" s="101">
        <v>7.07</v>
      </c>
      <c r="F652" s="101">
        <v>349.68</v>
      </c>
      <c r="G652" s="101">
        <v>5665.71</v>
      </c>
      <c r="H652" s="97" t="s">
        <v>215</v>
      </c>
      <c r="I652" s="97" t="s">
        <v>216</v>
      </c>
      <c r="J652" s="94"/>
    </row>
    <row r="653" ht="24.75" customHeight="1" spans="1:10">
      <c r="A653" s="100" t="s">
        <v>997</v>
      </c>
      <c r="B653" s="97" t="s">
        <v>162</v>
      </c>
      <c r="C653" s="98" t="s">
        <v>163</v>
      </c>
      <c r="D653" s="101">
        <v>46.87</v>
      </c>
      <c r="E653" s="101">
        <v>7.07</v>
      </c>
      <c r="F653" s="101">
        <v>331.37</v>
      </c>
      <c r="G653" s="101">
        <v>5334.34</v>
      </c>
      <c r="H653" s="97" t="s">
        <v>316</v>
      </c>
      <c r="I653" s="97" t="s">
        <v>317</v>
      </c>
      <c r="J653" s="94"/>
    </row>
    <row r="654" ht="24.75" customHeight="1" spans="1:10">
      <c r="A654" s="100" t="s">
        <v>998</v>
      </c>
      <c r="B654" s="97" t="s">
        <v>162</v>
      </c>
      <c r="C654" s="98" t="s">
        <v>163</v>
      </c>
      <c r="D654" s="101">
        <v>48.5</v>
      </c>
      <c r="E654" s="101">
        <v>7.07</v>
      </c>
      <c r="F654" s="101">
        <v>342.89</v>
      </c>
      <c r="G654" s="101">
        <v>4991.45</v>
      </c>
      <c r="H654" s="97" t="s">
        <v>159</v>
      </c>
      <c r="I654" s="97" t="s">
        <v>160</v>
      </c>
      <c r="J654" s="94"/>
    </row>
    <row r="655" ht="24.75" customHeight="1" spans="1:10">
      <c r="A655" s="100" t="s">
        <v>999</v>
      </c>
      <c r="B655" s="97" t="s">
        <v>162</v>
      </c>
      <c r="C655" s="98" t="s">
        <v>190</v>
      </c>
      <c r="D655" s="101">
        <v>47.52</v>
      </c>
      <c r="E655" s="101">
        <v>7.33</v>
      </c>
      <c r="F655" s="101">
        <v>348.32</v>
      </c>
      <c r="G655" s="101">
        <v>4643.13</v>
      </c>
      <c r="H655" s="97" t="s">
        <v>264</v>
      </c>
      <c r="I655" s="98" t="s">
        <v>977</v>
      </c>
      <c r="J655" s="94"/>
    </row>
    <row r="656" ht="24.75" customHeight="1" spans="1:10">
      <c r="A656" s="100" t="s">
        <v>1000</v>
      </c>
      <c r="B656" s="97" t="s">
        <v>162</v>
      </c>
      <c r="C656" s="98" t="s">
        <v>163</v>
      </c>
      <c r="D656" s="101">
        <v>23.61</v>
      </c>
      <c r="E656" s="101">
        <v>6.89</v>
      </c>
      <c r="F656" s="101">
        <v>162.67</v>
      </c>
      <c r="G656" s="101">
        <v>4480.46</v>
      </c>
      <c r="H656" s="97" t="s">
        <v>264</v>
      </c>
      <c r="I656" s="98" t="s">
        <v>977</v>
      </c>
      <c r="J656" s="94"/>
    </row>
    <row r="657" ht="25.5" customHeight="1" spans="1:10">
      <c r="A657" s="104" t="s">
        <v>1001</v>
      </c>
      <c r="B657" s="105" t="s">
        <v>162</v>
      </c>
      <c r="C657" s="98" t="s">
        <v>418</v>
      </c>
      <c r="D657" s="106">
        <v>48.37</v>
      </c>
      <c r="E657" s="106">
        <v>6.89</v>
      </c>
      <c r="F657" s="106">
        <v>333.26</v>
      </c>
      <c r="G657" s="106">
        <v>4147.2</v>
      </c>
      <c r="H657" s="105" t="s">
        <v>673</v>
      </c>
      <c r="I657" s="98" t="s">
        <v>621</v>
      </c>
      <c r="J657" s="94"/>
    </row>
    <row r="658" ht="33.75" customHeight="1" spans="1:10">
      <c r="A658" s="104" t="s">
        <v>1002</v>
      </c>
      <c r="B658" s="105" t="s">
        <v>162</v>
      </c>
      <c r="C658" s="98" t="s">
        <v>418</v>
      </c>
      <c r="D658" s="106">
        <v>46.2</v>
      </c>
      <c r="E658" s="106">
        <v>6.89</v>
      </c>
      <c r="F658" s="106">
        <v>318.31</v>
      </c>
      <c r="G658" s="106">
        <v>3828.89</v>
      </c>
      <c r="H658" s="105" t="s">
        <v>199</v>
      </c>
      <c r="I658" s="98" t="s">
        <v>200</v>
      </c>
      <c r="J658" s="94"/>
    </row>
    <row r="659" ht="27" customHeight="1" spans="1:10">
      <c r="A659" s="104" t="s">
        <v>1003</v>
      </c>
      <c r="B659" s="105" t="s">
        <v>162</v>
      </c>
      <c r="C659" s="98" t="s">
        <v>418</v>
      </c>
      <c r="D659" s="106">
        <v>49.69</v>
      </c>
      <c r="E659" s="106">
        <v>6.94</v>
      </c>
      <c r="F659" s="106">
        <v>344.84</v>
      </c>
      <c r="G659" s="106">
        <v>3484.05</v>
      </c>
      <c r="H659" s="105" t="s">
        <v>1004</v>
      </c>
      <c r="I659" s="98" t="s">
        <v>1005</v>
      </c>
      <c r="J659" s="94"/>
    </row>
    <row r="660" ht="24.75" customHeight="1" spans="1:10">
      <c r="A660" s="104" t="s">
        <v>1006</v>
      </c>
      <c r="B660" s="105" t="s">
        <v>162</v>
      </c>
      <c r="C660" s="98" t="s">
        <v>192</v>
      </c>
      <c r="D660" s="106">
        <v>41.64</v>
      </c>
      <c r="E660" s="106">
        <v>7.38</v>
      </c>
      <c r="F660" s="106">
        <v>307.3</v>
      </c>
      <c r="G660" s="106">
        <v>3176.75</v>
      </c>
      <c r="H660" s="105" t="s">
        <v>193</v>
      </c>
      <c r="I660" s="98" t="s">
        <v>194</v>
      </c>
      <c r="J660" s="94"/>
    </row>
    <row r="661" ht="24.75" customHeight="1" spans="1:10">
      <c r="A661" s="104" t="s">
        <v>1007</v>
      </c>
      <c r="B661" s="105" t="s">
        <v>162</v>
      </c>
      <c r="C661" s="98" t="s">
        <v>192</v>
      </c>
      <c r="D661" s="106">
        <v>44.34</v>
      </c>
      <c r="E661" s="106">
        <v>7.38</v>
      </c>
      <c r="F661" s="106">
        <v>327.22</v>
      </c>
      <c r="G661" s="106">
        <v>2849.53</v>
      </c>
      <c r="H661" s="105" t="s">
        <v>264</v>
      </c>
      <c r="I661" s="98" t="s">
        <v>265</v>
      </c>
      <c r="J661" s="94"/>
    </row>
    <row r="662" ht="24.75" customHeight="1" spans="1:10">
      <c r="A662" s="104" t="s">
        <v>1008</v>
      </c>
      <c r="B662" s="105" t="s">
        <v>162</v>
      </c>
      <c r="C662" s="98" t="s">
        <v>192</v>
      </c>
      <c r="D662" s="106">
        <v>41.49</v>
      </c>
      <c r="E662" s="106">
        <v>7.6</v>
      </c>
      <c r="F662" s="106">
        <v>315.32</v>
      </c>
      <c r="G662" s="106">
        <v>2534.21</v>
      </c>
      <c r="H662" s="105" t="s">
        <v>264</v>
      </c>
      <c r="I662" s="98" t="s">
        <v>265</v>
      </c>
      <c r="J662" s="94"/>
    </row>
    <row r="663" ht="24.75" customHeight="1" spans="1:10">
      <c r="A663" s="104" t="s">
        <v>1009</v>
      </c>
      <c r="B663" s="105" t="s">
        <v>162</v>
      </c>
      <c r="C663" s="98" t="s">
        <v>192</v>
      </c>
      <c r="D663" s="106">
        <v>35.96</v>
      </c>
      <c r="E663" s="106">
        <v>7.6</v>
      </c>
      <c r="F663" s="106">
        <v>273.29</v>
      </c>
      <c r="G663" s="106">
        <v>2260.92</v>
      </c>
      <c r="H663" s="105" t="s">
        <v>620</v>
      </c>
      <c r="I663" s="98" t="s">
        <v>621</v>
      </c>
      <c r="J663" s="94"/>
    </row>
    <row r="664" ht="24.75" customHeight="1" spans="1:10">
      <c r="A664" s="104" t="s">
        <v>1010</v>
      </c>
      <c r="B664" s="105" t="s">
        <v>162</v>
      </c>
      <c r="C664" s="98" t="s">
        <v>192</v>
      </c>
      <c r="D664" s="106">
        <v>42.76</v>
      </c>
      <c r="E664" s="106">
        <v>7.8</v>
      </c>
      <c r="F664" s="106">
        <v>333.52</v>
      </c>
      <c r="G664" s="106">
        <v>1927.4</v>
      </c>
      <c r="H664" s="105" t="s">
        <v>1011</v>
      </c>
      <c r="I664" s="98" t="s">
        <v>1012</v>
      </c>
      <c r="J664" s="94"/>
    </row>
    <row r="665" ht="24.75" customHeight="1" spans="1:10">
      <c r="A665" s="104" t="s">
        <v>1013</v>
      </c>
      <c r="B665" s="105" t="s">
        <v>162</v>
      </c>
      <c r="C665" s="98" t="s">
        <v>192</v>
      </c>
      <c r="D665" s="106">
        <v>36.17</v>
      </c>
      <c r="E665" s="106">
        <v>7.8</v>
      </c>
      <c r="F665" s="106">
        <v>282.12</v>
      </c>
      <c r="G665" s="106">
        <v>1645.28</v>
      </c>
      <c r="H665" s="105" t="s">
        <v>1014</v>
      </c>
      <c r="I665" s="98" t="s">
        <v>1015</v>
      </c>
      <c r="J665" s="94"/>
    </row>
    <row r="666" ht="24.75" customHeight="1" spans="1:10">
      <c r="A666" s="104" t="s">
        <v>1016</v>
      </c>
      <c r="B666" s="105" t="s">
        <v>162</v>
      </c>
      <c r="C666" s="98" t="s">
        <v>192</v>
      </c>
      <c r="D666" s="106">
        <v>37.43</v>
      </c>
      <c r="E666" s="106">
        <v>7.8</v>
      </c>
      <c r="F666" s="106">
        <v>291.95</v>
      </c>
      <c r="G666" s="106">
        <v>1353.33</v>
      </c>
      <c r="H666" s="105" t="s">
        <v>1017</v>
      </c>
      <c r="I666" s="98" t="s">
        <v>1018</v>
      </c>
      <c r="J666" s="94"/>
    </row>
    <row r="667" ht="24.75" customHeight="1" spans="1:10">
      <c r="A667" s="104" t="s">
        <v>1019</v>
      </c>
      <c r="B667" s="105" t="s">
        <v>162</v>
      </c>
      <c r="C667" s="98" t="s">
        <v>192</v>
      </c>
      <c r="D667" s="106">
        <v>37.79</v>
      </c>
      <c r="E667" s="106">
        <v>7.8</v>
      </c>
      <c r="F667" s="106">
        <v>294.76</v>
      </c>
      <c r="G667" s="106">
        <v>1058.57</v>
      </c>
      <c r="H667" s="105" t="s">
        <v>1020</v>
      </c>
      <c r="I667" s="98" t="s">
        <v>1021</v>
      </c>
      <c r="J667" s="94"/>
    </row>
    <row r="668" ht="24.75" customHeight="1" spans="1:10">
      <c r="A668" s="104" t="s">
        <v>1022</v>
      </c>
      <c r="B668" s="105" t="s">
        <v>162</v>
      </c>
      <c r="C668" s="98" t="s">
        <v>192</v>
      </c>
      <c r="D668" s="106">
        <v>46.46</v>
      </c>
      <c r="E668" s="106">
        <v>7.69</v>
      </c>
      <c r="F668" s="106">
        <v>357.27</v>
      </c>
      <c r="G668" s="106">
        <v>701.3</v>
      </c>
      <c r="H668" s="105" t="s">
        <v>628</v>
      </c>
      <c r="I668" s="98" t="s">
        <v>629</v>
      </c>
      <c r="J668" s="94"/>
    </row>
    <row r="669" ht="24.75" customHeight="1" spans="1:10">
      <c r="A669" s="104" t="s">
        <v>1023</v>
      </c>
      <c r="B669" s="105" t="s">
        <v>162</v>
      </c>
      <c r="C669" s="98" t="s">
        <v>192</v>
      </c>
      <c r="D669" s="106">
        <v>44.63</v>
      </c>
      <c r="E669" s="106">
        <v>7.69</v>
      </c>
      <c r="F669" s="106">
        <v>343.2</v>
      </c>
      <c r="G669" s="106">
        <v>358.1</v>
      </c>
      <c r="H669" s="105" t="s">
        <v>616</v>
      </c>
      <c r="I669" s="98" t="s">
        <v>397</v>
      </c>
      <c r="J669" s="94"/>
    </row>
    <row r="670" ht="24.75" customHeight="1" spans="1:10">
      <c r="A670" s="104" t="s">
        <v>1024</v>
      </c>
      <c r="B670" s="105" t="s">
        <v>157</v>
      </c>
      <c r="C670" s="104" t="s">
        <v>146</v>
      </c>
      <c r="D670" s="106">
        <v>0</v>
      </c>
      <c r="E670" s="106">
        <v>0</v>
      </c>
      <c r="F670" s="106">
        <v>5000</v>
      </c>
      <c r="G670" s="106">
        <v>5358.1</v>
      </c>
      <c r="H670" s="105" t="s">
        <v>613</v>
      </c>
      <c r="I670" s="105" t="s">
        <v>614</v>
      </c>
      <c r="J670" s="94"/>
    </row>
    <row r="671" ht="27" customHeight="1" spans="1:10">
      <c r="A671" s="104" t="s">
        <v>1025</v>
      </c>
      <c r="B671" s="105" t="s">
        <v>162</v>
      </c>
      <c r="C671" s="98" t="s">
        <v>192</v>
      </c>
      <c r="D671" s="106">
        <v>41.3</v>
      </c>
      <c r="E671" s="106">
        <v>7.69</v>
      </c>
      <c r="F671" s="106">
        <v>317.59</v>
      </c>
      <c r="G671" s="106">
        <v>5040.51</v>
      </c>
      <c r="H671" s="105" t="s">
        <v>613</v>
      </c>
      <c r="I671" s="105" t="s">
        <v>614</v>
      </c>
      <c r="J671" s="94"/>
    </row>
    <row r="672" ht="33" customHeight="1" spans="1:10">
      <c r="A672" s="104" t="s">
        <v>1026</v>
      </c>
      <c r="B672" s="105" t="s">
        <v>162</v>
      </c>
      <c r="C672" s="98" t="s">
        <v>192</v>
      </c>
      <c r="D672" s="106">
        <v>48.01</v>
      </c>
      <c r="E672" s="106">
        <v>7.69</v>
      </c>
      <c r="F672" s="106">
        <v>369.19</v>
      </c>
      <c r="G672" s="106">
        <v>4671.32</v>
      </c>
      <c r="H672" s="105" t="s">
        <v>1027</v>
      </c>
      <c r="I672" s="98" t="s">
        <v>1028</v>
      </c>
      <c r="J672" s="94"/>
    </row>
    <row r="673" ht="27" customHeight="1" spans="1:10">
      <c r="A673" s="104" t="s">
        <v>1029</v>
      </c>
      <c r="B673" s="105" t="s">
        <v>162</v>
      </c>
      <c r="C673" s="98" t="s">
        <v>192</v>
      </c>
      <c r="D673" s="106">
        <v>42.51</v>
      </c>
      <c r="E673" s="106">
        <v>7.69</v>
      </c>
      <c r="F673" s="106">
        <v>326.9</v>
      </c>
      <c r="G673" s="106">
        <v>4344.42</v>
      </c>
      <c r="H673" s="105" t="s">
        <v>985</v>
      </c>
      <c r="I673" s="98" t="s">
        <v>1030</v>
      </c>
      <c r="J673" s="94"/>
    </row>
    <row r="674" ht="24.75" customHeight="1" spans="1:10">
      <c r="A674" s="104" t="s">
        <v>1031</v>
      </c>
      <c r="B674" s="105" t="s">
        <v>162</v>
      </c>
      <c r="C674" s="98" t="s">
        <v>192</v>
      </c>
      <c r="D674" s="106">
        <v>44.91</v>
      </c>
      <c r="E674" s="106">
        <v>7.69</v>
      </c>
      <c r="F674" s="106">
        <v>345.35</v>
      </c>
      <c r="G674" s="106">
        <v>3999.07</v>
      </c>
      <c r="H674" s="105" t="s">
        <v>1032</v>
      </c>
      <c r="I674" s="98" t="s">
        <v>1033</v>
      </c>
      <c r="J674" s="94"/>
    </row>
    <row r="675" ht="24.75" customHeight="1" spans="1:10">
      <c r="A675" s="104" t="s">
        <v>1034</v>
      </c>
      <c r="B675" s="105" t="s">
        <v>162</v>
      </c>
      <c r="C675" s="98" t="s">
        <v>192</v>
      </c>
      <c r="D675" s="106">
        <v>39.74</v>
      </c>
      <c r="E675" s="106">
        <v>7.69</v>
      </c>
      <c r="F675" s="106">
        <v>305.6</v>
      </c>
      <c r="G675" s="106">
        <v>3693.47</v>
      </c>
      <c r="H675" s="105" t="s">
        <v>264</v>
      </c>
      <c r="I675" s="98" t="s">
        <v>265</v>
      </c>
      <c r="J675" s="94"/>
    </row>
    <row r="676" ht="24.75" customHeight="1" spans="1:10">
      <c r="A676" s="104" t="s">
        <v>1035</v>
      </c>
      <c r="B676" s="105" t="s">
        <v>162</v>
      </c>
      <c r="C676" s="98" t="s">
        <v>192</v>
      </c>
      <c r="D676" s="106">
        <v>45.54</v>
      </c>
      <c r="E676" s="106">
        <v>7.54</v>
      </c>
      <c r="F676" s="106">
        <v>343.37</v>
      </c>
      <c r="G676" s="106">
        <v>3350.1</v>
      </c>
      <c r="H676" s="105" t="s">
        <v>985</v>
      </c>
      <c r="I676" s="98" t="s">
        <v>1030</v>
      </c>
      <c r="J676" s="94"/>
    </row>
    <row r="677" ht="24.75" customHeight="1" spans="1:10">
      <c r="A677" s="104" t="s">
        <v>1036</v>
      </c>
      <c r="B677" s="105" t="s">
        <v>162</v>
      </c>
      <c r="C677" s="98" t="s">
        <v>192</v>
      </c>
      <c r="D677" s="106">
        <v>44.74</v>
      </c>
      <c r="E677" s="106">
        <v>7.54</v>
      </c>
      <c r="F677" s="106">
        <v>337.33</v>
      </c>
      <c r="G677" s="106">
        <v>3012.77</v>
      </c>
      <c r="H677" s="105" t="s">
        <v>620</v>
      </c>
      <c r="I677" s="98" t="s">
        <v>621</v>
      </c>
      <c r="J677" s="94"/>
    </row>
    <row r="678" ht="24.75" customHeight="1" spans="1:10">
      <c r="A678" s="104" t="s">
        <v>1037</v>
      </c>
      <c r="B678" s="105" t="s">
        <v>162</v>
      </c>
      <c r="C678" s="98" t="s">
        <v>192</v>
      </c>
      <c r="D678" s="106">
        <v>38.82</v>
      </c>
      <c r="E678" s="106">
        <v>7.54</v>
      </c>
      <c r="F678" s="106">
        <v>292.7</v>
      </c>
      <c r="G678" s="106">
        <v>2720.07</v>
      </c>
      <c r="H678" s="105" t="s">
        <v>613</v>
      </c>
      <c r="I678" s="105" t="s">
        <v>614</v>
      </c>
      <c r="J678" s="94"/>
    </row>
    <row r="679" ht="24.75" customHeight="1" spans="1:10">
      <c r="A679" s="104" t="s">
        <v>1038</v>
      </c>
      <c r="B679" s="105" t="s">
        <v>162</v>
      </c>
      <c r="C679" s="98" t="s">
        <v>1039</v>
      </c>
      <c r="D679" s="106">
        <v>44.28</v>
      </c>
      <c r="E679" s="106">
        <v>7.54</v>
      </c>
      <c r="F679" s="106">
        <v>333.87</v>
      </c>
      <c r="G679" s="106">
        <v>2386.2</v>
      </c>
      <c r="H679" s="105" t="s">
        <v>620</v>
      </c>
      <c r="I679" s="98" t="s">
        <v>621</v>
      </c>
      <c r="J679" s="94"/>
    </row>
    <row r="680" ht="24.75" customHeight="1" spans="1:10">
      <c r="A680" s="104" t="s">
        <v>1040</v>
      </c>
      <c r="B680" s="105" t="s">
        <v>162</v>
      </c>
      <c r="C680" s="98" t="s">
        <v>192</v>
      </c>
      <c r="D680" s="106">
        <v>38.92</v>
      </c>
      <c r="E680" s="106">
        <v>7.54</v>
      </c>
      <c r="F680" s="106">
        <v>293.45</v>
      </c>
      <c r="G680" s="106">
        <v>2092.75</v>
      </c>
      <c r="H680" s="105" t="s">
        <v>1041</v>
      </c>
      <c r="I680" s="105" t="s">
        <v>1042</v>
      </c>
      <c r="J680" s="94"/>
    </row>
    <row r="681" ht="24.75" customHeight="1" spans="1:10">
      <c r="A681" s="104" t="s">
        <v>1043</v>
      </c>
      <c r="B681" s="105" t="s">
        <v>162</v>
      </c>
      <c r="C681" s="98" t="s">
        <v>192</v>
      </c>
      <c r="D681" s="106">
        <v>43.67</v>
      </c>
      <c r="E681" s="106">
        <v>7.54</v>
      </c>
      <c r="F681" s="106">
        <v>329.27</v>
      </c>
      <c r="G681" s="106">
        <v>1763.48</v>
      </c>
      <c r="H681" s="105" t="s">
        <v>620</v>
      </c>
      <c r="I681" s="98" t="s">
        <v>621</v>
      </c>
      <c r="J681" s="94"/>
    </row>
    <row r="682" ht="24.75" customHeight="1" spans="1:10">
      <c r="A682" s="104" t="s">
        <v>1044</v>
      </c>
      <c r="B682" s="105" t="s">
        <v>162</v>
      </c>
      <c r="C682" s="98" t="s">
        <v>192</v>
      </c>
      <c r="D682" s="106">
        <v>47.18</v>
      </c>
      <c r="E682" s="106">
        <v>7.54</v>
      </c>
      <c r="F682" s="106">
        <v>355.73</v>
      </c>
      <c r="G682" s="106">
        <v>1407.75</v>
      </c>
      <c r="H682" s="105" t="s">
        <v>673</v>
      </c>
      <c r="I682" s="98" t="s">
        <v>621</v>
      </c>
      <c r="J682" s="94"/>
    </row>
    <row r="683" ht="24.75" customHeight="1" spans="1:10">
      <c r="A683" s="104" t="s">
        <v>1045</v>
      </c>
      <c r="B683" s="105" t="s">
        <v>162</v>
      </c>
      <c r="C683" s="98" t="s">
        <v>192</v>
      </c>
      <c r="D683" s="106">
        <v>37.15</v>
      </c>
      <c r="E683" s="106">
        <v>7.54</v>
      </c>
      <c r="F683" s="106">
        <v>280.11</v>
      </c>
      <c r="G683" s="106">
        <v>1127.64</v>
      </c>
      <c r="H683" s="105" t="s">
        <v>1046</v>
      </c>
      <c r="I683" s="98" t="s">
        <v>1047</v>
      </c>
      <c r="J683" s="94"/>
    </row>
    <row r="684" ht="24.75" customHeight="1" spans="1:10">
      <c r="A684" s="104" t="s">
        <v>1048</v>
      </c>
      <c r="B684" s="105" t="s">
        <v>162</v>
      </c>
      <c r="C684" s="98" t="s">
        <v>192</v>
      </c>
      <c r="D684" s="106">
        <v>44.46</v>
      </c>
      <c r="E684" s="106">
        <v>7.54</v>
      </c>
      <c r="F684" s="106">
        <v>335.22</v>
      </c>
      <c r="G684" s="106">
        <v>792.42</v>
      </c>
      <c r="H684" s="105" t="s">
        <v>628</v>
      </c>
      <c r="I684" s="98" t="s">
        <v>629</v>
      </c>
      <c r="J684" s="94"/>
    </row>
    <row r="685" ht="24.75" customHeight="1" spans="1:10">
      <c r="A685" s="104" t="s">
        <v>1049</v>
      </c>
      <c r="B685" s="105" t="s">
        <v>162</v>
      </c>
      <c r="C685" s="98" t="s">
        <v>192</v>
      </c>
      <c r="D685" s="106">
        <v>44.79</v>
      </c>
      <c r="E685" s="106">
        <v>7.54</v>
      </c>
      <c r="F685" s="106">
        <v>337.72</v>
      </c>
      <c r="G685" s="106">
        <v>454.7</v>
      </c>
      <c r="H685" s="105" t="s">
        <v>613</v>
      </c>
      <c r="I685" s="105" t="s">
        <v>614</v>
      </c>
      <c r="J685" s="94"/>
    </row>
    <row r="686" ht="24.75" customHeight="1" spans="1:10">
      <c r="A686" s="104" t="s">
        <v>1050</v>
      </c>
      <c r="B686" s="105" t="s">
        <v>162</v>
      </c>
      <c r="C686" s="98" t="s">
        <v>192</v>
      </c>
      <c r="D686" s="106">
        <v>45.08</v>
      </c>
      <c r="E686" s="106">
        <v>7.48</v>
      </c>
      <c r="F686" s="106">
        <v>337.19</v>
      </c>
      <c r="G686" s="106">
        <v>117.51</v>
      </c>
      <c r="H686" s="105" t="s">
        <v>664</v>
      </c>
      <c r="I686" s="98" t="s">
        <v>629</v>
      </c>
      <c r="J686" s="94"/>
    </row>
    <row r="687" ht="24.75" customHeight="1" spans="1:10">
      <c r="A687" s="104" t="s">
        <v>1051</v>
      </c>
      <c r="B687" s="105" t="s">
        <v>162</v>
      </c>
      <c r="C687" s="98" t="s">
        <v>192</v>
      </c>
      <c r="D687" s="106">
        <v>15.71</v>
      </c>
      <c r="E687" s="106">
        <v>7.48</v>
      </c>
      <c r="F687" s="106">
        <v>117.51</v>
      </c>
      <c r="G687" s="106">
        <v>0</v>
      </c>
      <c r="H687" s="105" t="s">
        <v>396</v>
      </c>
      <c r="I687" s="98" t="s">
        <v>397</v>
      </c>
      <c r="J687" s="94"/>
    </row>
    <row r="688" ht="24.75" customHeight="1" spans="1:10">
      <c r="A688" s="104" t="s">
        <v>1052</v>
      </c>
      <c r="B688" s="105" t="s">
        <v>157</v>
      </c>
      <c r="C688" s="104" t="s">
        <v>146</v>
      </c>
      <c r="D688" s="106">
        <v>0</v>
      </c>
      <c r="E688" s="106">
        <v>0</v>
      </c>
      <c r="F688" s="106">
        <v>5000</v>
      </c>
      <c r="G688" s="106">
        <v>5000</v>
      </c>
      <c r="H688" s="105" t="s">
        <v>628</v>
      </c>
      <c r="I688" s="98" t="s">
        <v>629</v>
      </c>
      <c r="J688" s="94"/>
    </row>
    <row r="689" ht="24.75" customHeight="1" spans="1:10">
      <c r="A689" s="104" t="s">
        <v>1053</v>
      </c>
      <c r="B689" s="105" t="s">
        <v>162</v>
      </c>
      <c r="C689" s="98" t="s">
        <v>192</v>
      </c>
      <c r="D689" s="106">
        <v>44.63</v>
      </c>
      <c r="E689" s="106">
        <v>7.48</v>
      </c>
      <c r="F689" s="106">
        <v>333.83</v>
      </c>
      <c r="G689" s="106">
        <v>4666.17</v>
      </c>
      <c r="H689" s="105" t="s">
        <v>628</v>
      </c>
      <c r="I689" s="98" t="s">
        <v>629</v>
      </c>
      <c r="J689" s="94"/>
    </row>
    <row r="690" ht="24.75" customHeight="1" spans="1:10">
      <c r="A690" s="104" t="s">
        <v>1054</v>
      </c>
      <c r="B690" s="105" t="s">
        <v>162</v>
      </c>
      <c r="C690" s="98" t="s">
        <v>192</v>
      </c>
      <c r="D690" s="106">
        <v>40.99</v>
      </c>
      <c r="E690" s="106">
        <v>7.48</v>
      </c>
      <c r="F690" s="106">
        <v>306.61</v>
      </c>
      <c r="G690" s="106">
        <v>4359.56</v>
      </c>
      <c r="H690" s="105" t="s">
        <v>613</v>
      </c>
      <c r="I690" s="105" t="s">
        <v>614</v>
      </c>
      <c r="J690" s="94"/>
    </row>
    <row r="691" ht="24.75" customHeight="1" spans="1:10">
      <c r="A691" s="104" t="s">
        <v>1055</v>
      </c>
      <c r="B691" s="105" t="s">
        <v>162</v>
      </c>
      <c r="C691" s="98" t="s">
        <v>192</v>
      </c>
      <c r="D691" s="106">
        <v>45.38</v>
      </c>
      <c r="E691" s="106">
        <v>7.25</v>
      </c>
      <c r="F691" s="106">
        <v>329</v>
      </c>
      <c r="G691" s="106">
        <v>4030.56</v>
      </c>
      <c r="H691" s="105" t="s">
        <v>1056</v>
      </c>
      <c r="I691" s="98" t="s">
        <v>1057</v>
      </c>
      <c r="J691" s="94"/>
    </row>
    <row r="692" ht="24.75" customHeight="1" spans="1:10">
      <c r="A692" s="104" t="s">
        <v>1058</v>
      </c>
      <c r="B692" s="105" t="s">
        <v>162</v>
      </c>
      <c r="C692" s="98" t="s">
        <v>192</v>
      </c>
      <c r="D692" s="106">
        <v>42.92</v>
      </c>
      <c r="E692" s="106">
        <v>7.25</v>
      </c>
      <c r="F692" s="106">
        <v>311.17</v>
      </c>
      <c r="G692" s="106">
        <v>3719.39</v>
      </c>
      <c r="H692" s="105" t="s">
        <v>1059</v>
      </c>
      <c r="I692" s="98" t="s">
        <v>1060</v>
      </c>
      <c r="J692" s="94"/>
    </row>
    <row r="693" ht="24.75" customHeight="1" spans="1:10">
      <c r="A693" s="104" t="s">
        <v>1061</v>
      </c>
      <c r="B693" s="105" t="s">
        <v>162</v>
      </c>
      <c r="C693" s="98" t="s">
        <v>192</v>
      </c>
      <c r="D693" s="106">
        <v>45.31</v>
      </c>
      <c r="E693" s="106">
        <v>7.36</v>
      </c>
      <c r="F693" s="106">
        <v>333.48</v>
      </c>
      <c r="G693" s="106">
        <v>3385.91</v>
      </c>
      <c r="H693" s="105" t="s">
        <v>613</v>
      </c>
      <c r="I693" s="105" t="s">
        <v>614</v>
      </c>
      <c r="J693" s="94"/>
    </row>
    <row r="694" ht="24.75" customHeight="1" spans="1:10">
      <c r="A694" s="104" t="s">
        <v>1062</v>
      </c>
      <c r="B694" s="105" t="s">
        <v>162</v>
      </c>
      <c r="C694" s="98" t="s">
        <v>192</v>
      </c>
      <c r="D694" s="106">
        <v>47.96</v>
      </c>
      <c r="E694" s="106">
        <v>7.36</v>
      </c>
      <c r="F694" s="106">
        <v>352.98</v>
      </c>
      <c r="G694" s="106">
        <v>3032.93</v>
      </c>
      <c r="H694" s="105" t="s">
        <v>1063</v>
      </c>
      <c r="I694" s="98" t="s">
        <v>1064</v>
      </c>
      <c r="J694" s="94"/>
    </row>
    <row r="695" ht="24.75" customHeight="1" spans="1:10">
      <c r="A695" s="104" t="s">
        <v>1065</v>
      </c>
      <c r="B695" s="105" t="s">
        <v>162</v>
      </c>
      <c r="C695" s="98" t="s">
        <v>192</v>
      </c>
      <c r="D695" s="106">
        <v>47.83</v>
      </c>
      <c r="E695" s="106">
        <v>7.36</v>
      </c>
      <c r="F695" s="106">
        <v>352.02</v>
      </c>
      <c r="G695" s="106">
        <v>2680.91</v>
      </c>
      <c r="H695" s="105" t="s">
        <v>628</v>
      </c>
      <c r="I695" s="98" t="s">
        <v>629</v>
      </c>
      <c r="J695" s="94"/>
    </row>
    <row r="696" ht="24.75" customHeight="1" spans="1:10">
      <c r="A696" s="104" t="s">
        <v>1066</v>
      </c>
      <c r="B696" s="105" t="s">
        <v>162</v>
      </c>
      <c r="C696" s="98" t="s">
        <v>561</v>
      </c>
      <c r="D696" s="106">
        <v>47.19</v>
      </c>
      <c r="E696" s="106">
        <v>7.35</v>
      </c>
      <c r="F696" s="106">
        <v>346.84</v>
      </c>
      <c r="G696" s="106">
        <v>2334.07</v>
      </c>
      <c r="H696" s="105" t="s">
        <v>1067</v>
      </c>
      <c r="I696" s="94"/>
      <c r="J696" s="94"/>
    </row>
    <row r="697" ht="24.75" customHeight="1" spans="1:10">
      <c r="A697" s="104" t="s">
        <v>1068</v>
      </c>
      <c r="B697" s="105" t="s">
        <v>162</v>
      </c>
      <c r="C697" s="98" t="s">
        <v>192</v>
      </c>
      <c r="D697" s="106">
        <v>41.1</v>
      </c>
      <c r="E697" s="106">
        <v>7.3</v>
      </c>
      <c r="F697" s="106">
        <v>300</v>
      </c>
      <c r="G697" s="106">
        <v>2034.07</v>
      </c>
      <c r="H697" s="105" t="s">
        <v>1069</v>
      </c>
      <c r="I697" s="98" t="s">
        <v>1070</v>
      </c>
      <c r="J697" s="94"/>
    </row>
    <row r="698" ht="24.75" customHeight="1" spans="1:10">
      <c r="A698" s="104" t="s">
        <v>1071</v>
      </c>
      <c r="B698" s="105" t="s">
        <v>162</v>
      </c>
      <c r="C698" s="98" t="s">
        <v>192</v>
      </c>
      <c r="D698" s="106">
        <v>43.16</v>
      </c>
      <c r="E698" s="106">
        <v>7.3</v>
      </c>
      <c r="F698" s="106">
        <v>315.07</v>
      </c>
      <c r="G698" s="106">
        <v>1719</v>
      </c>
      <c r="H698" s="105" t="s">
        <v>1072</v>
      </c>
      <c r="I698" s="98" t="s">
        <v>1073</v>
      </c>
      <c r="J698" s="94"/>
    </row>
    <row r="699" ht="24.75" customHeight="1" spans="1:10">
      <c r="A699" s="104" t="s">
        <v>1074</v>
      </c>
      <c r="B699" s="105" t="s">
        <v>162</v>
      </c>
      <c r="C699" s="98" t="s">
        <v>192</v>
      </c>
      <c r="D699" s="106">
        <v>41.91</v>
      </c>
      <c r="E699" s="106">
        <v>7.3</v>
      </c>
      <c r="F699" s="106">
        <v>305.94</v>
      </c>
      <c r="G699" s="106">
        <v>1413.06</v>
      </c>
      <c r="H699" s="105" t="s">
        <v>1075</v>
      </c>
      <c r="I699" s="98" t="s">
        <v>1076</v>
      </c>
      <c r="J699" s="94"/>
    </row>
    <row r="700" ht="24.75" customHeight="1" spans="1:10">
      <c r="A700" s="104" t="s">
        <v>1077</v>
      </c>
      <c r="B700" s="105" t="s">
        <v>157</v>
      </c>
      <c r="C700" s="104" t="s">
        <v>146</v>
      </c>
      <c r="D700" s="106">
        <v>0</v>
      </c>
      <c r="E700" s="106">
        <v>0</v>
      </c>
      <c r="F700" s="106">
        <v>10000</v>
      </c>
      <c r="G700" s="106">
        <v>11413.06</v>
      </c>
      <c r="H700" s="105" t="s">
        <v>1078</v>
      </c>
      <c r="I700" s="98" t="s">
        <v>1079</v>
      </c>
      <c r="J700" s="94"/>
    </row>
    <row r="701" ht="24.75" customHeight="1" spans="1:10">
      <c r="A701" s="104" t="s">
        <v>1080</v>
      </c>
      <c r="B701" s="105" t="s">
        <v>162</v>
      </c>
      <c r="C701" s="98" t="s">
        <v>192</v>
      </c>
      <c r="D701" s="106">
        <v>48.09</v>
      </c>
      <c r="E701" s="106">
        <v>7.25</v>
      </c>
      <c r="F701" s="106">
        <v>348.65</v>
      </c>
      <c r="G701" s="106">
        <v>11064.41</v>
      </c>
      <c r="H701" s="105" t="s">
        <v>1078</v>
      </c>
      <c r="I701" s="98" t="s">
        <v>1079</v>
      </c>
      <c r="J701" s="94"/>
    </row>
    <row r="702" ht="24.75" customHeight="1" spans="1:10">
      <c r="A702" s="104" t="s">
        <v>1081</v>
      </c>
      <c r="B702" s="105" t="s">
        <v>162</v>
      </c>
      <c r="C702" s="98" t="s">
        <v>192</v>
      </c>
      <c r="D702" s="106">
        <v>43.9</v>
      </c>
      <c r="E702" s="106">
        <v>7.24</v>
      </c>
      <c r="F702" s="106">
        <v>317.83</v>
      </c>
      <c r="G702" s="106">
        <v>10746.58</v>
      </c>
      <c r="H702" s="105" t="s">
        <v>1082</v>
      </c>
      <c r="I702" s="98" t="s">
        <v>1083</v>
      </c>
      <c r="J702" s="94"/>
    </row>
    <row r="703" ht="24.75" customHeight="1" spans="1:10">
      <c r="A703" s="104" t="s">
        <v>1084</v>
      </c>
      <c r="B703" s="105" t="s">
        <v>162</v>
      </c>
      <c r="C703" s="98" t="s">
        <v>192</v>
      </c>
      <c r="D703" s="106">
        <v>46.92</v>
      </c>
      <c r="E703" s="106">
        <v>7.25</v>
      </c>
      <c r="F703" s="106">
        <v>340.17</v>
      </c>
      <c r="G703" s="106">
        <v>10406.41</v>
      </c>
      <c r="H703" s="105" t="s">
        <v>1056</v>
      </c>
      <c r="I703" s="98" t="s">
        <v>1057</v>
      </c>
      <c r="J703" s="94"/>
    </row>
    <row r="704" ht="25.5" customHeight="1" spans="1:10">
      <c r="A704" s="104" t="s">
        <v>1085</v>
      </c>
      <c r="B704" s="105" t="s">
        <v>162</v>
      </c>
      <c r="C704" s="98" t="s">
        <v>192</v>
      </c>
      <c r="D704" s="106">
        <v>34.54</v>
      </c>
      <c r="E704" s="106">
        <v>7.11</v>
      </c>
      <c r="F704" s="106">
        <v>245.57</v>
      </c>
      <c r="G704" s="106">
        <v>10160.84</v>
      </c>
      <c r="H704" s="105" t="s">
        <v>673</v>
      </c>
      <c r="I704" s="98" t="s">
        <v>621</v>
      </c>
      <c r="J704" s="94"/>
    </row>
    <row r="705" ht="24.75" customHeight="1" spans="1:10">
      <c r="A705" s="104" t="s">
        <v>1086</v>
      </c>
      <c r="B705" s="105" t="s">
        <v>162</v>
      </c>
      <c r="C705" s="98" t="s">
        <v>192</v>
      </c>
      <c r="D705" s="106">
        <v>40.67</v>
      </c>
      <c r="E705" s="106">
        <v>7.1</v>
      </c>
      <c r="F705" s="106">
        <v>288.75</v>
      </c>
      <c r="G705" s="106">
        <v>9872.09</v>
      </c>
      <c r="H705" s="105" t="s">
        <v>1087</v>
      </c>
      <c r="I705" s="98" t="s">
        <v>1088</v>
      </c>
      <c r="J705" s="94"/>
    </row>
    <row r="706" ht="25.5" customHeight="1" spans="1:10">
      <c r="A706" s="104" t="s">
        <v>1089</v>
      </c>
      <c r="B706" s="105" t="s">
        <v>162</v>
      </c>
      <c r="C706" s="98" t="s">
        <v>192</v>
      </c>
      <c r="D706" s="106">
        <v>47.82</v>
      </c>
      <c r="E706" s="106">
        <v>7.11</v>
      </c>
      <c r="F706" s="106">
        <v>340</v>
      </c>
      <c r="G706" s="106">
        <v>9532.09</v>
      </c>
      <c r="H706" s="105" t="s">
        <v>271</v>
      </c>
      <c r="I706" s="98" t="s">
        <v>265</v>
      </c>
      <c r="J706" s="94"/>
    </row>
    <row r="707" ht="24.75" customHeight="1" spans="1:10">
      <c r="A707" s="98" t="s">
        <v>1090</v>
      </c>
      <c r="B707" s="98"/>
      <c r="C707" s="98"/>
      <c r="D707" s="98"/>
      <c r="E707" s="98"/>
      <c r="F707" s="98"/>
      <c r="G707" s="98"/>
      <c r="H707" s="98"/>
      <c r="I707" s="98"/>
      <c r="J707" s="98"/>
    </row>
    <row r="708" ht="24.75" customHeight="1" spans="1:10">
      <c r="A708" s="94"/>
      <c r="B708" s="94"/>
      <c r="C708" s="94"/>
      <c r="D708" s="94"/>
      <c r="E708" s="94"/>
      <c r="F708" s="94"/>
      <c r="G708" s="94"/>
      <c r="H708" s="94"/>
      <c r="I708" s="94"/>
      <c r="J708" s="94"/>
    </row>
    <row r="709" ht="24.75" customHeight="1" spans="1:10">
      <c r="A709" s="105" t="s">
        <v>1091</v>
      </c>
      <c r="B709" s="98"/>
      <c r="C709" s="98"/>
      <c r="D709" s="98"/>
      <c r="E709" s="98"/>
      <c r="F709" s="98"/>
      <c r="G709" s="98"/>
      <c r="H709" s="98"/>
      <c r="I709" s="98"/>
      <c r="J709" s="98"/>
    </row>
    <row r="710" ht="24.75" customHeight="1" spans="1:10">
      <c r="A710" s="121" t="s">
        <v>1092</v>
      </c>
      <c r="B710" s="121"/>
      <c r="C710" s="121"/>
      <c r="D710" s="121"/>
      <c r="E710" s="121"/>
      <c r="F710" s="121"/>
      <c r="G710" s="121"/>
      <c r="H710" s="121"/>
      <c r="I710" s="121"/>
      <c r="J710" s="121"/>
    </row>
  </sheetData>
  <mergeCells count="164">
    <mergeCell ref="A1:J1"/>
    <mergeCell ref="A2:J2"/>
    <mergeCell ref="A3:B3"/>
    <mergeCell ref="C3:G3"/>
    <mergeCell ref="H3:J3"/>
    <mergeCell ref="A4:C4"/>
    <mergeCell ref="H4:J4"/>
    <mergeCell ref="A30:J30"/>
    <mergeCell ref="A31:B31"/>
    <mergeCell ref="C31:G31"/>
    <mergeCell ref="H31:J31"/>
    <mergeCell ref="A32:C32"/>
    <mergeCell ref="H32:J32"/>
    <mergeCell ref="A64:J64"/>
    <mergeCell ref="A65:B65"/>
    <mergeCell ref="C65:G65"/>
    <mergeCell ref="H65:J65"/>
    <mergeCell ref="A66:C66"/>
    <mergeCell ref="H66:J66"/>
    <mergeCell ref="A85:J85"/>
    <mergeCell ref="A86:B86"/>
    <mergeCell ref="C86:G86"/>
    <mergeCell ref="H86:J86"/>
    <mergeCell ref="A87:C87"/>
    <mergeCell ref="H87:J87"/>
    <mergeCell ref="A92:J92"/>
    <mergeCell ref="A93:B93"/>
    <mergeCell ref="C93:G93"/>
    <mergeCell ref="H93:J93"/>
    <mergeCell ref="A94:C94"/>
    <mergeCell ref="H94:J94"/>
    <mergeCell ref="A115:J115"/>
    <mergeCell ref="A116:B116"/>
    <mergeCell ref="C116:G116"/>
    <mergeCell ref="H116:J116"/>
    <mergeCell ref="A117:C117"/>
    <mergeCell ref="H117:J117"/>
    <mergeCell ref="A187:J187"/>
    <mergeCell ref="A188:B188"/>
    <mergeCell ref="C188:G188"/>
    <mergeCell ref="H188:J188"/>
    <mergeCell ref="A189:C189"/>
    <mergeCell ref="H189:J189"/>
    <mergeCell ref="A219:B219"/>
    <mergeCell ref="A220:B220"/>
    <mergeCell ref="A221:B221"/>
    <mergeCell ref="A222:B222"/>
    <mergeCell ref="A223:C223"/>
    <mergeCell ref="D223:H223"/>
    <mergeCell ref="I223:K223"/>
    <mergeCell ref="A224:C224"/>
    <mergeCell ref="D224:H224"/>
    <mergeCell ref="I224:K224"/>
    <mergeCell ref="A225:D225"/>
    <mergeCell ref="I225:K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A275:J275"/>
    <mergeCell ref="A276:B276"/>
    <mergeCell ref="C276:G276"/>
    <mergeCell ref="H276:J276"/>
    <mergeCell ref="A277:C277"/>
    <mergeCell ref="H277:J277"/>
    <mergeCell ref="A288:J288"/>
    <mergeCell ref="A289:B289"/>
    <mergeCell ref="C289:G289"/>
    <mergeCell ref="H289:J289"/>
    <mergeCell ref="A290:C290"/>
    <mergeCell ref="H290:J290"/>
    <mergeCell ref="A295:J295"/>
    <mergeCell ref="A296:B296"/>
    <mergeCell ref="C296:G296"/>
    <mergeCell ref="H296:J296"/>
    <mergeCell ref="A297:C297"/>
    <mergeCell ref="H297:J297"/>
    <mergeCell ref="A318:J318"/>
    <mergeCell ref="A319:B319"/>
    <mergeCell ref="C319:G319"/>
    <mergeCell ref="H319:J319"/>
    <mergeCell ref="A320:C320"/>
    <mergeCell ref="H320:J320"/>
    <mergeCell ref="A325:J325"/>
    <mergeCell ref="A326:B326"/>
    <mergeCell ref="C326:G326"/>
    <mergeCell ref="H326:J326"/>
    <mergeCell ref="A327:C327"/>
    <mergeCell ref="H327:J327"/>
    <mergeCell ref="A337:J337"/>
    <mergeCell ref="A338:B338"/>
    <mergeCell ref="C338:G338"/>
    <mergeCell ref="H338:J338"/>
    <mergeCell ref="A339:C339"/>
    <mergeCell ref="H339:J339"/>
    <mergeCell ref="A385:J385"/>
    <mergeCell ref="A386:B386"/>
    <mergeCell ref="C386:G386"/>
    <mergeCell ref="H386:J386"/>
    <mergeCell ref="A387:C387"/>
    <mergeCell ref="H387:J387"/>
    <mergeCell ref="A399:J399"/>
    <mergeCell ref="A400:B400"/>
    <mergeCell ref="C400:G400"/>
    <mergeCell ref="H400:J400"/>
    <mergeCell ref="A401:C401"/>
    <mergeCell ref="H401:J401"/>
    <mergeCell ref="A485:J485"/>
    <mergeCell ref="A486:B486"/>
    <mergeCell ref="C486:G486"/>
    <mergeCell ref="H486:J486"/>
    <mergeCell ref="A487:C487"/>
    <mergeCell ref="H487:J487"/>
    <mergeCell ref="A505:B505"/>
    <mergeCell ref="D505:J505"/>
    <mergeCell ref="A506:B506"/>
    <mergeCell ref="C506:G506"/>
    <mergeCell ref="H506:J506"/>
    <mergeCell ref="A507:C507"/>
    <mergeCell ref="H507:J507"/>
    <mergeCell ref="A562:J562"/>
    <mergeCell ref="A563:B563"/>
    <mergeCell ref="C563:G563"/>
    <mergeCell ref="H563:J563"/>
    <mergeCell ref="A564:C564"/>
    <mergeCell ref="H564:J564"/>
    <mergeCell ref="A589:J589"/>
    <mergeCell ref="A590:B590"/>
    <mergeCell ref="C590:G590"/>
    <mergeCell ref="H590:J590"/>
    <mergeCell ref="A591:C591"/>
    <mergeCell ref="H591:J591"/>
    <mergeCell ref="A612:J612"/>
    <mergeCell ref="A613:B613"/>
    <mergeCell ref="C613:G613"/>
    <mergeCell ref="H613:J613"/>
    <mergeCell ref="A614:C614"/>
    <mergeCell ref="H614:J614"/>
    <mergeCell ref="A635:J635"/>
    <mergeCell ref="A636:B636"/>
    <mergeCell ref="C636:G636"/>
    <mergeCell ref="H636:J636"/>
    <mergeCell ref="A637:C637"/>
    <mergeCell ref="H637:J637"/>
    <mergeCell ref="A707:J707"/>
    <mergeCell ref="A709:J709"/>
    <mergeCell ref="A710:J710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D14"/>
  <sheetViews>
    <sheetView workbookViewId="0">
      <selection activeCell="N11" sqref="N11"/>
    </sheetView>
  </sheetViews>
  <sheetFormatPr defaultColWidth="8.66666666666667" defaultRowHeight="14" outlineLevelCol="3"/>
  <cols>
    <col min="1" max="1" width="8.66666666666667" style="84"/>
    <col min="2" max="2" width="13.5" style="84" customWidth="1"/>
    <col min="3" max="3" width="32.25" style="84" customWidth="1"/>
    <col min="4" max="4" width="30.1666666666667" style="84" customWidth="1"/>
    <col min="5" max="16384" width="8.66666666666667" style="84"/>
  </cols>
  <sheetData>
    <row r="1" s="1" customFormat="1" spans="1:4">
      <c r="A1" s="85" t="s">
        <v>1093</v>
      </c>
      <c r="B1" s="85"/>
      <c r="C1" s="85"/>
      <c r="D1" s="85"/>
    </row>
    <row r="2" s="1" customFormat="1" spans="1:4">
      <c r="A2" s="85"/>
      <c r="B2" s="85"/>
      <c r="C2" s="85"/>
      <c r="D2" s="85"/>
    </row>
    <row r="3" s="1" customFormat="1" ht="20" customHeight="1" spans="1:4">
      <c r="A3" s="18" t="s">
        <v>1094</v>
      </c>
      <c r="B3" s="18" t="s">
        <v>1095</v>
      </c>
      <c r="C3" s="18" t="s">
        <v>1096</v>
      </c>
      <c r="D3" s="18" t="s">
        <v>1097</v>
      </c>
    </row>
    <row r="4" s="1" customFormat="1" ht="31" customHeight="1" spans="1:4">
      <c r="A4" s="18">
        <v>1</v>
      </c>
      <c r="B4" s="18"/>
      <c r="C4" s="86" t="s">
        <v>1098</v>
      </c>
      <c r="D4" s="17">
        <v>6056.38</v>
      </c>
    </row>
    <row r="5" s="1" customFormat="1" ht="20" customHeight="1" spans="1:4">
      <c r="A5" s="18">
        <v>2</v>
      </c>
      <c r="B5" s="18"/>
      <c r="C5" s="17" t="s">
        <v>1099</v>
      </c>
      <c r="D5" s="17">
        <v>12376.2</v>
      </c>
    </row>
    <row r="6" s="1" customFormat="1" ht="20" customHeight="1" spans="1:4">
      <c r="A6" s="18">
        <v>3</v>
      </c>
      <c r="B6" s="87"/>
      <c r="C6" s="17" t="s">
        <v>1100</v>
      </c>
      <c r="D6" s="17">
        <v>725.71</v>
      </c>
    </row>
    <row r="7" s="1" customFormat="1" ht="28" customHeight="1" spans="1:4">
      <c r="A7" s="88"/>
      <c r="B7" s="88"/>
      <c r="C7" s="89" t="s">
        <v>119</v>
      </c>
      <c r="D7" s="89">
        <v>19158.29</v>
      </c>
    </row>
    <row r="8" s="1" customFormat="1" spans="1:4">
      <c r="A8" s="88"/>
      <c r="B8" s="88"/>
      <c r="C8" s="90"/>
      <c r="D8" s="90"/>
    </row>
    <row r="9" s="1" customFormat="1" spans="1:4">
      <c r="A9" s="85" t="s">
        <v>1101</v>
      </c>
      <c r="B9" s="85"/>
      <c r="C9" s="85"/>
      <c r="D9" s="85"/>
    </row>
    <row r="10" s="1" customFormat="1" spans="1:4">
      <c r="A10" s="85"/>
      <c r="B10" s="85"/>
      <c r="C10" s="85"/>
      <c r="D10" s="85"/>
    </row>
    <row r="11" s="1" customFormat="1" ht="20" customHeight="1" spans="1:4">
      <c r="A11" s="18" t="s">
        <v>1094</v>
      </c>
      <c r="B11" s="18" t="s">
        <v>1095</v>
      </c>
      <c r="C11" s="18" t="s">
        <v>1102</v>
      </c>
      <c r="D11" s="18" t="s">
        <v>1097</v>
      </c>
    </row>
    <row r="12" s="1" customFormat="1" ht="20" customHeight="1" spans="1:4">
      <c r="A12" s="18">
        <v>1</v>
      </c>
      <c r="B12" s="18" t="s">
        <v>1103</v>
      </c>
      <c r="C12" s="17" t="s">
        <v>1104</v>
      </c>
      <c r="D12" s="18">
        <v>4106.76</v>
      </c>
    </row>
    <row r="13" s="1" customFormat="1" ht="31" customHeight="1" spans="1:4">
      <c r="A13" s="88"/>
      <c r="B13" s="88"/>
      <c r="C13" s="89" t="s">
        <v>119</v>
      </c>
      <c r="D13" s="89">
        <v>4106.76</v>
      </c>
    </row>
    <row r="14" s="1" customFormat="1" ht="15" spans="1:4">
      <c r="A14" s="91"/>
      <c r="B14" s="91"/>
      <c r="C14" s="92"/>
      <c r="D14" s="92"/>
    </row>
  </sheetData>
  <mergeCells count="2">
    <mergeCell ref="A1:D2"/>
    <mergeCell ref="A9:D1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/>
  </sheetPr>
  <dimension ref="A1:M44"/>
  <sheetViews>
    <sheetView workbookViewId="0">
      <selection activeCell="C12" sqref="C12"/>
    </sheetView>
  </sheetViews>
  <sheetFormatPr defaultColWidth="8" defaultRowHeight="14"/>
  <cols>
    <col min="1" max="1" width="20" customWidth="1"/>
    <col min="2" max="2" width="10" customWidth="1"/>
    <col min="3" max="4" width="20" customWidth="1"/>
    <col min="5" max="5" width="12.0833333333333" customWidth="1"/>
    <col min="8" max="8" width="11.9166666666667" customWidth="1"/>
    <col min="9" max="9" width="8.58333333333333" customWidth="1"/>
    <col min="10" max="10" width="11.8333333333333" customWidth="1"/>
    <col min="11" max="11" width="12.3333333333333" customWidth="1"/>
    <col min="12" max="12" width="13.9166666666667" customWidth="1"/>
    <col min="13" max="13" width="10.1666666666667" customWidth="1"/>
  </cols>
  <sheetData>
    <row r="1" ht="30" customHeight="1" spans="1:13">
      <c r="A1" s="22" t="s">
        <v>1105</v>
      </c>
      <c r="B1" s="22"/>
      <c r="C1" s="22"/>
      <c r="D1" s="22"/>
      <c r="E1" s="22"/>
      <c r="G1" s="32" t="s">
        <v>1106</v>
      </c>
      <c r="H1" s="32"/>
      <c r="I1" s="32"/>
      <c r="J1" s="32"/>
      <c r="K1" s="32"/>
      <c r="L1" s="32"/>
      <c r="M1" s="32"/>
    </row>
    <row r="2" ht="15" customHeight="1" spans="1:13">
      <c r="A2" s="49" t="s">
        <v>9</v>
      </c>
      <c r="B2" s="49" t="s">
        <v>102</v>
      </c>
      <c r="C2" s="49" t="s">
        <v>103</v>
      </c>
      <c r="D2" s="49" t="s">
        <v>105</v>
      </c>
      <c r="E2" s="49" t="s">
        <v>106</v>
      </c>
      <c r="G2" s="33" t="s">
        <v>1107</v>
      </c>
      <c r="H2" s="33"/>
      <c r="I2" s="33"/>
      <c r="J2" s="33"/>
      <c r="K2" s="33"/>
      <c r="L2" s="33"/>
      <c r="M2" s="33"/>
    </row>
    <row r="3" ht="15" customHeight="1" spans="1:13">
      <c r="A3" s="50" t="s">
        <v>1108</v>
      </c>
      <c r="B3" s="51">
        <v>309</v>
      </c>
      <c r="C3" s="51">
        <v>335</v>
      </c>
      <c r="D3" s="51">
        <v>342</v>
      </c>
      <c r="E3" s="51">
        <v>342</v>
      </c>
      <c r="G3" s="34" t="s">
        <v>1094</v>
      </c>
      <c r="H3" s="34" t="s">
        <v>1109</v>
      </c>
      <c r="I3" s="34" t="s">
        <v>1110</v>
      </c>
      <c r="J3" s="34" t="s">
        <v>1111</v>
      </c>
      <c r="K3" s="34" t="s">
        <v>1112</v>
      </c>
      <c r="L3" s="34" t="s">
        <v>1113</v>
      </c>
      <c r="M3" s="34" t="s">
        <v>143</v>
      </c>
    </row>
    <row r="4" ht="15" customHeight="1" spans="1:13">
      <c r="A4" s="50" t="s">
        <v>1114</v>
      </c>
      <c r="B4" s="51">
        <v>171</v>
      </c>
      <c r="C4" s="51">
        <v>179</v>
      </c>
      <c r="D4" s="51">
        <v>189</v>
      </c>
      <c r="E4" s="51">
        <v>189</v>
      </c>
      <c r="G4" s="35">
        <v>1</v>
      </c>
      <c r="H4" s="35" t="s">
        <v>1115</v>
      </c>
      <c r="I4" s="42" t="s">
        <v>1116</v>
      </c>
      <c r="J4" s="35">
        <v>125</v>
      </c>
      <c r="K4" s="35">
        <v>38</v>
      </c>
      <c r="L4" s="35"/>
      <c r="M4" s="35"/>
    </row>
    <row r="5" ht="15" customHeight="1" spans="1:13">
      <c r="A5" s="50" t="s">
        <v>1117</v>
      </c>
      <c r="B5" s="51">
        <v>3</v>
      </c>
      <c r="C5" s="51">
        <v>11</v>
      </c>
      <c r="D5" s="78"/>
      <c r="E5" s="78"/>
      <c r="G5" s="35">
        <v>2</v>
      </c>
      <c r="H5" s="35" t="s">
        <v>1115</v>
      </c>
      <c r="I5" s="42" t="s">
        <v>1118</v>
      </c>
      <c r="J5" s="35">
        <v>80</v>
      </c>
      <c r="K5" s="35">
        <v>68</v>
      </c>
      <c r="L5" s="35"/>
      <c r="M5" s="35"/>
    </row>
    <row r="6" ht="15" customHeight="1" spans="1:13">
      <c r="A6" s="50" t="s">
        <v>1119</v>
      </c>
      <c r="B6" s="79">
        <v>480</v>
      </c>
      <c r="C6" s="79">
        <v>514</v>
      </c>
      <c r="D6" s="79">
        <v>531</v>
      </c>
      <c r="E6" s="79">
        <v>531</v>
      </c>
      <c r="G6" s="35">
        <v>3</v>
      </c>
      <c r="H6" s="35" t="s">
        <v>1115</v>
      </c>
      <c r="I6" s="42" t="s">
        <v>1120</v>
      </c>
      <c r="J6" s="35">
        <v>80</v>
      </c>
      <c r="K6" s="35">
        <v>62</v>
      </c>
      <c r="L6" s="35"/>
      <c r="M6" s="35"/>
    </row>
    <row r="7" ht="15" customHeight="1" spans="1:13">
      <c r="A7" s="80" t="s">
        <v>1121</v>
      </c>
      <c r="B7" s="78" t="s">
        <v>1122</v>
      </c>
      <c r="C7" s="81">
        <v>0.0708333333333333</v>
      </c>
      <c r="D7" s="81">
        <v>0.0933852140077821</v>
      </c>
      <c r="E7" s="82">
        <v>0</v>
      </c>
      <c r="G7" s="35">
        <v>4</v>
      </c>
      <c r="H7" s="35" t="s">
        <v>1115</v>
      </c>
      <c r="I7" s="42" t="s">
        <v>1123</v>
      </c>
      <c r="J7" s="35">
        <v>24</v>
      </c>
      <c r="K7" s="35">
        <v>0</v>
      </c>
      <c r="L7" s="35"/>
      <c r="M7" s="35"/>
    </row>
    <row r="8" ht="15" customHeight="1" spans="1:13">
      <c r="G8" s="35">
        <v>5</v>
      </c>
      <c r="H8" s="35" t="s">
        <v>1115</v>
      </c>
      <c r="I8" s="42" t="s">
        <v>1124</v>
      </c>
      <c r="J8" s="35"/>
      <c r="K8" s="35">
        <v>3</v>
      </c>
      <c r="L8" s="35"/>
      <c r="M8" s="35"/>
    </row>
    <row r="9" ht="15" customHeight="1" spans="1:13">
      <c r="A9" s="83"/>
      <c r="B9" s="83"/>
      <c r="C9" s="83"/>
      <c r="D9" s="83"/>
      <c r="E9" s="83"/>
      <c r="G9" s="37" t="s">
        <v>119</v>
      </c>
      <c r="H9" s="37"/>
      <c r="I9" s="37"/>
      <c r="J9" s="37">
        <v>309</v>
      </c>
      <c r="K9" s="37">
        <v>171</v>
      </c>
      <c r="L9" s="37"/>
      <c r="M9" s="37" t="s">
        <v>1125</v>
      </c>
    </row>
    <row r="11" ht="16.5" spans="1:13">
      <c r="G11" s="33" t="s">
        <v>1126</v>
      </c>
      <c r="H11" s="33"/>
      <c r="I11" s="33"/>
      <c r="J11" s="33"/>
      <c r="K11" s="33"/>
      <c r="L11" s="33"/>
      <c r="M11" s="33"/>
    </row>
    <row r="12" ht="16.5" spans="1:13">
      <c r="G12" s="34" t="s">
        <v>1094</v>
      </c>
      <c r="H12" s="34" t="s">
        <v>1109</v>
      </c>
      <c r="I12" s="34" t="s">
        <v>1110</v>
      </c>
      <c r="J12" s="34" t="s">
        <v>1111</v>
      </c>
      <c r="K12" s="34" t="s">
        <v>1112</v>
      </c>
      <c r="L12" s="34" t="s">
        <v>1113</v>
      </c>
      <c r="M12" s="34" t="s">
        <v>143</v>
      </c>
    </row>
    <row r="13" ht="14.5" spans="1:13">
      <c r="G13" s="35">
        <v>1</v>
      </c>
      <c r="H13" s="35" t="s">
        <v>1115</v>
      </c>
      <c r="I13" s="42" t="s">
        <v>1116</v>
      </c>
      <c r="J13" s="35">
        <v>125</v>
      </c>
      <c r="K13" s="35">
        <v>38</v>
      </c>
      <c r="L13" s="35"/>
      <c r="M13" s="35"/>
    </row>
    <row r="14" ht="14.5" spans="1:13">
      <c r="G14" s="35">
        <v>2</v>
      </c>
      <c r="H14" s="35" t="s">
        <v>1115</v>
      </c>
      <c r="I14" s="42" t="s">
        <v>1118</v>
      </c>
      <c r="J14" s="35">
        <v>106</v>
      </c>
      <c r="K14" s="35">
        <v>68</v>
      </c>
      <c r="L14" s="35"/>
      <c r="M14" s="35"/>
    </row>
    <row r="15" ht="14.5" spans="1:13">
      <c r="G15" s="35">
        <v>3</v>
      </c>
      <c r="H15" s="35" t="s">
        <v>1115</v>
      </c>
      <c r="I15" s="42" t="s">
        <v>1120</v>
      </c>
      <c r="J15" s="35">
        <v>80</v>
      </c>
      <c r="K15" s="35">
        <v>62</v>
      </c>
      <c r="L15" s="35"/>
      <c r="M15" s="35"/>
    </row>
    <row r="16" ht="14.5" spans="1:13">
      <c r="G16" s="35">
        <v>4</v>
      </c>
      <c r="H16" s="35" t="s">
        <v>1115</v>
      </c>
      <c r="I16" s="42" t="s">
        <v>1123</v>
      </c>
      <c r="J16" s="35">
        <v>24</v>
      </c>
      <c r="K16" s="35">
        <v>0</v>
      </c>
      <c r="L16" s="35"/>
      <c r="M16" s="35"/>
    </row>
    <row r="17" ht="14.5" spans="7:13">
      <c r="G17" s="35">
        <v>5</v>
      </c>
      <c r="H17" s="35" t="s">
        <v>1115</v>
      </c>
      <c r="I17" s="42" t="s">
        <v>1124</v>
      </c>
      <c r="J17" s="35"/>
      <c r="K17" s="35">
        <v>11</v>
      </c>
      <c r="L17" s="35"/>
      <c r="M17" s="35"/>
    </row>
    <row r="18" ht="14.5" spans="7:13">
      <c r="G18" s="37" t="s">
        <v>119</v>
      </c>
      <c r="H18" s="37"/>
      <c r="I18" s="37"/>
      <c r="J18" s="37">
        <v>335</v>
      </c>
      <c r="K18" s="37">
        <v>179</v>
      </c>
      <c r="L18" s="37"/>
      <c r="M18" s="37" t="s">
        <v>1127</v>
      </c>
    </row>
    <row r="20" ht="16.5" spans="7:13">
      <c r="G20" s="33" t="s">
        <v>1128</v>
      </c>
      <c r="H20" s="33"/>
      <c r="I20" s="33"/>
      <c r="J20" s="33"/>
      <c r="K20" s="33"/>
      <c r="L20" s="33"/>
      <c r="M20" s="33"/>
    </row>
    <row r="21" ht="16.5" spans="7:13">
      <c r="G21" s="34" t="s">
        <v>1094</v>
      </c>
      <c r="H21" s="34" t="s">
        <v>1109</v>
      </c>
      <c r="I21" s="34" t="s">
        <v>1110</v>
      </c>
      <c r="J21" s="34" t="s">
        <v>1111</v>
      </c>
      <c r="K21" s="34" t="s">
        <v>1112</v>
      </c>
      <c r="L21" s="34" t="s">
        <v>1113</v>
      </c>
      <c r="M21" s="34" t="s">
        <v>143</v>
      </c>
    </row>
    <row r="22" ht="29" spans="7:13">
      <c r="G22" s="35">
        <v>1</v>
      </c>
      <c r="H22" s="35" t="s">
        <v>1129</v>
      </c>
      <c r="I22" s="35" t="s">
        <v>1130</v>
      </c>
      <c r="J22" s="35"/>
      <c r="K22" s="35"/>
      <c r="L22" s="35"/>
      <c r="M22" s="35"/>
    </row>
    <row r="23" ht="14.5" spans="7:13">
      <c r="G23" s="35">
        <v>2</v>
      </c>
      <c r="H23" s="35" t="s">
        <v>1115</v>
      </c>
      <c r="I23" s="35" t="s">
        <v>1116</v>
      </c>
      <c r="J23" s="35">
        <v>125</v>
      </c>
      <c r="K23" s="35">
        <v>38</v>
      </c>
      <c r="L23" s="35"/>
      <c r="M23" s="35"/>
    </row>
    <row r="24" ht="14.5" spans="7:13">
      <c r="G24" s="35">
        <v>3</v>
      </c>
      <c r="H24" s="35" t="s">
        <v>1115</v>
      </c>
      <c r="I24" s="35" t="s">
        <v>1118</v>
      </c>
      <c r="J24" s="35">
        <v>106</v>
      </c>
      <c r="K24" s="35">
        <v>68</v>
      </c>
      <c r="L24" s="35"/>
      <c r="M24" s="35"/>
    </row>
    <row r="25" ht="14.5" spans="7:13">
      <c r="G25" s="35">
        <v>4</v>
      </c>
      <c r="H25" s="35" t="s">
        <v>1115</v>
      </c>
      <c r="I25" s="35" t="s">
        <v>1120</v>
      </c>
      <c r="J25" s="35">
        <v>80</v>
      </c>
      <c r="K25" s="35">
        <v>62</v>
      </c>
      <c r="L25" s="35"/>
      <c r="M25" s="35"/>
    </row>
    <row r="26" ht="14.5" spans="7:13">
      <c r="G26" s="35">
        <v>5</v>
      </c>
      <c r="H26" s="35" t="s">
        <v>1115</v>
      </c>
      <c r="I26" s="35" t="s">
        <v>1123</v>
      </c>
      <c r="J26" s="35">
        <v>24</v>
      </c>
      <c r="K26" s="35"/>
      <c r="L26" s="35"/>
      <c r="M26" s="35"/>
    </row>
    <row r="27" ht="14.5" spans="7:13">
      <c r="G27" s="35">
        <v>6</v>
      </c>
      <c r="H27" s="35" t="s">
        <v>1115</v>
      </c>
      <c r="I27" s="35" t="s">
        <v>1124</v>
      </c>
      <c r="J27" s="35"/>
      <c r="K27" s="35"/>
      <c r="L27" s="35">
        <v>6</v>
      </c>
      <c r="M27" s="35"/>
    </row>
    <row r="28" ht="14.5" spans="7:13">
      <c r="G28" s="35">
        <v>7</v>
      </c>
      <c r="H28" s="35" t="s">
        <v>1115</v>
      </c>
      <c r="I28" s="35" t="s">
        <v>1131</v>
      </c>
      <c r="J28" s="35"/>
      <c r="K28" s="35">
        <v>18</v>
      </c>
      <c r="L28" s="35"/>
      <c r="M28" s="35" t="s">
        <v>1132</v>
      </c>
    </row>
    <row r="29" ht="14.5" spans="7:13">
      <c r="G29" s="35">
        <v>8</v>
      </c>
      <c r="H29" s="35" t="s">
        <v>1115</v>
      </c>
      <c r="I29" s="35" t="s">
        <v>1133</v>
      </c>
      <c r="J29" s="35">
        <v>3</v>
      </c>
      <c r="K29" s="35">
        <v>3</v>
      </c>
      <c r="L29" s="35"/>
      <c r="M29" s="35"/>
    </row>
    <row r="30" ht="14.5" spans="7:13">
      <c r="G30" s="35">
        <v>9</v>
      </c>
      <c r="H30" s="35" t="s">
        <v>1115</v>
      </c>
      <c r="I30" s="35" t="s">
        <v>1134</v>
      </c>
      <c r="J30" s="35">
        <v>4</v>
      </c>
      <c r="K30" s="35"/>
      <c r="L30" s="35"/>
      <c r="M30" s="35"/>
    </row>
    <row r="31" ht="14.5" spans="7:13">
      <c r="G31" s="37" t="s">
        <v>1135</v>
      </c>
      <c r="H31" s="37"/>
      <c r="I31" s="37"/>
      <c r="J31" s="37">
        <v>342</v>
      </c>
      <c r="K31" s="37">
        <v>189</v>
      </c>
      <c r="L31" s="37"/>
      <c r="M31" s="37" t="s">
        <v>1136</v>
      </c>
    </row>
    <row r="34" ht="16.5" spans="7:13">
      <c r="G34" s="33" t="s">
        <v>1137</v>
      </c>
      <c r="H34" s="33"/>
      <c r="I34" s="33"/>
      <c r="J34" s="33"/>
      <c r="K34" s="33"/>
      <c r="L34" s="33"/>
      <c r="M34" s="33"/>
    </row>
    <row r="35" ht="16.5" spans="7:13">
      <c r="G35" s="34" t="s">
        <v>1094</v>
      </c>
      <c r="H35" s="34" t="s">
        <v>1109</v>
      </c>
      <c r="I35" s="34" t="s">
        <v>1110</v>
      </c>
      <c r="J35" s="34" t="s">
        <v>1111</v>
      </c>
      <c r="K35" s="34" t="s">
        <v>1112</v>
      </c>
      <c r="L35" s="34" t="s">
        <v>1113</v>
      </c>
      <c r="M35" s="34" t="s">
        <v>143</v>
      </c>
    </row>
    <row r="36" ht="14.5" spans="7:13">
      <c r="G36" s="35">
        <v>1</v>
      </c>
      <c r="H36" s="35" t="s">
        <v>1115</v>
      </c>
      <c r="I36" s="42" t="s">
        <v>1116</v>
      </c>
      <c r="J36" s="35">
        <v>125</v>
      </c>
      <c r="K36" s="35">
        <v>38</v>
      </c>
      <c r="L36" s="42"/>
      <c r="M36" s="42" t="s">
        <v>1138</v>
      </c>
    </row>
    <row r="37" ht="14.5" spans="7:13">
      <c r="G37" s="35">
        <v>2</v>
      </c>
      <c r="H37" s="35" t="s">
        <v>1115</v>
      </c>
      <c r="I37" s="42" t="s">
        <v>1118</v>
      </c>
      <c r="J37" s="35">
        <v>106</v>
      </c>
      <c r="K37" s="35">
        <v>68</v>
      </c>
      <c r="L37" s="42"/>
      <c r="M37" s="42" t="s">
        <v>1138</v>
      </c>
    </row>
    <row r="38" ht="14.5" spans="7:13">
      <c r="G38" s="35">
        <v>3</v>
      </c>
      <c r="H38" s="35" t="s">
        <v>1115</v>
      </c>
      <c r="I38" s="42" t="s">
        <v>1120</v>
      </c>
      <c r="J38" s="35">
        <v>80</v>
      </c>
      <c r="K38" s="35">
        <v>62</v>
      </c>
      <c r="L38" s="42"/>
      <c r="M38" s="42" t="s">
        <v>1138</v>
      </c>
    </row>
    <row r="39" ht="14.5" spans="7:13">
      <c r="G39" s="35">
        <v>4</v>
      </c>
      <c r="H39" s="35" t="s">
        <v>1115</v>
      </c>
      <c r="I39" s="42" t="s">
        <v>1123</v>
      </c>
      <c r="J39" s="35">
        <v>24</v>
      </c>
      <c r="K39" s="35"/>
      <c r="L39" s="42"/>
      <c r="M39" s="42" t="s">
        <v>1138</v>
      </c>
    </row>
    <row r="40" ht="14.5" spans="7:13">
      <c r="G40" s="35">
        <v>5</v>
      </c>
      <c r="H40" s="35" t="s">
        <v>1115</v>
      </c>
      <c r="I40" s="42" t="s">
        <v>1124</v>
      </c>
      <c r="J40" s="35"/>
      <c r="K40" s="35"/>
      <c r="L40" s="42"/>
      <c r="M40" s="42"/>
    </row>
    <row r="41" ht="14.5" spans="7:13">
      <c r="G41" s="35">
        <v>6</v>
      </c>
      <c r="H41" s="35" t="s">
        <v>1115</v>
      </c>
      <c r="I41" s="42" t="s">
        <v>1131</v>
      </c>
      <c r="J41" s="35"/>
      <c r="K41" s="35">
        <v>18</v>
      </c>
      <c r="L41" s="42"/>
      <c r="M41" s="42" t="s">
        <v>1138</v>
      </c>
    </row>
    <row r="42" ht="14.5" spans="7:13">
      <c r="G42" s="35">
        <v>7</v>
      </c>
      <c r="H42" s="35" t="s">
        <v>1115</v>
      </c>
      <c r="I42" s="42" t="s">
        <v>1133</v>
      </c>
      <c r="J42" s="35">
        <v>3</v>
      </c>
      <c r="K42" s="35">
        <v>3</v>
      </c>
      <c r="L42" s="42"/>
      <c r="M42" s="42" t="s">
        <v>1138</v>
      </c>
    </row>
    <row r="43" ht="14.5" spans="7:13">
      <c r="G43" s="35">
        <v>8</v>
      </c>
      <c r="H43" s="35" t="s">
        <v>1115</v>
      </c>
      <c r="I43" s="42" t="s">
        <v>1134</v>
      </c>
      <c r="J43" s="35">
        <v>4</v>
      </c>
      <c r="K43" s="35"/>
      <c r="L43" s="42"/>
      <c r="M43" s="42" t="s">
        <v>1138</v>
      </c>
    </row>
    <row r="44" ht="14.5" spans="7:13">
      <c r="G44" s="37">
        <v>14</v>
      </c>
      <c r="H44" s="37" t="s">
        <v>1135</v>
      </c>
      <c r="I44" s="37"/>
      <c r="J44" s="37">
        <v>342</v>
      </c>
      <c r="K44" s="37">
        <v>189</v>
      </c>
      <c r="L44" s="37"/>
      <c r="M44" s="37" t="s">
        <v>1136</v>
      </c>
    </row>
  </sheetData>
  <mergeCells count="10">
    <mergeCell ref="A1:E1"/>
    <mergeCell ref="G1:M1"/>
    <mergeCell ref="G2:M2"/>
    <mergeCell ref="G9:H9"/>
    <mergeCell ref="G11:M11"/>
    <mergeCell ref="G18:H18"/>
    <mergeCell ref="G20:M20"/>
    <mergeCell ref="G31:H31"/>
    <mergeCell ref="G34:M34"/>
    <mergeCell ref="G44:H4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 summaryRight="0"/>
  </sheetPr>
  <dimension ref="A1:M19"/>
  <sheetViews>
    <sheetView zoomScale="85" zoomScaleNormal="85" topLeftCell="C14" workbookViewId="0">
      <selection activeCell="G19" sqref="G19"/>
    </sheetView>
  </sheetViews>
  <sheetFormatPr defaultColWidth="8" defaultRowHeight="14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14.5833333333333" customWidth="1"/>
    <col min="7" max="7" width="20" customWidth="1"/>
    <col min="9" max="9" width="35.875" customWidth="1"/>
    <col min="10" max="10" width="21.7583333333333" customWidth="1"/>
    <col min="13" max="13" width="10.25" customWidth="1"/>
  </cols>
  <sheetData>
    <row r="1" ht="34" customHeight="1" spans="1:13">
      <c r="A1" s="65" t="s">
        <v>1139</v>
      </c>
      <c r="B1" s="66"/>
      <c r="C1" s="66"/>
      <c r="D1" s="66"/>
      <c r="E1" s="66"/>
      <c r="F1" s="66"/>
      <c r="G1" s="66"/>
      <c r="I1" s="54" t="s">
        <v>1140</v>
      </c>
      <c r="J1" s="54" t="s">
        <v>1141</v>
      </c>
      <c r="K1" s="54" t="s">
        <v>1142</v>
      </c>
      <c r="L1" s="54"/>
      <c r="M1" s="54"/>
    </row>
    <row r="2" ht="30" customHeight="1" spans="1:13">
      <c r="A2" s="23" t="s">
        <v>1094</v>
      </c>
      <c r="B2" s="23" t="s">
        <v>1143</v>
      </c>
      <c r="C2" s="23" t="s">
        <v>1144</v>
      </c>
      <c r="D2" s="23" t="s">
        <v>1145</v>
      </c>
      <c r="E2" s="23" t="s">
        <v>1146</v>
      </c>
      <c r="F2" s="23" t="s">
        <v>1147</v>
      </c>
      <c r="G2" s="23" t="s">
        <v>143</v>
      </c>
      <c r="I2" s="54" t="s">
        <v>57</v>
      </c>
      <c r="J2" s="54">
        <v>1430</v>
      </c>
      <c r="K2" s="58" t="s">
        <v>1148</v>
      </c>
      <c r="L2" s="58"/>
      <c r="M2" s="58"/>
    </row>
    <row r="3" ht="22" customHeight="1" spans="1:13">
      <c r="A3" s="24">
        <v>1</v>
      </c>
      <c r="B3" s="67" t="s">
        <v>1149</v>
      </c>
      <c r="C3" s="24"/>
      <c r="D3" s="24">
        <v>410</v>
      </c>
      <c r="E3" s="24"/>
      <c r="F3" s="24" t="s">
        <v>1150</v>
      </c>
      <c r="G3" s="67" t="s">
        <v>1151</v>
      </c>
      <c r="I3" s="54" t="s">
        <v>58</v>
      </c>
      <c r="J3" s="54">
        <v>2088</v>
      </c>
      <c r="K3" s="58" t="s">
        <v>1152</v>
      </c>
      <c r="L3" s="58"/>
      <c r="M3" s="58"/>
    </row>
    <row r="4" ht="22" customHeight="1" spans="1:13">
      <c r="A4" s="24">
        <v>2</v>
      </c>
      <c r="B4" s="67" t="s">
        <v>1153</v>
      </c>
      <c r="C4" s="47">
        <v>48</v>
      </c>
      <c r="D4" s="24">
        <v>410</v>
      </c>
      <c r="E4" s="47">
        <v>0.9</v>
      </c>
      <c r="F4" s="24" t="s">
        <v>1154</v>
      </c>
      <c r="G4" s="67" t="s">
        <v>1155</v>
      </c>
      <c r="I4" s="54" t="s">
        <v>63</v>
      </c>
      <c r="J4" s="54">
        <v>1774</v>
      </c>
      <c r="K4" s="58" t="s">
        <v>1156</v>
      </c>
      <c r="L4" s="58"/>
      <c r="M4" s="58"/>
    </row>
    <row r="5" ht="22" customHeight="1" spans="1:13">
      <c r="A5" s="24">
        <v>3</v>
      </c>
      <c r="B5" s="67" t="s">
        <v>1157</v>
      </c>
      <c r="C5" s="47">
        <v>50</v>
      </c>
      <c r="D5" s="24">
        <v>410</v>
      </c>
      <c r="E5" s="47">
        <v>2</v>
      </c>
      <c r="F5" s="24" t="s">
        <v>1158</v>
      </c>
      <c r="G5" s="67" t="s">
        <v>1159</v>
      </c>
      <c r="I5" s="54" t="s">
        <v>64</v>
      </c>
      <c r="J5" s="54">
        <v>1810</v>
      </c>
      <c r="K5" s="58" t="s">
        <v>1160</v>
      </c>
      <c r="L5" s="58"/>
      <c r="M5" s="58"/>
    </row>
    <row r="6" ht="22" customHeight="1" spans="1:13">
      <c r="A6" s="24">
        <v>4</v>
      </c>
      <c r="B6" s="67" t="s">
        <v>1161</v>
      </c>
      <c r="C6" s="47">
        <v>6</v>
      </c>
      <c r="D6" s="24">
        <v>410</v>
      </c>
      <c r="E6" s="47">
        <v>3.1</v>
      </c>
      <c r="F6" s="24" t="s">
        <v>1162</v>
      </c>
      <c r="G6" s="67" t="s">
        <v>1163</v>
      </c>
      <c r="I6" s="61" t="s">
        <v>59</v>
      </c>
      <c r="J6" s="61">
        <v>675</v>
      </c>
      <c r="K6" s="62"/>
      <c r="L6" s="62"/>
      <c r="M6" s="62"/>
    </row>
    <row r="7" ht="22" customHeight="1" spans="1:13">
      <c r="A7" s="24">
        <v>5</v>
      </c>
      <c r="B7" s="67" t="s">
        <v>1164</v>
      </c>
      <c r="C7" s="47">
        <v>15</v>
      </c>
      <c r="D7" s="24">
        <v>410</v>
      </c>
      <c r="E7" s="47">
        <v>3.1</v>
      </c>
      <c r="F7" s="24" t="s">
        <v>1165</v>
      </c>
      <c r="G7" s="67" t="s">
        <v>1166</v>
      </c>
    </row>
    <row r="8" ht="22" customHeight="1" spans="1:13">
      <c r="A8" s="24">
        <v>6</v>
      </c>
      <c r="B8" s="67" t="s">
        <v>1167</v>
      </c>
      <c r="C8" s="47">
        <v>3</v>
      </c>
      <c r="D8" s="24">
        <v>410</v>
      </c>
      <c r="E8" s="47">
        <v>0.9</v>
      </c>
      <c r="F8" s="24" t="s">
        <v>1168</v>
      </c>
      <c r="G8" s="67" t="s">
        <v>1169</v>
      </c>
    </row>
    <row r="9" ht="22" customHeight="1" spans="1:13">
      <c r="A9" s="24">
        <v>7</v>
      </c>
      <c r="B9" s="67" t="s">
        <v>1170</v>
      </c>
      <c r="C9" s="47">
        <v>8</v>
      </c>
      <c r="D9" s="24">
        <v>410</v>
      </c>
      <c r="E9" s="47">
        <v>2</v>
      </c>
      <c r="F9" s="24" t="s">
        <v>1171</v>
      </c>
      <c r="G9" s="67" t="s">
        <v>1172</v>
      </c>
    </row>
    <row r="10" ht="22" customHeight="1" spans="1:13">
      <c r="A10" s="24">
        <v>8</v>
      </c>
      <c r="B10" s="67" t="s">
        <v>1173</v>
      </c>
      <c r="C10" s="47">
        <v>3</v>
      </c>
      <c r="D10" s="24">
        <v>410</v>
      </c>
      <c r="E10" s="47">
        <v>2</v>
      </c>
      <c r="F10" s="24" t="s">
        <v>1174</v>
      </c>
      <c r="G10" s="67" t="s">
        <v>1175</v>
      </c>
    </row>
    <row r="11" ht="22" customHeight="1" spans="1:13">
      <c r="A11" s="24">
        <v>9</v>
      </c>
      <c r="B11" s="67" t="s">
        <v>1176</v>
      </c>
      <c r="C11" s="47">
        <v>8</v>
      </c>
      <c r="D11" s="24">
        <v>410</v>
      </c>
      <c r="E11" s="47">
        <v>2</v>
      </c>
      <c r="F11" s="24" t="s">
        <v>1177</v>
      </c>
      <c r="G11" s="67" t="s">
        <v>1172</v>
      </c>
    </row>
    <row r="12" ht="22" customHeight="1" spans="1:13">
      <c r="A12" s="24">
        <v>10</v>
      </c>
      <c r="B12" s="67" t="s">
        <v>1178</v>
      </c>
      <c r="C12" s="47">
        <v>53</v>
      </c>
      <c r="D12" s="24">
        <v>410</v>
      </c>
      <c r="E12" s="47">
        <v>3.1</v>
      </c>
      <c r="F12" s="24" t="s">
        <v>1177</v>
      </c>
      <c r="G12" s="67" t="s">
        <v>1179</v>
      </c>
    </row>
    <row r="13" ht="22" customHeight="1" spans="1:13">
      <c r="A13" s="24">
        <v>11</v>
      </c>
      <c r="B13" s="67" t="s">
        <v>1180</v>
      </c>
      <c r="C13" s="47">
        <v>5</v>
      </c>
      <c r="D13" s="24">
        <v>410</v>
      </c>
      <c r="E13" s="47">
        <v>2</v>
      </c>
      <c r="F13" s="24" t="s">
        <v>1181</v>
      </c>
      <c r="G13" s="67" t="s">
        <v>1182</v>
      </c>
    </row>
    <row r="14" ht="49" customHeight="1" spans="1:13">
      <c r="A14" s="68"/>
      <c r="B14" s="68" t="s">
        <v>119</v>
      </c>
      <c r="C14" s="68">
        <v>199</v>
      </c>
      <c r="D14" s="68"/>
      <c r="E14" s="69"/>
      <c r="F14" s="68">
        <v>423.3</v>
      </c>
      <c r="G14" s="69"/>
    </row>
    <row r="15" ht="60" customHeight="1" spans="1:13">
      <c r="A15" s="70" t="s">
        <v>1183</v>
      </c>
      <c r="B15" s="70"/>
      <c r="C15" s="70"/>
      <c r="D15" s="70"/>
      <c r="E15" s="70"/>
      <c r="F15" s="70"/>
      <c r="G15" s="70"/>
      <c r="H15" s="70"/>
      <c r="I15" s="70"/>
    </row>
    <row r="16" ht="40" customHeight="1" spans="1:13">
      <c r="A16" s="71" t="s">
        <v>1094</v>
      </c>
      <c r="B16" s="71" t="s">
        <v>1145</v>
      </c>
      <c r="C16" s="71" t="s">
        <v>1184</v>
      </c>
      <c r="D16" s="71" t="s">
        <v>1185</v>
      </c>
      <c r="E16" s="71" t="s">
        <v>1186</v>
      </c>
      <c r="F16" s="71" t="s">
        <v>1187</v>
      </c>
      <c r="G16" s="71" t="s">
        <v>1188</v>
      </c>
      <c r="H16" s="71" t="s">
        <v>1189</v>
      </c>
      <c r="I16" s="72" t="s">
        <v>143</v>
      </c>
    </row>
    <row r="17" ht="52" customHeight="1" spans="1:9">
      <c r="A17" s="73" t="s">
        <v>1190</v>
      </c>
      <c r="B17" s="73" t="s">
        <v>1191</v>
      </c>
      <c r="C17" s="73" t="s">
        <v>1192</v>
      </c>
      <c r="D17" s="73" t="s">
        <v>1193</v>
      </c>
      <c r="E17" s="74">
        <v>9</v>
      </c>
      <c r="F17" s="73">
        <v>9</v>
      </c>
      <c r="G17" s="74">
        <v>90</v>
      </c>
      <c r="H17" s="75">
        <v>675</v>
      </c>
      <c r="I17" s="73" t="s">
        <v>1194</v>
      </c>
    </row>
    <row r="18" ht="45" customHeight="1" spans="1:9">
      <c r="A18" s="73"/>
      <c r="B18" s="73"/>
      <c r="C18" s="73"/>
      <c r="D18" s="73"/>
      <c r="E18" s="74"/>
      <c r="F18" s="73"/>
      <c r="G18" s="74"/>
      <c r="H18" s="75"/>
      <c r="I18" s="73"/>
    </row>
    <row r="19" ht="47" customHeight="1" spans="1:9">
      <c r="A19" s="76" t="s">
        <v>119</v>
      </c>
      <c r="B19" s="76"/>
      <c r="C19" s="76"/>
      <c r="D19" s="76"/>
      <c r="E19" s="76"/>
      <c r="F19" s="76"/>
      <c r="G19" s="69">
        <f>SUM(G17:G18)</f>
        <v>90</v>
      </c>
      <c r="H19" s="77"/>
      <c r="I19" s="68" t="s">
        <v>1195</v>
      </c>
    </row>
  </sheetData>
  <mergeCells count="9">
    <mergeCell ref="A1:G1"/>
    <mergeCell ref="K1:M1"/>
    <mergeCell ref="K2:M2"/>
    <mergeCell ref="K3:M3"/>
    <mergeCell ref="K4:M4"/>
    <mergeCell ref="K5:M5"/>
    <mergeCell ref="K6:M6"/>
    <mergeCell ref="A15:I15"/>
    <mergeCell ref="A19:F1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H11" sqref="H11"/>
    </sheetView>
  </sheetViews>
  <sheetFormatPr defaultColWidth="8.66666666666667" defaultRowHeight="14" outlineLevelRow="7"/>
  <cols>
    <col min="2" max="2" width="38.75" customWidth="1"/>
    <col min="4" max="4" width="16.75" customWidth="1"/>
    <col min="5" max="5" width="21.4166666666667" customWidth="1"/>
    <col min="6" max="6" width="12.6666666666667" customWidth="1"/>
    <col min="9" max="9" width="19.5833333333333" customWidth="1"/>
  </cols>
  <sheetData>
    <row r="1" s="53" customFormat="1" ht="25" customHeight="1" spans="1:12">
      <c r="A1" s="53" t="s">
        <v>1094</v>
      </c>
      <c r="B1" s="53" t="s">
        <v>1196</v>
      </c>
      <c r="C1" s="53" t="s">
        <v>137</v>
      </c>
      <c r="D1" s="53" t="s">
        <v>1145</v>
      </c>
      <c r="E1" s="53" t="s">
        <v>1197</v>
      </c>
      <c r="F1" s="53" t="s">
        <v>1198</v>
      </c>
      <c r="H1" s="54" t="s">
        <v>1140</v>
      </c>
      <c r="I1" s="54" t="s">
        <v>1141</v>
      </c>
      <c r="J1" s="54" t="s">
        <v>1142</v>
      </c>
      <c r="K1" s="54"/>
      <c r="L1" s="54"/>
    </row>
    <row r="2" s="1" customFormat="1" ht="66" customHeight="1" spans="1:12">
      <c r="A2" s="53">
        <v>1</v>
      </c>
      <c r="B2" s="55" t="s">
        <v>1199</v>
      </c>
      <c r="C2" s="56">
        <v>1</v>
      </c>
      <c r="D2" s="57" t="s">
        <v>58</v>
      </c>
      <c r="F2" s="57" t="s">
        <v>1200</v>
      </c>
      <c r="H2" s="54" t="s">
        <v>57</v>
      </c>
      <c r="I2" s="54">
        <v>1430</v>
      </c>
      <c r="J2" s="58" t="s">
        <v>1148</v>
      </c>
      <c r="K2" s="58"/>
      <c r="L2" s="58"/>
    </row>
    <row r="3" s="1" customFormat="1" ht="61" customHeight="1" spans="1:12">
      <c r="A3" s="53">
        <v>2</v>
      </c>
      <c r="B3" s="55" t="s">
        <v>1199</v>
      </c>
      <c r="C3" s="56">
        <v>1</v>
      </c>
      <c r="D3" s="57" t="s">
        <v>64</v>
      </c>
      <c r="F3" s="57" t="s">
        <v>1201</v>
      </c>
      <c r="H3" s="54" t="s">
        <v>58</v>
      </c>
      <c r="I3" s="54">
        <v>2088</v>
      </c>
      <c r="J3" s="58" t="s">
        <v>1152</v>
      </c>
      <c r="K3" s="58"/>
      <c r="L3" s="58"/>
    </row>
    <row r="4" s="1" customFormat="1" ht="69" customHeight="1" spans="1:12">
      <c r="A4" s="53">
        <v>3</v>
      </c>
      <c r="B4" s="55" t="s">
        <v>1199</v>
      </c>
      <c r="C4" s="56">
        <v>1</v>
      </c>
      <c r="D4" s="57" t="s">
        <v>64</v>
      </c>
      <c r="F4" s="57" t="s">
        <v>1201</v>
      </c>
      <c r="H4" s="54" t="s">
        <v>63</v>
      </c>
      <c r="I4" s="54">
        <v>1774</v>
      </c>
      <c r="J4" s="58" t="s">
        <v>1156</v>
      </c>
      <c r="K4" s="58"/>
      <c r="L4" s="58"/>
    </row>
    <row r="5" s="1" customFormat="1" ht="60" customHeight="1" spans="1:12">
      <c r="A5" s="53">
        <v>4</v>
      </c>
      <c r="B5" s="59" t="s">
        <v>1202</v>
      </c>
      <c r="C5" s="60">
        <v>6</v>
      </c>
      <c r="D5" s="57" t="s">
        <v>64</v>
      </c>
      <c r="F5" s="57" t="s">
        <v>1201</v>
      </c>
      <c r="H5" s="54" t="s">
        <v>64</v>
      </c>
      <c r="I5" s="54">
        <v>1810</v>
      </c>
      <c r="J5" s="58" t="s">
        <v>1160</v>
      </c>
      <c r="K5" s="58"/>
      <c r="L5" s="58"/>
    </row>
    <row r="6" s="1" customFormat="1" ht="60" customHeight="1" spans="1:12">
      <c r="A6" s="53">
        <v>5</v>
      </c>
      <c r="B6" s="59" t="s">
        <v>1203</v>
      </c>
      <c r="C6" s="57">
        <v>1</v>
      </c>
      <c r="D6" s="57" t="s">
        <v>64</v>
      </c>
      <c r="F6" s="57" t="s">
        <v>1201</v>
      </c>
      <c r="H6" s="61" t="s">
        <v>59</v>
      </c>
      <c r="I6" s="61">
        <v>675</v>
      </c>
      <c r="J6" s="62"/>
      <c r="K6" s="62"/>
      <c r="L6" s="62"/>
    </row>
    <row r="7" s="1" customFormat="1" ht="60" customHeight="1" spans="1:12">
      <c r="A7" s="53">
        <v>6</v>
      </c>
      <c r="B7" s="59" t="s">
        <v>1203</v>
      </c>
      <c r="C7" s="57">
        <v>1</v>
      </c>
      <c r="D7" s="57" t="s">
        <v>1204</v>
      </c>
      <c r="F7" s="57" t="s">
        <v>1201</v>
      </c>
    </row>
    <row r="8" ht="33" customHeight="1" spans="1:12">
      <c r="A8" s="63" t="s">
        <v>119</v>
      </c>
      <c r="B8" s="63"/>
      <c r="C8" s="63"/>
      <c r="D8" s="63"/>
      <c r="E8" s="63"/>
      <c r="F8" s="64">
        <v>4.5</v>
      </c>
    </row>
  </sheetData>
  <mergeCells count="7">
    <mergeCell ref="J1:L1"/>
    <mergeCell ref="J2:L2"/>
    <mergeCell ref="J3:L3"/>
    <mergeCell ref="J4:L4"/>
    <mergeCell ref="J5:L5"/>
    <mergeCell ref="J6:L6"/>
    <mergeCell ref="A8:E8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7">
    <outlinePr summaryBelow="0" summaryRight="0"/>
  </sheetPr>
  <dimension ref="A1:F7"/>
  <sheetViews>
    <sheetView workbookViewId="0">
      <selection activeCell="C10" sqref="C10"/>
    </sheetView>
  </sheetViews>
  <sheetFormatPr defaultColWidth="8" defaultRowHeight="14" outlineLevelRow="6" outlineLevelCol="5"/>
  <cols>
    <col min="1" max="1" width="20" customWidth="1"/>
    <col min="2" max="4" width="10" customWidth="1"/>
    <col min="5" max="5" width="17.75" customWidth="1"/>
    <col min="6" max="6" width="21.1666666666667" customWidth="1"/>
    <col min="7" max="7" width="29.6666666666667" customWidth="1"/>
    <col min="8" max="8" width="18.3333333333333" customWidth="1"/>
    <col min="9" max="9" width="20.1666666666667" customWidth="1"/>
  </cols>
  <sheetData>
    <row r="1" ht="30" customHeight="1" spans="1:6">
      <c r="A1" s="22" t="s">
        <v>1205</v>
      </c>
    </row>
    <row r="2" ht="35" customHeight="1" spans="1:6">
      <c r="A2" s="49" t="s">
        <v>1206</v>
      </c>
      <c r="B2" s="49" t="s">
        <v>102</v>
      </c>
      <c r="C2" s="49" t="s">
        <v>103</v>
      </c>
      <c r="D2" s="49" t="s">
        <v>105</v>
      </c>
      <c r="E2" s="49" t="s">
        <v>106</v>
      </c>
    </row>
    <row r="3" ht="36" customHeight="1" spans="1:6">
      <c r="A3" s="50" t="s">
        <v>1207</v>
      </c>
      <c r="B3" s="51">
        <v>1343975</v>
      </c>
      <c r="C3" s="51">
        <v>1323548</v>
      </c>
      <c r="D3" s="51">
        <v>1670240</v>
      </c>
      <c r="E3" s="51">
        <v>1463918.015</v>
      </c>
    </row>
    <row r="4" ht="39" customHeight="1" spans="1:6">
      <c r="A4" s="50" t="s">
        <v>1208</v>
      </c>
      <c r="B4" s="51">
        <v>695</v>
      </c>
      <c r="C4" s="51">
        <v>676</v>
      </c>
      <c r="D4" s="51">
        <v>730</v>
      </c>
      <c r="E4" s="51">
        <v>890</v>
      </c>
    </row>
    <row r="7" ht="47" customHeight="1" spans="1:6">
      <c r="A7" s="52" t="s">
        <v>1209</v>
      </c>
      <c r="B7" s="52"/>
      <c r="C7" s="52"/>
      <c r="D7" s="52"/>
      <c r="E7" s="52"/>
      <c r="F7" s="52"/>
    </row>
  </sheetData>
  <mergeCells count="2">
    <mergeCell ref="A1:E1"/>
    <mergeCell ref="A7:F7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outlinePr summaryBelow="0" summaryRight="0"/>
  </sheetPr>
  <dimension ref="A1:N61"/>
  <sheetViews>
    <sheetView workbookViewId="0">
      <selection activeCell="G36" sqref="G36:G46"/>
    </sheetView>
  </sheetViews>
  <sheetFormatPr defaultColWidth="8" defaultRowHeight="14"/>
  <cols>
    <col min="1" max="1" width="18" customWidth="1"/>
    <col min="2" max="2" width="14.8333333333333" customWidth="1"/>
    <col min="3" max="3" width="19.1666666666667" customWidth="1"/>
    <col min="4" max="4" width="16.1666666666667" customWidth="1"/>
    <col min="5" max="5" width="22.8333333333333" customWidth="1"/>
    <col min="6" max="6" width="13.1666666666667" customWidth="1"/>
    <col min="7" max="7" width="15.75" customWidth="1"/>
  </cols>
  <sheetData>
    <row r="1" ht="39" customHeight="1" spans="1:14">
      <c r="A1" s="22" t="s">
        <v>1210</v>
      </c>
    </row>
    <row r="2" ht="15" customHeight="1" spans="1:14">
      <c r="A2" s="33" t="s">
        <v>1211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ht="15" customHeight="1" spans="1:14">
      <c r="A3" s="40" t="s">
        <v>101</v>
      </c>
      <c r="B3" s="40" t="s">
        <v>1212</v>
      </c>
      <c r="C3" s="40" t="s">
        <v>1213</v>
      </c>
      <c r="D3" s="40" t="s">
        <v>1214</v>
      </c>
      <c r="E3" s="41"/>
      <c r="F3" s="41"/>
      <c r="G3" s="41"/>
      <c r="H3" s="41"/>
      <c r="I3" s="41"/>
      <c r="J3" s="41"/>
      <c r="K3" s="41"/>
      <c r="L3" s="41"/>
      <c r="M3" s="41"/>
      <c r="N3" s="41"/>
    </row>
    <row r="4" ht="15" customHeight="1" spans="1:14">
      <c r="A4" s="42" t="s">
        <v>1215</v>
      </c>
      <c r="B4" s="43">
        <v>252399</v>
      </c>
      <c r="C4" s="43">
        <v>198458.34</v>
      </c>
      <c r="D4" s="44">
        <f t="shared" ref="D4:D15" si="0">IF(B4=0,"",C4/B4)</f>
        <v>0.786288139017983</v>
      </c>
      <c r="E4" s="41"/>
      <c r="F4" s="41"/>
      <c r="G4" s="41"/>
      <c r="H4" s="41"/>
      <c r="I4" s="41"/>
      <c r="J4" s="41"/>
      <c r="K4" s="41"/>
      <c r="L4" s="41"/>
      <c r="M4" s="41"/>
      <c r="N4" s="41"/>
    </row>
    <row r="5" ht="15" customHeight="1" spans="1:14">
      <c r="A5" s="42" t="s">
        <v>1216</v>
      </c>
      <c r="B5" s="43">
        <v>98189.85</v>
      </c>
      <c r="C5" s="43">
        <v>90523.74</v>
      </c>
      <c r="D5" s="44">
        <f t="shared" si="0"/>
        <v>0.921925636916647</v>
      </c>
      <c r="E5" s="41"/>
      <c r="F5" s="41"/>
      <c r="G5" s="41"/>
      <c r="H5" s="41"/>
      <c r="I5" s="41"/>
      <c r="J5" s="41"/>
      <c r="K5" s="41"/>
      <c r="L5" s="41"/>
      <c r="M5" s="41"/>
      <c r="N5" s="41"/>
    </row>
    <row r="6" ht="15" customHeight="1" spans="1:14">
      <c r="A6" s="42" t="s">
        <v>1217</v>
      </c>
      <c r="B6" s="43">
        <v>307492</v>
      </c>
      <c r="C6" s="43">
        <v>239415.27</v>
      </c>
      <c r="D6" s="44">
        <f t="shared" si="0"/>
        <v>0.778606500331716</v>
      </c>
      <c r="E6" s="41"/>
      <c r="F6" s="41"/>
      <c r="G6" s="41"/>
      <c r="H6" s="41"/>
      <c r="I6" s="41"/>
      <c r="J6" s="41"/>
      <c r="K6" s="41"/>
      <c r="L6" s="41"/>
      <c r="M6" s="41"/>
      <c r="N6" s="41"/>
    </row>
    <row r="7" ht="15" customHeight="1" spans="1:14">
      <c r="A7" s="42" t="s">
        <v>1218</v>
      </c>
      <c r="B7" s="43">
        <v>305036</v>
      </c>
      <c r="C7" s="43">
        <v>239932.46</v>
      </c>
      <c r="D7" s="44">
        <f t="shared" si="0"/>
        <v>0.786570962115947</v>
      </c>
      <c r="E7" s="41"/>
      <c r="F7" s="41"/>
      <c r="G7" s="41"/>
      <c r="H7" s="41"/>
      <c r="I7" s="41"/>
      <c r="J7" s="41"/>
      <c r="K7" s="41"/>
      <c r="L7" s="41"/>
      <c r="M7" s="41"/>
      <c r="N7" s="41"/>
    </row>
    <row r="8" ht="15" customHeight="1" spans="1:14">
      <c r="A8" s="42" t="s">
        <v>1219</v>
      </c>
      <c r="B8" s="43">
        <v>314458</v>
      </c>
      <c r="C8" s="43">
        <v>237391.1</v>
      </c>
      <c r="D8" s="44">
        <f t="shared" si="0"/>
        <v>0.754921483950162</v>
      </c>
      <c r="E8" s="41"/>
      <c r="F8" s="41"/>
      <c r="G8" s="41"/>
      <c r="H8" s="41"/>
      <c r="I8" s="41"/>
      <c r="J8" s="41"/>
      <c r="K8" s="41"/>
      <c r="L8" s="41"/>
      <c r="M8" s="41"/>
      <c r="N8" s="41"/>
    </row>
    <row r="9" ht="15" customHeight="1" spans="1:14">
      <c r="A9" s="42" t="s">
        <v>1220</v>
      </c>
      <c r="B9" s="43">
        <v>327511</v>
      </c>
      <c r="C9" s="43">
        <v>241459.53</v>
      </c>
      <c r="D9" s="44">
        <f t="shared" si="0"/>
        <v>0.737256244828418</v>
      </c>
      <c r="E9" s="41"/>
      <c r="F9" s="41"/>
      <c r="G9" s="41"/>
      <c r="H9" s="41"/>
      <c r="I9" s="41"/>
      <c r="J9" s="41"/>
      <c r="K9" s="41"/>
      <c r="L9" s="41"/>
      <c r="M9" s="41"/>
      <c r="N9" s="41"/>
    </row>
    <row r="10" ht="15" customHeight="1" spans="1:14">
      <c r="A10" s="42" t="s">
        <v>1221</v>
      </c>
      <c r="B10" s="43">
        <v>339253</v>
      </c>
      <c r="C10" s="43">
        <v>258464.56</v>
      </c>
      <c r="D10" s="44">
        <f t="shared" si="0"/>
        <v>0.76186374180921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ht="15" customHeight="1" spans="1:14">
      <c r="A11" s="42" t="s">
        <v>1222</v>
      </c>
      <c r="B11" s="43">
        <v>347922</v>
      </c>
      <c r="C11" s="43">
        <v>268137.45</v>
      </c>
      <c r="D11" s="44">
        <f t="shared" si="0"/>
        <v>0.770682653008433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</row>
    <row r="12" ht="15" customHeight="1" spans="1:14">
      <c r="A12" s="42" t="s">
        <v>1223</v>
      </c>
      <c r="B12" s="43">
        <v>292688</v>
      </c>
      <c r="C12" s="43">
        <v>227652.92</v>
      </c>
      <c r="D12" s="44">
        <f t="shared" si="0"/>
        <v>0.777800661455201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ht="15" customHeight="1" spans="1:14">
      <c r="A13" s="42" t="s">
        <v>1224</v>
      </c>
      <c r="B13" s="43">
        <v>257589</v>
      </c>
      <c r="C13" s="43">
        <v>216136.2</v>
      </c>
      <c r="D13" s="44">
        <f t="shared" si="0"/>
        <v>0.839073873496151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</row>
    <row r="14" ht="15" customHeight="1" spans="1:14">
      <c r="A14" s="42" t="s">
        <v>1225</v>
      </c>
      <c r="B14" s="43">
        <v>275999</v>
      </c>
      <c r="C14" s="43">
        <v>237628.39</v>
      </c>
      <c r="D14" s="44">
        <f t="shared" si="0"/>
        <v>0.860975547012852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 ht="15" customHeight="1" spans="1:14">
      <c r="A15" s="42" t="s">
        <v>1226</v>
      </c>
      <c r="B15" s="43">
        <v>296576</v>
      </c>
      <c r="C15" s="43">
        <v>303760.2</v>
      </c>
      <c r="D15" s="44">
        <f t="shared" si="0"/>
        <v>1.02422380772551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</row>
    <row r="16" ht="21" customHeight="1" spans="1:14">
      <c r="A16" s="45" t="s">
        <v>119</v>
      </c>
      <c r="B16" s="46">
        <v>3415112.85</v>
      </c>
      <c r="C16" s="46">
        <v>2758960.16</v>
      </c>
      <c r="D16" s="45"/>
      <c r="E16" s="41"/>
      <c r="F16" s="41"/>
      <c r="G16" s="41"/>
      <c r="H16" s="41"/>
      <c r="I16" s="41"/>
      <c r="J16" s="41"/>
      <c r="K16" s="41"/>
      <c r="L16" s="41"/>
      <c r="M16" s="41"/>
      <c r="N16" s="41"/>
    </row>
    <row r="17" ht="15" customHeight="1" spans="1:14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ht="15" customHeight="1" spans="1:14">
      <c r="A18" s="33" t="s">
        <v>1227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</row>
    <row r="19" ht="15" customHeight="1" spans="1:14">
      <c r="A19" s="40" t="s">
        <v>101</v>
      </c>
      <c r="B19" s="40" t="s">
        <v>1212</v>
      </c>
      <c r="C19" s="40" t="s">
        <v>1213</v>
      </c>
      <c r="D19" s="40" t="s">
        <v>1214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0" ht="15" customHeight="1" spans="1:14">
      <c r="A20" s="42" t="s">
        <v>1215</v>
      </c>
      <c r="B20" s="43">
        <v>270990</v>
      </c>
      <c r="C20" s="43">
        <v>265428.38</v>
      </c>
      <c r="D20" s="44">
        <f t="shared" ref="D20:D31" si="1">IF(B20=0,"",C20/B20)</f>
        <v>0.979476659655338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ht="14.5" spans="1:14">
      <c r="A21" s="42" t="s">
        <v>1216</v>
      </c>
      <c r="B21" s="43">
        <v>153060</v>
      </c>
      <c r="C21" s="43">
        <v>163668.33</v>
      </c>
      <c r="D21" s="44">
        <f t="shared" si="1"/>
        <v>1.06930831046648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</row>
    <row r="22" ht="14.5" spans="1:14">
      <c r="A22" s="42" t="s">
        <v>1217</v>
      </c>
      <c r="B22" s="43">
        <v>317758</v>
      </c>
      <c r="C22" s="43">
        <v>312406.8</v>
      </c>
      <c r="D22" s="44">
        <f t="shared" si="1"/>
        <v>0.983159511326229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ht="14.5" spans="1:14">
      <c r="A23" s="42" t="s">
        <v>1218</v>
      </c>
      <c r="B23" s="43">
        <v>290715</v>
      </c>
      <c r="C23" s="43">
        <v>308633.14</v>
      </c>
      <c r="D23" s="44">
        <f t="shared" si="1"/>
        <v>1.0616347281702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</row>
    <row r="24" ht="14.5" spans="1:14">
      <c r="A24" s="42" t="s">
        <v>1219</v>
      </c>
      <c r="B24" s="43">
        <v>283396</v>
      </c>
      <c r="C24" s="43">
        <v>273028.85</v>
      </c>
      <c r="D24" s="44">
        <f t="shared" si="1"/>
        <v>0.963418149868029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</row>
    <row r="25" ht="14.5" spans="1:14">
      <c r="A25" s="42" t="s">
        <v>1220</v>
      </c>
      <c r="B25" s="43">
        <v>246689</v>
      </c>
      <c r="C25" s="43">
        <v>249746.984443446</v>
      </c>
      <c r="D25" s="44">
        <f t="shared" si="1"/>
        <v>1.01239611187952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ht="14.5" spans="1:14">
      <c r="A26" s="42" t="s">
        <v>1221</v>
      </c>
      <c r="B26" s="43">
        <v>323596</v>
      </c>
      <c r="C26" s="43">
        <v>297942.785823954</v>
      </c>
      <c r="D26" s="44">
        <f t="shared" si="1"/>
        <v>0.920724563418441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ht="14.5" spans="1:14">
      <c r="A27" s="42" t="s">
        <v>1222</v>
      </c>
      <c r="B27" s="43">
        <v>344751</v>
      </c>
      <c r="C27" s="43">
        <v>338493.652485254</v>
      </c>
      <c r="D27" s="44">
        <f t="shared" si="1"/>
        <v>0.981849661016948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ht="14.5" spans="1:14">
      <c r="A28" s="42" t="s">
        <v>1223</v>
      </c>
      <c r="B28" s="43">
        <v>241569</v>
      </c>
      <c r="C28" s="43">
        <v>240271.519236606</v>
      </c>
      <c r="D28" s="44">
        <f t="shared" si="1"/>
        <v>0.99462894343482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</row>
    <row r="29" ht="14.5" spans="1:14">
      <c r="A29" s="42" t="s">
        <v>1224</v>
      </c>
      <c r="B29" s="43">
        <v>134804</v>
      </c>
      <c r="C29" s="43">
        <v>153951.280997785</v>
      </c>
      <c r="D29" s="44">
        <f t="shared" si="1"/>
        <v>1.14203792912514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</row>
    <row r="30" ht="14.5" spans="1:14">
      <c r="A30" s="42" t="s">
        <v>1225</v>
      </c>
      <c r="B30" s="43">
        <v>162266</v>
      </c>
      <c r="C30" s="43">
        <v>171698.206303541</v>
      </c>
      <c r="D30" s="44">
        <f t="shared" si="1"/>
        <v>1.05812805087659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</row>
    <row r="31" ht="14.5" spans="1:14">
      <c r="A31" s="42" t="s">
        <v>1226</v>
      </c>
      <c r="B31" s="43">
        <v>329662</v>
      </c>
      <c r="C31" s="43">
        <v>316210.75596231</v>
      </c>
      <c r="D31" s="44">
        <f t="shared" si="1"/>
        <v>0.95919686212639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</row>
    <row r="32" ht="28" customHeight="1" spans="1:14">
      <c r="A32" s="45" t="s">
        <v>119</v>
      </c>
      <c r="B32" s="46">
        <v>3099256</v>
      </c>
      <c r="C32" s="46">
        <v>3091480.6852529</v>
      </c>
      <c r="D32" s="45"/>
      <c r="E32" s="41"/>
      <c r="F32" s="41"/>
      <c r="G32" s="41"/>
      <c r="H32" s="41"/>
      <c r="I32" s="41"/>
      <c r="J32" s="41"/>
      <c r="K32" s="41"/>
      <c r="L32" s="41"/>
      <c r="M32" s="41"/>
      <c r="N32" s="41"/>
    </row>
    <row r="33" spans="1:14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</row>
    <row r="34" ht="16.5" spans="1:14">
      <c r="A34" s="33" t="s">
        <v>1228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</row>
    <row r="35" ht="16.5" spans="1:14">
      <c r="A35" s="34" t="s">
        <v>101</v>
      </c>
      <c r="B35" s="34" t="s">
        <v>1229</v>
      </c>
      <c r="C35" s="34" t="s">
        <v>1230</v>
      </c>
      <c r="D35" s="34" t="s">
        <v>1231</v>
      </c>
      <c r="E35" s="34" t="s">
        <v>1232</v>
      </c>
      <c r="F35" s="34" t="s">
        <v>1233</v>
      </c>
      <c r="G35" s="34" t="s">
        <v>1234</v>
      </c>
      <c r="H35" s="41"/>
      <c r="I35" s="41"/>
      <c r="J35" s="41"/>
      <c r="K35" s="41"/>
      <c r="L35" s="41"/>
      <c r="M35" s="41"/>
      <c r="N35" s="41"/>
    </row>
    <row r="36" ht="14.5" spans="1:14">
      <c r="A36" s="35" t="s">
        <v>1235</v>
      </c>
      <c r="B36" s="47">
        <v>462540</v>
      </c>
      <c r="C36" s="47">
        <v>32245.0000000001</v>
      </c>
      <c r="D36" s="47">
        <v>53020</v>
      </c>
      <c r="E36" s="47">
        <v>13375.2</v>
      </c>
      <c r="F36" s="47">
        <v>6398.99999999998</v>
      </c>
      <c r="G36" s="47">
        <v>357500.8</v>
      </c>
      <c r="H36" s="41"/>
      <c r="I36" s="41"/>
      <c r="J36" s="41"/>
      <c r="K36" s="41"/>
      <c r="L36" s="41"/>
      <c r="M36" s="41"/>
      <c r="N36" s="41"/>
    </row>
    <row r="37" ht="14.5" spans="1:14">
      <c r="A37" s="35" t="s">
        <v>109</v>
      </c>
      <c r="B37" s="47">
        <v>365640</v>
      </c>
      <c r="C37" s="47">
        <v>14573</v>
      </c>
      <c r="D37" s="47">
        <v>23609.9999999999</v>
      </c>
      <c r="E37" s="47">
        <v>3791.99999999999</v>
      </c>
      <c r="F37" s="47">
        <v>2721.00000000002</v>
      </c>
      <c r="G37" s="47">
        <v>320944</v>
      </c>
      <c r="H37" s="41"/>
      <c r="I37" s="41"/>
      <c r="J37" s="41"/>
      <c r="K37" s="41"/>
      <c r="L37" s="41"/>
      <c r="M37" s="41"/>
      <c r="N37" s="41"/>
    </row>
    <row r="38" ht="14.5" spans="1:14">
      <c r="A38" s="35" t="s">
        <v>110</v>
      </c>
      <c r="B38" s="47">
        <v>304770</v>
      </c>
      <c r="C38" s="47">
        <v>13571.0000000001</v>
      </c>
      <c r="D38" s="47">
        <v>22670.0000000001</v>
      </c>
      <c r="E38" s="47">
        <v>5430</v>
      </c>
      <c r="F38" s="47">
        <v>2426.99999999999</v>
      </c>
      <c r="G38" s="47">
        <v>260672</v>
      </c>
      <c r="H38" s="41"/>
      <c r="I38" s="41"/>
      <c r="J38" s="41"/>
      <c r="K38" s="41"/>
      <c r="L38" s="41"/>
      <c r="M38" s="41"/>
      <c r="N38" s="41"/>
    </row>
    <row r="39" ht="14.5" spans="1:14">
      <c r="A39" s="35" t="s">
        <v>111</v>
      </c>
      <c r="B39" s="47">
        <v>255240</v>
      </c>
      <c r="C39" s="47">
        <v>14591</v>
      </c>
      <c r="D39" s="47">
        <v>12960</v>
      </c>
      <c r="E39" s="47">
        <v>4798.79999999997</v>
      </c>
      <c r="F39" s="47">
        <v>2600.99999999999</v>
      </c>
      <c r="G39" s="47">
        <v>220289.2</v>
      </c>
      <c r="H39" s="41"/>
      <c r="I39" s="41"/>
      <c r="J39" s="41"/>
      <c r="K39" s="41"/>
      <c r="L39" s="41"/>
      <c r="M39" s="41"/>
      <c r="N39" s="41"/>
    </row>
    <row r="40" ht="14.5" spans="1:14">
      <c r="A40" s="35" t="s">
        <v>112</v>
      </c>
      <c r="B40" s="47">
        <v>261900</v>
      </c>
      <c r="C40" s="47">
        <v>19266</v>
      </c>
      <c r="D40" s="47">
        <v>13879.9999999999</v>
      </c>
      <c r="E40" s="47">
        <v>3614.40000000004</v>
      </c>
      <c r="F40" s="47">
        <v>3654.00000000001</v>
      </c>
      <c r="G40" s="47">
        <v>221485.6</v>
      </c>
      <c r="H40" s="41"/>
      <c r="I40" s="41"/>
      <c r="J40" s="41"/>
      <c r="K40" s="41"/>
      <c r="L40" s="41"/>
      <c r="M40" s="41"/>
      <c r="N40" s="41"/>
    </row>
    <row r="41" ht="14.5" spans="1:14">
      <c r="A41" s="35" t="s">
        <v>113</v>
      </c>
      <c r="B41" s="47">
        <v>355740</v>
      </c>
      <c r="C41" s="47">
        <v>18108</v>
      </c>
      <c r="D41" s="47">
        <v>16430.0000000001</v>
      </c>
      <c r="E41" s="47">
        <v>4221.59999999998</v>
      </c>
      <c r="F41" s="47">
        <v>5445.30000000001</v>
      </c>
      <c r="G41" s="47">
        <v>311535.1</v>
      </c>
      <c r="H41" s="41"/>
      <c r="I41" s="41"/>
      <c r="J41" s="41"/>
      <c r="K41" s="41"/>
      <c r="L41" s="41"/>
      <c r="M41" s="41"/>
      <c r="N41" s="41"/>
    </row>
    <row r="42" ht="14.5" spans="1:14">
      <c r="A42" s="35" t="s">
        <v>114</v>
      </c>
      <c r="B42" s="47">
        <v>377010</v>
      </c>
      <c r="C42" s="47">
        <v>15658</v>
      </c>
      <c r="D42" s="47">
        <v>21329.9999999999</v>
      </c>
      <c r="E42" s="47">
        <v>4064.39999999999</v>
      </c>
      <c r="F42" s="47">
        <v>6119.69999999999</v>
      </c>
      <c r="G42" s="47">
        <v>329837.9</v>
      </c>
      <c r="H42" s="41"/>
      <c r="I42" s="41"/>
      <c r="J42" s="41"/>
      <c r="K42" s="41"/>
      <c r="L42" s="41"/>
      <c r="M42" s="41"/>
      <c r="N42" s="41"/>
    </row>
    <row r="43" ht="14.5" spans="1:14">
      <c r="A43" s="35" t="s">
        <v>115</v>
      </c>
      <c r="B43" s="47">
        <v>403710</v>
      </c>
      <c r="C43" s="47">
        <v>15252.9999999999</v>
      </c>
      <c r="D43" s="47">
        <v>25210</v>
      </c>
      <c r="E43" s="47">
        <v>4838.40000000002</v>
      </c>
      <c r="F43" s="47">
        <v>5981.99999999999</v>
      </c>
      <c r="G43" s="47">
        <v>352426.6</v>
      </c>
      <c r="H43" s="41"/>
      <c r="I43" s="41"/>
      <c r="J43" s="41"/>
      <c r="K43" s="41"/>
      <c r="L43" s="41"/>
      <c r="M43" s="41"/>
      <c r="N43" s="41"/>
    </row>
    <row r="44" ht="14.5" spans="1:14">
      <c r="A44" s="35" t="s">
        <v>116</v>
      </c>
      <c r="B44" s="47">
        <v>371220</v>
      </c>
      <c r="C44" s="47">
        <v>11435</v>
      </c>
      <c r="D44" s="47">
        <v>20640</v>
      </c>
      <c r="E44" s="47">
        <v>4462.80000000001</v>
      </c>
      <c r="F44" s="47">
        <v>3075</v>
      </c>
      <c r="G44" s="47">
        <v>331607.2</v>
      </c>
      <c r="H44" s="41"/>
      <c r="I44" s="41"/>
      <c r="J44" s="41"/>
      <c r="K44" s="41"/>
      <c r="L44" s="41"/>
      <c r="M44" s="41"/>
      <c r="N44" s="41"/>
    </row>
    <row r="45" ht="14.5" spans="1:14">
      <c r="A45" s="35" t="s">
        <v>117</v>
      </c>
      <c r="B45" s="47">
        <v>333150</v>
      </c>
      <c r="C45" s="47">
        <v>12114.0000000001</v>
      </c>
      <c r="D45" s="47">
        <v>22770.0000000001</v>
      </c>
      <c r="E45" s="47">
        <v>4964.39999999999</v>
      </c>
      <c r="F45" s="47">
        <v>2175</v>
      </c>
      <c r="G45" s="47">
        <v>291126.6</v>
      </c>
      <c r="H45" s="41"/>
      <c r="I45" s="41"/>
      <c r="J45" s="41"/>
      <c r="K45" s="41"/>
      <c r="L45" s="41"/>
      <c r="M45" s="41"/>
      <c r="N45" s="41"/>
    </row>
    <row r="46" ht="14.5" spans="1:14">
      <c r="A46" s="35" t="s">
        <v>118</v>
      </c>
      <c r="B46" s="47">
        <v>394140</v>
      </c>
      <c r="C46" s="47">
        <v>16825</v>
      </c>
      <c r="D46" s="47">
        <v>25740</v>
      </c>
      <c r="E46" s="47">
        <v>6356.39999999998</v>
      </c>
      <c r="F46" s="47">
        <v>2454.00000000001</v>
      </c>
      <c r="G46" s="47">
        <v>342764.6</v>
      </c>
      <c r="H46" s="41"/>
      <c r="I46" s="41"/>
      <c r="J46" s="41"/>
      <c r="K46" s="41"/>
      <c r="L46" s="41"/>
      <c r="M46" s="41"/>
      <c r="N46" s="41"/>
    </row>
    <row r="47" ht="25" customHeight="1" spans="1:14">
      <c r="A47" s="48"/>
      <c r="B47" s="48"/>
      <c r="C47" s="48"/>
      <c r="D47" s="48"/>
      <c r="E47" s="48"/>
      <c r="F47" s="37" t="s">
        <v>1236</v>
      </c>
      <c r="G47" s="37">
        <v>3340189.6</v>
      </c>
      <c r="H47" s="41"/>
      <c r="I47" s="41"/>
      <c r="J47" s="41"/>
      <c r="K47" s="41"/>
      <c r="L47" s="41"/>
      <c r="M47" s="41"/>
      <c r="N47" s="41"/>
    </row>
    <row r="48" spans="1:14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</row>
    <row r="49" ht="16.5" spans="1:14">
      <c r="A49" s="33" t="s">
        <v>1237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</row>
    <row r="50" ht="30" customHeight="1" spans="1:14">
      <c r="A50" s="42" t="s">
        <v>1238</v>
      </c>
      <c r="B50" s="42" t="s">
        <v>1239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</row>
    <row r="51" ht="24" customHeight="1" spans="1:14">
      <c r="A51" s="42" t="s">
        <v>1240</v>
      </c>
      <c r="B51" s="42" t="s">
        <v>1241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</row>
    <row r="52" ht="30" customHeight="1" spans="1:14">
      <c r="A52" s="42" t="s">
        <v>1242</v>
      </c>
      <c r="B52" s="42" t="s">
        <v>1243</v>
      </c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</row>
    <row r="53" ht="27" customHeight="1" spans="1:14">
      <c r="A53" s="42" t="s">
        <v>1244</v>
      </c>
      <c r="B53" s="42" t="s">
        <v>1245</v>
      </c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</row>
    <row r="54" spans="1:1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</row>
    <row r="55" spans="1:14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</row>
    <row r="56" ht="16.5" spans="1:14">
      <c r="A56" s="33" t="s">
        <v>1246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</row>
    <row r="57" ht="16.5" spans="1:14">
      <c r="A57" s="34" t="s">
        <v>1247</v>
      </c>
      <c r="B57" s="34" t="s">
        <v>1248</v>
      </c>
      <c r="C57" s="34" t="s">
        <v>1249</v>
      </c>
      <c r="D57" s="34" t="s">
        <v>1250</v>
      </c>
      <c r="E57" s="34" t="s">
        <v>1251</v>
      </c>
      <c r="F57" s="34" t="s">
        <v>1252</v>
      </c>
      <c r="G57" s="41"/>
      <c r="H57" s="41"/>
      <c r="I57" s="41"/>
      <c r="J57" s="41"/>
      <c r="K57" s="41"/>
      <c r="L57" s="41"/>
      <c r="M57" s="41"/>
      <c r="N57" s="41"/>
    </row>
    <row r="58" ht="14.5" spans="1:14">
      <c r="A58" s="35" t="s">
        <v>104</v>
      </c>
      <c r="B58" s="35" t="s">
        <v>1253</v>
      </c>
      <c r="C58" s="47">
        <v>0.9997</v>
      </c>
      <c r="D58" s="47">
        <v>0.7993</v>
      </c>
      <c r="E58" s="47">
        <v>0.1082</v>
      </c>
      <c r="F58" s="35" t="s">
        <v>1254</v>
      </c>
      <c r="G58" s="41"/>
      <c r="H58" s="41"/>
      <c r="I58" s="41"/>
      <c r="J58" s="41"/>
      <c r="K58" s="41"/>
      <c r="L58" s="41"/>
      <c r="M58" s="41"/>
      <c r="N58" s="41"/>
    </row>
    <row r="59" ht="14.5" spans="1:14">
      <c r="A59" s="35" t="s">
        <v>104</v>
      </c>
      <c r="B59" s="35" t="s">
        <v>1255</v>
      </c>
      <c r="C59" s="47">
        <v>1.3915</v>
      </c>
      <c r="D59" s="47">
        <v>1.1905</v>
      </c>
      <c r="E59" s="47">
        <v>0.4992</v>
      </c>
      <c r="F59" s="35"/>
      <c r="G59" s="41"/>
      <c r="H59" s="41"/>
      <c r="I59" s="41"/>
      <c r="J59" s="41"/>
      <c r="K59" s="41"/>
      <c r="L59" s="41"/>
      <c r="M59" s="41"/>
      <c r="N59" s="41"/>
    </row>
    <row r="60" ht="14.5" spans="1:14">
      <c r="A60" s="35" t="s">
        <v>105</v>
      </c>
      <c r="B60" s="35" t="s">
        <v>1253</v>
      </c>
      <c r="C60" s="47">
        <v>1.0099</v>
      </c>
      <c r="D60" s="47">
        <v>0.8095</v>
      </c>
      <c r="E60" s="47">
        <v>0.115</v>
      </c>
      <c r="F60" s="35" t="s">
        <v>1256</v>
      </c>
      <c r="G60" s="41"/>
      <c r="H60" s="41"/>
      <c r="I60" s="41"/>
      <c r="J60" s="41"/>
      <c r="K60" s="41"/>
      <c r="L60" s="41"/>
      <c r="M60" s="41"/>
      <c r="N60" s="41"/>
    </row>
    <row r="61" ht="21" customHeight="1" spans="1:14">
      <c r="A61" s="35" t="s">
        <v>105</v>
      </c>
      <c r="B61" s="35" t="s">
        <v>1255</v>
      </c>
      <c r="C61" s="47">
        <v>1.3848</v>
      </c>
      <c r="D61" s="47">
        <v>1.2226</v>
      </c>
      <c r="E61" s="47">
        <v>0.4899</v>
      </c>
      <c r="F61" s="35"/>
      <c r="G61" s="41"/>
      <c r="H61" s="41"/>
      <c r="I61" s="41"/>
      <c r="J61" s="41"/>
      <c r="K61" s="41"/>
      <c r="L61" s="41"/>
      <c r="M61" s="41"/>
      <c r="N61" s="41"/>
    </row>
  </sheetData>
  <mergeCells count="8">
    <mergeCell ref="A1:D1"/>
    <mergeCell ref="A2:N2"/>
    <mergeCell ref="A18:N18"/>
    <mergeCell ref="A34:N34"/>
    <mergeCell ref="A49:N49"/>
    <mergeCell ref="A56:N56"/>
    <mergeCell ref="F58:F59"/>
    <mergeCell ref="F60:F6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outlinePr summaryBelow="0" summaryRight="0"/>
  </sheetPr>
  <dimension ref="A1:O57"/>
  <sheetViews>
    <sheetView topLeftCell="C18" workbookViewId="0">
      <selection activeCell="O42" sqref="O42"/>
    </sheetView>
  </sheetViews>
  <sheetFormatPr defaultColWidth="8" defaultRowHeight="14"/>
  <cols>
    <col min="1" max="1" width="12" customWidth="1"/>
    <col min="2" max="2" width="14" customWidth="1"/>
    <col min="3" max="3" width="12.4166666666667" customWidth="1"/>
    <col min="4" max="4" width="14.75" customWidth="1"/>
    <col min="5" max="13" width="10" customWidth="1"/>
    <col min="14" max="15" width="12" customWidth="1"/>
  </cols>
  <sheetData>
    <row r="1" ht="30" customHeight="1" spans="1:5">
      <c r="A1" s="32" t="s">
        <v>1257</v>
      </c>
      <c r="B1" s="32"/>
      <c r="C1" s="32"/>
      <c r="D1" s="32"/>
      <c r="E1" s="32"/>
    </row>
    <row r="2" ht="15" customHeight="1" spans="1:5">
      <c r="A2" s="33" t="s">
        <v>1258</v>
      </c>
      <c r="B2" s="33"/>
      <c r="C2" s="33"/>
      <c r="D2" s="33"/>
      <c r="E2" s="33"/>
    </row>
    <row r="3" ht="15" customHeight="1" spans="1:5">
      <c r="A3" s="34" t="s">
        <v>101</v>
      </c>
      <c r="B3" s="34" t="s">
        <v>1259</v>
      </c>
      <c r="C3" s="34" t="s">
        <v>1260</v>
      </c>
      <c r="D3" s="34" t="s">
        <v>1261</v>
      </c>
      <c r="E3" s="34" t="s">
        <v>143</v>
      </c>
    </row>
    <row r="4" ht="15" customHeight="1" spans="1:5">
      <c r="A4" s="35" t="s">
        <v>107</v>
      </c>
      <c r="B4" s="25">
        <v>8234</v>
      </c>
      <c r="C4" s="25">
        <v>7855</v>
      </c>
      <c r="D4" s="36">
        <f t="shared" ref="D4:D15" si="0">IF(B4=0,"",C4/B4)</f>
        <v>0.95397133835317</v>
      </c>
      <c r="E4" s="35"/>
    </row>
    <row r="5" ht="15" customHeight="1" spans="1:5">
      <c r="A5" s="35" t="s">
        <v>108</v>
      </c>
      <c r="B5" s="25">
        <v>9640</v>
      </c>
      <c r="C5" s="25">
        <v>9574</v>
      </c>
      <c r="D5" s="36">
        <f t="shared" si="0"/>
        <v>0.993153526970954</v>
      </c>
      <c r="E5" s="35"/>
    </row>
    <row r="6" ht="15" customHeight="1" spans="1:5">
      <c r="A6" s="35" t="s">
        <v>109</v>
      </c>
      <c r="B6" s="25">
        <v>16776</v>
      </c>
      <c r="C6" s="25">
        <v>15869</v>
      </c>
      <c r="D6" s="36">
        <f t="shared" si="0"/>
        <v>0.945934668574154</v>
      </c>
      <c r="E6" s="35"/>
    </row>
    <row r="7" ht="15" customHeight="1" spans="1:5">
      <c r="A7" s="35" t="s">
        <v>110</v>
      </c>
      <c r="B7" s="25">
        <v>16027</v>
      </c>
      <c r="C7" s="25">
        <v>15656</v>
      </c>
      <c r="D7" s="36">
        <f t="shared" si="0"/>
        <v>0.976851562987459</v>
      </c>
      <c r="E7" s="35"/>
    </row>
    <row r="8" ht="15" customHeight="1" spans="1:5">
      <c r="A8" s="35" t="s">
        <v>111</v>
      </c>
      <c r="B8" s="25">
        <v>14314</v>
      </c>
      <c r="C8" s="25">
        <v>14059</v>
      </c>
      <c r="D8" s="36">
        <f t="shared" si="0"/>
        <v>0.982185273159145</v>
      </c>
      <c r="E8" s="35"/>
    </row>
    <row r="9" ht="15" customHeight="1" spans="1:5">
      <c r="A9" s="35" t="s">
        <v>112</v>
      </c>
      <c r="B9" s="25">
        <v>16324</v>
      </c>
      <c r="C9" s="25">
        <v>16070</v>
      </c>
      <c r="D9" s="36">
        <f t="shared" si="0"/>
        <v>0.984440088213673</v>
      </c>
      <c r="E9" s="35"/>
    </row>
    <row r="10" ht="15" customHeight="1" spans="1:5">
      <c r="A10" s="35" t="s">
        <v>113</v>
      </c>
      <c r="B10" s="25">
        <v>12277</v>
      </c>
      <c r="C10" s="25">
        <v>12340</v>
      </c>
      <c r="D10" s="36">
        <f t="shared" si="0"/>
        <v>1.00513154679482</v>
      </c>
      <c r="E10" s="35"/>
    </row>
    <row r="11" ht="15" customHeight="1" spans="1:5">
      <c r="A11" s="35" t="s">
        <v>114</v>
      </c>
      <c r="B11" s="25">
        <v>12236</v>
      </c>
      <c r="C11" s="25">
        <v>12039</v>
      </c>
      <c r="D11" s="36">
        <f t="shared" si="0"/>
        <v>0.983899967309578</v>
      </c>
      <c r="E11" s="35"/>
    </row>
    <row r="12" ht="14.5" spans="1:5">
      <c r="A12" s="35" t="s">
        <v>115</v>
      </c>
      <c r="B12" s="25">
        <v>10451</v>
      </c>
      <c r="C12" s="25">
        <v>9869</v>
      </c>
      <c r="D12" s="36">
        <f t="shared" si="0"/>
        <v>0.944311549134054</v>
      </c>
      <c r="E12" s="35"/>
    </row>
    <row r="13" ht="14.5" spans="1:5">
      <c r="A13" s="35" t="s">
        <v>116</v>
      </c>
      <c r="B13" s="25">
        <v>10417</v>
      </c>
      <c r="C13" s="25">
        <v>10075</v>
      </c>
      <c r="D13" s="36">
        <f t="shared" si="0"/>
        <v>0.967169050590381</v>
      </c>
      <c r="E13" s="35"/>
    </row>
    <row r="14" ht="14.5" spans="1:5">
      <c r="A14" s="35" t="s">
        <v>117</v>
      </c>
      <c r="B14" s="25">
        <v>10417</v>
      </c>
      <c r="C14" s="25">
        <v>10417</v>
      </c>
      <c r="D14" s="36">
        <f t="shared" si="0"/>
        <v>1</v>
      </c>
      <c r="E14" s="35"/>
    </row>
    <row r="15" ht="14.5" spans="1:5">
      <c r="A15" s="35" t="s">
        <v>118</v>
      </c>
      <c r="B15" s="25">
        <v>10381</v>
      </c>
      <c r="C15" s="25">
        <v>10157</v>
      </c>
      <c r="D15" s="36">
        <f t="shared" si="0"/>
        <v>0.978422117329737</v>
      </c>
      <c r="E15" s="35"/>
    </row>
    <row r="16" ht="14.5" spans="1:5">
      <c r="A16" s="37" t="s">
        <v>119</v>
      </c>
      <c r="B16" s="38">
        <v>147494</v>
      </c>
      <c r="C16" s="38">
        <v>143980</v>
      </c>
      <c r="D16" s="37"/>
      <c r="E16" s="37"/>
    </row>
    <row r="18" ht="16.5" spans="1:5">
      <c r="A18" s="33" t="s">
        <v>1262</v>
      </c>
      <c r="B18" s="33"/>
      <c r="C18" s="33"/>
      <c r="D18" s="33"/>
      <c r="E18" s="33"/>
    </row>
    <row r="19" ht="33" spans="1:5">
      <c r="A19" s="34" t="s">
        <v>101</v>
      </c>
      <c r="B19" s="34" t="s">
        <v>1259</v>
      </c>
      <c r="C19" s="34" t="s">
        <v>1260</v>
      </c>
      <c r="D19" s="34" t="s">
        <v>1261</v>
      </c>
      <c r="E19" s="34" t="s">
        <v>143</v>
      </c>
    </row>
    <row r="20" ht="14.5" spans="1:5">
      <c r="A20" s="35" t="s">
        <v>107</v>
      </c>
      <c r="B20" s="25">
        <v>6097</v>
      </c>
      <c r="C20" s="25">
        <v>6002</v>
      </c>
      <c r="D20" s="36">
        <f t="shared" ref="D20:D31" si="1">IF(B20=0,"",C20/B20)</f>
        <v>0.984418566508119</v>
      </c>
      <c r="E20" s="35"/>
    </row>
    <row r="21" ht="14.5" spans="1:5">
      <c r="A21" s="35" t="s">
        <v>108</v>
      </c>
      <c r="B21" s="25">
        <v>6285</v>
      </c>
      <c r="C21" s="25">
        <v>6205</v>
      </c>
      <c r="D21" s="36">
        <f t="shared" si="1"/>
        <v>0.987271280827367</v>
      </c>
      <c r="E21" s="35"/>
    </row>
    <row r="22" ht="14.5" spans="1:5">
      <c r="A22" s="35" t="s">
        <v>109</v>
      </c>
      <c r="B22" s="25">
        <v>10733</v>
      </c>
      <c r="C22" s="25">
        <v>16053</v>
      </c>
      <c r="D22" s="36">
        <f t="shared" si="1"/>
        <v>1.49566756731576</v>
      </c>
      <c r="E22" s="35"/>
    </row>
    <row r="23" ht="14.5" spans="1:5">
      <c r="A23" s="35" t="s">
        <v>110</v>
      </c>
      <c r="B23" s="25">
        <v>8280</v>
      </c>
      <c r="C23" s="25">
        <v>8227</v>
      </c>
      <c r="D23" s="36">
        <f t="shared" si="1"/>
        <v>0.993599033816425</v>
      </c>
      <c r="E23" s="35"/>
    </row>
    <row r="24" ht="14.5" spans="1:5">
      <c r="A24" s="35" t="s">
        <v>111</v>
      </c>
      <c r="B24" s="25">
        <v>5620</v>
      </c>
      <c r="C24" s="25">
        <v>5591</v>
      </c>
      <c r="D24" s="36">
        <f t="shared" si="1"/>
        <v>0.994839857651246</v>
      </c>
      <c r="E24" s="35"/>
    </row>
    <row r="25" ht="14.5" spans="1:5">
      <c r="A25" s="35" t="s">
        <v>112</v>
      </c>
      <c r="B25" s="25">
        <v>9139</v>
      </c>
      <c r="C25" s="25">
        <v>8898</v>
      </c>
      <c r="D25" s="36">
        <f t="shared" si="1"/>
        <v>0.973629499945289</v>
      </c>
      <c r="E25" s="35"/>
    </row>
    <row r="26" ht="14.5" spans="1:5">
      <c r="A26" s="35" t="s">
        <v>113</v>
      </c>
      <c r="B26" s="25">
        <v>7623</v>
      </c>
      <c r="C26" s="25">
        <v>7387</v>
      </c>
      <c r="D26" s="36">
        <f t="shared" si="1"/>
        <v>0.969041059950151</v>
      </c>
      <c r="E26" s="35"/>
    </row>
    <row r="27" ht="14.5" spans="1:5">
      <c r="A27" s="35" t="s">
        <v>114</v>
      </c>
      <c r="B27" s="25">
        <v>9007</v>
      </c>
      <c r="C27" s="25">
        <v>8667</v>
      </c>
      <c r="D27" s="36">
        <f t="shared" si="1"/>
        <v>0.962251582102809</v>
      </c>
      <c r="E27" s="35"/>
    </row>
    <row r="28" ht="14.5" spans="1:5">
      <c r="A28" s="35" t="s">
        <v>115</v>
      </c>
      <c r="B28" s="25">
        <v>10876</v>
      </c>
      <c r="C28" s="25">
        <v>9907</v>
      </c>
      <c r="D28" s="36">
        <f t="shared" si="1"/>
        <v>0.91090474439132</v>
      </c>
      <c r="E28" s="35"/>
    </row>
    <row r="29" ht="14.5" spans="1:5">
      <c r="A29" s="35" t="s">
        <v>116</v>
      </c>
      <c r="B29" s="25">
        <v>9101</v>
      </c>
      <c r="C29" s="25">
        <v>8250</v>
      </c>
      <c r="D29" s="36">
        <f t="shared" si="1"/>
        <v>0.906493791891001</v>
      </c>
      <c r="E29" s="35"/>
    </row>
    <row r="30" ht="14.5" spans="1:5">
      <c r="A30" s="35" t="s">
        <v>117</v>
      </c>
      <c r="B30" s="25">
        <v>9540</v>
      </c>
      <c r="C30" s="25">
        <v>9062</v>
      </c>
      <c r="D30" s="36">
        <f t="shared" si="1"/>
        <v>0.949895178197065</v>
      </c>
      <c r="E30" s="35"/>
    </row>
    <row r="31" ht="14.5" spans="1:5">
      <c r="A31" s="35" t="s">
        <v>118</v>
      </c>
      <c r="B31" s="25">
        <v>10266</v>
      </c>
      <c r="C31" s="25">
        <v>15193</v>
      </c>
      <c r="D31" s="36">
        <f t="shared" si="1"/>
        <v>1.47993376193259</v>
      </c>
      <c r="E31" s="35"/>
    </row>
    <row r="32" ht="14.5" spans="1:5">
      <c r="A32" s="37" t="s">
        <v>119</v>
      </c>
      <c r="B32" s="38">
        <v>102567</v>
      </c>
      <c r="C32" s="38">
        <v>109442</v>
      </c>
      <c r="D32" s="37"/>
      <c r="E32" s="37"/>
    </row>
    <row r="34" ht="16.5" spans="1:15">
      <c r="A34" s="33" t="s">
        <v>1263</v>
      </c>
      <c r="B34" s="33"/>
      <c r="C34" s="33"/>
      <c r="D34" s="33"/>
      <c r="E34" s="33"/>
    </row>
    <row r="35" ht="16.5" spans="1:15">
      <c r="A35" s="34" t="s">
        <v>1247</v>
      </c>
      <c r="B35" s="34" t="s">
        <v>107</v>
      </c>
      <c r="C35" s="34" t="s">
        <v>108</v>
      </c>
      <c r="D35" s="34" t="s">
        <v>109</v>
      </c>
      <c r="E35" s="34" t="s">
        <v>110</v>
      </c>
      <c r="F35" s="34" t="s">
        <v>111</v>
      </c>
      <c r="G35" s="34" t="s">
        <v>112</v>
      </c>
      <c r="H35" s="34" t="s">
        <v>113</v>
      </c>
      <c r="I35" s="34" t="s">
        <v>114</v>
      </c>
      <c r="J35" s="34" t="s">
        <v>115</v>
      </c>
      <c r="K35" s="34" t="s">
        <v>116</v>
      </c>
      <c r="L35" s="34" t="s">
        <v>117</v>
      </c>
      <c r="M35" s="34" t="s">
        <v>118</v>
      </c>
      <c r="N35" s="34" t="s">
        <v>119</v>
      </c>
      <c r="O35" s="34" t="s">
        <v>1264</v>
      </c>
    </row>
    <row r="36" ht="16.5" spans="1:15">
      <c r="A36" s="35" t="s">
        <v>1265</v>
      </c>
      <c r="B36" s="25">
        <v>6421.6</v>
      </c>
      <c r="C36" s="25">
        <v>10466.3</v>
      </c>
      <c r="D36" s="25">
        <v>9231.4</v>
      </c>
      <c r="E36" s="25">
        <v>5741.8</v>
      </c>
      <c r="F36" s="25">
        <v>7478</v>
      </c>
      <c r="G36" s="25">
        <v>8741.4</v>
      </c>
      <c r="H36" s="25">
        <v>9478.6</v>
      </c>
      <c r="I36" s="25">
        <v>6777.2</v>
      </c>
      <c r="J36" s="25">
        <v>9821.48</v>
      </c>
      <c r="K36" s="25">
        <v>7936.4</v>
      </c>
      <c r="L36" s="25">
        <v>9939.4</v>
      </c>
      <c r="M36" s="25">
        <v>6997.8</v>
      </c>
      <c r="N36" s="34">
        <v>99031.38</v>
      </c>
      <c r="O36" s="34">
        <f t="shared" ref="O36:O42" si="2">N36/11</f>
        <v>9002.85272727273</v>
      </c>
    </row>
    <row r="37" ht="16.5" spans="1:15">
      <c r="A37" s="35" t="s">
        <v>1266</v>
      </c>
      <c r="B37" s="25">
        <v>1744.4</v>
      </c>
      <c r="C37" s="25">
        <v>7332.4</v>
      </c>
      <c r="D37" s="25">
        <v>6609.2</v>
      </c>
      <c r="E37" s="25">
        <v>11217.4</v>
      </c>
      <c r="F37" s="25">
        <v>14285.8</v>
      </c>
      <c r="G37" s="25">
        <v>10850.8</v>
      </c>
      <c r="H37" s="25">
        <v>15989</v>
      </c>
      <c r="I37" s="25">
        <v>12348.8</v>
      </c>
      <c r="J37" s="25">
        <v>9695</v>
      </c>
      <c r="K37" s="25">
        <v>12706.2</v>
      </c>
      <c r="L37" s="25">
        <v>15391.4</v>
      </c>
      <c r="M37" s="25">
        <v>16003.4</v>
      </c>
      <c r="N37" s="34">
        <v>134173.8</v>
      </c>
      <c r="O37" s="34">
        <f t="shared" si="2"/>
        <v>12197.6181818182</v>
      </c>
    </row>
    <row r="38" ht="16.5" spans="1:15">
      <c r="A38" s="35" t="s">
        <v>102</v>
      </c>
      <c r="B38" s="25">
        <v>7855.4</v>
      </c>
      <c r="C38" s="25">
        <v>9574.6</v>
      </c>
      <c r="D38" s="25">
        <v>15869.8</v>
      </c>
      <c r="E38" s="25">
        <v>15656.4</v>
      </c>
      <c r="F38" s="25">
        <v>13836.2</v>
      </c>
      <c r="G38" s="25">
        <v>15846.4</v>
      </c>
      <c r="H38" s="25">
        <v>12289.6</v>
      </c>
      <c r="I38" s="25">
        <v>11962.8</v>
      </c>
      <c r="J38" s="25">
        <v>9870.6</v>
      </c>
      <c r="K38" s="25">
        <v>10160.4</v>
      </c>
      <c r="L38" s="25">
        <v>10160.4</v>
      </c>
      <c r="M38" s="25">
        <v>9999</v>
      </c>
      <c r="N38" s="34">
        <v>143081.6</v>
      </c>
      <c r="O38" s="34">
        <f t="shared" si="2"/>
        <v>13007.4181818182</v>
      </c>
    </row>
    <row r="39" ht="16.5" spans="1:15">
      <c r="A39" s="35" t="s">
        <v>103</v>
      </c>
      <c r="B39" s="25">
        <v>6071</v>
      </c>
      <c r="C39" s="25">
        <v>6205</v>
      </c>
      <c r="D39" s="25">
        <v>10380.8</v>
      </c>
      <c r="E39" s="25">
        <v>8227</v>
      </c>
      <c r="F39" s="25">
        <v>5591.4</v>
      </c>
      <c r="G39" s="25">
        <v>8898.4</v>
      </c>
      <c r="H39" s="25">
        <v>7387.8</v>
      </c>
      <c r="I39" s="25">
        <v>8667.2</v>
      </c>
      <c r="J39" s="25">
        <v>9908</v>
      </c>
      <c r="K39" s="25">
        <v>8250.8</v>
      </c>
      <c r="L39" s="25">
        <v>9062.4</v>
      </c>
      <c r="M39" s="25">
        <v>15193.8</v>
      </c>
      <c r="N39" s="34">
        <v>103843.6</v>
      </c>
      <c r="O39" s="34">
        <f t="shared" si="2"/>
        <v>9440.32727272727</v>
      </c>
    </row>
    <row r="40" ht="16.5" spans="1:15">
      <c r="A40" s="35" t="s">
        <v>104</v>
      </c>
      <c r="B40" s="25">
        <v>5740.6</v>
      </c>
      <c r="C40" s="25">
        <v>13685.8</v>
      </c>
      <c r="D40" s="25">
        <v>13847.2</v>
      </c>
      <c r="E40" s="25">
        <v>27571.2</v>
      </c>
      <c r="F40" s="25">
        <v>14383.8</v>
      </c>
      <c r="G40" s="25">
        <v>25272</v>
      </c>
      <c r="H40" s="25">
        <v>22850.6</v>
      </c>
      <c r="I40" s="25">
        <v>16426.6</v>
      </c>
      <c r="J40" s="25">
        <v>20458.8</v>
      </c>
      <c r="K40" s="25">
        <v>17142.4</v>
      </c>
      <c r="L40" s="25">
        <v>16964</v>
      </c>
      <c r="M40" s="25">
        <v>13440.8</v>
      </c>
      <c r="N40" s="34">
        <v>207783.8</v>
      </c>
      <c r="O40" s="34">
        <f t="shared" si="2"/>
        <v>18889.4363636364</v>
      </c>
    </row>
    <row r="41" ht="16.5" spans="1:15">
      <c r="A41" s="35" t="s">
        <v>105</v>
      </c>
      <c r="B41" s="25">
        <v>19041.4</v>
      </c>
      <c r="C41" s="25">
        <v>8113.4</v>
      </c>
      <c r="D41" s="25">
        <v>14158.2</v>
      </c>
      <c r="E41" s="25">
        <v>19476.4</v>
      </c>
      <c r="F41" s="25">
        <v>20014.8</v>
      </c>
      <c r="G41" s="25">
        <v>20134</v>
      </c>
      <c r="H41" s="25">
        <v>19778.2</v>
      </c>
      <c r="I41" s="25">
        <v>20462.2</v>
      </c>
      <c r="J41" s="25">
        <v>17980.4</v>
      </c>
      <c r="K41" s="25">
        <v>19257.8</v>
      </c>
      <c r="L41" s="25">
        <v>18211.6</v>
      </c>
      <c r="M41" s="25">
        <v>8191.2</v>
      </c>
      <c r="N41" s="34">
        <v>204819.6</v>
      </c>
      <c r="O41" s="34">
        <f t="shared" si="2"/>
        <v>18619.9636363636</v>
      </c>
    </row>
    <row r="42" ht="16.5" spans="1:15">
      <c r="A42" s="35" t="s">
        <v>106</v>
      </c>
      <c r="B42" s="25">
        <v>16776.2</v>
      </c>
      <c r="C42" s="25">
        <v>11720.2</v>
      </c>
      <c r="D42" s="25">
        <v>20134.8</v>
      </c>
      <c r="E42" s="25">
        <v>10999.6</v>
      </c>
      <c r="F42" s="25">
        <v>13697.4</v>
      </c>
      <c r="G42" s="25">
        <v>14595</v>
      </c>
      <c r="H42" s="25">
        <v>12222.4</v>
      </c>
      <c r="I42" s="25">
        <v>12222.4</v>
      </c>
      <c r="J42" s="25">
        <v>14421</v>
      </c>
      <c r="K42" s="25">
        <v>14095</v>
      </c>
      <c r="L42" s="25">
        <v>13216.8</v>
      </c>
      <c r="M42" s="25">
        <v>16444.6</v>
      </c>
      <c r="N42" s="34">
        <v>170545.4</v>
      </c>
      <c r="O42" s="34">
        <f t="shared" si="2"/>
        <v>15504.1272727273</v>
      </c>
    </row>
    <row r="44" spans="1:15">
      <c r="A44" s="39" t="s">
        <v>1267</v>
      </c>
      <c r="B44" s="39"/>
      <c r="C44" s="39"/>
      <c r="D44" s="39"/>
      <c r="E44" s="39"/>
      <c r="F44" s="39"/>
      <c r="G44" s="39"/>
      <c r="H44" s="39"/>
      <c r="I44" s="39"/>
      <c r="J44" s="39"/>
    </row>
    <row r="45" spans="1:15">
      <c r="A45" s="39"/>
      <c r="B45" s="39"/>
      <c r="C45" s="39"/>
      <c r="D45" s="39"/>
      <c r="E45" s="39"/>
      <c r="F45" s="39"/>
      <c r="G45" s="39"/>
      <c r="H45" s="39"/>
      <c r="I45" s="39"/>
      <c r="J45" s="39"/>
    </row>
    <row r="46" spans="1:15">
      <c r="A46" s="39"/>
      <c r="B46" s="39"/>
      <c r="C46" s="39"/>
      <c r="D46" s="39"/>
      <c r="E46" s="39"/>
      <c r="F46" s="39"/>
      <c r="G46" s="39"/>
      <c r="H46" s="39"/>
      <c r="I46" s="39"/>
      <c r="J46" s="39"/>
    </row>
    <row r="47" spans="1:15">
      <c r="A47" s="39"/>
      <c r="B47" s="39"/>
      <c r="C47" s="39"/>
      <c r="D47" s="39"/>
      <c r="E47" s="39"/>
      <c r="F47" s="39"/>
      <c r="G47" s="39"/>
      <c r="H47" s="39"/>
      <c r="I47" s="39"/>
      <c r="J47" s="39"/>
    </row>
    <row r="48" spans="1:15">
      <c r="A48" s="39"/>
      <c r="B48" s="39"/>
      <c r="C48" s="39"/>
      <c r="D48" s="39"/>
      <c r="E48" s="39"/>
      <c r="F48" s="39"/>
      <c r="G48" s="39"/>
      <c r="H48" s="39"/>
      <c r="I48" s="39"/>
      <c r="J48" s="39"/>
    </row>
    <row r="49" spans="1:10">
      <c r="A49" s="39"/>
      <c r="B49" s="39"/>
      <c r="C49" s="39"/>
      <c r="D49" s="39"/>
      <c r="E49" s="39"/>
      <c r="F49" s="39"/>
      <c r="G49" s="39"/>
      <c r="H49" s="39"/>
      <c r="I49" s="39"/>
      <c r="J49" s="39"/>
    </row>
    <row r="50" spans="1:10">
      <c r="A50" s="39"/>
      <c r="B50" s="39"/>
      <c r="C50" s="39"/>
      <c r="D50" s="39"/>
      <c r="E50" s="39"/>
      <c r="F50" s="39"/>
      <c r="G50" s="39"/>
      <c r="H50" s="39"/>
      <c r="I50" s="39"/>
      <c r="J50" s="39"/>
    </row>
    <row r="51" spans="1:10">
      <c r="A51" s="39"/>
      <c r="B51" s="39"/>
      <c r="C51" s="39"/>
      <c r="D51" s="39"/>
      <c r="E51" s="39"/>
      <c r="F51" s="39"/>
      <c r="G51" s="39"/>
      <c r="H51" s="39"/>
      <c r="I51" s="39"/>
      <c r="J51" s="39"/>
    </row>
    <row r="52" spans="1:10">
      <c r="A52" s="39"/>
      <c r="B52" s="39"/>
      <c r="C52" s="39"/>
      <c r="D52" s="39"/>
      <c r="E52" s="39"/>
      <c r="F52" s="39"/>
      <c r="G52" s="39"/>
      <c r="H52" s="39"/>
      <c r="I52" s="39"/>
      <c r="J52" s="39"/>
    </row>
    <row r="53" spans="1:10">
      <c r="A53" s="39"/>
      <c r="B53" s="39"/>
      <c r="C53" s="39"/>
      <c r="D53" s="39"/>
      <c r="E53" s="39"/>
      <c r="F53" s="39"/>
      <c r="G53" s="39"/>
      <c r="H53" s="39"/>
      <c r="I53" s="39"/>
      <c r="J53" s="39"/>
    </row>
    <row r="54" spans="1:10">
      <c r="A54" s="39"/>
      <c r="B54" s="39"/>
      <c r="C54" s="39"/>
      <c r="D54" s="39"/>
      <c r="E54" s="39"/>
      <c r="F54" s="39"/>
      <c r="G54" s="39"/>
      <c r="H54" s="39"/>
      <c r="I54" s="39"/>
      <c r="J54" s="39"/>
    </row>
    <row r="55" spans="1:10">
      <c r="A55" s="39"/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39"/>
      <c r="B56" s="39"/>
      <c r="C56" s="39"/>
      <c r="D56" s="39"/>
      <c r="E56" s="39"/>
      <c r="F56" s="39"/>
      <c r="G56" s="39"/>
      <c r="H56" s="39"/>
      <c r="I56" s="39"/>
      <c r="J56" s="39"/>
    </row>
    <row r="57" spans="1:10">
      <c r="A57" s="39"/>
      <c r="B57" s="39"/>
      <c r="C57" s="39"/>
      <c r="D57" s="39"/>
      <c r="E57" s="39"/>
      <c r="F57" s="39"/>
      <c r="G57" s="39"/>
      <c r="H57" s="39"/>
      <c r="I57" s="39"/>
      <c r="J57" s="39"/>
    </row>
  </sheetData>
  <mergeCells count="5">
    <mergeCell ref="A1:E1"/>
    <mergeCell ref="A2:E2"/>
    <mergeCell ref="A18:E18"/>
    <mergeCell ref="A34:E34"/>
    <mergeCell ref="A44:J5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outlinePr summaryBelow="0" summaryRight="0"/>
  </sheetPr>
  <dimension ref="A1:H55"/>
  <sheetViews>
    <sheetView workbookViewId="0">
      <selection activeCell="J4" sqref="J4"/>
    </sheetView>
  </sheetViews>
  <sheetFormatPr defaultColWidth="8" defaultRowHeight="14" outlineLevelCol="7"/>
  <cols>
    <col min="1" max="1" width="10" customWidth="1"/>
    <col min="2" max="2" width="12" customWidth="1"/>
    <col min="3" max="3" width="14" customWidth="1"/>
    <col min="4" max="4" width="16" customWidth="1"/>
    <col min="5" max="5" width="14" customWidth="1"/>
    <col min="6" max="6" width="16.0833333333333" customWidth="1"/>
    <col min="7" max="8" width="13.75" customWidth="1"/>
  </cols>
  <sheetData>
    <row r="1" ht="34" customHeight="1" spans="1:8">
      <c r="A1" s="22" t="s">
        <v>1268</v>
      </c>
    </row>
    <row r="2" ht="30" customHeight="1" spans="1:8">
      <c r="A2" s="23" t="s">
        <v>101</v>
      </c>
      <c r="B2" s="23" t="s">
        <v>1269</v>
      </c>
      <c r="C2" s="23" t="s">
        <v>1270</v>
      </c>
      <c r="D2" s="23" t="s">
        <v>1271</v>
      </c>
      <c r="E2" s="23" t="s">
        <v>1214</v>
      </c>
      <c r="F2" s="23" t="s">
        <v>1272</v>
      </c>
      <c r="G2" s="23" t="s">
        <v>1273</v>
      </c>
      <c r="H2" s="23" t="s">
        <v>1274</v>
      </c>
    </row>
    <row r="3" ht="20" customHeight="1" spans="1:8">
      <c r="A3" s="24" t="s">
        <v>107</v>
      </c>
      <c r="B3" s="24" t="s">
        <v>1275</v>
      </c>
      <c r="C3" s="25">
        <v>133770</v>
      </c>
      <c r="D3" s="25">
        <v>160269.414174251</v>
      </c>
      <c r="E3" s="25">
        <v>1.19809683915864</v>
      </c>
      <c r="F3" s="25">
        <v>33900</v>
      </c>
      <c r="G3" s="25">
        <v>2351.54</v>
      </c>
      <c r="H3" s="25">
        <v>327408.77</v>
      </c>
    </row>
    <row r="4" ht="20" customHeight="1" spans="1:8">
      <c r="A4" s="24" t="s">
        <v>107</v>
      </c>
      <c r="B4" s="24" t="s">
        <v>1276</v>
      </c>
      <c r="C4" s="25">
        <v>99930</v>
      </c>
      <c r="D4" s="25">
        <v>96533.1507074301</v>
      </c>
      <c r="E4" s="25">
        <v>0.966007712473032</v>
      </c>
      <c r="F4" s="26"/>
      <c r="G4" s="26"/>
      <c r="H4" s="26"/>
    </row>
    <row r="5" ht="20" customHeight="1" spans="1:8">
      <c r="A5" s="24" t="s">
        <v>107</v>
      </c>
      <c r="B5" s="24" t="s">
        <v>1277</v>
      </c>
      <c r="C5" s="25">
        <v>128880</v>
      </c>
      <c r="D5" s="25">
        <v>38959.3051183187</v>
      </c>
      <c r="E5" s="25">
        <v>0.302291318422709</v>
      </c>
      <c r="F5" s="26"/>
      <c r="G5" s="26"/>
      <c r="H5" s="26"/>
    </row>
    <row r="6" ht="20" customHeight="1" spans="1:8">
      <c r="A6" s="27" t="s">
        <v>107</v>
      </c>
      <c r="B6" s="27" t="s">
        <v>1278</v>
      </c>
      <c r="C6" s="28">
        <v>362580</v>
      </c>
      <c r="D6" s="28">
        <v>295761.87</v>
      </c>
      <c r="E6" s="28">
        <v>0.902725826024601</v>
      </c>
      <c r="F6" s="29"/>
      <c r="G6" s="28">
        <v>327310.33</v>
      </c>
      <c r="H6" s="29"/>
    </row>
    <row r="7" ht="20" customHeight="1" spans="1:8">
      <c r="A7" s="24" t="s">
        <v>108</v>
      </c>
      <c r="B7" s="24" t="s">
        <v>1275</v>
      </c>
      <c r="C7" s="25">
        <v>34050</v>
      </c>
      <c r="D7" s="25">
        <v>41456.3050890585</v>
      </c>
      <c r="E7" s="25">
        <v>1.21751263110304</v>
      </c>
      <c r="F7" s="25">
        <v>33900</v>
      </c>
      <c r="G7" s="25">
        <v>916.57</v>
      </c>
      <c r="H7" s="25">
        <v>130717.67</v>
      </c>
    </row>
    <row r="8" ht="20" customHeight="1" spans="1:8">
      <c r="A8" s="24" t="s">
        <v>108</v>
      </c>
      <c r="B8" s="24" t="s">
        <v>1276</v>
      </c>
      <c r="C8" s="25">
        <v>44850</v>
      </c>
      <c r="D8" s="25">
        <v>44602.3389058524</v>
      </c>
      <c r="E8" s="25">
        <v>0.994478013508415</v>
      </c>
      <c r="F8" s="26"/>
      <c r="G8" s="26"/>
      <c r="H8" s="26"/>
    </row>
    <row r="9" ht="20" customHeight="1" spans="1:8">
      <c r="A9" s="24" t="s">
        <v>108</v>
      </c>
      <c r="B9" s="24" t="s">
        <v>1277</v>
      </c>
      <c r="C9" s="25">
        <v>39000</v>
      </c>
      <c r="D9" s="25">
        <v>11659.5960050891</v>
      </c>
      <c r="E9" s="25">
        <v>0.29896400013049</v>
      </c>
      <c r="F9" s="26"/>
      <c r="G9" s="26"/>
      <c r="H9" s="26"/>
    </row>
    <row r="10" ht="20" customHeight="1" spans="1:8">
      <c r="A10" s="27" t="s">
        <v>108</v>
      </c>
      <c r="B10" s="27" t="s">
        <v>1278</v>
      </c>
      <c r="C10" s="28">
        <v>117900</v>
      </c>
      <c r="D10" s="28">
        <v>97718.24</v>
      </c>
      <c r="E10" s="28">
        <v>1.10858074639525</v>
      </c>
      <c r="F10" s="29"/>
      <c r="G10" s="28">
        <v>130701.67</v>
      </c>
      <c r="H10" s="29"/>
    </row>
    <row r="11" ht="20" customHeight="1" spans="1:8">
      <c r="A11" s="24" t="s">
        <v>109</v>
      </c>
      <c r="B11" s="24" t="s">
        <v>1276</v>
      </c>
      <c r="C11" s="25">
        <v>144733</v>
      </c>
      <c r="D11" s="25">
        <v>167245.322363835</v>
      </c>
      <c r="E11" s="25">
        <v>1.15554381076765</v>
      </c>
      <c r="F11" s="26"/>
      <c r="G11" s="26"/>
      <c r="H11" s="26"/>
    </row>
    <row r="12" ht="20" customHeight="1" spans="1:8">
      <c r="A12" s="24" t="s">
        <v>109</v>
      </c>
      <c r="B12" s="24" t="s">
        <v>1279</v>
      </c>
      <c r="C12" s="25">
        <v>87368</v>
      </c>
      <c r="D12" s="25">
        <v>58998.9749090637</v>
      </c>
      <c r="E12" s="25">
        <v>0.675292726273506</v>
      </c>
      <c r="F12" s="26"/>
      <c r="G12" s="26"/>
      <c r="H12" s="26"/>
    </row>
    <row r="13" ht="20" customHeight="1" spans="1:8">
      <c r="A13" s="24" t="s">
        <v>109</v>
      </c>
      <c r="B13" s="24" t="s">
        <v>1277</v>
      </c>
      <c r="C13" s="25">
        <v>102309</v>
      </c>
      <c r="D13" s="25">
        <v>30293.8827271015</v>
      </c>
      <c r="E13" s="25">
        <v>0.296101835880533</v>
      </c>
      <c r="F13" s="26"/>
      <c r="G13" s="26"/>
      <c r="H13" s="26"/>
    </row>
    <row r="14" ht="20" customHeight="1" spans="1:8">
      <c r="A14" s="27" t="s">
        <v>109</v>
      </c>
      <c r="B14" s="27" t="s">
        <v>1278</v>
      </c>
      <c r="C14" s="28">
        <v>334410</v>
      </c>
      <c r="D14" s="28">
        <v>256538.18</v>
      </c>
      <c r="E14" s="28">
        <v>0.862474626954936</v>
      </c>
      <c r="F14" s="29"/>
      <c r="G14" s="28">
        <v>288420.14</v>
      </c>
      <c r="H14" s="29"/>
    </row>
    <row r="15" ht="20" customHeight="1" spans="1:8">
      <c r="A15" s="24" t="s">
        <v>110</v>
      </c>
      <c r="B15" s="24" t="s">
        <v>1276</v>
      </c>
      <c r="C15" s="25">
        <v>151080</v>
      </c>
      <c r="D15" s="25">
        <v>182701.034097647</v>
      </c>
      <c r="E15" s="25">
        <v>1.20929993445623</v>
      </c>
      <c r="F15" s="26"/>
      <c r="G15" s="26"/>
      <c r="H15" s="26"/>
    </row>
    <row r="16" ht="20" customHeight="1" spans="1:8">
      <c r="A16" s="24" t="s">
        <v>110</v>
      </c>
      <c r="B16" s="24" t="s">
        <v>1279</v>
      </c>
      <c r="C16" s="25">
        <v>97620</v>
      </c>
      <c r="D16" s="25">
        <v>68926.7235968512</v>
      </c>
      <c r="E16" s="25">
        <v>0.70607174346293</v>
      </c>
      <c r="F16" s="26"/>
      <c r="G16" s="26"/>
      <c r="H16" s="26"/>
    </row>
    <row r="17" ht="20" customHeight="1" spans="1:8">
      <c r="A17" s="24" t="s">
        <v>110</v>
      </c>
      <c r="B17" s="24" t="s">
        <v>1277</v>
      </c>
      <c r="C17" s="25">
        <v>109530</v>
      </c>
      <c r="D17" s="25">
        <v>33905.6523055021</v>
      </c>
      <c r="E17" s="25">
        <v>0.309555850502165</v>
      </c>
      <c r="F17" s="26"/>
      <c r="G17" s="26"/>
      <c r="H17" s="26"/>
    </row>
    <row r="18" ht="20" customHeight="1" spans="1:8">
      <c r="A18" s="27" t="s">
        <v>110</v>
      </c>
      <c r="B18" s="27" t="s">
        <v>1278</v>
      </c>
      <c r="C18" s="28">
        <v>358230</v>
      </c>
      <c r="D18" s="28">
        <v>285533.41</v>
      </c>
      <c r="E18" s="28">
        <v>0.88570574770399</v>
      </c>
      <c r="F18" s="29"/>
      <c r="G18" s="28">
        <v>317286.37</v>
      </c>
      <c r="H18" s="29"/>
    </row>
    <row r="19" ht="20" customHeight="1" spans="1:8">
      <c r="A19" s="24" t="s">
        <v>111</v>
      </c>
      <c r="B19" s="24" t="s">
        <v>1276</v>
      </c>
      <c r="C19" s="25">
        <v>142002</v>
      </c>
      <c r="D19" s="25">
        <v>169985.601326229</v>
      </c>
      <c r="E19" s="25">
        <v>1.19706483941233</v>
      </c>
      <c r="F19" s="26"/>
      <c r="G19" s="26"/>
      <c r="H19" s="26"/>
    </row>
    <row r="20" ht="20" customHeight="1" spans="1:8">
      <c r="A20" s="24" t="s">
        <v>111</v>
      </c>
      <c r="B20" s="24" t="s">
        <v>1279</v>
      </c>
      <c r="C20" s="25">
        <v>99909</v>
      </c>
      <c r="D20" s="25">
        <v>70033.3759717622</v>
      </c>
      <c r="E20" s="25">
        <v>0.700971643913583</v>
      </c>
      <c r="F20" s="26"/>
      <c r="G20" s="26"/>
      <c r="H20" s="26"/>
    </row>
    <row r="21" ht="20" customHeight="1" spans="1:8">
      <c r="A21" s="24" t="s">
        <v>111</v>
      </c>
      <c r="B21" s="24" t="s">
        <v>1277</v>
      </c>
      <c r="C21" s="25">
        <v>92888</v>
      </c>
      <c r="D21" s="25">
        <v>28806.4927020093</v>
      </c>
      <c r="E21" s="25">
        <v>0.310120712061938</v>
      </c>
      <c r="F21" s="26"/>
      <c r="G21" s="26"/>
      <c r="H21" s="26"/>
    </row>
    <row r="22" ht="20" customHeight="1" spans="1:8">
      <c r="A22" s="27" t="s">
        <v>111</v>
      </c>
      <c r="B22" s="27" t="s">
        <v>1278</v>
      </c>
      <c r="C22" s="28">
        <v>334799</v>
      </c>
      <c r="D22" s="28">
        <v>268825.47</v>
      </c>
      <c r="E22" s="28">
        <v>0.895943177847008</v>
      </c>
      <c r="F22" s="29"/>
      <c r="G22" s="28">
        <v>299960.88</v>
      </c>
      <c r="H22" s="29"/>
    </row>
    <row r="23" ht="20" customHeight="1" spans="1:8">
      <c r="A23" s="24" t="s">
        <v>112</v>
      </c>
      <c r="B23" s="24" t="s">
        <v>1276</v>
      </c>
      <c r="C23" s="25">
        <v>187860</v>
      </c>
      <c r="D23" s="25">
        <v>210174.960525498</v>
      </c>
      <c r="E23" s="25">
        <v>1.1187850554961</v>
      </c>
      <c r="F23" s="26"/>
      <c r="G23" s="26"/>
      <c r="H23" s="26"/>
    </row>
    <row r="24" ht="20" customHeight="1" spans="1:8">
      <c r="A24" s="24" t="s">
        <v>112</v>
      </c>
      <c r="B24" s="24" t="s">
        <v>1279</v>
      </c>
      <c r="C24" s="25">
        <v>112530</v>
      </c>
      <c r="D24" s="25">
        <v>73513.1010573527</v>
      </c>
      <c r="E24" s="25">
        <v>0.65327558035504</v>
      </c>
      <c r="F24" s="26"/>
      <c r="G24" s="26"/>
      <c r="H24" s="26"/>
    </row>
    <row r="25" ht="20" customHeight="1" spans="1:8">
      <c r="A25" s="24" t="s">
        <v>112</v>
      </c>
      <c r="B25" s="24" t="s">
        <v>1277</v>
      </c>
      <c r="C25" s="25">
        <v>124350</v>
      </c>
      <c r="D25" s="25">
        <v>35584.7884171493</v>
      </c>
      <c r="E25" s="25">
        <v>0.28616637247406</v>
      </c>
      <c r="F25" s="26"/>
      <c r="G25" s="26"/>
      <c r="H25" s="26"/>
    </row>
    <row r="26" ht="20" customHeight="1" spans="1:8">
      <c r="A26" s="27" t="s">
        <v>112</v>
      </c>
      <c r="B26" s="27" t="s">
        <v>1278</v>
      </c>
      <c r="C26" s="28">
        <v>424740</v>
      </c>
      <c r="D26" s="28">
        <v>319272.85</v>
      </c>
      <c r="E26" s="28">
        <v>0.825628407967227</v>
      </c>
      <c r="F26" s="29"/>
      <c r="G26" s="28">
        <v>350677.41</v>
      </c>
      <c r="H26" s="29"/>
    </row>
    <row r="27" ht="20" customHeight="1" spans="1:8">
      <c r="A27" s="24" t="s">
        <v>113</v>
      </c>
      <c r="B27" s="24" t="s">
        <v>1275</v>
      </c>
      <c r="C27" s="25">
        <v>130059</v>
      </c>
      <c r="D27" s="25">
        <v>172833.303339351</v>
      </c>
      <c r="E27" s="25">
        <v>1.32888383994457</v>
      </c>
      <c r="F27" s="25">
        <v>38448.39</v>
      </c>
      <c r="G27" s="25">
        <v>3494.82</v>
      </c>
      <c r="H27" s="25">
        <v>497661.82</v>
      </c>
    </row>
    <row r="28" ht="20" customHeight="1" spans="1:8">
      <c r="A28" s="24" t="s">
        <v>113</v>
      </c>
      <c r="B28" s="24" t="s">
        <v>1276</v>
      </c>
      <c r="C28" s="25">
        <v>168902</v>
      </c>
      <c r="D28" s="25">
        <v>193117.238052446</v>
      </c>
      <c r="E28" s="25">
        <v>1.14336856906636</v>
      </c>
      <c r="F28" s="26"/>
      <c r="G28" s="26"/>
      <c r="H28" s="26"/>
    </row>
    <row r="29" ht="20" customHeight="1" spans="1:8">
      <c r="A29" s="24" t="s">
        <v>113</v>
      </c>
      <c r="B29" s="24" t="s">
        <v>1277</v>
      </c>
      <c r="C29" s="25">
        <v>244459</v>
      </c>
      <c r="D29" s="25">
        <v>93666.0086082036</v>
      </c>
      <c r="E29" s="25">
        <v>0.383156310907774</v>
      </c>
      <c r="F29" s="26"/>
      <c r="G29" s="26"/>
      <c r="H29" s="26"/>
    </row>
    <row r="30" ht="20" customHeight="1" spans="1:8">
      <c r="A30" s="27" t="s">
        <v>113</v>
      </c>
      <c r="B30" s="27" t="s">
        <v>1278</v>
      </c>
      <c r="C30" s="28">
        <v>543420</v>
      </c>
      <c r="D30" s="28">
        <v>459616.550000001</v>
      </c>
      <c r="E30" s="28">
        <v>0.91010658422583</v>
      </c>
      <c r="F30" s="29"/>
      <c r="G30" s="28">
        <v>494570.120000001</v>
      </c>
      <c r="H30" s="29"/>
    </row>
    <row r="31" ht="20" customHeight="1" spans="1:8">
      <c r="A31" s="24" t="s">
        <v>114</v>
      </c>
      <c r="B31" s="24" t="s">
        <v>1275</v>
      </c>
      <c r="C31" s="25">
        <v>118597</v>
      </c>
      <c r="D31" s="25">
        <v>157999.241480917</v>
      </c>
      <c r="E31" s="25">
        <v>1.33223640969769</v>
      </c>
      <c r="F31" s="25">
        <v>48000</v>
      </c>
      <c r="G31" s="25">
        <v>3213.92</v>
      </c>
      <c r="H31" s="25">
        <v>455526.57</v>
      </c>
    </row>
    <row r="32" ht="20" customHeight="1" spans="1:8">
      <c r="A32" s="24" t="s">
        <v>114</v>
      </c>
      <c r="B32" s="24" t="s">
        <v>1276</v>
      </c>
      <c r="C32" s="25">
        <v>151990</v>
      </c>
      <c r="D32" s="25">
        <v>173199.24353571</v>
      </c>
      <c r="E32" s="25">
        <v>1.13954367745056</v>
      </c>
      <c r="F32" s="26"/>
      <c r="G32" s="26"/>
      <c r="H32" s="26"/>
    </row>
    <row r="33" ht="20" customHeight="1" spans="1:8">
      <c r="A33" s="24" t="s">
        <v>114</v>
      </c>
      <c r="B33" s="24" t="s">
        <v>1277</v>
      </c>
      <c r="C33" s="25">
        <v>205753</v>
      </c>
      <c r="D33" s="25">
        <v>79455.9049833732</v>
      </c>
      <c r="E33" s="25">
        <v>0.386171307263433</v>
      </c>
      <c r="F33" s="26"/>
      <c r="G33" s="26"/>
      <c r="H33" s="26"/>
    </row>
    <row r="34" ht="20" customHeight="1" spans="1:8">
      <c r="A34" s="27" t="s">
        <v>114</v>
      </c>
      <c r="B34" s="27" t="s">
        <v>1278</v>
      </c>
      <c r="C34" s="28">
        <v>476340</v>
      </c>
      <c r="D34" s="28">
        <v>410654.39</v>
      </c>
      <c r="E34" s="28">
        <v>0.95612476382416</v>
      </c>
      <c r="F34" s="29"/>
      <c r="G34" s="28">
        <v>455440.47</v>
      </c>
      <c r="H34" s="29"/>
    </row>
    <row r="35" ht="20" customHeight="1" spans="1:8">
      <c r="A35" s="24" t="s">
        <v>115</v>
      </c>
      <c r="B35" s="24" t="s">
        <v>1276</v>
      </c>
      <c r="C35" s="25">
        <v>175753</v>
      </c>
      <c r="D35" s="25">
        <v>198025.741635487</v>
      </c>
      <c r="E35" s="25">
        <v>1.12672751893559</v>
      </c>
      <c r="F35" s="26"/>
      <c r="G35" s="26"/>
      <c r="H35" s="26"/>
    </row>
    <row r="36" ht="20" customHeight="1" spans="1:8">
      <c r="A36" s="24" t="s">
        <v>115</v>
      </c>
      <c r="B36" s="24" t="s">
        <v>1279</v>
      </c>
      <c r="C36" s="25">
        <v>104798</v>
      </c>
      <c r="D36" s="25">
        <v>70745.1505266239</v>
      </c>
      <c r="E36" s="25">
        <v>0.675062029109562</v>
      </c>
      <c r="F36" s="26"/>
      <c r="G36" s="26"/>
      <c r="H36" s="26"/>
    </row>
    <row r="37" ht="20" customHeight="1" spans="1:8">
      <c r="A37" s="24" t="s">
        <v>115</v>
      </c>
      <c r="B37" s="24" t="s">
        <v>1277</v>
      </c>
      <c r="C37" s="25">
        <v>112329</v>
      </c>
      <c r="D37" s="25">
        <v>33834.1778378894</v>
      </c>
      <c r="E37" s="25">
        <v>0.301206080690555</v>
      </c>
      <c r="F37" s="26"/>
      <c r="G37" s="26"/>
      <c r="H37" s="26"/>
    </row>
    <row r="38" ht="20" customHeight="1" spans="1:8">
      <c r="A38" s="27" t="s">
        <v>115</v>
      </c>
      <c r="B38" s="27" t="s">
        <v>1278</v>
      </c>
      <c r="C38" s="28">
        <v>392880</v>
      </c>
      <c r="D38" s="28">
        <v>302605.07</v>
      </c>
      <c r="E38" s="28">
        <v>0.800025229490203</v>
      </c>
      <c r="F38" s="29"/>
      <c r="G38" s="28">
        <v>314313.912162111</v>
      </c>
      <c r="H38" s="29"/>
    </row>
    <row r="39" ht="20" customHeight="1" spans="1:8">
      <c r="A39" s="24" t="s">
        <v>116</v>
      </c>
      <c r="B39" s="24" t="s">
        <v>1276</v>
      </c>
      <c r="C39" s="25">
        <v>129240</v>
      </c>
      <c r="D39" s="25">
        <v>147537.946749061</v>
      </c>
      <c r="E39" s="25">
        <v>1.14158114166714</v>
      </c>
      <c r="F39" s="26"/>
      <c r="G39" s="26"/>
      <c r="H39" s="26"/>
    </row>
    <row r="40" ht="20" customHeight="1" spans="1:8">
      <c r="A40" s="24" t="s">
        <v>116</v>
      </c>
      <c r="B40" s="24" t="s">
        <v>1279</v>
      </c>
      <c r="C40" s="25">
        <v>83910</v>
      </c>
      <c r="D40" s="25">
        <v>56369.1894631204</v>
      </c>
      <c r="E40" s="25">
        <v>0.671781545264216</v>
      </c>
      <c r="F40" s="26"/>
      <c r="G40" s="26"/>
      <c r="H40" s="26"/>
    </row>
    <row r="41" ht="20" customHeight="1" spans="1:8">
      <c r="A41" s="24" t="s">
        <v>116</v>
      </c>
      <c r="B41" s="24" t="s">
        <v>1277</v>
      </c>
      <c r="C41" s="25">
        <v>90270</v>
      </c>
      <c r="D41" s="25">
        <v>25382.6137878189</v>
      </c>
      <c r="E41" s="25">
        <v>0.281185485629987</v>
      </c>
      <c r="F41" s="26"/>
      <c r="G41" s="26"/>
      <c r="H41" s="26"/>
    </row>
    <row r="42" ht="20" customHeight="1" spans="1:8">
      <c r="A42" s="27" t="s">
        <v>116</v>
      </c>
      <c r="B42" s="27" t="s">
        <v>1278</v>
      </c>
      <c r="C42" s="28">
        <v>303420</v>
      </c>
      <c r="D42" s="28">
        <v>229289.75</v>
      </c>
      <c r="E42" s="28">
        <v>0.823815622609523</v>
      </c>
      <c r="F42" s="29"/>
      <c r="G42" s="28">
        <v>249962.136212181</v>
      </c>
      <c r="H42" s="29"/>
    </row>
    <row r="43" ht="20" customHeight="1" spans="1:8">
      <c r="A43" s="24" t="s">
        <v>117</v>
      </c>
      <c r="B43" s="24" t="s">
        <v>1276</v>
      </c>
      <c r="C43" s="25">
        <v>146760</v>
      </c>
      <c r="D43" s="25">
        <v>166723.459032487</v>
      </c>
      <c r="E43" s="25">
        <v>1.13602793017503</v>
      </c>
      <c r="F43" s="26"/>
      <c r="G43" s="26"/>
      <c r="H43" s="26"/>
    </row>
    <row r="44" ht="20" customHeight="1" spans="1:8">
      <c r="A44" s="24" t="s">
        <v>117</v>
      </c>
      <c r="B44" s="24" t="s">
        <v>1279</v>
      </c>
      <c r="C44" s="25">
        <v>92070</v>
      </c>
      <c r="D44" s="25">
        <v>60721.4923877152</v>
      </c>
      <c r="E44" s="25">
        <v>0.659514417157763</v>
      </c>
      <c r="F44" s="26"/>
      <c r="G44" s="26"/>
      <c r="H44" s="26"/>
    </row>
    <row r="45" ht="20" customHeight="1" spans="1:8">
      <c r="A45" s="24" t="s">
        <v>117</v>
      </c>
      <c r="B45" s="24" t="s">
        <v>1277</v>
      </c>
      <c r="C45" s="25">
        <v>99150</v>
      </c>
      <c r="D45" s="25">
        <v>27847.6185797976</v>
      </c>
      <c r="E45" s="25">
        <v>0.280863525766995</v>
      </c>
      <c r="F45" s="26"/>
      <c r="G45" s="26"/>
      <c r="H45" s="26"/>
    </row>
    <row r="46" ht="20" customHeight="1" spans="1:8">
      <c r="A46" s="27" t="s">
        <v>117</v>
      </c>
      <c r="B46" s="27" t="s">
        <v>1278</v>
      </c>
      <c r="C46" s="28">
        <v>337980</v>
      </c>
      <c r="D46" s="28">
        <v>255292.57</v>
      </c>
      <c r="E46" s="28">
        <v>0.891048346055979</v>
      </c>
      <c r="F46" s="29"/>
      <c r="G46" s="28">
        <v>301156.52</v>
      </c>
      <c r="H46" s="29"/>
    </row>
    <row r="47" ht="20" customHeight="1" spans="1:8">
      <c r="A47" s="27" t="s">
        <v>118</v>
      </c>
      <c r="B47" s="27" t="s">
        <v>1278</v>
      </c>
      <c r="C47" s="28">
        <v>0</v>
      </c>
      <c r="D47" s="28">
        <v>0</v>
      </c>
      <c r="E47" s="29"/>
      <c r="F47" s="29"/>
      <c r="G47" s="28">
        <v>33900</v>
      </c>
      <c r="H47" s="29"/>
    </row>
    <row r="48" ht="15" customHeight="1"/>
    <row r="49" ht="28" customHeight="1" spans="1:8">
      <c r="A49" s="30" t="s">
        <v>1280</v>
      </c>
    </row>
    <row r="50" ht="25" customHeight="1" spans="1:8">
      <c r="A50" s="27" t="s">
        <v>1281</v>
      </c>
      <c r="B50" s="27"/>
      <c r="C50" s="28">
        <v>3986699</v>
      </c>
      <c r="D50" s="28">
        <v>3181108.35</v>
      </c>
      <c r="E50" s="28">
        <v>0.797930405581159</v>
      </c>
      <c r="F50" s="31"/>
      <c r="G50" s="31"/>
      <c r="H50" s="31"/>
    </row>
    <row r="51" ht="15" customHeight="1"/>
    <row r="52" ht="28" customHeight="1" spans="1:8">
      <c r="A52" s="30" t="s">
        <v>1282</v>
      </c>
    </row>
    <row r="53" ht="20" customHeight="1" spans="1:8">
      <c r="A53" s="24" t="s">
        <v>1283</v>
      </c>
      <c r="B53" s="25">
        <v>0.0375972638593086</v>
      </c>
    </row>
    <row r="54" ht="20" customHeight="1" spans="1:8">
      <c r="A54" s="24" t="s">
        <v>1284</v>
      </c>
      <c r="B54" s="25">
        <v>0.0250648425728724</v>
      </c>
    </row>
    <row r="55" ht="20" customHeight="1" spans="1:8">
      <c r="A55" s="24" t="s">
        <v>1285</v>
      </c>
      <c r="B55" s="25">
        <v>0.0125324212864362</v>
      </c>
    </row>
  </sheetData>
  <mergeCells count="3">
    <mergeCell ref="A1:H1"/>
    <mergeCell ref="A49:H49"/>
    <mergeCell ref="A52:H5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K1694"/>
  <sheetViews>
    <sheetView workbookViewId="0">
      <pane ySplit="2" topLeftCell="A1590" activePane="bottomLeft" state="frozen"/>
      <selection/>
      <selection pane="bottomLeft" activeCell="M1661" sqref="M1661"/>
    </sheetView>
  </sheetViews>
  <sheetFormatPr defaultColWidth="6.41666666666667" defaultRowHeight="12"/>
  <cols>
    <col min="1" max="1" width="6.075" style="9" customWidth="1"/>
    <col min="2" max="2" width="22.3333333333333" style="9" customWidth="1"/>
    <col min="3" max="3" width="15.5833333333333" style="9" customWidth="1"/>
    <col min="4" max="4" width="8.13333333333333" style="9"/>
    <col min="5" max="5" width="8.13333333333333" style="9" customWidth="1"/>
    <col min="6" max="6" width="10" style="10" customWidth="1"/>
    <col min="7" max="7" width="8.33333333333333" style="9" customWidth="1"/>
    <col min="8" max="8" width="9.85833333333333" style="9"/>
    <col min="9" max="9" width="16" style="9" customWidth="1"/>
    <col min="10" max="10" width="12.9166666666667" style="9" customWidth="1"/>
    <col min="11" max="11" width="11.1166666666667" style="9" customWidth="1"/>
    <col min="12" max="16384" width="6.41666666666667" style="9"/>
  </cols>
  <sheetData>
    <row r="1" s="9" customFormat="1" ht="27" customHeight="1" spans="1:11">
      <c r="A1" s="5" t="s">
        <v>1094</v>
      </c>
      <c r="B1" s="5" t="s">
        <v>1286</v>
      </c>
      <c r="C1" s="5" t="s">
        <v>1287</v>
      </c>
      <c r="D1" s="5" t="s">
        <v>1288</v>
      </c>
      <c r="E1" s="5" t="s">
        <v>1289</v>
      </c>
      <c r="F1" s="5" t="s">
        <v>1290</v>
      </c>
      <c r="G1" s="5" t="s">
        <v>1291</v>
      </c>
      <c r="H1" s="5" t="s">
        <v>1292</v>
      </c>
      <c r="I1" s="5" t="s">
        <v>1293</v>
      </c>
      <c r="J1" s="5" t="s">
        <v>1294</v>
      </c>
      <c r="K1" s="5" t="s">
        <v>1295</v>
      </c>
    </row>
    <row r="2" s="9" customFormat="1" ht="15" customHeight="1" spans="1:11">
      <c r="A2" s="20">
        <v>1</v>
      </c>
      <c r="B2" s="21" t="s">
        <v>1296</v>
      </c>
      <c r="C2" s="21" t="s">
        <v>1297</v>
      </c>
      <c r="D2" s="21" t="s">
        <v>1298</v>
      </c>
      <c r="E2" s="21" t="s">
        <v>1299</v>
      </c>
      <c r="F2" s="21">
        <v>320</v>
      </c>
      <c r="G2" s="21">
        <v>150</v>
      </c>
      <c r="H2" s="21">
        <v>2325</v>
      </c>
      <c r="I2" s="21">
        <v>6.34</v>
      </c>
      <c r="J2" s="21">
        <f t="shared" ref="J2:J65" si="0">SUMPRODUCT(0.01375,F2,H2/1000)</f>
        <v>10.23</v>
      </c>
      <c r="K2" s="21">
        <f t="shared" ref="K2:K65" si="1">SUMPRODUCT(F2,H2/1000)</f>
        <v>744</v>
      </c>
    </row>
    <row r="3" s="9" customFormat="1" ht="15" customHeight="1" spans="1:11">
      <c r="A3" s="20">
        <v>2</v>
      </c>
      <c r="B3" s="21" t="s">
        <v>1296</v>
      </c>
      <c r="C3" s="21" t="s">
        <v>1297</v>
      </c>
      <c r="D3" s="21" t="s">
        <v>1298</v>
      </c>
      <c r="E3" s="21" t="s">
        <v>1299</v>
      </c>
      <c r="F3" s="21">
        <v>320</v>
      </c>
      <c r="G3" s="21">
        <v>300</v>
      </c>
      <c r="H3" s="21">
        <v>6600</v>
      </c>
      <c r="I3" s="21">
        <v>18.27</v>
      </c>
      <c r="J3" s="21">
        <f t="shared" si="0"/>
        <v>29.04</v>
      </c>
      <c r="K3" s="21">
        <f t="shared" si="1"/>
        <v>2112</v>
      </c>
    </row>
    <row r="4" s="9" customFormat="1" ht="15" customHeight="1" spans="1:11">
      <c r="A4" s="20">
        <v>3</v>
      </c>
      <c r="B4" s="21" t="s">
        <v>1296</v>
      </c>
      <c r="C4" s="21" t="s">
        <v>1300</v>
      </c>
      <c r="D4" s="21" t="s">
        <v>1301</v>
      </c>
      <c r="E4" s="21" t="s">
        <v>1299</v>
      </c>
      <c r="F4" s="21">
        <v>320</v>
      </c>
      <c r="G4" s="21">
        <v>54</v>
      </c>
      <c r="H4" s="21">
        <v>755.13</v>
      </c>
      <c r="I4" s="21">
        <v>1.027</v>
      </c>
      <c r="J4" s="21">
        <f t="shared" si="0"/>
        <v>3.322572</v>
      </c>
      <c r="K4" s="21">
        <f t="shared" si="1"/>
        <v>241.6416</v>
      </c>
    </row>
    <row r="5" s="9" customFormat="1" ht="15" customHeight="1" spans="1:11">
      <c r="A5" s="20">
        <v>4</v>
      </c>
      <c r="B5" s="21" t="s">
        <v>1302</v>
      </c>
      <c r="C5" s="21" t="s">
        <v>1303</v>
      </c>
      <c r="D5" s="21" t="s">
        <v>1304</v>
      </c>
      <c r="E5" s="21" t="s">
        <v>1305</v>
      </c>
      <c r="F5" s="20">
        <v>320</v>
      </c>
      <c r="G5" s="21">
        <v>88</v>
      </c>
      <c r="H5" s="21">
        <v>924</v>
      </c>
      <c r="I5" s="21">
        <v>3.278</v>
      </c>
      <c r="J5" s="21">
        <f t="shared" si="0"/>
        <v>4.0656</v>
      </c>
      <c r="K5" s="21">
        <f t="shared" si="1"/>
        <v>295.68</v>
      </c>
    </row>
    <row r="6" s="9" customFormat="1" ht="15" customHeight="1" spans="1:11">
      <c r="A6" s="20">
        <v>5</v>
      </c>
      <c r="B6" s="21" t="s">
        <v>1302</v>
      </c>
      <c r="C6" s="21" t="s">
        <v>1303</v>
      </c>
      <c r="D6" s="21" t="s">
        <v>1304</v>
      </c>
      <c r="E6" s="21" t="s">
        <v>1305</v>
      </c>
      <c r="F6" s="20">
        <v>320</v>
      </c>
      <c r="G6" s="21">
        <v>177</v>
      </c>
      <c r="H6" s="21">
        <v>2035.5</v>
      </c>
      <c r="I6" s="21">
        <v>6.593</v>
      </c>
      <c r="J6" s="21">
        <f t="shared" si="0"/>
        <v>8.9562</v>
      </c>
      <c r="K6" s="21">
        <f t="shared" si="1"/>
        <v>651.36</v>
      </c>
    </row>
    <row r="7" s="9" customFormat="1" ht="15" customHeight="1" spans="1:11">
      <c r="A7" s="20">
        <v>6</v>
      </c>
      <c r="B7" s="21" t="s">
        <v>1302</v>
      </c>
      <c r="C7" s="21" t="s">
        <v>1303</v>
      </c>
      <c r="D7" s="21" t="s">
        <v>1301</v>
      </c>
      <c r="E7" s="21" t="s">
        <v>1305</v>
      </c>
      <c r="F7" s="20">
        <v>320</v>
      </c>
      <c r="G7" s="21">
        <v>63</v>
      </c>
      <c r="H7" s="21">
        <v>1260</v>
      </c>
      <c r="I7" s="21">
        <v>5.715</v>
      </c>
      <c r="J7" s="21">
        <f t="shared" si="0"/>
        <v>5.544</v>
      </c>
      <c r="K7" s="21">
        <f t="shared" si="1"/>
        <v>403.2</v>
      </c>
    </row>
    <row r="8" s="9" customFormat="1" ht="15" customHeight="1" spans="1:11">
      <c r="A8" s="20">
        <v>7</v>
      </c>
      <c r="B8" s="21" t="s">
        <v>1302</v>
      </c>
      <c r="C8" s="21" t="s">
        <v>1306</v>
      </c>
      <c r="D8" s="21" t="s">
        <v>1307</v>
      </c>
      <c r="E8" s="21" t="s">
        <v>1299</v>
      </c>
      <c r="F8" s="20">
        <v>320</v>
      </c>
      <c r="G8" s="21">
        <v>710</v>
      </c>
      <c r="H8" s="21">
        <v>15265</v>
      </c>
      <c r="I8" s="21">
        <v>27.6</v>
      </c>
      <c r="J8" s="21">
        <f t="shared" si="0"/>
        <v>67.166</v>
      </c>
      <c r="K8" s="21">
        <f t="shared" si="1"/>
        <v>4884.8</v>
      </c>
    </row>
    <row r="9" s="9" customFormat="1" ht="27" customHeight="1" spans="1:11">
      <c r="A9" s="20">
        <v>8</v>
      </c>
      <c r="B9" s="21" t="s">
        <v>1302</v>
      </c>
      <c r="C9" s="21" t="s">
        <v>1308</v>
      </c>
      <c r="D9" s="21" t="s">
        <v>1309</v>
      </c>
      <c r="E9" s="21" t="s">
        <v>1299</v>
      </c>
      <c r="F9" s="20">
        <v>320</v>
      </c>
      <c r="G9" s="21">
        <v>250</v>
      </c>
      <c r="H9" s="21">
        <v>5000</v>
      </c>
      <c r="I9" s="21">
        <v>11.54</v>
      </c>
      <c r="J9" s="21">
        <f t="shared" si="0"/>
        <v>22</v>
      </c>
      <c r="K9" s="21">
        <f t="shared" si="1"/>
        <v>1600</v>
      </c>
    </row>
    <row r="10" s="9" customFormat="1" ht="42" spans="1:11">
      <c r="A10" s="20">
        <v>9</v>
      </c>
      <c r="B10" s="21" t="s">
        <v>1302</v>
      </c>
      <c r="C10" s="21" t="s">
        <v>1308</v>
      </c>
      <c r="D10" s="21" t="s">
        <v>1309</v>
      </c>
      <c r="E10" s="21" t="s">
        <v>1299</v>
      </c>
      <c r="F10" s="20">
        <v>320</v>
      </c>
      <c r="G10" s="21">
        <v>250</v>
      </c>
      <c r="H10" s="21">
        <v>5200</v>
      </c>
      <c r="I10" s="21">
        <v>13.34</v>
      </c>
      <c r="J10" s="21">
        <f t="shared" si="0"/>
        <v>22.88</v>
      </c>
      <c r="K10" s="21">
        <f t="shared" si="1"/>
        <v>1664</v>
      </c>
    </row>
    <row r="11" s="9" customFormat="1" ht="42" spans="1:11">
      <c r="A11" s="20">
        <v>10</v>
      </c>
      <c r="B11" s="21" t="s">
        <v>1302</v>
      </c>
      <c r="C11" s="21" t="s">
        <v>1308</v>
      </c>
      <c r="D11" s="21" t="s">
        <v>1309</v>
      </c>
      <c r="E11" s="21" t="s">
        <v>1299</v>
      </c>
      <c r="F11" s="20">
        <v>320</v>
      </c>
      <c r="G11" s="21">
        <v>10</v>
      </c>
      <c r="H11" s="21">
        <v>119</v>
      </c>
      <c r="I11" s="21">
        <v>0.26</v>
      </c>
      <c r="J11" s="21">
        <f t="shared" si="0"/>
        <v>0.5236</v>
      </c>
      <c r="K11" s="21">
        <f t="shared" si="1"/>
        <v>38.08</v>
      </c>
    </row>
    <row r="12" s="9" customFormat="1" ht="42" spans="1:11">
      <c r="A12" s="20">
        <v>11</v>
      </c>
      <c r="B12" s="21" t="s">
        <v>1302</v>
      </c>
      <c r="C12" s="21" t="s">
        <v>1308</v>
      </c>
      <c r="D12" s="21" t="s">
        <v>1309</v>
      </c>
      <c r="E12" s="21" t="s">
        <v>1299</v>
      </c>
      <c r="F12" s="20">
        <v>320</v>
      </c>
      <c r="G12" s="21">
        <v>11</v>
      </c>
      <c r="H12" s="21">
        <v>120</v>
      </c>
      <c r="I12" s="21">
        <v>0.24</v>
      </c>
      <c r="J12" s="21">
        <f t="shared" si="0"/>
        <v>0.528</v>
      </c>
      <c r="K12" s="21">
        <f t="shared" si="1"/>
        <v>38.4</v>
      </c>
    </row>
    <row r="13" s="9" customFormat="1" ht="17" customHeight="1" spans="1:11">
      <c r="A13" s="20">
        <v>12</v>
      </c>
      <c r="B13" s="21" t="s">
        <v>1310</v>
      </c>
      <c r="C13" s="21" t="s">
        <v>1303</v>
      </c>
      <c r="D13" s="21" t="s">
        <v>1311</v>
      </c>
      <c r="E13" s="21" t="s">
        <v>1299</v>
      </c>
      <c r="F13" s="20">
        <v>320</v>
      </c>
      <c r="G13" s="21">
        <v>16</v>
      </c>
      <c r="H13" s="21">
        <v>240</v>
      </c>
      <c r="I13" s="21">
        <v>0.25</v>
      </c>
      <c r="J13" s="21">
        <f t="shared" si="0"/>
        <v>1.056</v>
      </c>
      <c r="K13" s="21">
        <f t="shared" si="1"/>
        <v>76.8</v>
      </c>
    </row>
    <row r="14" s="9" customFormat="1" ht="17" customHeight="1" spans="1:11">
      <c r="A14" s="20">
        <v>13</v>
      </c>
      <c r="B14" s="21" t="s">
        <v>1310</v>
      </c>
      <c r="C14" s="21" t="s">
        <v>1303</v>
      </c>
      <c r="D14" s="21" t="s">
        <v>1311</v>
      </c>
      <c r="E14" s="21" t="s">
        <v>1299</v>
      </c>
      <c r="F14" s="20">
        <v>320</v>
      </c>
      <c r="G14" s="21">
        <v>165</v>
      </c>
      <c r="H14" s="21">
        <v>1848.6</v>
      </c>
      <c r="I14" s="21">
        <v>5.887</v>
      </c>
      <c r="J14" s="21">
        <f t="shared" si="0"/>
        <v>8.13384</v>
      </c>
      <c r="K14" s="21">
        <f t="shared" si="1"/>
        <v>591.552</v>
      </c>
    </row>
    <row r="15" s="9" customFormat="1" ht="17" customHeight="1" spans="1:11">
      <c r="A15" s="20">
        <v>14</v>
      </c>
      <c r="B15" s="21" t="s">
        <v>1310</v>
      </c>
      <c r="C15" s="21" t="s">
        <v>1303</v>
      </c>
      <c r="D15" s="21" t="s">
        <v>1311</v>
      </c>
      <c r="E15" s="21" t="s">
        <v>1299</v>
      </c>
      <c r="F15" s="20">
        <v>320</v>
      </c>
      <c r="G15" s="21">
        <v>18</v>
      </c>
      <c r="H15" s="21">
        <v>195.6</v>
      </c>
      <c r="I15" s="21">
        <v>0.585</v>
      </c>
      <c r="J15" s="21">
        <f t="shared" si="0"/>
        <v>0.86064</v>
      </c>
      <c r="K15" s="21">
        <f t="shared" si="1"/>
        <v>62.592</v>
      </c>
    </row>
    <row r="16" s="9" customFormat="1" ht="17" customHeight="1" spans="1:11">
      <c r="A16" s="20">
        <v>15</v>
      </c>
      <c r="B16" s="21" t="s">
        <v>1310</v>
      </c>
      <c r="C16" s="21" t="s">
        <v>1312</v>
      </c>
      <c r="D16" s="21" t="s">
        <v>1307</v>
      </c>
      <c r="E16" s="21" t="s">
        <v>1299</v>
      </c>
      <c r="F16" s="20">
        <v>320</v>
      </c>
      <c r="G16" s="21">
        <v>167</v>
      </c>
      <c r="H16" s="21">
        <v>2655.3</v>
      </c>
      <c r="I16" s="21">
        <v>7.66</v>
      </c>
      <c r="J16" s="21">
        <f t="shared" si="0"/>
        <v>11.68332</v>
      </c>
      <c r="K16" s="21">
        <f t="shared" si="1"/>
        <v>849.696</v>
      </c>
    </row>
    <row r="17" s="9" customFormat="1" ht="17" customHeight="1" spans="1:11">
      <c r="A17" s="20">
        <v>16</v>
      </c>
      <c r="B17" s="21" t="s">
        <v>1310</v>
      </c>
      <c r="C17" s="21" t="s">
        <v>1313</v>
      </c>
      <c r="D17" s="21" t="s">
        <v>1314</v>
      </c>
      <c r="E17" s="21" t="s">
        <v>1299</v>
      </c>
      <c r="F17" s="20">
        <v>320</v>
      </c>
      <c r="G17" s="21">
        <v>60</v>
      </c>
      <c r="H17" s="21">
        <v>1170</v>
      </c>
      <c r="I17" s="21">
        <v>2.96</v>
      </c>
      <c r="J17" s="21">
        <f t="shared" si="0"/>
        <v>5.148</v>
      </c>
      <c r="K17" s="21">
        <f t="shared" si="1"/>
        <v>374.4</v>
      </c>
    </row>
    <row r="18" s="9" customFormat="1" ht="17" customHeight="1" spans="1:11">
      <c r="A18" s="20">
        <v>17</v>
      </c>
      <c r="B18" s="21" t="s">
        <v>1310</v>
      </c>
      <c r="C18" s="21" t="s">
        <v>1315</v>
      </c>
      <c r="D18" s="21" t="s">
        <v>1316</v>
      </c>
      <c r="E18" s="21" t="s">
        <v>1305</v>
      </c>
      <c r="F18" s="20">
        <v>320</v>
      </c>
      <c r="G18" s="21">
        <v>67</v>
      </c>
      <c r="H18" s="21">
        <v>1058.6</v>
      </c>
      <c r="I18" s="21">
        <v>2.69</v>
      </c>
      <c r="J18" s="21">
        <f t="shared" si="0"/>
        <v>4.65784</v>
      </c>
      <c r="K18" s="21">
        <f t="shared" si="1"/>
        <v>338.752</v>
      </c>
    </row>
    <row r="19" s="9" customFormat="1" ht="17" customHeight="1" spans="1:11">
      <c r="A19" s="20">
        <v>18</v>
      </c>
      <c r="B19" s="21" t="s">
        <v>1310</v>
      </c>
      <c r="C19" s="21" t="s">
        <v>1315</v>
      </c>
      <c r="D19" s="21" t="s">
        <v>1316</v>
      </c>
      <c r="E19" s="21" t="s">
        <v>1305</v>
      </c>
      <c r="F19" s="20">
        <v>320</v>
      </c>
      <c r="G19" s="21">
        <v>33</v>
      </c>
      <c r="H19" s="21">
        <v>521.4</v>
      </c>
      <c r="I19" s="21">
        <v>1.32</v>
      </c>
      <c r="J19" s="21">
        <f t="shared" si="0"/>
        <v>2.29416</v>
      </c>
      <c r="K19" s="21">
        <f t="shared" si="1"/>
        <v>166.848</v>
      </c>
    </row>
    <row r="20" s="9" customFormat="1" ht="17" customHeight="1" spans="1:11">
      <c r="A20" s="20">
        <v>19</v>
      </c>
      <c r="B20" s="21" t="s">
        <v>1310</v>
      </c>
      <c r="C20" s="21" t="s">
        <v>1317</v>
      </c>
      <c r="D20" s="21" t="s">
        <v>1318</v>
      </c>
      <c r="E20" s="21" t="s">
        <v>1299</v>
      </c>
      <c r="F20" s="20">
        <v>320</v>
      </c>
      <c r="G20" s="21">
        <v>40</v>
      </c>
      <c r="H20" s="21">
        <v>508</v>
      </c>
      <c r="I20" s="21">
        <v>1.398</v>
      </c>
      <c r="J20" s="21">
        <f t="shared" si="0"/>
        <v>2.2352</v>
      </c>
      <c r="K20" s="21">
        <f t="shared" si="1"/>
        <v>162.56</v>
      </c>
    </row>
    <row r="21" s="9" customFormat="1" ht="17" customHeight="1" spans="1:11">
      <c r="A21" s="20">
        <v>20</v>
      </c>
      <c r="B21" s="21" t="s">
        <v>1319</v>
      </c>
      <c r="C21" s="21" t="s">
        <v>1320</v>
      </c>
      <c r="D21" s="21" t="s">
        <v>1321</v>
      </c>
      <c r="E21" s="21" t="s">
        <v>1299</v>
      </c>
      <c r="F21" s="20">
        <v>320</v>
      </c>
      <c r="G21" s="21">
        <v>5</v>
      </c>
      <c r="H21" s="21">
        <v>41</v>
      </c>
      <c r="I21" s="21">
        <v>0.11</v>
      </c>
      <c r="J21" s="21">
        <f t="shared" si="0"/>
        <v>0.1804</v>
      </c>
      <c r="K21" s="21">
        <f t="shared" si="1"/>
        <v>13.12</v>
      </c>
    </row>
    <row r="22" s="9" customFormat="1" ht="17" customHeight="1" spans="1:11">
      <c r="A22" s="20">
        <v>21</v>
      </c>
      <c r="B22" s="21" t="s">
        <v>1319</v>
      </c>
      <c r="C22" s="21" t="s">
        <v>1320</v>
      </c>
      <c r="D22" s="21" t="s">
        <v>1321</v>
      </c>
      <c r="E22" s="21" t="s">
        <v>1299</v>
      </c>
      <c r="F22" s="20">
        <v>320</v>
      </c>
      <c r="G22" s="21">
        <v>250</v>
      </c>
      <c r="H22" s="21">
        <v>3950</v>
      </c>
      <c r="I22" s="21">
        <v>9.35</v>
      </c>
      <c r="J22" s="21">
        <f t="shared" si="0"/>
        <v>17.38</v>
      </c>
      <c r="K22" s="21">
        <f t="shared" si="1"/>
        <v>1264</v>
      </c>
    </row>
    <row r="23" s="9" customFormat="1" ht="17" customHeight="1" spans="1:11">
      <c r="A23" s="20">
        <v>22</v>
      </c>
      <c r="B23" s="21" t="s">
        <v>1322</v>
      </c>
      <c r="C23" s="21" t="s">
        <v>1313</v>
      </c>
      <c r="D23" s="21" t="s">
        <v>1323</v>
      </c>
      <c r="E23" s="21" t="s">
        <v>1299</v>
      </c>
      <c r="F23" s="20">
        <v>320</v>
      </c>
      <c r="G23" s="21">
        <v>100</v>
      </c>
      <c r="H23" s="21">
        <v>1630</v>
      </c>
      <c r="I23" s="21">
        <v>4.69</v>
      </c>
      <c r="J23" s="21">
        <f t="shared" si="0"/>
        <v>7.172</v>
      </c>
      <c r="K23" s="21">
        <f t="shared" si="1"/>
        <v>521.6</v>
      </c>
    </row>
    <row r="24" s="9" customFormat="1" ht="17" customHeight="1" spans="1:11">
      <c r="A24" s="20">
        <v>23</v>
      </c>
      <c r="B24" s="21" t="s">
        <v>1322</v>
      </c>
      <c r="C24" s="21" t="s">
        <v>1324</v>
      </c>
      <c r="D24" s="21" t="s">
        <v>1325</v>
      </c>
      <c r="E24" s="21" t="s">
        <v>1326</v>
      </c>
      <c r="F24" s="20">
        <v>1300</v>
      </c>
      <c r="G24" s="21">
        <v>250</v>
      </c>
      <c r="H24" s="21">
        <v>4150</v>
      </c>
      <c r="I24" s="21">
        <v>11</v>
      </c>
      <c r="J24" s="21">
        <f t="shared" si="0"/>
        <v>74.18125</v>
      </c>
      <c r="K24" s="21">
        <f t="shared" si="1"/>
        <v>5395</v>
      </c>
    </row>
    <row r="25" s="9" customFormat="1" ht="17" customHeight="1" spans="1:11">
      <c r="A25" s="20">
        <v>24</v>
      </c>
      <c r="B25" s="21" t="s">
        <v>1322</v>
      </c>
      <c r="C25" s="21" t="s">
        <v>1327</v>
      </c>
      <c r="D25" s="21" t="s">
        <v>1316</v>
      </c>
      <c r="E25" s="21" t="s">
        <v>1299</v>
      </c>
      <c r="F25" s="20">
        <v>320</v>
      </c>
      <c r="G25" s="21">
        <v>944</v>
      </c>
      <c r="H25" s="21">
        <v>14632</v>
      </c>
      <c r="I25" s="21">
        <v>56.87</v>
      </c>
      <c r="J25" s="21">
        <f t="shared" si="0"/>
        <v>64.3808</v>
      </c>
      <c r="K25" s="21">
        <f t="shared" si="1"/>
        <v>4682.24</v>
      </c>
    </row>
    <row r="26" s="9" customFormat="1" ht="17" customHeight="1" spans="1:11">
      <c r="A26" s="20">
        <v>25</v>
      </c>
      <c r="B26" s="21" t="s">
        <v>1322</v>
      </c>
      <c r="C26" s="21" t="s">
        <v>1327</v>
      </c>
      <c r="D26" s="21" t="s">
        <v>1316</v>
      </c>
      <c r="E26" s="21" t="s">
        <v>1299</v>
      </c>
      <c r="F26" s="20">
        <v>320</v>
      </c>
      <c r="G26" s="21">
        <v>5</v>
      </c>
      <c r="H26" s="21">
        <v>32</v>
      </c>
      <c r="I26" s="21">
        <v>0.14</v>
      </c>
      <c r="J26" s="21">
        <f t="shared" si="0"/>
        <v>0.1408</v>
      </c>
      <c r="K26" s="21">
        <f t="shared" si="1"/>
        <v>10.24</v>
      </c>
    </row>
    <row r="27" s="9" customFormat="1" ht="17" customHeight="1" spans="1:11">
      <c r="A27" s="20">
        <v>26</v>
      </c>
      <c r="B27" s="21" t="s">
        <v>1322</v>
      </c>
      <c r="C27" s="21" t="s">
        <v>1327</v>
      </c>
      <c r="D27" s="21" t="s">
        <v>1316</v>
      </c>
      <c r="E27" s="21" t="s">
        <v>1299</v>
      </c>
      <c r="F27" s="20">
        <v>320</v>
      </c>
      <c r="G27" s="21">
        <v>11</v>
      </c>
      <c r="H27" s="21">
        <v>144.7</v>
      </c>
      <c r="I27" s="21">
        <v>0.31</v>
      </c>
      <c r="J27" s="21">
        <f t="shared" si="0"/>
        <v>0.63668</v>
      </c>
      <c r="K27" s="21">
        <f t="shared" si="1"/>
        <v>46.304</v>
      </c>
    </row>
    <row r="28" s="9" customFormat="1" ht="17" customHeight="1" spans="1:11">
      <c r="A28" s="20">
        <v>27</v>
      </c>
      <c r="B28" s="21" t="s">
        <v>1322</v>
      </c>
      <c r="C28" s="21" t="s">
        <v>1327</v>
      </c>
      <c r="D28" s="21" t="s">
        <v>1316</v>
      </c>
      <c r="E28" s="21" t="s">
        <v>1299</v>
      </c>
      <c r="F28" s="20">
        <v>320</v>
      </c>
      <c r="G28" s="21">
        <v>130</v>
      </c>
      <c r="H28" s="21">
        <v>1395.7</v>
      </c>
      <c r="I28" s="21">
        <v>4.66</v>
      </c>
      <c r="J28" s="21">
        <f t="shared" si="0"/>
        <v>6.14108</v>
      </c>
      <c r="K28" s="21">
        <f t="shared" si="1"/>
        <v>446.624</v>
      </c>
    </row>
    <row r="29" s="9" customFormat="1" ht="17" customHeight="1" spans="1:11">
      <c r="A29" s="20">
        <v>28</v>
      </c>
      <c r="B29" s="21" t="s">
        <v>1322</v>
      </c>
      <c r="C29" s="21" t="s">
        <v>1327</v>
      </c>
      <c r="D29" s="21" t="s">
        <v>1316</v>
      </c>
      <c r="E29" s="21" t="s">
        <v>1299</v>
      </c>
      <c r="F29" s="20">
        <v>320</v>
      </c>
      <c r="G29" s="21">
        <v>5</v>
      </c>
      <c r="H29" s="21">
        <v>57.3</v>
      </c>
      <c r="I29" s="21">
        <v>0.15</v>
      </c>
      <c r="J29" s="21">
        <f t="shared" si="0"/>
        <v>0.25212</v>
      </c>
      <c r="K29" s="21">
        <f t="shared" si="1"/>
        <v>18.336</v>
      </c>
    </row>
    <row r="30" s="9" customFormat="1" ht="17" customHeight="1" spans="1:11">
      <c r="A30" s="20">
        <v>29</v>
      </c>
      <c r="B30" s="21" t="s">
        <v>1322</v>
      </c>
      <c r="C30" s="21" t="s">
        <v>1327</v>
      </c>
      <c r="D30" s="21" t="s">
        <v>1316</v>
      </c>
      <c r="E30" s="21" t="s">
        <v>1299</v>
      </c>
      <c r="F30" s="20">
        <v>320</v>
      </c>
      <c r="G30" s="21">
        <v>1</v>
      </c>
      <c r="H30" s="21">
        <v>10</v>
      </c>
      <c r="I30" s="21">
        <v>0.01</v>
      </c>
      <c r="J30" s="21">
        <f t="shared" si="0"/>
        <v>0.044</v>
      </c>
      <c r="K30" s="21">
        <f t="shared" si="1"/>
        <v>3.2</v>
      </c>
    </row>
    <row r="31" s="9" customFormat="1" ht="17" customHeight="1" spans="1:11">
      <c r="A31" s="20">
        <v>30</v>
      </c>
      <c r="B31" s="21" t="s">
        <v>1322</v>
      </c>
      <c r="C31" s="21" t="s">
        <v>1327</v>
      </c>
      <c r="D31" s="21" t="s">
        <v>1316</v>
      </c>
      <c r="E31" s="21" t="s">
        <v>1299</v>
      </c>
      <c r="F31" s="20">
        <v>320</v>
      </c>
      <c r="G31" s="21">
        <v>1</v>
      </c>
      <c r="H31" s="21">
        <v>10</v>
      </c>
      <c r="I31" s="21">
        <v>0.02</v>
      </c>
      <c r="J31" s="21">
        <f t="shared" si="0"/>
        <v>0.044</v>
      </c>
      <c r="K31" s="21">
        <f t="shared" si="1"/>
        <v>3.2</v>
      </c>
    </row>
    <row r="32" s="9" customFormat="1" ht="17" customHeight="1" spans="1:11">
      <c r="A32" s="20">
        <v>31</v>
      </c>
      <c r="B32" s="21" t="s">
        <v>1322</v>
      </c>
      <c r="C32" s="21" t="s">
        <v>1327</v>
      </c>
      <c r="D32" s="21" t="s">
        <v>1316</v>
      </c>
      <c r="E32" s="21" t="s">
        <v>1299</v>
      </c>
      <c r="F32" s="20">
        <v>320</v>
      </c>
      <c r="G32" s="21">
        <v>1111</v>
      </c>
      <c r="H32" s="21">
        <v>16109.5</v>
      </c>
      <c r="I32" s="21">
        <v>66.93</v>
      </c>
      <c r="J32" s="21">
        <f t="shared" si="0"/>
        <v>70.8818</v>
      </c>
      <c r="K32" s="21">
        <f t="shared" si="1"/>
        <v>5155.04</v>
      </c>
    </row>
    <row r="33" s="9" customFormat="1" ht="17" customHeight="1" spans="1:11">
      <c r="A33" s="20">
        <v>32</v>
      </c>
      <c r="B33" s="21" t="s">
        <v>1322</v>
      </c>
      <c r="C33" s="21" t="s">
        <v>1297</v>
      </c>
      <c r="D33" s="21" t="s">
        <v>1328</v>
      </c>
      <c r="E33" s="21" t="s">
        <v>1299</v>
      </c>
      <c r="F33" s="20">
        <v>320</v>
      </c>
      <c r="G33" s="21">
        <v>953</v>
      </c>
      <c r="H33" s="21">
        <v>14771.5</v>
      </c>
      <c r="I33" s="21">
        <v>40.27</v>
      </c>
      <c r="J33" s="21">
        <f t="shared" si="0"/>
        <v>64.9946</v>
      </c>
      <c r="K33" s="21">
        <f t="shared" si="1"/>
        <v>4726.88</v>
      </c>
    </row>
    <row r="34" s="9" customFormat="1" ht="17" customHeight="1" spans="1:11">
      <c r="A34" s="20">
        <v>33</v>
      </c>
      <c r="B34" s="21" t="s">
        <v>1322</v>
      </c>
      <c r="C34" s="21" t="s">
        <v>1327</v>
      </c>
      <c r="D34" s="21" t="s">
        <v>1316</v>
      </c>
      <c r="E34" s="21" t="s">
        <v>1299</v>
      </c>
      <c r="F34" s="20">
        <v>320</v>
      </c>
      <c r="G34" s="21">
        <v>1</v>
      </c>
      <c r="H34" s="21">
        <v>1.2</v>
      </c>
      <c r="I34" s="21">
        <v>0.01</v>
      </c>
      <c r="J34" s="21">
        <f t="shared" si="0"/>
        <v>0.00528</v>
      </c>
      <c r="K34" s="21">
        <f t="shared" si="1"/>
        <v>0.384</v>
      </c>
    </row>
    <row r="35" s="9" customFormat="1" ht="17" customHeight="1" spans="1:11">
      <c r="A35" s="20">
        <v>34</v>
      </c>
      <c r="B35" s="21" t="s">
        <v>1322</v>
      </c>
      <c r="C35" s="21" t="s">
        <v>1297</v>
      </c>
      <c r="D35" s="21" t="s">
        <v>1328</v>
      </c>
      <c r="E35" s="21" t="s">
        <v>1299</v>
      </c>
      <c r="F35" s="20">
        <v>320</v>
      </c>
      <c r="G35" s="21">
        <v>125</v>
      </c>
      <c r="H35" s="21">
        <v>2625</v>
      </c>
      <c r="I35" s="21">
        <v>8.95</v>
      </c>
      <c r="J35" s="21">
        <f t="shared" si="0"/>
        <v>11.55</v>
      </c>
      <c r="K35" s="21">
        <f t="shared" si="1"/>
        <v>840</v>
      </c>
    </row>
    <row r="36" s="9" customFormat="1" ht="17" customHeight="1" spans="1:11">
      <c r="A36" s="20">
        <v>35</v>
      </c>
      <c r="B36" s="21" t="s">
        <v>1322</v>
      </c>
      <c r="C36" s="21" t="s">
        <v>1297</v>
      </c>
      <c r="D36" s="21" t="s">
        <v>1328</v>
      </c>
      <c r="E36" s="21" t="s">
        <v>1299</v>
      </c>
      <c r="F36" s="20">
        <v>320</v>
      </c>
      <c r="G36" s="21">
        <v>318</v>
      </c>
      <c r="H36" s="21">
        <v>5024.4</v>
      </c>
      <c r="I36" s="21">
        <v>13.44</v>
      </c>
      <c r="J36" s="21">
        <f t="shared" si="0"/>
        <v>22.10736</v>
      </c>
      <c r="K36" s="21">
        <f t="shared" si="1"/>
        <v>1607.808</v>
      </c>
    </row>
    <row r="37" s="9" customFormat="1" ht="17" customHeight="1" spans="1:11">
      <c r="A37" s="20">
        <v>36</v>
      </c>
      <c r="B37" s="21" t="s">
        <v>1329</v>
      </c>
      <c r="C37" s="21" t="s">
        <v>1303</v>
      </c>
      <c r="D37" s="21" t="s">
        <v>1330</v>
      </c>
      <c r="E37" s="21" t="s">
        <v>1299</v>
      </c>
      <c r="F37" s="20">
        <v>320</v>
      </c>
      <c r="G37" s="21">
        <v>189</v>
      </c>
      <c r="H37" s="21">
        <v>1984.5</v>
      </c>
      <c r="I37" s="21">
        <v>7.04</v>
      </c>
      <c r="J37" s="21">
        <f t="shared" si="0"/>
        <v>8.7318</v>
      </c>
      <c r="K37" s="21">
        <f t="shared" si="1"/>
        <v>635.04</v>
      </c>
    </row>
    <row r="38" s="9" customFormat="1" ht="17" customHeight="1" spans="1:11">
      <c r="A38" s="20">
        <v>37</v>
      </c>
      <c r="B38" s="21" t="s">
        <v>1329</v>
      </c>
      <c r="C38" s="21" t="s">
        <v>1303</v>
      </c>
      <c r="D38" s="21" t="s">
        <v>1330</v>
      </c>
      <c r="E38" s="21" t="s">
        <v>1299</v>
      </c>
      <c r="F38" s="20">
        <v>320</v>
      </c>
      <c r="G38" s="21">
        <v>75</v>
      </c>
      <c r="H38" s="21">
        <v>862.5</v>
      </c>
      <c r="I38" s="21">
        <v>2.794</v>
      </c>
      <c r="J38" s="21">
        <f t="shared" si="0"/>
        <v>3.795</v>
      </c>
      <c r="K38" s="21">
        <f t="shared" si="1"/>
        <v>276</v>
      </c>
    </row>
    <row r="39" s="9" customFormat="1" ht="17" customHeight="1" spans="1:11">
      <c r="A39" s="20">
        <v>38</v>
      </c>
      <c r="B39" s="21" t="s">
        <v>1329</v>
      </c>
      <c r="C39" s="21" t="s">
        <v>1331</v>
      </c>
      <c r="D39" s="21" t="s">
        <v>1332</v>
      </c>
      <c r="E39" s="21" t="s">
        <v>1333</v>
      </c>
      <c r="F39" s="20">
        <v>30</v>
      </c>
      <c r="G39" s="21">
        <v>40</v>
      </c>
      <c r="H39" s="21">
        <v>972</v>
      </c>
      <c r="I39" s="21">
        <v>2</v>
      </c>
      <c r="J39" s="21">
        <f t="shared" si="0"/>
        <v>0.40095</v>
      </c>
      <c r="K39" s="21">
        <f t="shared" si="1"/>
        <v>29.16</v>
      </c>
    </row>
    <row r="40" s="9" customFormat="1" ht="17" customHeight="1" spans="1:11">
      <c r="A40" s="20">
        <v>39</v>
      </c>
      <c r="B40" s="21" t="s">
        <v>1329</v>
      </c>
      <c r="C40" s="21" t="s">
        <v>1313</v>
      </c>
      <c r="D40" s="21" t="s">
        <v>1334</v>
      </c>
      <c r="E40" s="21" t="s">
        <v>1299</v>
      </c>
      <c r="F40" s="20">
        <v>320</v>
      </c>
      <c r="G40" s="21">
        <v>25</v>
      </c>
      <c r="H40" s="21">
        <v>525</v>
      </c>
      <c r="I40" s="21">
        <v>1.83</v>
      </c>
      <c r="J40" s="21">
        <f t="shared" si="0"/>
        <v>2.31</v>
      </c>
      <c r="K40" s="21">
        <f t="shared" si="1"/>
        <v>168</v>
      </c>
    </row>
    <row r="41" s="9" customFormat="1" ht="17" customHeight="1" spans="1:11">
      <c r="A41" s="20">
        <v>40</v>
      </c>
      <c r="B41" s="21" t="s">
        <v>1335</v>
      </c>
      <c r="C41" s="21" t="s">
        <v>1313</v>
      </c>
      <c r="D41" s="21" t="s">
        <v>1336</v>
      </c>
      <c r="E41" s="21" t="s">
        <v>1299</v>
      </c>
      <c r="F41" s="20">
        <v>320</v>
      </c>
      <c r="G41" s="21">
        <v>150</v>
      </c>
      <c r="H41" s="21">
        <v>1875</v>
      </c>
      <c r="I41" s="21">
        <v>5.97</v>
      </c>
      <c r="J41" s="21">
        <f t="shared" si="0"/>
        <v>8.25</v>
      </c>
      <c r="K41" s="21">
        <f t="shared" si="1"/>
        <v>600</v>
      </c>
    </row>
    <row r="42" s="9" customFormat="1" ht="17" customHeight="1" spans="1:11">
      <c r="A42" s="20">
        <v>41</v>
      </c>
      <c r="B42" s="21" t="s">
        <v>1335</v>
      </c>
      <c r="C42" s="21" t="s">
        <v>1313</v>
      </c>
      <c r="D42" s="21" t="s">
        <v>1307</v>
      </c>
      <c r="E42" s="21" t="s">
        <v>1299</v>
      </c>
      <c r="F42" s="20">
        <v>320</v>
      </c>
      <c r="G42" s="21">
        <v>25</v>
      </c>
      <c r="H42" s="21">
        <v>445</v>
      </c>
      <c r="I42" s="21">
        <v>1.39</v>
      </c>
      <c r="J42" s="21">
        <f t="shared" si="0"/>
        <v>1.958</v>
      </c>
      <c r="K42" s="21">
        <f t="shared" si="1"/>
        <v>142.4</v>
      </c>
    </row>
    <row r="43" s="9" customFormat="1" ht="17" customHeight="1" spans="1:11">
      <c r="A43" s="20">
        <v>42</v>
      </c>
      <c r="B43" s="21" t="s">
        <v>1335</v>
      </c>
      <c r="C43" s="21" t="s">
        <v>1313</v>
      </c>
      <c r="D43" s="21" t="s">
        <v>1337</v>
      </c>
      <c r="E43" s="21" t="s">
        <v>1299</v>
      </c>
      <c r="F43" s="20">
        <v>320</v>
      </c>
      <c r="G43" s="21">
        <v>633</v>
      </c>
      <c r="H43" s="21">
        <v>10317.9</v>
      </c>
      <c r="I43" s="21">
        <v>29.7</v>
      </c>
      <c r="J43" s="21">
        <f t="shared" si="0"/>
        <v>45.39876</v>
      </c>
      <c r="K43" s="21">
        <f t="shared" si="1"/>
        <v>3301.728</v>
      </c>
    </row>
    <row r="44" s="9" customFormat="1" ht="17" customHeight="1" spans="1:11">
      <c r="A44" s="20">
        <v>43</v>
      </c>
      <c r="B44" s="21" t="s">
        <v>1335</v>
      </c>
      <c r="C44" s="21" t="s">
        <v>1313</v>
      </c>
      <c r="D44" s="21" t="s">
        <v>1330</v>
      </c>
      <c r="E44" s="21" t="s">
        <v>1305</v>
      </c>
      <c r="F44" s="20">
        <v>320</v>
      </c>
      <c r="G44" s="21">
        <v>168</v>
      </c>
      <c r="H44" s="21">
        <v>2805.6</v>
      </c>
      <c r="I44" s="21">
        <v>8.66</v>
      </c>
      <c r="J44" s="21">
        <f t="shared" si="0"/>
        <v>12.34464</v>
      </c>
      <c r="K44" s="21">
        <f t="shared" si="1"/>
        <v>897.792</v>
      </c>
    </row>
    <row r="45" s="9" customFormat="1" ht="17" customHeight="1" spans="1:11">
      <c r="A45" s="20">
        <v>44</v>
      </c>
      <c r="B45" s="21" t="s">
        <v>1335</v>
      </c>
      <c r="C45" s="21" t="s">
        <v>1313</v>
      </c>
      <c r="D45" s="21" t="s">
        <v>1338</v>
      </c>
      <c r="E45" s="21" t="s">
        <v>1305</v>
      </c>
      <c r="F45" s="20">
        <v>320</v>
      </c>
      <c r="G45" s="21">
        <v>224</v>
      </c>
      <c r="H45" s="21">
        <v>3136</v>
      </c>
      <c r="I45" s="21">
        <v>8.8</v>
      </c>
      <c r="J45" s="21">
        <f t="shared" si="0"/>
        <v>13.7984</v>
      </c>
      <c r="K45" s="21">
        <f t="shared" si="1"/>
        <v>1003.52</v>
      </c>
    </row>
    <row r="46" s="9" customFormat="1" ht="17" customHeight="1" spans="1:11">
      <c r="A46" s="20">
        <v>45</v>
      </c>
      <c r="B46" s="21" t="s">
        <v>1335</v>
      </c>
      <c r="C46" s="21" t="s">
        <v>1303</v>
      </c>
      <c r="D46" s="21" t="s">
        <v>1304</v>
      </c>
      <c r="E46" s="21" t="s">
        <v>1299</v>
      </c>
      <c r="F46" s="20">
        <v>320</v>
      </c>
      <c r="G46" s="21">
        <v>63</v>
      </c>
      <c r="H46" s="21">
        <v>724.5</v>
      </c>
      <c r="I46" s="21">
        <v>2.35</v>
      </c>
      <c r="J46" s="21">
        <f t="shared" si="0"/>
        <v>3.1878</v>
      </c>
      <c r="K46" s="21">
        <f t="shared" si="1"/>
        <v>231.84</v>
      </c>
    </row>
    <row r="47" s="9" customFormat="1" ht="17" customHeight="1" spans="1:11">
      <c r="A47" s="20">
        <v>46</v>
      </c>
      <c r="B47" s="21" t="s">
        <v>1335</v>
      </c>
      <c r="C47" s="21" t="s">
        <v>1339</v>
      </c>
      <c r="D47" s="21" t="s">
        <v>1307</v>
      </c>
      <c r="E47" s="21" t="s">
        <v>1340</v>
      </c>
      <c r="F47" s="20">
        <v>50</v>
      </c>
      <c r="G47" s="21">
        <v>100</v>
      </c>
      <c r="H47" s="21">
        <v>1600</v>
      </c>
      <c r="I47" s="21">
        <v>3.81</v>
      </c>
      <c r="J47" s="21">
        <f t="shared" si="0"/>
        <v>1.1</v>
      </c>
      <c r="K47" s="21">
        <f t="shared" si="1"/>
        <v>80</v>
      </c>
    </row>
    <row r="48" s="9" customFormat="1" ht="17" customHeight="1" spans="1:11">
      <c r="A48" s="20">
        <v>47</v>
      </c>
      <c r="B48" s="21" t="s">
        <v>1335</v>
      </c>
      <c r="C48" s="21" t="s">
        <v>1339</v>
      </c>
      <c r="D48" s="21" t="s">
        <v>1307</v>
      </c>
      <c r="E48" s="21" t="s">
        <v>1340</v>
      </c>
      <c r="F48" s="20">
        <v>50</v>
      </c>
      <c r="G48" s="21">
        <v>50</v>
      </c>
      <c r="H48" s="21">
        <v>800</v>
      </c>
      <c r="I48" s="21">
        <v>1.9</v>
      </c>
      <c r="J48" s="21">
        <f t="shared" si="0"/>
        <v>0.55</v>
      </c>
      <c r="K48" s="21">
        <f t="shared" si="1"/>
        <v>40</v>
      </c>
    </row>
    <row r="49" s="9" customFormat="1" ht="17" customHeight="1" spans="1:11">
      <c r="A49" s="20">
        <v>48</v>
      </c>
      <c r="B49" s="21" t="s">
        <v>1335</v>
      </c>
      <c r="C49" s="21" t="s">
        <v>1312</v>
      </c>
      <c r="D49" s="21" t="s">
        <v>1328</v>
      </c>
      <c r="E49" s="21" t="s">
        <v>1299</v>
      </c>
      <c r="F49" s="20">
        <v>320</v>
      </c>
      <c r="G49" s="21">
        <v>50</v>
      </c>
      <c r="H49" s="21">
        <v>660</v>
      </c>
      <c r="I49" s="21">
        <v>2.4</v>
      </c>
      <c r="J49" s="21">
        <f t="shared" si="0"/>
        <v>2.904</v>
      </c>
      <c r="K49" s="21">
        <f t="shared" si="1"/>
        <v>211.2</v>
      </c>
    </row>
    <row r="50" s="9" customFormat="1" ht="17" customHeight="1" spans="1:11">
      <c r="A50" s="20">
        <v>49</v>
      </c>
      <c r="B50" s="21" t="s">
        <v>1335</v>
      </c>
      <c r="C50" s="21" t="s">
        <v>1313</v>
      </c>
      <c r="D50" s="21" t="s">
        <v>1330</v>
      </c>
      <c r="E50" s="21" t="s">
        <v>1299</v>
      </c>
      <c r="F50" s="20">
        <v>320</v>
      </c>
      <c r="G50" s="21">
        <v>725</v>
      </c>
      <c r="H50" s="21">
        <v>10150</v>
      </c>
      <c r="I50" s="21">
        <v>28.48</v>
      </c>
      <c r="J50" s="21">
        <f t="shared" si="0"/>
        <v>44.66</v>
      </c>
      <c r="K50" s="21">
        <f t="shared" si="1"/>
        <v>3248</v>
      </c>
    </row>
    <row r="51" s="9" customFormat="1" ht="17" customHeight="1" spans="1:11">
      <c r="A51" s="20">
        <v>50</v>
      </c>
      <c r="B51" s="21" t="s">
        <v>1335</v>
      </c>
      <c r="C51" s="21" t="s">
        <v>1313</v>
      </c>
      <c r="D51" s="21" t="s">
        <v>1341</v>
      </c>
      <c r="E51" s="21" t="s">
        <v>1299</v>
      </c>
      <c r="F51" s="20">
        <v>320</v>
      </c>
      <c r="G51" s="21">
        <v>26</v>
      </c>
      <c r="H51" s="21">
        <v>546</v>
      </c>
      <c r="I51" s="21">
        <v>1.91</v>
      </c>
      <c r="J51" s="21">
        <f t="shared" si="0"/>
        <v>2.4024</v>
      </c>
      <c r="K51" s="21">
        <f t="shared" si="1"/>
        <v>174.72</v>
      </c>
    </row>
    <row r="52" s="9" customFormat="1" ht="17" customHeight="1" spans="1:11">
      <c r="A52" s="20">
        <v>51</v>
      </c>
      <c r="B52" s="21" t="s">
        <v>1335</v>
      </c>
      <c r="C52" s="21" t="s">
        <v>1313</v>
      </c>
      <c r="D52" s="21" t="s">
        <v>1341</v>
      </c>
      <c r="E52" s="21" t="s">
        <v>1299</v>
      </c>
      <c r="F52" s="20">
        <v>320</v>
      </c>
      <c r="G52" s="21">
        <v>75</v>
      </c>
      <c r="H52" s="21">
        <v>1222.5</v>
      </c>
      <c r="I52" s="21">
        <v>3.52</v>
      </c>
      <c r="J52" s="21">
        <f t="shared" si="0"/>
        <v>5.379</v>
      </c>
      <c r="K52" s="21">
        <f t="shared" si="1"/>
        <v>391.2</v>
      </c>
    </row>
    <row r="53" s="9" customFormat="1" ht="17" customHeight="1" spans="1:11">
      <c r="A53" s="20">
        <v>52</v>
      </c>
      <c r="B53" s="21" t="s">
        <v>1335</v>
      </c>
      <c r="C53" s="21" t="s">
        <v>1313</v>
      </c>
      <c r="D53" s="21" t="s">
        <v>1341</v>
      </c>
      <c r="E53" s="21" t="s">
        <v>1299</v>
      </c>
      <c r="F53" s="20">
        <v>320</v>
      </c>
      <c r="G53" s="21">
        <v>26</v>
      </c>
      <c r="H53" s="21">
        <v>462.8</v>
      </c>
      <c r="I53" s="21">
        <v>1.44</v>
      </c>
      <c r="J53" s="21">
        <f t="shared" si="0"/>
        <v>2.03632</v>
      </c>
      <c r="K53" s="21">
        <f t="shared" si="1"/>
        <v>148.096</v>
      </c>
    </row>
    <row r="54" s="9" customFormat="1" ht="17" customHeight="1" spans="1:11">
      <c r="A54" s="20">
        <v>53</v>
      </c>
      <c r="B54" s="21" t="s">
        <v>1342</v>
      </c>
      <c r="C54" s="21" t="s">
        <v>1313</v>
      </c>
      <c r="D54" s="21" t="s">
        <v>1307</v>
      </c>
      <c r="E54" s="21" t="s">
        <v>1299</v>
      </c>
      <c r="F54" s="20">
        <v>320</v>
      </c>
      <c r="G54" s="21">
        <v>150</v>
      </c>
      <c r="H54" s="21">
        <v>2430</v>
      </c>
      <c r="I54" s="21">
        <v>7.17</v>
      </c>
      <c r="J54" s="21">
        <f t="shared" si="0"/>
        <v>10.692</v>
      </c>
      <c r="K54" s="21">
        <f t="shared" si="1"/>
        <v>777.6</v>
      </c>
    </row>
    <row r="55" s="9" customFormat="1" ht="17" customHeight="1" spans="1:11">
      <c r="A55" s="20">
        <v>54</v>
      </c>
      <c r="B55" s="21" t="s">
        <v>1342</v>
      </c>
      <c r="C55" s="21" t="s">
        <v>1315</v>
      </c>
      <c r="D55" s="21" t="s">
        <v>1314</v>
      </c>
      <c r="E55" s="21" t="s">
        <v>1305</v>
      </c>
      <c r="F55" s="20">
        <v>320</v>
      </c>
      <c r="G55" s="21">
        <v>100</v>
      </c>
      <c r="H55" s="21">
        <v>1580</v>
      </c>
      <c r="I55" s="21">
        <v>4.01</v>
      </c>
      <c r="J55" s="21">
        <f t="shared" si="0"/>
        <v>6.952</v>
      </c>
      <c r="K55" s="21">
        <f t="shared" si="1"/>
        <v>505.6</v>
      </c>
    </row>
    <row r="56" s="9" customFormat="1" ht="16" customHeight="1" spans="1:11">
      <c r="A56" s="20">
        <v>55</v>
      </c>
      <c r="B56" s="21" t="s">
        <v>1342</v>
      </c>
      <c r="C56" s="21" t="s">
        <v>1317</v>
      </c>
      <c r="D56" s="21" t="s">
        <v>1343</v>
      </c>
      <c r="E56" s="21" t="s">
        <v>1299</v>
      </c>
      <c r="F56" s="20">
        <v>320</v>
      </c>
      <c r="G56" s="21">
        <v>200</v>
      </c>
      <c r="H56" s="21">
        <v>3400</v>
      </c>
      <c r="I56" s="21">
        <v>7.663</v>
      </c>
      <c r="J56" s="21">
        <f t="shared" si="0"/>
        <v>14.96</v>
      </c>
      <c r="K56" s="21">
        <f t="shared" si="1"/>
        <v>1088</v>
      </c>
    </row>
    <row r="57" s="9" customFormat="1" ht="16" customHeight="1" spans="1:11">
      <c r="A57" s="20">
        <v>56</v>
      </c>
      <c r="B57" s="21" t="s">
        <v>1344</v>
      </c>
      <c r="C57" s="21" t="s">
        <v>1345</v>
      </c>
      <c r="D57" s="21" t="s">
        <v>1321</v>
      </c>
      <c r="E57" s="21" t="s">
        <v>1299</v>
      </c>
      <c r="F57" s="20">
        <v>320</v>
      </c>
      <c r="G57" s="21">
        <v>188</v>
      </c>
      <c r="H57" s="21">
        <v>2812.5</v>
      </c>
      <c r="I57" s="21">
        <v>8.25</v>
      </c>
      <c r="J57" s="21">
        <f t="shared" si="0"/>
        <v>12.375</v>
      </c>
      <c r="K57" s="21">
        <f t="shared" si="1"/>
        <v>900</v>
      </c>
    </row>
    <row r="58" s="9" customFormat="1" ht="16" customHeight="1" spans="1:11">
      <c r="A58" s="20">
        <v>57</v>
      </c>
      <c r="B58" s="21" t="s">
        <v>1344</v>
      </c>
      <c r="C58" s="21" t="s">
        <v>1346</v>
      </c>
      <c r="D58" s="21" t="s">
        <v>1328</v>
      </c>
      <c r="E58" s="21" t="s">
        <v>1305</v>
      </c>
      <c r="F58" s="20">
        <v>320</v>
      </c>
      <c r="G58" s="21">
        <v>250</v>
      </c>
      <c r="H58" s="21">
        <v>4750</v>
      </c>
      <c r="I58" s="21">
        <v>16</v>
      </c>
      <c r="J58" s="21">
        <f t="shared" si="0"/>
        <v>20.9</v>
      </c>
      <c r="K58" s="21">
        <f t="shared" si="1"/>
        <v>1520</v>
      </c>
    </row>
    <row r="59" s="9" customFormat="1" ht="16" customHeight="1" spans="1:11">
      <c r="A59" s="20">
        <v>58</v>
      </c>
      <c r="B59" s="21" t="s">
        <v>1344</v>
      </c>
      <c r="C59" s="21" t="s">
        <v>1346</v>
      </c>
      <c r="D59" s="21" t="s">
        <v>1328</v>
      </c>
      <c r="E59" s="21" t="s">
        <v>1305</v>
      </c>
      <c r="F59" s="20">
        <v>320</v>
      </c>
      <c r="G59" s="21">
        <v>25</v>
      </c>
      <c r="H59" s="21">
        <v>475</v>
      </c>
      <c r="I59" s="21">
        <v>1.6</v>
      </c>
      <c r="J59" s="21">
        <f t="shared" si="0"/>
        <v>2.09</v>
      </c>
      <c r="K59" s="21">
        <f t="shared" si="1"/>
        <v>152</v>
      </c>
    </row>
    <row r="60" s="9" customFormat="1" ht="16" customHeight="1" spans="1:11">
      <c r="A60" s="20">
        <v>59</v>
      </c>
      <c r="B60" s="21" t="s">
        <v>1344</v>
      </c>
      <c r="C60" s="21" t="s">
        <v>1346</v>
      </c>
      <c r="D60" s="21" t="s">
        <v>1328</v>
      </c>
      <c r="E60" s="21" t="s">
        <v>1305</v>
      </c>
      <c r="F60" s="20">
        <v>320</v>
      </c>
      <c r="G60" s="21">
        <v>250</v>
      </c>
      <c r="H60" s="21">
        <v>3950</v>
      </c>
      <c r="I60" s="21">
        <v>10</v>
      </c>
      <c r="J60" s="21">
        <f t="shared" si="0"/>
        <v>17.38</v>
      </c>
      <c r="K60" s="21">
        <f t="shared" si="1"/>
        <v>1264</v>
      </c>
    </row>
    <row r="61" s="9" customFormat="1" ht="16" customHeight="1" spans="1:11">
      <c r="A61" s="20">
        <v>60</v>
      </c>
      <c r="B61" s="21" t="s">
        <v>1344</v>
      </c>
      <c r="C61" s="21" t="s">
        <v>1346</v>
      </c>
      <c r="D61" s="21" t="s">
        <v>1328</v>
      </c>
      <c r="E61" s="21" t="s">
        <v>1305</v>
      </c>
      <c r="F61" s="20">
        <v>320</v>
      </c>
      <c r="G61" s="21">
        <v>50</v>
      </c>
      <c r="H61" s="21">
        <v>790</v>
      </c>
      <c r="I61" s="21">
        <v>2</v>
      </c>
      <c r="J61" s="21">
        <f t="shared" si="0"/>
        <v>3.476</v>
      </c>
      <c r="K61" s="21">
        <f t="shared" si="1"/>
        <v>252.8</v>
      </c>
    </row>
    <row r="62" s="9" customFormat="1" ht="14" spans="1:11">
      <c r="A62" s="20">
        <v>61</v>
      </c>
      <c r="B62" s="21" t="s">
        <v>1347</v>
      </c>
      <c r="C62" s="21" t="s">
        <v>1315</v>
      </c>
      <c r="D62" s="21" t="s">
        <v>1348</v>
      </c>
      <c r="E62" s="21" t="s">
        <v>1305</v>
      </c>
      <c r="F62" s="20">
        <v>320</v>
      </c>
      <c r="G62" s="21">
        <v>30</v>
      </c>
      <c r="H62" s="21">
        <v>720</v>
      </c>
      <c r="I62" s="21">
        <v>2.16</v>
      </c>
      <c r="J62" s="21">
        <f t="shared" si="0"/>
        <v>3.168</v>
      </c>
      <c r="K62" s="21">
        <f t="shared" si="1"/>
        <v>230.4</v>
      </c>
    </row>
    <row r="63" s="9" customFormat="1" ht="14" spans="1:11">
      <c r="A63" s="20">
        <v>62</v>
      </c>
      <c r="B63" s="21" t="s">
        <v>1347</v>
      </c>
      <c r="C63" s="21" t="s">
        <v>1303</v>
      </c>
      <c r="D63" s="21" t="s">
        <v>1311</v>
      </c>
      <c r="E63" s="21" t="s">
        <v>1299</v>
      </c>
      <c r="F63" s="20">
        <v>320</v>
      </c>
      <c r="G63" s="21">
        <v>343</v>
      </c>
      <c r="H63" s="21">
        <v>3943.1</v>
      </c>
      <c r="I63" s="21">
        <v>11.569</v>
      </c>
      <c r="J63" s="21">
        <f t="shared" si="0"/>
        <v>17.34964</v>
      </c>
      <c r="K63" s="21">
        <f t="shared" si="1"/>
        <v>1261.792</v>
      </c>
    </row>
    <row r="64" s="9" customFormat="1" ht="14" spans="1:11">
      <c r="A64" s="20">
        <v>63</v>
      </c>
      <c r="B64" s="21" t="s">
        <v>1347</v>
      </c>
      <c r="C64" s="21" t="s">
        <v>1349</v>
      </c>
      <c r="D64" s="21" t="s">
        <v>1350</v>
      </c>
      <c r="E64" s="21" t="s">
        <v>1299</v>
      </c>
      <c r="F64" s="20">
        <v>320</v>
      </c>
      <c r="G64" s="21">
        <v>700</v>
      </c>
      <c r="H64" s="21">
        <v>8750</v>
      </c>
      <c r="I64" s="21">
        <v>27.49</v>
      </c>
      <c r="J64" s="21">
        <f t="shared" si="0"/>
        <v>38.5</v>
      </c>
      <c r="K64" s="21">
        <f t="shared" si="1"/>
        <v>2800</v>
      </c>
    </row>
    <row r="65" s="9" customFormat="1" ht="14" spans="1:11">
      <c r="A65" s="20">
        <v>64</v>
      </c>
      <c r="B65" s="21" t="s">
        <v>1347</v>
      </c>
      <c r="C65" s="21" t="s">
        <v>1351</v>
      </c>
      <c r="D65" s="21" t="s">
        <v>1307</v>
      </c>
      <c r="E65" s="21" t="s">
        <v>1299</v>
      </c>
      <c r="F65" s="20">
        <v>320</v>
      </c>
      <c r="G65" s="21">
        <v>500</v>
      </c>
      <c r="H65" s="21">
        <v>10750</v>
      </c>
      <c r="I65" s="21">
        <v>27.73</v>
      </c>
      <c r="J65" s="21">
        <f t="shared" si="0"/>
        <v>47.3</v>
      </c>
      <c r="K65" s="21">
        <f t="shared" si="1"/>
        <v>3440</v>
      </c>
    </row>
    <row r="66" s="9" customFormat="1" ht="14" spans="1:11">
      <c r="A66" s="20">
        <v>65</v>
      </c>
      <c r="B66" s="21" t="s">
        <v>1347</v>
      </c>
      <c r="C66" s="21" t="s">
        <v>1349</v>
      </c>
      <c r="D66" s="21" t="s">
        <v>1350</v>
      </c>
      <c r="E66" s="21" t="s">
        <v>1299</v>
      </c>
      <c r="F66" s="20">
        <v>320</v>
      </c>
      <c r="G66" s="21">
        <v>1</v>
      </c>
      <c r="H66" s="21">
        <v>4</v>
      </c>
      <c r="I66" s="21">
        <v>0.017</v>
      </c>
      <c r="J66" s="21">
        <f t="shared" ref="J66:J129" si="2">SUMPRODUCT(0.01375,F66,H66/1000)</f>
        <v>0.0176</v>
      </c>
      <c r="K66" s="21">
        <f t="shared" ref="K66:K129" si="3">SUMPRODUCT(F66,H66/1000)</f>
        <v>1.28</v>
      </c>
    </row>
    <row r="67" s="9" customFormat="1" ht="14" spans="1:11">
      <c r="A67" s="20">
        <v>66</v>
      </c>
      <c r="B67" s="21" t="s">
        <v>1347</v>
      </c>
      <c r="C67" s="21" t="s">
        <v>1349</v>
      </c>
      <c r="D67" s="21" t="s">
        <v>1350</v>
      </c>
      <c r="E67" s="21" t="s">
        <v>1299</v>
      </c>
      <c r="F67" s="20">
        <v>320</v>
      </c>
      <c r="G67" s="21">
        <v>675</v>
      </c>
      <c r="H67" s="21">
        <v>12453.75</v>
      </c>
      <c r="I67" s="21">
        <v>27.33</v>
      </c>
      <c r="J67" s="21">
        <f t="shared" si="2"/>
        <v>54.7965</v>
      </c>
      <c r="K67" s="21">
        <f t="shared" si="3"/>
        <v>3985.2</v>
      </c>
    </row>
    <row r="68" s="9" customFormat="1" ht="14" spans="1:11">
      <c r="A68" s="20">
        <v>67</v>
      </c>
      <c r="B68" s="21" t="s">
        <v>1347</v>
      </c>
      <c r="C68" s="21" t="s">
        <v>1349</v>
      </c>
      <c r="D68" s="21" t="s">
        <v>1350</v>
      </c>
      <c r="E68" s="21" t="s">
        <v>1299</v>
      </c>
      <c r="F68" s="20">
        <v>320</v>
      </c>
      <c r="G68" s="21">
        <v>1</v>
      </c>
      <c r="H68" s="21">
        <v>3.6</v>
      </c>
      <c r="I68" s="21">
        <v>0.023</v>
      </c>
      <c r="J68" s="21">
        <f t="shared" si="2"/>
        <v>0.01584</v>
      </c>
      <c r="K68" s="21">
        <f t="shared" si="3"/>
        <v>1.152</v>
      </c>
    </row>
    <row r="69" s="9" customFormat="1" ht="14" spans="1:11">
      <c r="A69" s="20">
        <v>68</v>
      </c>
      <c r="B69" s="21" t="s">
        <v>1347</v>
      </c>
      <c r="C69" s="21" t="s">
        <v>1303</v>
      </c>
      <c r="D69" s="21" t="s">
        <v>1311</v>
      </c>
      <c r="E69" s="21" t="s">
        <v>1299</v>
      </c>
      <c r="F69" s="20">
        <v>320</v>
      </c>
      <c r="G69" s="21">
        <v>158</v>
      </c>
      <c r="H69" s="21">
        <v>1829.8</v>
      </c>
      <c r="I69" s="21">
        <v>5.356</v>
      </c>
      <c r="J69" s="21">
        <f t="shared" si="2"/>
        <v>8.05112</v>
      </c>
      <c r="K69" s="21">
        <f t="shared" si="3"/>
        <v>585.536</v>
      </c>
    </row>
    <row r="70" s="9" customFormat="1" ht="14" spans="1:11">
      <c r="A70" s="20">
        <v>69</v>
      </c>
      <c r="B70" s="21" t="s">
        <v>1347</v>
      </c>
      <c r="C70" s="21" t="s">
        <v>1317</v>
      </c>
      <c r="D70" s="21" t="s">
        <v>1350</v>
      </c>
      <c r="E70" s="21" t="s">
        <v>1299</v>
      </c>
      <c r="F70" s="20">
        <v>320</v>
      </c>
      <c r="G70" s="21">
        <v>200</v>
      </c>
      <c r="H70" s="21">
        <v>3360</v>
      </c>
      <c r="I70" s="21">
        <v>7.663</v>
      </c>
      <c r="J70" s="21">
        <f t="shared" si="2"/>
        <v>14.784</v>
      </c>
      <c r="K70" s="21">
        <f t="shared" si="3"/>
        <v>1075.2</v>
      </c>
    </row>
    <row r="71" s="9" customFormat="1" ht="14" spans="1:11">
      <c r="A71" s="20">
        <v>70</v>
      </c>
      <c r="B71" s="21" t="s">
        <v>1347</v>
      </c>
      <c r="C71" s="21" t="s">
        <v>1303</v>
      </c>
      <c r="D71" s="21" t="s">
        <v>1311</v>
      </c>
      <c r="E71" s="21" t="s">
        <v>1299</v>
      </c>
      <c r="F71" s="20">
        <v>320</v>
      </c>
      <c r="G71" s="21">
        <v>155</v>
      </c>
      <c r="H71" s="21">
        <v>1747.8</v>
      </c>
      <c r="I71" s="21">
        <v>5.178</v>
      </c>
      <c r="J71" s="21">
        <f t="shared" si="2"/>
        <v>7.69032</v>
      </c>
      <c r="K71" s="21">
        <f t="shared" si="3"/>
        <v>559.296</v>
      </c>
    </row>
    <row r="72" s="9" customFormat="1" ht="14" spans="1:11">
      <c r="A72" s="20">
        <v>71</v>
      </c>
      <c r="B72" s="21" t="s">
        <v>1347</v>
      </c>
      <c r="C72" s="21" t="s">
        <v>1303</v>
      </c>
      <c r="D72" s="21" t="s">
        <v>1311</v>
      </c>
      <c r="E72" s="21" t="s">
        <v>1299</v>
      </c>
      <c r="F72" s="20">
        <v>320</v>
      </c>
      <c r="G72" s="21">
        <v>50</v>
      </c>
      <c r="H72" s="21">
        <v>525</v>
      </c>
      <c r="I72" s="21">
        <v>1.862</v>
      </c>
      <c r="J72" s="21">
        <f t="shared" si="2"/>
        <v>2.31</v>
      </c>
      <c r="K72" s="21">
        <f t="shared" si="3"/>
        <v>168</v>
      </c>
    </row>
    <row r="73" s="9" customFormat="1" ht="14" spans="1:11">
      <c r="A73" s="20">
        <v>72</v>
      </c>
      <c r="B73" s="21" t="s">
        <v>1347</v>
      </c>
      <c r="C73" s="21" t="s">
        <v>1303</v>
      </c>
      <c r="D73" s="21" t="s">
        <v>1311</v>
      </c>
      <c r="E73" s="21" t="s">
        <v>1299</v>
      </c>
      <c r="F73" s="20">
        <v>320</v>
      </c>
      <c r="G73" s="21">
        <v>36</v>
      </c>
      <c r="H73" s="21">
        <v>308.9</v>
      </c>
      <c r="I73" s="21">
        <v>1.012</v>
      </c>
      <c r="J73" s="21">
        <f t="shared" si="2"/>
        <v>1.35916</v>
      </c>
      <c r="K73" s="21">
        <f t="shared" si="3"/>
        <v>98.848</v>
      </c>
    </row>
    <row r="74" s="9" customFormat="1" ht="14" spans="1:11">
      <c r="A74" s="20">
        <v>73</v>
      </c>
      <c r="B74" s="21" t="s">
        <v>1347</v>
      </c>
      <c r="C74" s="21" t="s">
        <v>1303</v>
      </c>
      <c r="D74" s="21" t="s">
        <v>1311</v>
      </c>
      <c r="E74" s="21" t="s">
        <v>1299</v>
      </c>
      <c r="F74" s="20">
        <v>320</v>
      </c>
      <c r="G74" s="21">
        <v>64</v>
      </c>
      <c r="H74" s="21">
        <v>524.1</v>
      </c>
      <c r="I74" s="21">
        <v>1.716</v>
      </c>
      <c r="J74" s="21">
        <f t="shared" si="2"/>
        <v>2.30604</v>
      </c>
      <c r="K74" s="21">
        <f t="shared" si="3"/>
        <v>167.712</v>
      </c>
    </row>
    <row r="75" s="9" customFormat="1" ht="14" spans="1:11">
      <c r="A75" s="20">
        <v>74</v>
      </c>
      <c r="B75" s="21" t="s">
        <v>1347</v>
      </c>
      <c r="C75" s="21" t="s">
        <v>1303</v>
      </c>
      <c r="D75" s="21" t="s">
        <v>1311</v>
      </c>
      <c r="E75" s="21" t="s">
        <v>1299</v>
      </c>
      <c r="F75" s="20">
        <v>320</v>
      </c>
      <c r="G75" s="21">
        <v>1</v>
      </c>
      <c r="H75" s="21">
        <v>3</v>
      </c>
      <c r="I75" s="21">
        <v>0.016</v>
      </c>
      <c r="J75" s="21">
        <f t="shared" si="2"/>
        <v>0.0132</v>
      </c>
      <c r="K75" s="21">
        <f t="shared" si="3"/>
        <v>0.96</v>
      </c>
    </row>
    <row r="76" s="9" customFormat="1" ht="14" spans="1:11">
      <c r="A76" s="20">
        <v>75</v>
      </c>
      <c r="B76" s="21" t="s">
        <v>1347</v>
      </c>
      <c r="C76" s="21" t="s">
        <v>1315</v>
      </c>
      <c r="D76" s="21" t="s">
        <v>1343</v>
      </c>
      <c r="E76" s="21" t="s">
        <v>1305</v>
      </c>
      <c r="F76" s="20">
        <v>320</v>
      </c>
      <c r="G76" s="21">
        <v>200</v>
      </c>
      <c r="H76" s="21">
        <v>3160</v>
      </c>
      <c r="I76" s="21">
        <v>8.03</v>
      </c>
      <c r="J76" s="21">
        <f t="shared" si="2"/>
        <v>13.904</v>
      </c>
      <c r="K76" s="21">
        <f t="shared" si="3"/>
        <v>1011.2</v>
      </c>
    </row>
    <row r="77" s="9" customFormat="1" ht="14" spans="1:11">
      <c r="A77" s="20">
        <v>76</v>
      </c>
      <c r="B77" s="21" t="s">
        <v>1347</v>
      </c>
      <c r="C77" s="21" t="s">
        <v>1315</v>
      </c>
      <c r="D77" s="21" t="s">
        <v>1343</v>
      </c>
      <c r="E77" s="21" t="s">
        <v>1305</v>
      </c>
      <c r="F77" s="20">
        <v>320</v>
      </c>
      <c r="G77" s="21">
        <v>20</v>
      </c>
      <c r="H77" s="21">
        <v>480</v>
      </c>
      <c r="I77" s="21">
        <v>1.44</v>
      </c>
      <c r="J77" s="21">
        <f t="shared" si="2"/>
        <v>2.112</v>
      </c>
      <c r="K77" s="21">
        <f t="shared" si="3"/>
        <v>153.6</v>
      </c>
    </row>
    <row r="78" s="9" customFormat="1" ht="14" spans="1:11">
      <c r="A78" s="20">
        <v>77</v>
      </c>
      <c r="B78" s="21" t="s">
        <v>1347</v>
      </c>
      <c r="C78" s="21" t="s">
        <v>1313</v>
      </c>
      <c r="D78" s="21" t="s">
        <v>1307</v>
      </c>
      <c r="E78" s="21" t="s">
        <v>1299</v>
      </c>
      <c r="F78" s="20">
        <v>320</v>
      </c>
      <c r="G78" s="21">
        <v>246</v>
      </c>
      <c r="H78" s="21">
        <v>4009.8</v>
      </c>
      <c r="I78" s="21">
        <v>11.54</v>
      </c>
      <c r="J78" s="21">
        <f t="shared" si="2"/>
        <v>17.64312</v>
      </c>
      <c r="K78" s="21">
        <f t="shared" si="3"/>
        <v>1283.136</v>
      </c>
    </row>
    <row r="79" s="9" customFormat="1" ht="14" spans="1:11">
      <c r="A79" s="20">
        <v>78</v>
      </c>
      <c r="B79" s="21" t="s">
        <v>1347</v>
      </c>
      <c r="C79" s="21" t="s">
        <v>1313</v>
      </c>
      <c r="D79" s="21" t="s">
        <v>1307</v>
      </c>
      <c r="E79" s="21" t="s">
        <v>1299</v>
      </c>
      <c r="F79" s="20">
        <v>320</v>
      </c>
      <c r="G79" s="21">
        <v>200</v>
      </c>
      <c r="H79" s="21">
        <v>3240</v>
      </c>
      <c r="I79" s="21">
        <v>9.56</v>
      </c>
      <c r="J79" s="21">
        <f t="shared" si="2"/>
        <v>14.256</v>
      </c>
      <c r="K79" s="21">
        <f t="shared" si="3"/>
        <v>1036.8</v>
      </c>
    </row>
    <row r="80" s="9" customFormat="1" ht="14" spans="1:11">
      <c r="A80" s="20">
        <v>79</v>
      </c>
      <c r="B80" s="21" t="s">
        <v>1352</v>
      </c>
      <c r="C80" s="21" t="s">
        <v>1313</v>
      </c>
      <c r="D80" s="21" t="s">
        <v>1353</v>
      </c>
      <c r="E80" s="21" t="s">
        <v>1299</v>
      </c>
      <c r="F80" s="20">
        <v>320</v>
      </c>
      <c r="G80" s="21">
        <v>150</v>
      </c>
      <c r="H80" s="21">
        <v>2445</v>
      </c>
      <c r="I80" s="21">
        <v>7.04</v>
      </c>
      <c r="J80" s="21">
        <f t="shared" si="2"/>
        <v>10.758</v>
      </c>
      <c r="K80" s="21">
        <f t="shared" si="3"/>
        <v>782.4</v>
      </c>
    </row>
    <row r="81" s="9" customFormat="1" ht="14" spans="1:11">
      <c r="A81" s="20">
        <v>80</v>
      </c>
      <c r="B81" s="21" t="s">
        <v>1354</v>
      </c>
      <c r="C81" s="21" t="s">
        <v>1300</v>
      </c>
      <c r="D81" s="21" t="s">
        <v>1301</v>
      </c>
      <c r="E81" s="21" t="s">
        <v>1299</v>
      </c>
      <c r="F81" s="20">
        <v>320</v>
      </c>
      <c r="G81" s="21">
        <v>8000</v>
      </c>
      <c r="H81" s="21">
        <v>128800</v>
      </c>
      <c r="I81" s="21">
        <v>318.92</v>
      </c>
      <c r="J81" s="21">
        <f t="shared" si="2"/>
        <v>566.72</v>
      </c>
      <c r="K81" s="21">
        <f t="shared" si="3"/>
        <v>41216</v>
      </c>
    </row>
    <row r="82" s="9" customFormat="1" ht="14" spans="1:11">
      <c r="A82" s="20">
        <v>81</v>
      </c>
      <c r="B82" s="21" t="s">
        <v>1354</v>
      </c>
      <c r="C82" s="21" t="s">
        <v>1355</v>
      </c>
      <c r="D82" s="21" t="s">
        <v>1321</v>
      </c>
      <c r="E82" s="21" t="s">
        <v>1305</v>
      </c>
      <c r="F82" s="20">
        <v>320</v>
      </c>
      <c r="G82" s="21">
        <v>3</v>
      </c>
      <c r="H82" s="21">
        <v>28.5</v>
      </c>
      <c r="I82" s="21">
        <v>0.087</v>
      </c>
      <c r="J82" s="21">
        <f t="shared" si="2"/>
        <v>0.1254</v>
      </c>
      <c r="K82" s="21">
        <f t="shared" si="3"/>
        <v>9.12</v>
      </c>
    </row>
    <row r="83" s="9" customFormat="1" ht="14" spans="1:11">
      <c r="A83" s="20">
        <v>82</v>
      </c>
      <c r="B83" s="21" t="s">
        <v>1354</v>
      </c>
      <c r="C83" s="21" t="s">
        <v>1355</v>
      </c>
      <c r="D83" s="21" t="s">
        <v>1356</v>
      </c>
      <c r="E83" s="21" t="s">
        <v>1305</v>
      </c>
      <c r="F83" s="20">
        <v>320</v>
      </c>
      <c r="G83" s="21">
        <v>75</v>
      </c>
      <c r="H83" s="21">
        <v>750</v>
      </c>
      <c r="I83" s="21">
        <v>2.38</v>
      </c>
      <c r="J83" s="21">
        <f t="shared" si="2"/>
        <v>3.3</v>
      </c>
      <c r="K83" s="21">
        <f t="shared" si="3"/>
        <v>240</v>
      </c>
    </row>
    <row r="84" s="9" customFormat="1" ht="14" spans="1:11">
      <c r="A84" s="20">
        <v>83</v>
      </c>
      <c r="B84" s="21" t="s">
        <v>1354</v>
      </c>
      <c r="C84" s="21" t="s">
        <v>1357</v>
      </c>
      <c r="D84" s="21" t="s">
        <v>1358</v>
      </c>
      <c r="E84" s="21" t="s">
        <v>1359</v>
      </c>
      <c r="F84" s="20">
        <v>30</v>
      </c>
      <c r="G84" s="21">
        <v>20</v>
      </c>
      <c r="H84" s="21">
        <v>402</v>
      </c>
      <c r="I84" s="21">
        <v>0.7</v>
      </c>
      <c r="J84" s="21">
        <f t="shared" si="2"/>
        <v>0.165825</v>
      </c>
      <c r="K84" s="21">
        <f t="shared" si="3"/>
        <v>12.06</v>
      </c>
    </row>
    <row r="85" s="9" customFormat="1" ht="14" spans="1:11">
      <c r="A85" s="20">
        <v>84</v>
      </c>
      <c r="B85" s="21" t="s">
        <v>1354</v>
      </c>
      <c r="C85" s="21" t="s">
        <v>1313</v>
      </c>
      <c r="D85" s="21" t="s">
        <v>1330</v>
      </c>
      <c r="E85" s="21" t="s">
        <v>1299</v>
      </c>
      <c r="F85" s="20">
        <v>320</v>
      </c>
      <c r="G85" s="21">
        <v>725</v>
      </c>
      <c r="H85" s="21">
        <v>10150</v>
      </c>
      <c r="I85" s="21">
        <v>28.48</v>
      </c>
      <c r="J85" s="21">
        <f t="shared" si="2"/>
        <v>44.66</v>
      </c>
      <c r="K85" s="21">
        <f t="shared" si="3"/>
        <v>3248</v>
      </c>
    </row>
    <row r="86" s="9" customFormat="1" ht="14" spans="1:11">
      <c r="A86" s="20">
        <v>85</v>
      </c>
      <c r="B86" s="21" t="s">
        <v>1354</v>
      </c>
      <c r="C86" s="21" t="s">
        <v>1360</v>
      </c>
      <c r="D86" s="21" t="s">
        <v>1328</v>
      </c>
      <c r="E86" s="21" t="s">
        <v>1299</v>
      </c>
      <c r="F86" s="20">
        <v>320</v>
      </c>
      <c r="G86" s="21">
        <v>253</v>
      </c>
      <c r="H86" s="21">
        <v>3795</v>
      </c>
      <c r="I86" s="21">
        <v>10.59</v>
      </c>
      <c r="J86" s="21">
        <f t="shared" si="2"/>
        <v>16.698</v>
      </c>
      <c r="K86" s="21">
        <f t="shared" si="3"/>
        <v>1214.4</v>
      </c>
    </row>
    <row r="87" s="9" customFormat="1" ht="14" spans="1:11">
      <c r="A87" s="20">
        <v>86</v>
      </c>
      <c r="B87" s="21" t="s">
        <v>1354</v>
      </c>
      <c r="C87" s="21" t="s">
        <v>1327</v>
      </c>
      <c r="D87" s="21" t="s">
        <v>1316</v>
      </c>
      <c r="E87" s="21" t="s">
        <v>1299</v>
      </c>
      <c r="F87" s="20">
        <v>320</v>
      </c>
      <c r="G87" s="21">
        <v>250</v>
      </c>
      <c r="H87" s="21">
        <v>3875</v>
      </c>
      <c r="I87" s="21">
        <v>15.06</v>
      </c>
      <c r="J87" s="21">
        <f t="shared" si="2"/>
        <v>17.05</v>
      </c>
      <c r="K87" s="21">
        <f t="shared" si="3"/>
        <v>1240</v>
      </c>
    </row>
    <row r="88" s="9" customFormat="1" ht="14" spans="1:11">
      <c r="A88" s="20">
        <v>87</v>
      </c>
      <c r="B88" s="21" t="s">
        <v>1354</v>
      </c>
      <c r="C88" s="21" t="s">
        <v>1361</v>
      </c>
      <c r="D88" s="21" t="s">
        <v>1316</v>
      </c>
      <c r="E88" s="21" t="s">
        <v>1299</v>
      </c>
      <c r="F88" s="20">
        <v>320</v>
      </c>
      <c r="G88" s="21">
        <v>100</v>
      </c>
      <c r="H88" s="21">
        <v>2150</v>
      </c>
      <c r="I88" s="21">
        <v>5.48</v>
      </c>
      <c r="J88" s="21">
        <f t="shared" si="2"/>
        <v>9.46</v>
      </c>
      <c r="K88" s="21">
        <f t="shared" si="3"/>
        <v>688</v>
      </c>
    </row>
    <row r="89" s="9" customFormat="1" ht="14" spans="1:11">
      <c r="A89" s="20">
        <v>88</v>
      </c>
      <c r="B89" s="21" t="s">
        <v>1354</v>
      </c>
      <c r="C89" s="21" t="s">
        <v>1361</v>
      </c>
      <c r="D89" s="21" t="s">
        <v>1362</v>
      </c>
      <c r="E89" s="21" t="s">
        <v>1299</v>
      </c>
      <c r="F89" s="20">
        <v>320</v>
      </c>
      <c r="G89" s="21">
        <v>1</v>
      </c>
      <c r="H89" s="21">
        <v>2</v>
      </c>
      <c r="I89" s="21">
        <v>0.005</v>
      </c>
      <c r="J89" s="21">
        <f t="shared" si="2"/>
        <v>0.0088</v>
      </c>
      <c r="K89" s="21">
        <f t="shared" si="3"/>
        <v>0.64</v>
      </c>
    </row>
    <row r="90" s="9" customFormat="1" ht="14" spans="1:11">
      <c r="A90" s="20">
        <v>89</v>
      </c>
      <c r="B90" s="21" t="s">
        <v>1354</v>
      </c>
      <c r="C90" s="21" t="s">
        <v>1361</v>
      </c>
      <c r="D90" s="21" t="s">
        <v>1362</v>
      </c>
      <c r="E90" s="21" t="s">
        <v>1299</v>
      </c>
      <c r="F90" s="20">
        <v>320</v>
      </c>
      <c r="G90" s="21">
        <v>0.8</v>
      </c>
      <c r="H90" s="21">
        <v>0.5</v>
      </c>
      <c r="I90" s="21">
        <v>0.005</v>
      </c>
      <c r="J90" s="21">
        <f t="shared" si="2"/>
        <v>0.0022</v>
      </c>
      <c r="K90" s="21">
        <f t="shared" si="3"/>
        <v>0.16</v>
      </c>
    </row>
    <row r="91" s="9" customFormat="1" ht="14" spans="1:11">
      <c r="A91" s="20">
        <v>90</v>
      </c>
      <c r="B91" s="21" t="s">
        <v>1354</v>
      </c>
      <c r="C91" s="21" t="s">
        <v>1361</v>
      </c>
      <c r="D91" s="21" t="s">
        <v>1362</v>
      </c>
      <c r="E91" s="21" t="s">
        <v>1299</v>
      </c>
      <c r="F91" s="20">
        <v>320</v>
      </c>
      <c r="G91" s="21">
        <v>0.3</v>
      </c>
      <c r="H91" s="21">
        <v>0.5</v>
      </c>
      <c r="I91" s="21">
        <v>0.002</v>
      </c>
      <c r="J91" s="21">
        <f t="shared" si="2"/>
        <v>0.0022</v>
      </c>
      <c r="K91" s="21">
        <f t="shared" si="3"/>
        <v>0.16</v>
      </c>
    </row>
    <row r="92" s="9" customFormat="1" ht="14" spans="1:11">
      <c r="A92" s="20">
        <v>91</v>
      </c>
      <c r="B92" s="21" t="s">
        <v>1354</v>
      </c>
      <c r="C92" s="21" t="s">
        <v>1303</v>
      </c>
      <c r="D92" s="21" t="s">
        <v>1363</v>
      </c>
      <c r="E92" s="21" t="s">
        <v>1305</v>
      </c>
      <c r="F92" s="20">
        <v>320</v>
      </c>
      <c r="G92" s="21">
        <v>63</v>
      </c>
      <c r="H92" s="21">
        <v>661.5</v>
      </c>
      <c r="I92" s="21">
        <v>2.35</v>
      </c>
      <c r="J92" s="21">
        <f t="shared" si="2"/>
        <v>2.9106</v>
      </c>
      <c r="K92" s="21">
        <f t="shared" si="3"/>
        <v>211.68</v>
      </c>
    </row>
    <row r="93" s="9" customFormat="1" ht="14" spans="1:11">
      <c r="A93" s="20">
        <v>92</v>
      </c>
      <c r="B93" s="21" t="s">
        <v>1364</v>
      </c>
      <c r="C93" s="21" t="s">
        <v>1365</v>
      </c>
      <c r="D93" s="21" t="s">
        <v>1307</v>
      </c>
      <c r="E93" s="21" t="s">
        <v>1340</v>
      </c>
      <c r="F93" s="20">
        <v>80</v>
      </c>
      <c r="G93" s="21">
        <v>500</v>
      </c>
      <c r="H93" s="21">
        <v>7400</v>
      </c>
      <c r="I93" s="21">
        <v>21</v>
      </c>
      <c r="J93" s="21">
        <f t="shared" si="2"/>
        <v>8.14</v>
      </c>
      <c r="K93" s="21">
        <f t="shared" si="3"/>
        <v>592</v>
      </c>
    </row>
    <row r="94" s="9" customFormat="1" ht="14" spans="1:11">
      <c r="A94" s="20">
        <v>93</v>
      </c>
      <c r="B94" s="21" t="s">
        <v>1364</v>
      </c>
      <c r="C94" s="21" t="s">
        <v>1327</v>
      </c>
      <c r="D94" s="21" t="s">
        <v>1316</v>
      </c>
      <c r="E94" s="21" t="s">
        <v>1299</v>
      </c>
      <c r="F94" s="20">
        <v>320</v>
      </c>
      <c r="G94" s="21">
        <v>1122</v>
      </c>
      <c r="H94" s="21">
        <v>16269</v>
      </c>
      <c r="I94" s="21">
        <v>67.59</v>
      </c>
      <c r="J94" s="21">
        <f t="shared" si="2"/>
        <v>71.5836</v>
      </c>
      <c r="K94" s="21">
        <f t="shared" si="3"/>
        <v>5206.08</v>
      </c>
    </row>
    <row r="95" s="9" customFormat="1" ht="14" spans="1:11">
      <c r="A95" s="20">
        <v>94</v>
      </c>
      <c r="B95" s="21" t="s">
        <v>1364</v>
      </c>
      <c r="C95" s="21" t="s">
        <v>1327</v>
      </c>
      <c r="D95" s="21" t="s">
        <v>1316</v>
      </c>
      <c r="E95" s="21" t="s">
        <v>1299</v>
      </c>
      <c r="F95" s="20">
        <v>320</v>
      </c>
      <c r="G95" s="21">
        <v>8</v>
      </c>
      <c r="H95" s="21">
        <v>26.32</v>
      </c>
      <c r="I95" s="21">
        <v>0.13</v>
      </c>
      <c r="J95" s="21">
        <f t="shared" si="2"/>
        <v>0.115808</v>
      </c>
      <c r="K95" s="21">
        <f t="shared" si="3"/>
        <v>8.4224</v>
      </c>
    </row>
    <row r="96" s="9" customFormat="1" ht="14" spans="1:11">
      <c r="A96" s="20">
        <v>95</v>
      </c>
      <c r="B96" s="21" t="s">
        <v>1364</v>
      </c>
      <c r="C96" s="21" t="s">
        <v>1327</v>
      </c>
      <c r="D96" s="21" t="s">
        <v>1316</v>
      </c>
      <c r="E96" s="21" t="s">
        <v>1299</v>
      </c>
      <c r="F96" s="20">
        <v>320</v>
      </c>
      <c r="G96" s="21">
        <v>1119</v>
      </c>
      <c r="H96" s="21">
        <v>14435.1</v>
      </c>
      <c r="I96" s="21">
        <v>67.41</v>
      </c>
      <c r="J96" s="21">
        <f t="shared" si="2"/>
        <v>63.51444</v>
      </c>
      <c r="K96" s="21">
        <f t="shared" si="3"/>
        <v>4619.232</v>
      </c>
    </row>
    <row r="97" s="9" customFormat="1" ht="14" spans="1:11">
      <c r="A97" s="20">
        <v>96</v>
      </c>
      <c r="B97" s="21" t="s">
        <v>1364</v>
      </c>
      <c r="C97" s="21" t="s">
        <v>1315</v>
      </c>
      <c r="D97" s="21" t="s">
        <v>1366</v>
      </c>
      <c r="E97" s="21" t="s">
        <v>1305</v>
      </c>
      <c r="F97" s="20">
        <v>320</v>
      </c>
      <c r="G97" s="21">
        <v>64</v>
      </c>
      <c r="H97" s="21">
        <v>1536</v>
      </c>
      <c r="I97" s="21">
        <v>4.6</v>
      </c>
      <c r="J97" s="21">
        <f t="shared" si="2"/>
        <v>6.7584</v>
      </c>
      <c r="K97" s="21">
        <f t="shared" si="3"/>
        <v>491.52</v>
      </c>
    </row>
    <row r="98" s="9" customFormat="1" ht="14" spans="1:11">
      <c r="A98" s="20">
        <v>97</v>
      </c>
      <c r="B98" s="21" t="s">
        <v>1364</v>
      </c>
      <c r="C98" s="21" t="s">
        <v>1315</v>
      </c>
      <c r="D98" s="21" t="s">
        <v>1366</v>
      </c>
      <c r="E98" s="21" t="s">
        <v>1305</v>
      </c>
      <c r="F98" s="20">
        <v>320</v>
      </c>
      <c r="G98" s="21">
        <v>250</v>
      </c>
      <c r="H98" s="21">
        <v>3950</v>
      </c>
      <c r="I98" s="21">
        <v>10.03</v>
      </c>
      <c r="J98" s="21">
        <f t="shared" si="2"/>
        <v>17.38</v>
      </c>
      <c r="K98" s="21">
        <f t="shared" si="3"/>
        <v>1264</v>
      </c>
    </row>
    <row r="99" s="9" customFormat="1" ht="14" spans="1:11">
      <c r="A99" s="20">
        <v>98</v>
      </c>
      <c r="B99" s="21" t="s">
        <v>1364</v>
      </c>
      <c r="C99" s="21" t="s">
        <v>1315</v>
      </c>
      <c r="D99" s="21" t="s">
        <v>1366</v>
      </c>
      <c r="E99" s="21" t="s">
        <v>1305</v>
      </c>
      <c r="F99" s="20">
        <v>320</v>
      </c>
      <c r="G99" s="21">
        <v>50</v>
      </c>
      <c r="H99" s="21">
        <v>1200</v>
      </c>
      <c r="I99" s="21">
        <v>3.59</v>
      </c>
      <c r="J99" s="21">
        <f t="shared" si="2"/>
        <v>5.28</v>
      </c>
      <c r="K99" s="21">
        <f t="shared" si="3"/>
        <v>384</v>
      </c>
    </row>
    <row r="100" s="9" customFormat="1" ht="28" spans="1:11">
      <c r="A100" s="20">
        <v>99</v>
      </c>
      <c r="B100" s="21" t="s">
        <v>1364</v>
      </c>
      <c r="C100" s="21" t="s">
        <v>1367</v>
      </c>
      <c r="D100" s="21" t="s">
        <v>1368</v>
      </c>
      <c r="E100" s="21" t="s">
        <v>1299</v>
      </c>
      <c r="F100" s="20">
        <v>320</v>
      </c>
      <c r="G100" s="21">
        <v>3</v>
      </c>
      <c r="H100" s="21">
        <v>23.4</v>
      </c>
      <c r="I100" s="21">
        <v>0.08</v>
      </c>
      <c r="J100" s="21">
        <f t="shared" si="2"/>
        <v>0.10296</v>
      </c>
      <c r="K100" s="21">
        <f t="shared" si="3"/>
        <v>7.488</v>
      </c>
    </row>
    <row r="101" s="9" customFormat="1" ht="28" spans="1:11">
      <c r="A101" s="20">
        <v>100</v>
      </c>
      <c r="B101" s="21" t="s">
        <v>1364</v>
      </c>
      <c r="C101" s="21" t="s">
        <v>1367</v>
      </c>
      <c r="D101" s="21" t="s">
        <v>1368</v>
      </c>
      <c r="E101" s="21" t="s">
        <v>1299</v>
      </c>
      <c r="F101" s="20">
        <v>320</v>
      </c>
      <c r="G101" s="21">
        <v>250</v>
      </c>
      <c r="H101" s="21">
        <v>3000</v>
      </c>
      <c r="I101" s="21">
        <v>7.13</v>
      </c>
      <c r="J101" s="21">
        <f t="shared" si="2"/>
        <v>13.2</v>
      </c>
      <c r="K101" s="21">
        <f t="shared" si="3"/>
        <v>960</v>
      </c>
    </row>
    <row r="102" s="9" customFormat="1" ht="28" spans="1:11">
      <c r="A102" s="20">
        <v>101</v>
      </c>
      <c r="B102" s="21" t="s">
        <v>1364</v>
      </c>
      <c r="C102" s="21" t="s">
        <v>1367</v>
      </c>
      <c r="D102" s="21" t="s">
        <v>1368</v>
      </c>
      <c r="E102" s="21" t="s">
        <v>1299</v>
      </c>
      <c r="F102" s="20">
        <v>320</v>
      </c>
      <c r="G102" s="21">
        <v>125</v>
      </c>
      <c r="H102" s="21">
        <v>2000</v>
      </c>
      <c r="I102" s="21">
        <v>7.39</v>
      </c>
      <c r="J102" s="21">
        <f t="shared" si="2"/>
        <v>8.8</v>
      </c>
      <c r="K102" s="21">
        <f t="shared" si="3"/>
        <v>640</v>
      </c>
    </row>
    <row r="103" s="9" customFormat="1" ht="28" spans="1:11">
      <c r="A103" s="20">
        <v>102</v>
      </c>
      <c r="B103" s="21" t="s">
        <v>1364</v>
      </c>
      <c r="C103" s="21" t="s">
        <v>1367</v>
      </c>
      <c r="D103" s="21" t="s">
        <v>1368</v>
      </c>
      <c r="E103" s="21" t="s">
        <v>1299</v>
      </c>
      <c r="F103" s="20">
        <v>320</v>
      </c>
      <c r="G103" s="21">
        <v>750</v>
      </c>
      <c r="H103" s="21">
        <v>11625</v>
      </c>
      <c r="I103" s="21">
        <v>27.89</v>
      </c>
      <c r="J103" s="21">
        <f t="shared" si="2"/>
        <v>51.15</v>
      </c>
      <c r="K103" s="21">
        <f t="shared" si="3"/>
        <v>3720</v>
      </c>
    </row>
    <row r="104" s="9" customFormat="1" ht="28" spans="1:11">
      <c r="A104" s="20">
        <v>103</v>
      </c>
      <c r="B104" s="21" t="s">
        <v>1364</v>
      </c>
      <c r="C104" s="21" t="s">
        <v>1367</v>
      </c>
      <c r="D104" s="21" t="s">
        <v>1368</v>
      </c>
      <c r="E104" s="21" t="s">
        <v>1299</v>
      </c>
      <c r="F104" s="20">
        <v>320</v>
      </c>
      <c r="G104" s="21">
        <v>50</v>
      </c>
      <c r="H104" s="21">
        <v>1135</v>
      </c>
      <c r="I104" s="21">
        <v>3.02</v>
      </c>
      <c r="J104" s="21">
        <f t="shared" si="2"/>
        <v>4.994</v>
      </c>
      <c r="K104" s="21">
        <f t="shared" si="3"/>
        <v>363.2</v>
      </c>
    </row>
    <row r="105" s="9" customFormat="1" ht="28" spans="1:11">
      <c r="A105" s="20">
        <v>104</v>
      </c>
      <c r="B105" s="21" t="s">
        <v>1364</v>
      </c>
      <c r="C105" s="21" t="s">
        <v>1367</v>
      </c>
      <c r="D105" s="21" t="s">
        <v>1368</v>
      </c>
      <c r="E105" s="21" t="s">
        <v>1299</v>
      </c>
      <c r="F105" s="20">
        <v>320</v>
      </c>
      <c r="G105" s="21">
        <v>150</v>
      </c>
      <c r="H105" s="21">
        <v>3000</v>
      </c>
      <c r="I105" s="21">
        <v>6.77</v>
      </c>
      <c r="J105" s="21">
        <f t="shared" si="2"/>
        <v>13.2</v>
      </c>
      <c r="K105" s="21">
        <f t="shared" si="3"/>
        <v>960</v>
      </c>
    </row>
    <row r="106" s="9" customFormat="1" ht="14" spans="1:11">
      <c r="A106" s="20">
        <v>105</v>
      </c>
      <c r="B106" s="21" t="s">
        <v>1364</v>
      </c>
      <c r="C106" s="21" t="s">
        <v>1315</v>
      </c>
      <c r="D106" s="21" t="s">
        <v>1366</v>
      </c>
      <c r="E106" s="21" t="s">
        <v>1305</v>
      </c>
      <c r="F106" s="20">
        <v>320</v>
      </c>
      <c r="G106" s="21">
        <v>571</v>
      </c>
      <c r="H106" s="21">
        <v>9021.8</v>
      </c>
      <c r="I106" s="21">
        <v>22.91</v>
      </c>
      <c r="J106" s="21">
        <f t="shared" si="2"/>
        <v>39.69592</v>
      </c>
      <c r="K106" s="21">
        <f t="shared" si="3"/>
        <v>2886.976</v>
      </c>
    </row>
    <row r="107" s="9" customFormat="1" ht="13" customHeight="1" spans="1:11">
      <c r="A107" s="20">
        <v>106</v>
      </c>
      <c r="B107" s="21" t="s">
        <v>1364</v>
      </c>
      <c r="C107" s="21" t="s">
        <v>1369</v>
      </c>
      <c r="D107" s="21" t="s">
        <v>1348</v>
      </c>
      <c r="E107" s="21" t="s">
        <v>1359</v>
      </c>
      <c r="F107" s="20">
        <v>30</v>
      </c>
      <c r="G107" s="21">
        <v>200</v>
      </c>
      <c r="H107" s="21">
        <v>3160</v>
      </c>
      <c r="I107" s="21">
        <v>7.46</v>
      </c>
      <c r="J107" s="21">
        <f t="shared" si="2"/>
        <v>1.3035</v>
      </c>
      <c r="K107" s="21">
        <f t="shared" si="3"/>
        <v>94.8</v>
      </c>
    </row>
    <row r="108" s="9" customFormat="1" ht="13" customHeight="1" spans="1:11">
      <c r="A108" s="20">
        <v>107</v>
      </c>
      <c r="B108" s="21" t="s">
        <v>1364</v>
      </c>
      <c r="C108" s="21" t="s">
        <v>1317</v>
      </c>
      <c r="D108" s="21" t="s">
        <v>1325</v>
      </c>
      <c r="E108" s="21" t="s">
        <v>1299</v>
      </c>
      <c r="F108" s="20">
        <v>320</v>
      </c>
      <c r="G108" s="21">
        <v>200</v>
      </c>
      <c r="H108" s="21">
        <v>3400</v>
      </c>
      <c r="I108" s="21">
        <v>7.663</v>
      </c>
      <c r="J108" s="21">
        <f t="shared" si="2"/>
        <v>14.96</v>
      </c>
      <c r="K108" s="21">
        <f t="shared" si="3"/>
        <v>1088</v>
      </c>
    </row>
    <row r="109" s="9" customFormat="1" ht="13" customHeight="1" spans="1:11">
      <c r="A109" s="20">
        <v>108</v>
      </c>
      <c r="B109" s="21" t="s">
        <v>1364</v>
      </c>
      <c r="C109" s="21" t="s">
        <v>1317</v>
      </c>
      <c r="D109" s="21" t="s">
        <v>1325</v>
      </c>
      <c r="E109" s="21" t="s">
        <v>1299</v>
      </c>
      <c r="F109" s="20">
        <v>320</v>
      </c>
      <c r="G109" s="21">
        <v>200</v>
      </c>
      <c r="H109" s="21">
        <v>3400</v>
      </c>
      <c r="I109" s="21">
        <v>7.663</v>
      </c>
      <c r="J109" s="21">
        <f t="shared" si="2"/>
        <v>14.96</v>
      </c>
      <c r="K109" s="21">
        <f t="shared" si="3"/>
        <v>1088</v>
      </c>
    </row>
    <row r="110" s="9" customFormat="1" ht="13" customHeight="1" spans="1:11">
      <c r="A110" s="20">
        <v>109</v>
      </c>
      <c r="B110" s="21" t="s">
        <v>1364</v>
      </c>
      <c r="C110" s="21" t="s">
        <v>1317</v>
      </c>
      <c r="D110" s="21" t="s">
        <v>1316</v>
      </c>
      <c r="E110" s="21" t="s">
        <v>1299</v>
      </c>
      <c r="F110" s="20">
        <v>320</v>
      </c>
      <c r="G110" s="21">
        <v>200</v>
      </c>
      <c r="H110" s="21">
        <v>3400</v>
      </c>
      <c r="I110" s="21">
        <v>7.663</v>
      </c>
      <c r="J110" s="21">
        <f t="shared" si="2"/>
        <v>14.96</v>
      </c>
      <c r="K110" s="21">
        <f t="shared" si="3"/>
        <v>1088</v>
      </c>
    </row>
    <row r="111" s="9" customFormat="1" ht="13" customHeight="1" spans="1:11">
      <c r="A111" s="20">
        <v>110</v>
      </c>
      <c r="B111" s="21" t="s">
        <v>1370</v>
      </c>
      <c r="C111" s="21" t="s">
        <v>1371</v>
      </c>
      <c r="D111" s="21" t="s">
        <v>1372</v>
      </c>
      <c r="E111" s="21" t="s">
        <v>1299</v>
      </c>
      <c r="F111" s="20">
        <v>320</v>
      </c>
      <c r="G111" s="21">
        <v>125</v>
      </c>
      <c r="H111" s="21">
        <v>1875</v>
      </c>
      <c r="I111" s="21">
        <v>5.5</v>
      </c>
      <c r="J111" s="21">
        <f t="shared" si="2"/>
        <v>8.25</v>
      </c>
      <c r="K111" s="21">
        <f t="shared" si="3"/>
        <v>600</v>
      </c>
    </row>
    <row r="112" s="9" customFormat="1" ht="13" customHeight="1" spans="1:11">
      <c r="A112" s="20">
        <v>111</v>
      </c>
      <c r="B112" s="21" t="s">
        <v>1370</v>
      </c>
      <c r="C112" s="21" t="s">
        <v>1373</v>
      </c>
      <c r="D112" s="21" t="s">
        <v>1309</v>
      </c>
      <c r="E112" s="21" t="s">
        <v>1299</v>
      </c>
      <c r="F112" s="20">
        <v>320</v>
      </c>
      <c r="G112" s="21">
        <v>250</v>
      </c>
      <c r="H112" s="21">
        <v>3950</v>
      </c>
      <c r="I112" s="21">
        <v>10.88</v>
      </c>
      <c r="J112" s="21">
        <f t="shared" si="2"/>
        <v>17.38</v>
      </c>
      <c r="K112" s="21">
        <f t="shared" si="3"/>
        <v>1264</v>
      </c>
    </row>
    <row r="113" s="9" customFormat="1" ht="13" customHeight="1" spans="1:11">
      <c r="A113" s="20">
        <v>112</v>
      </c>
      <c r="B113" s="21" t="s">
        <v>1370</v>
      </c>
      <c r="C113" s="21" t="s">
        <v>1373</v>
      </c>
      <c r="D113" s="21" t="s">
        <v>1309</v>
      </c>
      <c r="E113" s="21" t="s">
        <v>1299</v>
      </c>
      <c r="F113" s="20">
        <v>320</v>
      </c>
      <c r="G113" s="21">
        <v>250</v>
      </c>
      <c r="H113" s="21">
        <v>6250</v>
      </c>
      <c r="I113" s="21">
        <v>14.19</v>
      </c>
      <c r="J113" s="21">
        <f t="shared" si="2"/>
        <v>27.5</v>
      </c>
      <c r="K113" s="21">
        <f t="shared" si="3"/>
        <v>2000</v>
      </c>
    </row>
    <row r="114" s="9" customFormat="1" ht="13" customHeight="1" spans="1:11">
      <c r="A114" s="20">
        <v>113</v>
      </c>
      <c r="B114" s="21" t="s">
        <v>1370</v>
      </c>
      <c r="C114" s="21" t="s">
        <v>1373</v>
      </c>
      <c r="D114" s="21" t="s">
        <v>1309</v>
      </c>
      <c r="E114" s="21" t="s">
        <v>1299</v>
      </c>
      <c r="F114" s="20">
        <v>320</v>
      </c>
      <c r="G114" s="21">
        <v>1</v>
      </c>
      <c r="H114" s="21">
        <v>16.2</v>
      </c>
      <c r="I114" s="21">
        <v>0.034</v>
      </c>
      <c r="J114" s="21">
        <f t="shared" si="2"/>
        <v>0.07128</v>
      </c>
      <c r="K114" s="21">
        <f t="shared" si="3"/>
        <v>5.184</v>
      </c>
    </row>
    <row r="115" s="9" customFormat="1" ht="13" customHeight="1" spans="1:11">
      <c r="A115" s="20">
        <v>114</v>
      </c>
      <c r="B115" s="21" t="s">
        <v>1370</v>
      </c>
      <c r="C115" s="21" t="s">
        <v>1361</v>
      </c>
      <c r="D115" s="21" t="s">
        <v>1362</v>
      </c>
      <c r="E115" s="21" t="s">
        <v>1299</v>
      </c>
      <c r="F115" s="20">
        <v>320</v>
      </c>
      <c r="G115" s="21">
        <v>114</v>
      </c>
      <c r="H115" s="21">
        <v>1561.8</v>
      </c>
      <c r="I115" s="21">
        <v>3.281</v>
      </c>
      <c r="J115" s="21">
        <f t="shared" si="2"/>
        <v>6.87192</v>
      </c>
      <c r="K115" s="21">
        <f t="shared" si="3"/>
        <v>499.776</v>
      </c>
    </row>
    <row r="116" s="9" customFormat="1" ht="13" customHeight="1" spans="1:11">
      <c r="A116" s="20">
        <v>115</v>
      </c>
      <c r="B116" s="21" t="s">
        <v>1370</v>
      </c>
      <c r="C116" s="21" t="s">
        <v>1361</v>
      </c>
      <c r="D116" s="21" t="s">
        <v>1362</v>
      </c>
      <c r="E116" s="21" t="s">
        <v>1299</v>
      </c>
      <c r="F116" s="20">
        <v>320</v>
      </c>
      <c r="G116" s="21">
        <v>181</v>
      </c>
      <c r="H116" s="21">
        <v>2805.5</v>
      </c>
      <c r="I116" s="21">
        <v>6.562</v>
      </c>
      <c r="J116" s="21">
        <f t="shared" si="2"/>
        <v>12.3442</v>
      </c>
      <c r="K116" s="21">
        <f t="shared" si="3"/>
        <v>897.76</v>
      </c>
    </row>
    <row r="117" s="9" customFormat="1" ht="15" customHeight="1" spans="1:11">
      <c r="A117" s="20">
        <v>116</v>
      </c>
      <c r="B117" s="21" t="s">
        <v>1370</v>
      </c>
      <c r="C117" s="21" t="s">
        <v>1306</v>
      </c>
      <c r="D117" s="21" t="s">
        <v>1328</v>
      </c>
      <c r="E117" s="21" t="s">
        <v>1299</v>
      </c>
      <c r="F117" s="20">
        <v>320</v>
      </c>
      <c r="G117" s="21">
        <v>465</v>
      </c>
      <c r="H117" s="21">
        <v>10230</v>
      </c>
      <c r="I117" s="21">
        <v>27.79</v>
      </c>
      <c r="J117" s="21">
        <f t="shared" si="2"/>
        <v>45.012</v>
      </c>
      <c r="K117" s="21">
        <f t="shared" si="3"/>
        <v>3273.6</v>
      </c>
    </row>
    <row r="118" s="9" customFormat="1" ht="15" customHeight="1" spans="1:11">
      <c r="A118" s="20">
        <v>117</v>
      </c>
      <c r="B118" s="21" t="s">
        <v>1374</v>
      </c>
      <c r="C118" s="21" t="s">
        <v>1375</v>
      </c>
      <c r="D118" s="21" t="s">
        <v>1376</v>
      </c>
      <c r="E118" s="21" t="s">
        <v>1299</v>
      </c>
      <c r="F118" s="20">
        <v>320</v>
      </c>
      <c r="G118" s="21">
        <v>640</v>
      </c>
      <c r="H118" s="21">
        <v>10240</v>
      </c>
      <c r="I118" s="21">
        <v>23.457</v>
      </c>
      <c r="J118" s="21">
        <f t="shared" si="2"/>
        <v>45.056</v>
      </c>
      <c r="K118" s="21">
        <f t="shared" si="3"/>
        <v>3276.8</v>
      </c>
    </row>
    <row r="119" s="9" customFormat="1" ht="15" customHeight="1" spans="1:11">
      <c r="A119" s="20">
        <v>118</v>
      </c>
      <c r="B119" s="21" t="s">
        <v>1374</v>
      </c>
      <c r="C119" s="21" t="s">
        <v>1375</v>
      </c>
      <c r="D119" s="21" t="s">
        <v>1376</v>
      </c>
      <c r="E119" s="21" t="s">
        <v>1299</v>
      </c>
      <c r="F119" s="20">
        <v>320</v>
      </c>
      <c r="G119" s="21">
        <v>1</v>
      </c>
      <c r="H119" s="21">
        <v>16.7</v>
      </c>
      <c r="I119" s="21">
        <v>0.019</v>
      </c>
      <c r="J119" s="21">
        <f t="shared" si="2"/>
        <v>0.07348</v>
      </c>
      <c r="K119" s="21">
        <f t="shared" si="3"/>
        <v>5.344</v>
      </c>
    </row>
    <row r="120" s="9" customFormat="1" ht="15" customHeight="1" spans="1:11">
      <c r="A120" s="20">
        <v>119</v>
      </c>
      <c r="B120" s="21" t="s">
        <v>1374</v>
      </c>
      <c r="C120" s="21" t="s">
        <v>1375</v>
      </c>
      <c r="D120" s="21" t="s">
        <v>1376</v>
      </c>
      <c r="E120" s="21" t="s">
        <v>1299</v>
      </c>
      <c r="F120" s="20">
        <v>320</v>
      </c>
      <c r="G120" s="21">
        <v>100</v>
      </c>
      <c r="H120" s="21">
        <v>2020</v>
      </c>
      <c r="I120" s="21">
        <v>4.023</v>
      </c>
      <c r="J120" s="21">
        <f t="shared" si="2"/>
        <v>8.888</v>
      </c>
      <c r="K120" s="21">
        <f t="shared" si="3"/>
        <v>646.4</v>
      </c>
    </row>
    <row r="121" s="9" customFormat="1" ht="15" customHeight="1" spans="1:11">
      <c r="A121" s="20">
        <v>120</v>
      </c>
      <c r="B121" s="21" t="s">
        <v>1374</v>
      </c>
      <c r="C121" s="21" t="s">
        <v>1313</v>
      </c>
      <c r="D121" s="21" t="s">
        <v>1307</v>
      </c>
      <c r="E121" s="21" t="s">
        <v>1299</v>
      </c>
      <c r="F121" s="20">
        <v>320</v>
      </c>
      <c r="G121" s="21">
        <v>213</v>
      </c>
      <c r="H121" s="21">
        <v>3791.4</v>
      </c>
      <c r="I121" s="21">
        <v>11.81</v>
      </c>
      <c r="J121" s="21">
        <f t="shared" si="2"/>
        <v>16.68216</v>
      </c>
      <c r="K121" s="21">
        <f t="shared" si="3"/>
        <v>1213.248</v>
      </c>
    </row>
    <row r="122" s="9" customFormat="1" ht="15" customHeight="1" spans="1:11">
      <c r="A122" s="20">
        <v>121</v>
      </c>
      <c r="B122" s="21" t="s">
        <v>1374</v>
      </c>
      <c r="C122" s="21" t="s">
        <v>1313</v>
      </c>
      <c r="D122" s="21" t="s">
        <v>1307</v>
      </c>
      <c r="E122" s="21" t="s">
        <v>1299</v>
      </c>
      <c r="F122" s="20">
        <v>320</v>
      </c>
      <c r="G122" s="21">
        <v>213</v>
      </c>
      <c r="H122" s="21">
        <v>3471.9</v>
      </c>
      <c r="I122" s="21">
        <v>9.99</v>
      </c>
      <c r="J122" s="21">
        <f t="shared" si="2"/>
        <v>15.27636</v>
      </c>
      <c r="K122" s="21">
        <f t="shared" si="3"/>
        <v>1111.008</v>
      </c>
    </row>
    <row r="123" s="9" customFormat="1" ht="15" customHeight="1" spans="1:11">
      <c r="A123" s="20">
        <v>122</v>
      </c>
      <c r="B123" s="21" t="s">
        <v>1374</v>
      </c>
      <c r="C123" s="21" t="s">
        <v>1313</v>
      </c>
      <c r="D123" s="21" t="s">
        <v>1307</v>
      </c>
      <c r="E123" s="21" t="s">
        <v>1299</v>
      </c>
      <c r="F123" s="20">
        <v>320</v>
      </c>
      <c r="G123" s="21">
        <v>200</v>
      </c>
      <c r="H123" s="21">
        <v>4004</v>
      </c>
      <c r="I123" s="21">
        <v>9.86</v>
      </c>
      <c r="J123" s="21">
        <f t="shared" si="2"/>
        <v>17.6176</v>
      </c>
      <c r="K123" s="21">
        <f t="shared" si="3"/>
        <v>1281.28</v>
      </c>
    </row>
    <row r="124" s="9" customFormat="1" ht="15" customHeight="1" spans="1:11">
      <c r="A124" s="20">
        <v>123</v>
      </c>
      <c r="B124" s="21" t="s">
        <v>1374</v>
      </c>
      <c r="C124" s="21" t="s">
        <v>1315</v>
      </c>
      <c r="D124" s="21" t="s">
        <v>1366</v>
      </c>
      <c r="E124" s="21" t="s">
        <v>1305</v>
      </c>
      <c r="F124" s="20">
        <v>320</v>
      </c>
      <c r="G124" s="21">
        <v>50</v>
      </c>
      <c r="H124" s="21">
        <v>1200</v>
      </c>
      <c r="I124" s="21">
        <v>3.59</v>
      </c>
      <c r="J124" s="21">
        <f t="shared" si="2"/>
        <v>5.28</v>
      </c>
      <c r="K124" s="21">
        <f t="shared" si="3"/>
        <v>384</v>
      </c>
    </row>
    <row r="125" s="9" customFormat="1" ht="15" customHeight="1" spans="1:11">
      <c r="A125" s="20">
        <v>124</v>
      </c>
      <c r="B125" s="21" t="s">
        <v>1374</v>
      </c>
      <c r="C125" s="21" t="s">
        <v>1313</v>
      </c>
      <c r="D125" s="21" t="s">
        <v>1377</v>
      </c>
      <c r="E125" s="21" t="s">
        <v>1299</v>
      </c>
      <c r="F125" s="20">
        <v>320</v>
      </c>
      <c r="G125" s="21">
        <v>397</v>
      </c>
      <c r="H125" s="21">
        <v>6471.1</v>
      </c>
      <c r="I125" s="21">
        <v>18.63</v>
      </c>
      <c r="J125" s="21">
        <f t="shared" si="2"/>
        <v>28.47284</v>
      </c>
      <c r="K125" s="21">
        <f t="shared" si="3"/>
        <v>2070.752</v>
      </c>
    </row>
    <row r="126" s="9" customFormat="1" ht="15" customHeight="1" spans="1:11">
      <c r="A126" s="20">
        <v>125</v>
      </c>
      <c r="B126" s="21" t="s">
        <v>1374</v>
      </c>
      <c r="C126" s="21" t="s">
        <v>1303</v>
      </c>
      <c r="D126" s="21" t="s">
        <v>1330</v>
      </c>
      <c r="E126" s="21" t="s">
        <v>1299</v>
      </c>
      <c r="F126" s="20">
        <v>320</v>
      </c>
      <c r="G126" s="21">
        <v>126</v>
      </c>
      <c r="H126" s="21">
        <v>1323</v>
      </c>
      <c r="I126" s="21">
        <v>4.693</v>
      </c>
      <c r="J126" s="21">
        <f t="shared" si="2"/>
        <v>5.8212</v>
      </c>
      <c r="K126" s="21">
        <f t="shared" si="3"/>
        <v>423.36</v>
      </c>
    </row>
    <row r="127" s="9" customFormat="1" ht="15" customHeight="1" spans="1:11">
      <c r="A127" s="20">
        <v>126</v>
      </c>
      <c r="B127" s="21" t="s">
        <v>1374</v>
      </c>
      <c r="C127" s="21" t="s">
        <v>1303</v>
      </c>
      <c r="D127" s="21" t="s">
        <v>1330</v>
      </c>
      <c r="E127" s="21" t="s">
        <v>1299</v>
      </c>
      <c r="F127" s="20">
        <v>320</v>
      </c>
      <c r="G127" s="21">
        <v>63</v>
      </c>
      <c r="H127" s="21">
        <v>1184.4</v>
      </c>
      <c r="I127" s="21">
        <v>4.693</v>
      </c>
      <c r="J127" s="21">
        <f t="shared" si="2"/>
        <v>5.21136</v>
      </c>
      <c r="K127" s="21">
        <f t="shared" si="3"/>
        <v>379.008</v>
      </c>
    </row>
    <row r="128" s="9" customFormat="1" ht="15" customHeight="1" spans="1:11">
      <c r="A128" s="20">
        <v>127</v>
      </c>
      <c r="B128" s="21" t="s">
        <v>1374</v>
      </c>
      <c r="C128" s="21" t="s">
        <v>1303</v>
      </c>
      <c r="D128" s="21" t="s">
        <v>1330</v>
      </c>
      <c r="E128" s="21" t="s">
        <v>1299</v>
      </c>
      <c r="F128" s="20">
        <v>320</v>
      </c>
      <c r="G128" s="21">
        <v>17</v>
      </c>
      <c r="H128" s="21">
        <v>190.4</v>
      </c>
      <c r="I128" s="21">
        <v>1.981</v>
      </c>
      <c r="J128" s="21">
        <f t="shared" si="2"/>
        <v>0.83776</v>
      </c>
      <c r="K128" s="21">
        <f t="shared" si="3"/>
        <v>60.928</v>
      </c>
    </row>
    <row r="129" s="9" customFormat="1" ht="15" customHeight="1" spans="1:11">
      <c r="A129" s="20">
        <v>128</v>
      </c>
      <c r="B129" s="21" t="s">
        <v>1374</v>
      </c>
      <c r="C129" s="21" t="s">
        <v>1327</v>
      </c>
      <c r="D129" s="21" t="s">
        <v>1316</v>
      </c>
      <c r="E129" s="21" t="s">
        <v>1299</v>
      </c>
      <c r="F129" s="20">
        <v>320</v>
      </c>
      <c r="G129" s="21">
        <v>1104</v>
      </c>
      <c r="H129" s="21">
        <v>16008</v>
      </c>
      <c r="I129" s="21">
        <v>66.51</v>
      </c>
      <c r="J129" s="21">
        <f t="shared" si="2"/>
        <v>70.4352</v>
      </c>
      <c r="K129" s="21">
        <f t="shared" si="3"/>
        <v>5122.56</v>
      </c>
    </row>
    <row r="130" s="9" customFormat="1" ht="15" customHeight="1" spans="1:11">
      <c r="A130" s="20">
        <v>129</v>
      </c>
      <c r="B130" s="21" t="s">
        <v>1374</v>
      </c>
      <c r="C130" s="21" t="s">
        <v>1327</v>
      </c>
      <c r="D130" s="21" t="s">
        <v>1316</v>
      </c>
      <c r="E130" s="21" t="s">
        <v>1299</v>
      </c>
      <c r="F130" s="20">
        <v>320</v>
      </c>
      <c r="G130" s="21">
        <v>23</v>
      </c>
      <c r="H130" s="21">
        <v>89</v>
      </c>
      <c r="I130" s="21">
        <v>0.47</v>
      </c>
      <c r="J130" s="21">
        <f t="shared" ref="J130:J193" si="4">SUMPRODUCT(0.01375,F130,H130/1000)</f>
        <v>0.3916</v>
      </c>
      <c r="K130" s="21">
        <f t="shared" ref="K130:K193" si="5">SUMPRODUCT(F130,H130/1000)</f>
        <v>28.48</v>
      </c>
    </row>
    <row r="131" s="9" customFormat="1" ht="15" customHeight="1" spans="1:11">
      <c r="A131" s="20">
        <v>130</v>
      </c>
      <c r="B131" s="21" t="s">
        <v>1378</v>
      </c>
      <c r="C131" s="21" t="s">
        <v>1317</v>
      </c>
      <c r="D131" s="21" t="s">
        <v>1350</v>
      </c>
      <c r="E131" s="21" t="s">
        <v>1299</v>
      </c>
      <c r="F131" s="20">
        <v>320</v>
      </c>
      <c r="G131" s="21">
        <v>1166</v>
      </c>
      <c r="H131" s="21">
        <v>19239</v>
      </c>
      <c r="I131" s="21">
        <v>50.013</v>
      </c>
      <c r="J131" s="21">
        <f t="shared" si="4"/>
        <v>84.6516</v>
      </c>
      <c r="K131" s="21">
        <f t="shared" si="5"/>
        <v>6156.48</v>
      </c>
    </row>
    <row r="132" s="9" customFormat="1" ht="15" customHeight="1" spans="1:11">
      <c r="A132" s="20">
        <v>131</v>
      </c>
      <c r="B132" s="21" t="s">
        <v>1378</v>
      </c>
      <c r="C132" s="21" t="s">
        <v>1306</v>
      </c>
      <c r="D132" s="21" t="s">
        <v>1301</v>
      </c>
      <c r="E132" s="21" t="s">
        <v>1299</v>
      </c>
      <c r="F132" s="20">
        <v>320</v>
      </c>
      <c r="G132" s="21">
        <v>1110</v>
      </c>
      <c r="H132" s="21">
        <v>24420</v>
      </c>
      <c r="I132" s="21">
        <v>66.33</v>
      </c>
      <c r="J132" s="21">
        <f t="shared" si="4"/>
        <v>107.448</v>
      </c>
      <c r="K132" s="21">
        <f t="shared" si="5"/>
        <v>7814.4</v>
      </c>
    </row>
    <row r="133" s="9" customFormat="1" ht="15" customHeight="1" spans="1:11">
      <c r="A133" s="20">
        <v>132</v>
      </c>
      <c r="B133" s="21" t="s">
        <v>1378</v>
      </c>
      <c r="C133" s="21" t="s">
        <v>1303</v>
      </c>
      <c r="D133" s="21" t="s">
        <v>1311</v>
      </c>
      <c r="E133" s="21" t="s">
        <v>1299</v>
      </c>
      <c r="F133" s="20">
        <v>320</v>
      </c>
      <c r="G133" s="21">
        <v>97</v>
      </c>
      <c r="H133" s="21">
        <v>1097</v>
      </c>
      <c r="I133" s="21">
        <v>3.256</v>
      </c>
      <c r="J133" s="21">
        <f t="shared" si="4"/>
        <v>4.8268</v>
      </c>
      <c r="K133" s="21">
        <f t="shared" si="5"/>
        <v>351.04</v>
      </c>
    </row>
    <row r="134" s="9" customFormat="1" ht="15" customHeight="1" spans="1:11">
      <c r="A134" s="20">
        <v>133</v>
      </c>
      <c r="B134" s="21" t="s">
        <v>1378</v>
      </c>
      <c r="C134" s="21" t="s">
        <v>1379</v>
      </c>
      <c r="D134" s="21" t="s">
        <v>1307</v>
      </c>
      <c r="E134" s="21" t="s">
        <v>1380</v>
      </c>
      <c r="F134" s="20">
        <v>210</v>
      </c>
      <c r="G134" s="21">
        <v>15</v>
      </c>
      <c r="H134" s="21">
        <v>375</v>
      </c>
      <c r="I134" s="21">
        <v>1.4</v>
      </c>
      <c r="J134" s="21">
        <f t="shared" si="4"/>
        <v>1.0828125</v>
      </c>
      <c r="K134" s="21">
        <f t="shared" si="5"/>
        <v>78.75</v>
      </c>
    </row>
    <row r="135" s="9" customFormat="1" ht="15" customHeight="1" spans="1:11">
      <c r="A135" s="20">
        <v>134</v>
      </c>
      <c r="B135" s="21" t="s">
        <v>1378</v>
      </c>
      <c r="C135" s="21" t="s">
        <v>1313</v>
      </c>
      <c r="D135" s="21" t="s">
        <v>1307</v>
      </c>
      <c r="E135" s="21" t="s">
        <v>1299</v>
      </c>
      <c r="F135" s="20">
        <v>320</v>
      </c>
      <c r="G135" s="21">
        <v>500</v>
      </c>
      <c r="H135" s="21">
        <v>8565</v>
      </c>
      <c r="I135" s="21">
        <v>23.46</v>
      </c>
      <c r="J135" s="21">
        <f t="shared" si="4"/>
        <v>37.686</v>
      </c>
      <c r="K135" s="21">
        <f t="shared" si="5"/>
        <v>2740.8</v>
      </c>
    </row>
    <row r="136" s="9" customFormat="1" ht="15" customHeight="1" spans="1:11">
      <c r="A136" s="20">
        <v>135</v>
      </c>
      <c r="B136" s="21" t="s">
        <v>1378</v>
      </c>
      <c r="C136" s="21" t="s">
        <v>1313</v>
      </c>
      <c r="D136" s="21" t="s">
        <v>1307</v>
      </c>
      <c r="E136" s="21" t="s">
        <v>1299</v>
      </c>
      <c r="F136" s="20">
        <v>320</v>
      </c>
      <c r="G136" s="21">
        <v>370</v>
      </c>
      <c r="H136" s="21">
        <v>7407.4</v>
      </c>
      <c r="I136" s="21">
        <v>18.23</v>
      </c>
      <c r="J136" s="21">
        <f t="shared" si="4"/>
        <v>32.59256</v>
      </c>
      <c r="K136" s="21">
        <f t="shared" si="5"/>
        <v>2370.368</v>
      </c>
    </row>
    <row r="137" s="9" customFormat="1" ht="15" customHeight="1" spans="1:11">
      <c r="A137" s="20">
        <v>136</v>
      </c>
      <c r="B137" s="21" t="s">
        <v>1378</v>
      </c>
      <c r="C137" s="21" t="s">
        <v>1313</v>
      </c>
      <c r="D137" s="21" t="s">
        <v>1307</v>
      </c>
      <c r="E137" s="21" t="s">
        <v>1299</v>
      </c>
      <c r="F137" s="20">
        <v>320</v>
      </c>
      <c r="G137" s="21">
        <v>305</v>
      </c>
      <c r="H137" s="21">
        <v>3904</v>
      </c>
      <c r="I137" s="21">
        <v>12.13</v>
      </c>
      <c r="J137" s="21">
        <f t="shared" si="4"/>
        <v>17.1776</v>
      </c>
      <c r="K137" s="21">
        <f t="shared" si="5"/>
        <v>1249.28</v>
      </c>
    </row>
    <row r="138" s="9" customFormat="1" ht="15" customHeight="1" spans="1:11">
      <c r="A138" s="20">
        <v>137</v>
      </c>
      <c r="B138" s="21" t="s">
        <v>1378</v>
      </c>
      <c r="C138" s="21" t="s">
        <v>1313</v>
      </c>
      <c r="D138" s="21" t="s">
        <v>1363</v>
      </c>
      <c r="E138" s="21" t="s">
        <v>1299</v>
      </c>
      <c r="F138" s="20">
        <v>320</v>
      </c>
      <c r="G138" s="21">
        <v>465</v>
      </c>
      <c r="H138" s="21">
        <v>8277</v>
      </c>
      <c r="I138" s="21">
        <v>25.79</v>
      </c>
      <c r="J138" s="21">
        <f t="shared" si="4"/>
        <v>36.4188</v>
      </c>
      <c r="K138" s="21">
        <f t="shared" si="5"/>
        <v>2648.64</v>
      </c>
    </row>
    <row r="139" s="9" customFormat="1" ht="15" customHeight="1" spans="1:11">
      <c r="A139" s="20">
        <v>138</v>
      </c>
      <c r="B139" s="21" t="s">
        <v>1378</v>
      </c>
      <c r="C139" s="21" t="s">
        <v>1381</v>
      </c>
      <c r="D139" s="21" t="s">
        <v>1372</v>
      </c>
      <c r="E139" s="21" t="s">
        <v>1299</v>
      </c>
      <c r="F139" s="20">
        <v>320</v>
      </c>
      <c r="G139" s="21">
        <v>150</v>
      </c>
      <c r="H139" s="21">
        <v>1395</v>
      </c>
      <c r="I139" s="21">
        <v>6.73</v>
      </c>
      <c r="J139" s="21">
        <f t="shared" si="4"/>
        <v>6.138</v>
      </c>
      <c r="K139" s="21">
        <f t="shared" si="5"/>
        <v>446.4</v>
      </c>
    </row>
    <row r="140" s="9" customFormat="1" ht="15" customHeight="1" spans="1:11">
      <c r="A140" s="20">
        <v>139</v>
      </c>
      <c r="B140" s="21" t="s">
        <v>1378</v>
      </c>
      <c r="C140" s="21" t="s">
        <v>1381</v>
      </c>
      <c r="D140" s="21" t="s">
        <v>1372</v>
      </c>
      <c r="E140" s="21" t="s">
        <v>1299</v>
      </c>
      <c r="F140" s="20">
        <v>320</v>
      </c>
      <c r="G140" s="21">
        <v>115</v>
      </c>
      <c r="H140" s="21">
        <v>1069.5</v>
      </c>
      <c r="I140" s="21">
        <v>5.16</v>
      </c>
      <c r="J140" s="21">
        <f t="shared" si="4"/>
        <v>4.7058</v>
      </c>
      <c r="K140" s="21">
        <f t="shared" si="5"/>
        <v>342.24</v>
      </c>
    </row>
    <row r="141" s="9" customFormat="1" ht="15" customHeight="1" spans="1:11">
      <c r="A141" s="20">
        <v>140</v>
      </c>
      <c r="B141" s="21" t="s">
        <v>1378</v>
      </c>
      <c r="C141" s="21" t="s">
        <v>1381</v>
      </c>
      <c r="D141" s="21" t="s">
        <v>1372</v>
      </c>
      <c r="E141" s="21" t="s">
        <v>1299</v>
      </c>
      <c r="F141" s="20">
        <v>320</v>
      </c>
      <c r="G141" s="21">
        <v>1</v>
      </c>
      <c r="H141" s="21">
        <v>5</v>
      </c>
      <c r="I141" s="21">
        <v>0.02</v>
      </c>
      <c r="J141" s="21">
        <f t="shared" si="4"/>
        <v>0.022</v>
      </c>
      <c r="K141" s="21">
        <f t="shared" si="5"/>
        <v>1.6</v>
      </c>
    </row>
    <row r="142" s="9" customFormat="1" ht="15" customHeight="1" spans="1:11">
      <c r="A142" s="20">
        <v>141</v>
      </c>
      <c r="B142" s="21" t="s">
        <v>1378</v>
      </c>
      <c r="C142" s="21" t="s">
        <v>1313</v>
      </c>
      <c r="D142" s="21" t="s">
        <v>1307</v>
      </c>
      <c r="E142" s="21" t="s">
        <v>1299</v>
      </c>
      <c r="F142" s="20">
        <v>320</v>
      </c>
      <c r="G142" s="21">
        <v>1190</v>
      </c>
      <c r="H142" s="21">
        <v>19837.3</v>
      </c>
      <c r="I142" s="21">
        <v>55.39</v>
      </c>
      <c r="J142" s="21">
        <f t="shared" si="4"/>
        <v>87.28412</v>
      </c>
      <c r="K142" s="21">
        <f t="shared" si="5"/>
        <v>6347.936</v>
      </c>
    </row>
    <row r="143" s="9" customFormat="1" ht="15" customHeight="1" spans="1:11">
      <c r="A143" s="20">
        <v>142</v>
      </c>
      <c r="B143" s="21" t="s">
        <v>1382</v>
      </c>
      <c r="C143" s="21" t="s">
        <v>1303</v>
      </c>
      <c r="D143" s="21" t="s">
        <v>1321</v>
      </c>
      <c r="E143" s="21" t="s">
        <v>1299</v>
      </c>
      <c r="F143" s="20">
        <v>320</v>
      </c>
      <c r="G143" s="21">
        <v>1</v>
      </c>
      <c r="H143" s="21">
        <v>2.5</v>
      </c>
      <c r="I143" s="21">
        <v>0.01</v>
      </c>
      <c r="J143" s="21">
        <f t="shared" si="4"/>
        <v>0.011</v>
      </c>
      <c r="K143" s="21">
        <f t="shared" si="5"/>
        <v>0.8</v>
      </c>
    </row>
    <row r="144" s="9" customFormat="1" ht="15" customHeight="1" spans="1:11">
      <c r="A144" s="20">
        <v>143</v>
      </c>
      <c r="B144" s="21" t="s">
        <v>1382</v>
      </c>
      <c r="C144" s="21" t="s">
        <v>1303</v>
      </c>
      <c r="D144" s="21" t="s">
        <v>1321</v>
      </c>
      <c r="E144" s="21" t="s">
        <v>1299</v>
      </c>
      <c r="F144" s="20">
        <v>320</v>
      </c>
      <c r="G144" s="21">
        <v>63</v>
      </c>
      <c r="H144" s="21">
        <v>724.5</v>
      </c>
      <c r="I144" s="21">
        <v>2.347</v>
      </c>
      <c r="J144" s="21">
        <f t="shared" si="4"/>
        <v>3.1878</v>
      </c>
      <c r="K144" s="21">
        <f t="shared" si="5"/>
        <v>231.84</v>
      </c>
    </row>
    <row r="145" s="9" customFormat="1" ht="15" customHeight="1" spans="1:11">
      <c r="A145" s="20">
        <v>144</v>
      </c>
      <c r="B145" s="21" t="s">
        <v>1382</v>
      </c>
      <c r="C145" s="21" t="s">
        <v>1303</v>
      </c>
      <c r="D145" s="21" t="s">
        <v>1321</v>
      </c>
      <c r="E145" s="21" t="s">
        <v>1299</v>
      </c>
      <c r="F145" s="20">
        <v>320</v>
      </c>
      <c r="G145" s="21">
        <v>63</v>
      </c>
      <c r="H145" s="21">
        <v>661.5</v>
      </c>
      <c r="I145" s="21">
        <v>2.347</v>
      </c>
      <c r="J145" s="21">
        <f t="shared" si="4"/>
        <v>2.9106</v>
      </c>
      <c r="K145" s="21">
        <f t="shared" si="5"/>
        <v>211.68</v>
      </c>
    </row>
    <row r="146" s="9" customFormat="1" ht="15" customHeight="1" spans="1:11">
      <c r="A146" s="20">
        <v>145</v>
      </c>
      <c r="B146" s="21" t="s">
        <v>1382</v>
      </c>
      <c r="C146" s="21" t="s">
        <v>1383</v>
      </c>
      <c r="D146" s="21" t="s">
        <v>1377</v>
      </c>
      <c r="E146" s="21" t="s">
        <v>1299</v>
      </c>
      <c r="F146" s="20">
        <v>320</v>
      </c>
      <c r="G146" s="21">
        <v>100</v>
      </c>
      <c r="H146" s="21">
        <v>2050</v>
      </c>
      <c r="I146" s="21">
        <v>5.28</v>
      </c>
      <c r="J146" s="21">
        <f t="shared" si="4"/>
        <v>9.02</v>
      </c>
      <c r="K146" s="21">
        <f t="shared" si="5"/>
        <v>656</v>
      </c>
    </row>
    <row r="147" s="9" customFormat="1" ht="15" customHeight="1" spans="1:11">
      <c r="A147" s="20">
        <v>146</v>
      </c>
      <c r="B147" s="21" t="s">
        <v>1382</v>
      </c>
      <c r="C147" s="21" t="s">
        <v>1383</v>
      </c>
      <c r="D147" s="21" t="s">
        <v>1377</v>
      </c>
      <c r="E147" s="21" t="s">
        <v>1299</v>
      </c>
      <c r="F147" s="20">
        <v>320</v>
      </c>
      <c r="G147" s="21">
        <v>3</v>
      </c>
      <c r="H147" s="21">
        <v>29.3</v>
      </c>
      <c r="I147" s="21">
        <v>0.05</v>
      </c>
      <c r="J147" s="21">
        <f t="shared" si="4"/>
        <v>0.12892</v>
      </c>
      <c r="K147" s="21">
        <f t="shared" si="5"/>
        <v>9.376</v>
      </c>
    </row>
    <row r="148" s="9" customFormat="1" ht="15" customHeight="1" spans="1:11">
      <c r="A148" s="20">
        <v>147</v>
      </c>
      <c r="B148" s="21" t="s">
        <v>1382</v>
      </c>
      <c r="C148" s="21" t="s">
        <v>1361</v>
      </c>
      <c r="D148" s="21" t="s">
        <v>1362</v>
      </c>
      <c r="E148" s="21" t="s">
        <v>1299</v>
      </c>
      <c r="F148" s="20">
        <v>320</v>
      </c>
      <c r="G148" s="21">
        <v>50</v>
      </c>
      <c r="H148" s="21">
        <v>1075</v>
      </c>
      <c r="I148" s="21">
        <v>2.74</v>
      </c>
      <c r="J148" s="21">
        <f t="shared" si="4"/>
        <v>4.73</v>
      </c>
      <c r="K148" s="21">
        <f t="shared" si="5"/>
        <v>344</v>
      </c>
    </row>
    <row r="149" s="9" customFormat="1" ht="15" customHeight="1" spans="1:11">
      <c r="A149" s="20">
        <v>148</v>
      </c>
      <c r="B149" s="21" t="s">
        <v>1382</v>
      </c>
      <c r="C149" s="21" t="s">
        <v>1361</v>
      </c>
      <c r="D149" s="21" t="s">
        <v>1362</v>
      </c>
      <c r="E149" s="21" t="s">
        <v>1299</v>
      </c>
      <c r="F149" s="20">
        <v>320</v>
      </c>
      <c r="G149" s="21">
        <v>300</v>
      </c>
      <c r="H149" s="21">
        <v>6450</v>
      </c>
      <c r="I149" s="21">
        <v>15.581</v>
      </c>
      <c r="J149" s="21">
        <f t="shared" si="4"/>
        <v>28.38</v>
      </c>
      <c r="K149" s="21">
        <f t="shared" si="5"/>
        <v>2064</v>
      </c>
    </row>
    <row r="150" s="9" customFormat="1" ht="15" customHeight="1" spans="1:11">
      <c r="A150" s="20">
        <v>149</v>
      </c>
      <c r="B150" s="21" t="s">
        <v>1382</v>
      </c>
      <c r="C150" s="21" t="s">
        <v>1361</v>
      </c>
      <c r="D150" s="21" t="s">
        <v>1362</v>
      </c>
      <c r="E150" s="21" t="s">
        <v>1299</v>
      </c>
      <c r="F150" s="20">
        <v>320</v>
      </c>
      <c r="G150" s="21">
        <v>1</v>
      </c>
      <c r="H150" s="21">
        <v>3</v>
      </c>
      <c r="I150" s="21">
        <v>0.018</v>
      </c>
      <c r="J150" s="21">
        <f t="shared" si="4"/>
        <v>0.0132</v>
      </c>
      <c r="K150" s="21">
        <f t="shared" si="5"/>
        <v>0.96</v>
      </c>
    </row>
    <row r="151" s="9" customFormat="1" ht="15" customHeight="1" spans="1:11">
      <c r="A151" s="20">
        <v>150</v>
      </c>
      <c r="B151" s="21" t="s">
        <v>1382</v>
      </c>
      <c r="C151" s="21" t="s">
        <v>1361</v>
      </c>
      <c r="D151" s="21" t="s">
        <v>1362</v>
      </c>
      <c r="E151" s="21" t="s">
        <v>1299</v>
      </c>
      <c r="F151" s="20">
        <v>320</v>
      </c>
      <c r="G151" s="21">
        <v>150</v>
      </c>
      <c r="H151" s="21">
        <v>1725</v>
      </c>
      <c r="I151" s="21">
        <v>4.54</v>
      </c>
      <c r="J151" s="21">
        <f t="shared" si="4"/>
        <v>7.59</v>
      </c>
      <c r="K151" s="21">
        <f t="shared" si="5"/>
        <v>552</v>
      </c>
    </row>
    <row r="152" s="9" customFormat="1" ht="15" customHeight="1" spans="1:11">
      <c r="A152" s="20">
        <v>151</v>
      </c>
      <c r="B152" s="21" t="s">
        <v>1382</v>
      </c>
      <c r="C152" s="21" t="s">
        <v>1361</v>
      </c>
      <c r="D152" s="21" t="s">
        <v>1362</v>
      </c>
      <c r="E152" s="21" t="s">
        <v>1299</v>
      </c>
      <c r="F152" s="20">
        <v>320</v>
      </c>
      <c r="G152" s="21">
        <v>1</v>
      </c>
      <c r="H152" s="21">
        <v>1.5</v>
      </c>
      <c r="I152" s="21">
        <v>0.002</v>
      </c>
      <c r="J152" s="21">
        <f t="shared" si="4"/>
        <v>0.0066</v>
      </c>
      <c r="K152" s="21">
        <f t="shared" si="5"/>
        <v>0.48</v>
      </c>
    </row>
    <row r="153" s="9" customFormat="1" ht="15" customHeight="1" spans="1:11">
      <c r="A153" s="20">
        <v>152</v>
      </c>
      <c r="B153" s="21" t="s">
        <v>1382</v>
      </c>
      <c r="C153" s="21" t="s">
        <v>1361</v>
      </c>
      <c r="D153" s="21" t="s">
        <v>1362</v>
      </c>
      <c r="E153" s="21" t="s">
        <v>1299</v>
      </c>
      <c r="F153" s="20">
        <v>320</v>
      </c>
      <c r="G153" s="21">
        <v>4</v>
      </c>
      <c r="H153" s="21">
        <v>55.3</v>
      </c>
      <c r="I153" s="21">
        <v>0.11</v>
      </c>
      <c r="J153" s="21">
        <f t="shared" si="4"/>
        <v>0.24332</v>
      </c>
      <c r="K153" s="21">
        <f t="shared" si="5"/>
        <v>17.696</v>
      </c>
    </row>
    <row r="154" s="9" customFormat="1" ht="15" customHeight="1" spans="1:11">
      <c r="A154" s="20">
        <v>153</v>
      </c>
      <c r="B154" s="21" t="s">
        <v>1382</v>
      </c>
      <c r="C154" s="21" t="s">
        <v>1384</v>
      </c>
      <c r="D154" s="21" t="s">
        <v>1328</v>
      </c>
      <c r="E154" s="21" t="s">
        <v>1385</v>
      </c>
      <c r="F154" s="20">
        <v>300</v>
      </c>
      <c r="G154" s="21">
        <v>40</v>
      </c>
      <c r="H154" s="21">
        <v>700</v>
      </c>
      <c r="I154" s="21">
        <v>2.23</v>
      </c>
      <c r="J154" s="21">
        <f t="shared" si="4"/>
        <v>2.8875</v>
      </c>
      <c r="K154" s="21">
        <f t="shared" si="5"/>
        <v>210</v>
      </c>
    </row>
    <row r="155" s="9" customFormat="1" ht="15" customHeight="1" spans="1:11">
      <c r="A155" s="20">
        <v>154</v>
      </c>
      <c r="B155" s="21" t="s">
        <v>1386</v>
      </c>
      <c r="C155" s="21" t="s">
        <v>1339</v>
      </c>
      <c r="D155" s="21" t="s">
        <v>1307</v>
      </c>
      <c r="E155" s="21" t="s">
        <v>1359</v>
      </c>
      <c r="F155" s="20">
        <v>50</v>
      </c>
      <c r="G155" s="21">
        <v>100</v>
      </c>
      <c r="H155" s="21">
        <v>1600</v>
      </c>
      <c r="I155" s="21">
        <v>3.812</v>
      </c>
      <c r="J155" s="21">
        <f t="shared" si="4"/>
        <v>1.1</v>
      </c>
      <c r="K155" s="21">
        <f t="shared" si="5"/>
        <v>80</v>
      </c>
    </row>
    <row r="156" s="9" customFormat="1" ht="15" customHeight="1" spans="1:11">
      <c r="A156" s="20">
        <v>155</v>
      </c>
      <c r="B156" s="21" t="s">
        <v>1386</v>
      </c>
      <c r="C156" s="21" t="s">
        <v>1313</v>
      </c>
      <c r="D156" s="21" t="s">
        <v>1307</v>
      </c>
      <c r="E156" s="21" t="s">
        <v>1299</v>
      </c>
      <c r="F156" s="20">
        <v>320</v>
      </c>
      <c r="G156" s="21">
        <v>244</v>
      </c>
      <c r="H156" s="21">
        <v>3977.2</v>
      </c>
      <c r="I156" s="21">
        <v>11.45</v>
      </c>
      <c r="J156" s="21">
        <f t="shared" si="4"/>
        <v>17.49968</v>
      </c>
      <c r="K156" s="21">
        <f t="shared" si="5"/>
        <v>1272.704</v>
      </c>
    </row>
    <row r="157" s="9" customFormat="1" ht="15" customHeight="1" spans="1:11">
      <c r="A157" s="20">
        <v>156</v>
      </c>
      <c r="B157" s="21" t="s">
        <v>1386</v>
      </c>
      <c r="C157" s="21" t="s">
        <v>1306</v>
      </c>
      <c r="D157" s="21" t="s">
        <v>1307</v>
      </c>
      <c r="E157" s="21" t="s">
        <v>1299</v>
      </c>
      <c r="F157" s="20">
        <v>320</v>
      </c>
      <c r="G157" s="21">
        <v>1110</v>
      </c>
      <c r="H157" s="21">
        <v>24420</v>
      </c>
      <c r="I157" s="21">
        <v>66.33</v>
      </c>
      <c r="J157" s="21">
        <f t="shared" si="4"/>
        <v>107.448</v>
      </c>
      <c r="K157" s="21">
        <f t="shared" si="5"/>
        <v>7814.4</v>
      </c>
    </row>
    <row r="158" s="9" customFormat="1" ht="15" customHeight="1" spans="1:11">
      <c r="A158" s="20">
        <v>157</v>
      </c>
      <c r="B158" s="21" t="s">
        <v>1387</v>
      </c>
      <c r="C158" s="21" t="s">
        <v>1388</v>
      </c>
      <c r="D158" s="21" t="s">
        <v>1325</v>
      </c>
      <c r="E158" s="21" t="s">
        <v>1305</v>
      </c>
      <c r="F158" s="20">
        <v>320</v>
      </c>
      <c r="G158" s="21">
        <v>200</v>
      </c>
      <c r="H158" s="21">
        <v>4320</v>
      </c>
      <c r="I158" s="21">
        <v>9.2</v>
      </c>
      <c r="J158" s="21">
        <f t="shared" si="4"/>
        <v>19.008</v>
      </c>
      <c r="K158" s="21">
        <f t="shared" si="5"/>
        <v>1382.4</v>
      </c>
    </row>
    <row r="159" s="9" customFormat="1" ht="15" customHeight="1" spans="1:11">
      <c r="A159" s="20">
        <v>158</v>
      </c>
      <c r="B159" s="21" t="s">
        <v>1387</v>
      </c>
      <c r="C159" s="21" t="s">
        <v>1388</v>
      </c>
      <c r="D159" s="21" t="s">
        <v>1325</v>
      </c>
      <c r="E159" s="21" t="s">
        <v>1305</v>
      </c>
      <c r="F159" s="20">
        <v>320</v>
      </c>
      <c r="G159" s="21">
        <v>150</v>
      </c>
      <c r="H159" s="21">
        <v>3000</v>
      </c>
      <c r="I159" s="21">
        <v>6.8</v>
      </c>
      <c r="J159" s="21">
        <f t="shared" si="4"/>
        <v>13.2</v>
      </c>
      <c r="K159" s="21">
        <f t="shared" si="5"/>
        <v>960</v>
      </c>
    </row>
    <row r="160" s="9" customFormat="1" ht="15" customHeight="1" spans="1:11">
      <c r="A160" s="20">
        <v>159</v>
      </c>
      <c r="B160" s="21" t="s">
        <v>1387</v>
      </c>
      <c r="C160" s="21" t="s">
        <v>1313</v>
      </c>
      <c r="D160" s="21" t="s">
        <v>1330</v>
      </c>
      <c r="E160" s="21" t="s">
        <v>1299</v>
      </c>
      <c r="F160" s="20">
        <v>320</v>
      </c>
      <c r="G160" s="21">
        <v>1705</v>
      </c>
      <c r="H160" s="21">
        <v>23870</v>
      </c>
      <c r="I160" s="21">
        <v>66.98</v>
      </c>
      <c r="J160" s="21">
        <f t="shared" si="4"/>
        <v>105.028</v>
      </c>
      <c r="K160" s="21">
        <f t="shared" si="5"/>
        <v>7638.4</v>
      </c>
    </row>
    <row r="161" s="9" customFormat="1" ht="15" customHeight="1" spans="1:11">
      <c r="A161" s="20">
        <v>160</v>
      </c>
      <c r="B161" s="21" t="s">
        <v>1387</v>
      </c>
      <c r="C161" s="21" t="s">
        <v>1345</v>
      </c>
      <c r="D161" s="21" t="s">
        <v>1321</v>
      </c>
      <c r="E161" s="21" t="s">
        <v>1299</v>
      </c>
      <c r="F161" s="20">
        <v>320</v>
      </c>
      <c r="G161" s="21">
        <v>1375</v>
      </c>
      <c r="H161" s="21">
        <v>20625</v>
      </c>
      <c r="I161" s="21">
        <v>60.51</v>
      </c>
      <c r="J161" s="21">
        <f t="shared" si="4"/>
        <v>90.75</v>
      </c>
      <c r="K161" s="21">
        <f t="shared" si="5"/>
        <v>6600</v>
      </c>
    </row>
    <row r="162" s="9" customFormat="1" ht="15" customHeight="1" spans="1:11">
      <c r="A162" s="20">
        <v>161</v>
      </c>
      <c r="B162" s="21" t="s">
        <v>1387</v>
      </c>
      <c r="C162" s="21" t="s">
        <v>1389</v>
      </c>
      <c r="D162" s="21" t="s">
        <v>1390</v>
      </c>
      <c r="E162" s="21" t="s">
        <v>1299</v>
      </c>
      <c r="F162" s="20">
        <v>320</v>
      </c>
      <c r="G162" s="21">
        <v>25.06</v>
      </c>
      <c r="H162" s="21">
        <v>10044</v>
      </c>
      <c r="I162" s="21">
        <v>25.06</v>
      </c>
      <c r="J162" s="21">
        <f t="shared" si="4"/>
        <v>44.1936</v>
      </c>
      <c r="K162" s="21">
        <f t="shared" si="5"/>
        <v>3214.08</v>
      </c>
    </row>
    <row r="163" s="9" customFormat="1" ht="15" customHeight="1" spans="1:11">
      <c r="A163" s="20">
        <v>162</v>
      </c>
      <c r="B163" s="21" t="s">
        <v>1387</v>
      </c>
      <c r="C163" s="21" t="s">
        <v>1389</v>
      </c>
      <c r="D163" s="21" t="s">
        <v>1390</v>
      </c>
      <c r="E163" s="21" t="s">
        <v>1299</v>
      </c>
      <c r="F163" s="20">
        <v>320</v>
      </c>
      <c r="G163" s="21">
        <v>335</v>
      </c>
      <c r="H163" s="21">
        <v>5192.5</v>
      </c>
      <c r="I163" s="21">
        <v>12.96</v>
      </c>
      <c r="J163" s="21">
        <f t="shared" si="4"/>
        <v>22.847</v>
      </c>
      <c r="K163" s="21">
        <f t="shared" si="5"/>
        <v>1661.6</v>
      </c>
    </row>
    <row r="164" s="9" customFormat="1" ht="15" customHeight="1" spans="1:11">
      <c r="A164" s="20">
        <v>163</v>
      </c>
      <c r="B164" s="21" t="s">
        <v>1387</v>
      </c>
      <c r="C164" s="21" t="s">
        <v>1389</v>
      </c>
      <c r="D164" s="21" t="s">
        <v>1390</v>
      </c>
      <c r="E164" s="21" t="s">
        <v>1299</v>
      </c>
      <c r="F164" s="20">
        <v>320</v>
      </c>
      <c r="G164" s="21">
        <v>648</v>
      </c>
      <c r="H164" s="21">
        <v>10044</v>
      </c>
      <c r="I164" s="21">
        <v>25.06</v>
      </c>
      <c r="J164" s="21">
        <f t="shared" si="4"/>
        <v>44.1936</v>
      </c>
      <c r="K164" s="21">
        <f t="shared" si="5"/>
        <v>3214.08</v>
      </c>
    </row>
    <row r="165" s="9" customFormat="1" ht="15" customHeight="1" spans="1:11">
      <c r="A165" s="20">
        <v>164</v>
      </c>
      <c r="B165" s="21" t="s">
        <v>1387</v>
      </c>
      <c r="C165" s="21" t="s">
        <v>1306</v>
      </c>
      <c r="D165" s="21" t="s">
        <v>1391</v>
      </c>
      <c r="E165" s="21" t="s">
        <v>1299</v>
      </c>
      <c r="F165" s="20">
        <v>320</v>
      </c>
      <c r="G165" s="21">
        <v>720</v>
      </c>
      <c r="H165" s="21">
        <v>11057.76</v>
      </c>
      <c r="I165" s="21">
        <v>27.13</v>
      </c>
      <c r="J165" s="21">
        <f t="shared" si="4"/>
        <v>48.654144</v>
      </c>
      <c r="K165" s="21">
        <f t="shared" si="5"/>
        <v>3538.4832</v>
      </c>
    </row>
    <row r="166" s="9" customFormat="1" ht="15" customHeight="1" spans="1:11">
      <c r="A166" s="20">
        <v>165</v>
      </c>
      <c r="B166" s="21" t="s">
        <v>1387</v>
      </c>
      <c r="C166" s="21" t="s">
        <v>1306</v>
      </c>
      <c r="D166" s="21" t="s">
        <v>1392</v>
      </c>
      <c r="E166" s="21" t="s">
        <v>1299</v>
      </c>
      <c r="F166" s="20">
        <v>320</v>
      </c>
      <c r="G166" s="21">
        <v>48</v>
      </c>
      <c r="H166" s="21">
        <v>19296</v>
      </c>
      <c r="I166" s="21">
        <v>48.38</v>
      </c>
      <c r="J166" s="21">
        <f t="shared" si="4"/>
        <v>84.9024</v>
      </c>
      <c r="K166" s="21">
        <f t="shared" si="5"/>
        <v>6174.72</v>
      </c>
    </row>
    <row r="167" s="9" customFormat="1" ht="15" customHeight="1" spans="1:11">
      <c r="A167" s="20">
        <v>166</v>
      </c>
      <c r="B167" s="21" t="s">
        <v>1387</v>
      </c>
      <c r="C167" s="21" t="s">
        <v>1306</v>
      </c>
      <c r="D167" s="21" t="s">
        <v>1391</v>
      </c>
      <c r="E167" s="21" t="s">
        <v>1299</v>
      </c>
      <c r="F167" s="20">
        <v>320</v>
      </c>
      <c r="G167" s="21">
        <v>500</v>
      </c>
      <c r="H167" s="21">
        <v>7750</v>
      </c>
      <c r="I167" s="21">
        <v>18.84</v>
      </c>
      <c r="J167" s="21">
        <f t="shared" si="4"/>
        <v>34.1</v>
      </c>
      <c r="K167" s="21">
        <f t="shared" si="5"/>
        <v>2480</v>
      </c>
    </row>
    <row r="168" s="9" customFormat="1" ht="15" customHeight="1" spans="1:11">
      <c r="A168" s="20">
        <v>167</v>
      </c>
      <c r="B168" s="21" t="s">
        <v>1387</v>
      </c>
      <c r="C168" s="21" t="s">
        <v>1306</v>
      </c>
      <c r="D168" s="21" t="s">
        <v>1391</v>
      </c>
      <c r="E168" s="21" t="s">
        <v>1299</v>
      </c>
      <c r="F168" s="20">
        <v>320</v>
      </c>
      <c r="G168" s="21">
        <v>770</v>
      </c>
      <c r="H168" s="21">
        <v>16940</v>
      </c>
      <c r="I168" s="21">
        <v>46.01</v>
      </c>
      <c r="J168" s="21">
        <f t="shared" si="4"/>
        <v>74.536</v>
      </c>
      <c r="K168" s="21">
        <f t="shared" si="5"/>
        <v>5420.8</v>
      </c>
    </row>
    <row r="169" s="9" customFormat="1" ht="15" customHeight="1" spans="1:11">
      <c r="A169" s="20">
        <v>168</v>
      </c>
      <c r="B169" s="21" t="s">
        <v>1393</v>
      </c>
      <c r="C169" s="21" t="s">
        <v>1317</v>
      </c>
      <c r="D169" s="21" t="s">
        <v>1307</v>
      </c>
      <c r="E169" s="21" t="s">
        <v>1299</v>
      </c>
      <c r="F169" s="20">
        <v>320</v>
      </c>
      <c r="G169" s="21">
        <v>0.5</v>
      </c>
      <c r="H169" s="21">
        <v>2</v>
      </c>
      <c r="I169" s="21">
        <v>0.01</v>
      </c>
      <c r="J169" s="21">
        <f t="shared" si="4"/>
        <v>0.0088</v>
      </c>
      <c r="K169" s="21">
        <f t="shared" si="5"/>
        <v>0.64</v>
      </c>
    </row>
    <row r="170" s="9" customFormat="1" ht="15" customHeight="1" spans="1:11">
      <c r="A170" s="20">
        <v>169</v>
      </c>
      <c r="B170" s="21" t="s">
        <v>1393</v>
      </c>
      <c r="C170" s="21" t="s">
        <v>1317</v>
      </c>
      <c r="D170" s="21" t="s">
        <v>1307</v>
      </c>
      <c r="E170" s="21" t="s">
        <v>1299</v>
      </c>
      <c r="F170" s="20">
        <v>320</v>
      </c>
      <c r="G170" s="21">
        <v>0.5</v>
      </c>
      <c r="H170" s="21">
        <v>3.2</v>
      </c>
      <c r="I170" s="21">
        <v>0.01</v>
      </c>
      <c r="J170" s="21">
        <f t="shared" si="4"/>
        <v>0.01408</v>
      </c>
      <c r="K170" s="21">
        <f t="shared" si="5"/>
        <v>1.024</v>
      </c>
    </row>
    <row r="171" s="9" customFormat="1" ht="15" customHeight="1" spans="1:11">
      <c r="A171" s="20">
        <v>170</v>
      </c>
      <c r="B171" s="21" t="s">
        <v>1393</v>
      </c>
      <c r="C171" s="21" t="s">
        <v>1317</v>
      </c>
      <c r="D171" s="21" t="s">
        <v>1307</v>
      </c>
      <c r="E171" s="21" t="s">
        <v>1299</v>
      </c>
      <c r="F171" s="20">
        <v>320</v>
      </c>
      <c r="G171" s="21">
        <v>2</v>
      </c>
      <c r="H171" s="21">
        <v>14.2</v>
      </c>
      <c r="I171" s="21">
        <v>0.056</v>
      </c>
      <c r="J171" s="21">
        <f t="shared" si="4"/>
        <v>0.06248</v>
      </c>
      <c r="K171" s="21">
        <f t="shared" si="5"/>
        <v>4.544</v>
      </c>
    </row>
    <row r="172" s="9" customFormat="1" ht="15" customHeight="1" spans="1:11">
      <c r="A172" s="20">
        <v>171</v>
      </c>
      <c r="B172" s="21" t="s">
        <v>1393</v>
      </c>
      <c r="C172" s="21" t="s">
        <v>1317</v>
      </c>
      <c r="D172" s="21" t="s">
        <v>1307</v>
      </c>
      <c r="E172" s="21" t="s">
        <v>1299</v>
      </c>
      <c r="F172" s="20">
        <v>320</v>
      </c>
      <c r="G172" s="21">
        <v>4</v>
      </c>
      <c r="H172" s="21">
        <v>36.5</v>
      </c>
      <c r="I172" s="21">
        <v>0.12</v>
      </c>
      <c r="J172" s="21">
        <f t="shared" si="4"/>
        <v>0.1606</v>
      </c>
      <c r="K172" s="21">
        <f t="shared" si="5"/>
        <v>11.68</v>
      </c>
    </row>
    <row r="173" s="9" customFormat="1" ht="15" customHeight="1" spans="1:11">
      <c r="A173" s="20">
        <v>172</v>
      </c>
      <c r="B173" s="21" t="s">
        <v>1393</v>
      </c>
      <c r="C173" s="21" t="s">
        <v>1317</v>
      </c>
      <c r="D173" s="21" t="s">
        <v>1307</v>
      </c>
      <c r="E173" s="21" t="s">
        <v>1299</v>
      </c>
      <c r="F173" s="20">
        <v>320</v>
      </c>
      <c r="G173" s="21">
        <v>5</v>
      </c>
      <c r="H173" s="21">
        <v>68.3</v>
      </c>
      <c r="I173" s="21">
        <v>0.13</v>
      </c>
      <c r="J173" s="21">
        <f t="shared" si="4"/>
        <v>0.30052</v>
      </c>
      <c r="K173" s="21">
        <f t="shared" si="5"/>
        <v>21.856</v>
      </c>
    </row>
    <row r="174" s="9" customFormat="1" ht="15" customHeight="1" spans="1:11">
      <c r="A174" s="20">
        <v>173</v>
      </c>
      <c r="B174" s="21" t="s">
        <v>1394</v>
      </c>
      <c r="C174" s="21" t="s">
        <v>1313</v>
      </c>
      <c r="D174" s="21" t="s">
        <v>1321</v>
      </c>
      <c r="E174" s="21" t="s">
        <v>1299</v>
      </c>
      <c r="F174" s="20">
        <v>320</v>
      </c>
      <c r="G174" s="21">
        <v>200</v>
      </c>
      <c r="H174" s="21">
        <v>3560</v>
      </c>
      <c r="I174" s="21">
        <v>11.1</v>
      </c>
      <c r="J174" s="21">
        <f t="shared" si="4"/>
        <v>15.664</v>
      </c>
      <c r="K174" s="21">
        <f t="shared" si="5"/>
        <v>1139.2</v>
      </c>
    </row>
    <row r="175" s="9" customFormat="1" ht="15" customHeight="1" spans="1:11">
      <c r="A175" s="20">
        <v>174</v>
      </c>
      <c r="B175" s="21" t="s">
        <v>1394</v>
      </c>
      <c r="C175" s="21" t="s">
        <v>1313</v>
      </c>
      <c r="D175" s="21" t="s">
        <v>1395</v>
      </c>
      <c r="E175" s="21" t="s">
        <v>1299</v>
      </c>
      <c r="F175" s="20">
        <v>320</v>
      </c>
      <c r="G175" s="21">
        <v>560</v>
      </c>
      <c r="H175" s="21">
        <v>6832</v>
      </c>
      <c r="I175" s="21">
        <v>22.3</v>
      </c>
      <c r="J175" s="21">
        <f t="shared" si="4"/>
        <v>30.0608</v>
      </c>
      <c r="K175" s="21">
        <f t="shared" si="5"/>
        <v>2186.24</v>
      </c>
    </row>
    <row r="176" s="9" customFormat="1" ht="15" customHeight="1" spans="1:11">
      <c r="A176" s="20">
        <v>175</v>
      </c>
      <c r="B176" s="21" t="s">
        <v>1394</v>
      </c>
      <c r="C176" s="21" t="s">
        <v>1317</v>
      </c>
      <c r="D176" s="21" t="s">
        <v>1350</v>
      </c>
      <c r="E176" s="21" t="s">
        <v>1299</v>
      </c>
      <c r="F176" s="20">
        <v>320</v>
      </c>
      <c r="G176" s="21">
        <v>500</v>
      </c>
      <c r="H176" s="21">
        <v>8250</v>
      </c>
      <c r="I176" s="21">
        <v>21.45</v>
      </c>
      <c r="J176" s="21">
        <f t="shared" si="4"/>
        <v>36.3</v>
      </c>
      <c r="K176" s="21">
        <f t="shared" si="5"/>
        <v>2640</v>
      </c>
    </row>
    <row r="177" s="9" customFormat="1" ht="15" customHeight="1" spans="1:11">
      <c r="A177" s="20">
        <v>176</v>
      </c>
      <c r="B177" s="21" t="s">
        <v>1394</v>
      </c>
      <c r="C177" s="21" t="s">
        <v>1300</v>
      </c>
      <c r="D177" s="21" t="s">
        <v>1366</v>
      </c>
      <c r="E177" s="21" t="s">
        <v>1299</v>
      </c>
      <c r="F177" s="20">
        <v>320</v>
      </c>
      <c r="G177" s="21">
        <v>250</v>
      </c>
      <c r="H177" s="21">
        <v>4025</v>
      </c>
      <c r="I177" s="21">
        <v>9.97</v>
      </c>
      <c r="J177" s="21">
        <f t="shared" si="4"/>
        <v>17.71</v>
      </c>
      <c r="K177" s="21">
        <f t="shared" si="5"/>
        <v>1288</v>
      </c>
    </row>
    <row r="178" s="9" customFormat="1" ht="15" customHeight="1" spans="1:11">
      <c r="A178" s="20">
        <v>177</v>
      </c>
      <c r="B178" s="21" t="s">
        <v>1394</v>
      </c>
      <c r="C178" s="21" t="s">
        <v>1300</v>
      </c>
      <c r="D178" s="21" t="s">
        <v>1366</v>
      </c>
      <c r="E178" s="21" t="s">
        <v>1299</v>
      </c>
      <c r="F178" s="20">
        <v>320</v>
      </c>
      <c r="G178" s="21">
        <v>250</v>
      </c>
      <c r="H178" s="21">
        <v>4025</v>
      </c>
      <c r="I178" s="21">
        <v>9.97</v>
      </c>
      <c r="J178" s="21">
        <f t="shared" si="4"/>
        <v>17.71</v>
      </c>
      <c r="K178" s="21">
        <f t="shared" si="5"/>
        <v>1288</v>
      </c>
    </row>
    <row r="179" s="9" customFormat="1" ht="15" customHeight="1" spans="1:11">
      <c r="A179" s="20">
        <v>178</v>
      </c>
      <c r="B179" s="21" t="s">
        <v>1394</v>
      </c>
      <c r="C179" s="21" t="s">
        <v>1313</v>
      </c>
      <c r="D179" s="21" t="s">
        <v>1330</v>
      </c>
      <c r="E179" s="21" t="s">
        <v>1305</v>
      </c>
      <c r="F179" s="20">
        <v>320</v>
      </c>
      <c r="G179" s="21">
        <v>670</v>
      </c>
      <c r="H179" s="21">
        <v>8241</v>
      </c>
      <c r="I179" s="21">
        <v>22</v>
      </c>
      <c r="J179" s="21">
        <f t="shared" si="4"/>
        <v>36.2604</v>
      </c>
      <c r="K179" s="21">
        <f t="shared" si="5"/>
        <v>2637.12</v>
      </c>
    </row>
    <row r="180" s="9" customFormat="1" ht="15" customHeight="1" spans="1:11">
      <c r="A180" s="20">
        <v>179</v>
      </c>
      <c r="B180" s="21" t="s">
        <v>1394</v>
      </c>
      <c r="C180" s="21" t="s">
        <v>1313</v>
      </c>
      <c r="D180" s="21" t="s">
        <v>1330</v>
      </c>
      <c r="E180" s="21" t="s">
        <v>1305</v>
      </c>
      <c r="F180" s="20">
        <v>320</v>
      </c>
      <c r="G180" s="21">
        <v>264</v>
      </c>
      <c r="H180" s="21">
        <v>4409</v>
      </c>
      <c r="I180" s="21">
        <v>13.6</v>
      </c>
      <c r="J180" s="21">
        <f t="shared" si="4"/>
        <v>19.3996</v>
      </c>
      <c r="K180" s="21">
        <f t="shared" si="5"/>
        <v>1410.88</v>
      </c>
    </row>
    <row r="181" s="9" customFormat="1" ht="15" customHeight="1" spans="1:11">
      <c r="A181" s="20">
        <v>180</v>
      </c>
      <c r="B181" s="21" t="s">
        <v>1394</v>
      </c>
      <c r="C181" s="21" t="s">
        <v>1313</v>
      </c>
      <c r="D181" s="21" t="s">
        <v>1338</v>
      </c>
      <c r="E181" s="21" t="s">
        <v>1305</v>
      </c>
      <c r="F181" s="20">
        <v>320</v>
      </c>
      <c r="G181" s="21">
        <v>48</v>
      </c>
      <c r="H181" s="21">
        <v>801.6</v>
      </c>
      <c r="I181" s="21">
        <v>2.5</v>
      </c>
      <c r="J181" s="21">
        <f t="shared" si="4"/>
        <v>3.52704</v>
      </c>
      <c r="K181" s="21">
        <f t="shared" si="5"/>
        <v>256.512</v>
      </c>
    </row>
    <row r="182" s="9" customFormat="1" ht="15" customHeight="1" spans="1:11">
      <c r="A182" s="20">
        <v>181</v>
      </c>
      <c r="B182" s="21" t="s">
        <v>1394</v>
      </c>
      <c r="C182" s="21" t="s">
        <v>1303</v>
      </c>
      <c r="D182" s="21" t="s">
        <v>1311</v>
      </c>
      <c r="E182" s="21" t="s">
        <v>1299</v>
      </c>
      <c r="F182" s="20">
        <v>320</v>
      </c>
      <c r="G182" s="21">
        <v>91</v>
      </c>
      <c r="H182" s="21">
        <v>1015.7</v>
      </c>
      <c r="I182" s="21">
        <v>3.018</v>
      </c>
      <c r="J182" s="21">
        <f t="shared" si="4"/>
        <v>4.46908</v>
      </c>
      <c r="K182" s="21">
        <f t="shared" si="5"/>
        <v>325.024</v>
      </c>
    </row>
    <row r="183" s="9" customFormat="1" ht="15" customHeight="1" spans="1:11">
      <c r="A183" s="20">
        <v>182</v>
      </c>
      <c r="B183" s="21" t="s">
        <v>1394</v>
      </c>
      <c r="C183" s="21" t="s">
        <v>1297</v>
      </c>
      <c r="D183" s="21" t="s">
        <v>1363</v>
      </c>
      <c r="E183" s="21" t="s">
        <v>1299</v>
      </c>
      <c r="F183" s="20">
        <v>320</v>
      </c>
      <c r="G183" s="21">
        <v>875</v>
      </c>
      <c r="H183" s="21">
        <v>18375</v>
      </c>
      <c r="I183" s="21">
        <v>62.68</v>
      </c>
      <c r="J183" s="21">
        <f t="shared" si="4"/>
        <v>80.85</v>
      </c>
      <c r="K183" s="21">
        <f t="shared" si="5"/>
        <v>5880</v>
      </c>
    </row>
    <row r="184" s="9" customFormat="1" ht="15" customHeight="1" spans="1:11">
      <c r="A184" s="20">
        <v>183</v>
      </c>
      <c r="B184" s="21" t="s">
        <v>1394</v>
      </c>
      <c r="C184" s="21" t="s">
        <v>1303</v>
      </c>
      <c r="D184" s="21" t="s">
        <v>1304</v>
      </c>
      <c r="E184" s="21" t="s">
        <v>1299</v>
      </c>
      <c r="F184" s="20">
        <v>320</v>
      </c>
      <c r="G184" s="21">
        <v>111</v>
      </c>
      <c r="H184" s="21">
        <v>1276.5</v>
      </c>
      <c r="I184" s="21">
        <v>4.13</v>
      </c>
      <c r="J184" s="21">
        <f t="shared" si="4"/>
        <v>5.6166</v>
      </c>
      <c r="K184" s="21">
        <f t="shared" si="5"/>
        <v>408.48</v>
      </c>
    </row>
    <row r="185" s="9" customFormat="1" ht="15" customHeight="1" spans="1:11">
      <c r="A185" s="20">
        <v>184</v>
      </c>
      <c r="B185" s="21" t="s">
        <v>1396</v>
      </c>
      <c r="C185" s="21" t="s">
        <v>1327</v>
      </c>
      <c r="D185" s="21" t="s">
        <v>1316</v>
      </c>
      <c r="E185" s="21" t="s">
        <v>1299</v>
      </c>
      <c r="F185" s="20">
        <v>320</v>
      </c>
      <c r="G185" s="21">
        <v>1104</v>
      </c>
      <c r="H185" s="21">
        <v>16008</v>
      </c>
      <c r="I185" s="21">
        <v>66.51</v>
      </c>
      <c r="J185" s="21">
        <f t="shared" si="4"/>
        <v>70.4352</v>
      </c>
      <c r="K185" s="21">
        <f t="shared" si="5"/>
        <v>5122.56</v>
      </c>
    </row>
    <row r="186" s="9" customFormat="1" ht="15" customHeight="1" spans="1:11">
      <c r="A186" s="20">
        <v>185</v>
      </c>
      <c r="B186" s="21" t="s">
        <v>1396</v>
      </c>
      <c r="C186" s="21" t="s">
        <v>1327</v>
      </c>
      <c r="D186" s="21" t="s">
        <v>1316</v>
      </c>
      <c r="E186" s="21" t="s">
        <v>1299</v>
      </c>
      <c r="F186" s="20">
        <v>320</v>
      </c>
      <c r="G186" s="21">
        <v>8</v>
      </c>
      <c r="H186" s="21">
        <v>86.4</v>
      </c>
      <c r="I186" s="21">
        <v>0.24</v>
      </c>
      <c r="J186" s="21">
        <f t="shared" si="4"/>
        <v>0.38016</v>
      </c>
      <c r="K186" s="21">
        <f t="shared" si="5"/>
        <v>27.648</v>
      </c>
    </row>
    <row r="187" s="9" customFormat="1" ht="15" customHeight="1" spans="1:11">
      <c r="A187" s="20">
        <v>186</v>
      </c>
      <c r="B187" s="21" t="s">
        <v>1396</v>
      </c>
      <c r="C187" s="21" t="s">
        <v>1327</v>
      </c>
      <c r="D187" s="21" t="s">
        <v>1316</v>
      </c>
      <c r="E187" s="21" t="s">
        <v>1299</v>
      </c>
      <c r="F187" s="20">
        <v>320</v>
      </c>
      <c r="G187" s="21">
        <v>6</v>
      </c>
      <c r="H187" s="21">
        <v>15</v>
      </c>
      <c r="I187" s="21">
        <v>0.06</v>
      </c>
      <c r="J187" s="21">
        <f t="shared" si="4"/>
        <v>0.066</v>
      </c>
      <c r="K187" s="21">
        <f t="shared" si="5"/>
        <v>4.8</v>
      </c>
    </row>
    <row r="188" s="9" customFormat="1" ht="15" customHeight="1" spans="1:11">
      <c r="A188" s="20">
        <v>187</v>
      </c>
      <c r="B188" s="21" t="s">
        <v>1396</v>
      </c>
      <c r="C188" s="21" t="s">
        <v>1297</v>
      </c>
      <c r="D188" s="21" t="s">
        <v>1363</v>
      </c>
      <c r="E188" s="21" t="s">
        <v>1299</v>
      </c>
      <c r="F188" s="20">
        <v>320</v>
      </c>
      <c r="G188" s="21">
        <v>896</v>
      </c>
      <c r="H188" s="21">
        <v>13888</v>
      </c>
      <c r="I188" s="21">
        <v>37.87</v>
      </c>
      <c r="J188" s="21">
        <f t="shared" si="4"/>
        <v>61.1072</v>
      </c>
      <c r="K188" s="21">
        <f t="shared" si="5"/>
        <v>4444.16</v>
      </c>
    </row>
    <row r="189" s="9" customFormat="1" ht="15" customHeight="1" spans="1:11">
      <c r="A189" s="20">
        <v>188</v>
      </c>
      <c r="B189" s="21" t="s">
        <v>1396</v>
      </c>
      <c r="C189" s="21" t="s">
        <v>1297</v>
      </c>
      <c r="D189" s="21" t="s">
        <v>1363</v>
      </c>
      <c r="E189" s="21" t="s">
        <v>1299</v>
      </c>
      <c r="F189" s="20">
        <v>320</v>
      </c>
      <c r="G189" s="21">
        <v>322</v>
      </c>
      <c r="H189" s="21">
        <v>6762</v>
      </c>
      <c r="I189" s="21">
        <v>23.07</v>
      </c>
      <c r="J189" s="21">
        <f t="shared" si="4"/>
        <v>29.7528</v>
      </c>
      <c r="K189" s="21">
        <f t="shared" si="5"/>
        <v>2163.84</v>
      </c>
    </row>
    <row r="190" s="9" customFormat="1" ht="15" customHeight="1" spans="1:11">
      <c r="A190" s="20">
        <v>189</v>
      </c>
      <c r="B190" s="21" t="s">
        <v>1397</v>
      </c>
      <c r="C190" s="21" t="s">
        <v>1297</v>
      </c>
      <c r="D190" s="21" t="s">
        <v>1301</v>
      </c>
      <c r="E190" s="21" t="s">
        <v>1299</v>
      </c>
      <c r="F190" s="20">
        <v>320</v>
      </c>
      <c r="G190" s="21">
        <v>250</v>
      </c>
      <c r="H190" s="21">
        <v>3875</v>
      </c>
      <c r="I190" s="21">
        <v>10.57</v>
      </c>
      <c r="J190" s="21">
        <f t="shared" si="4"/>
        <v>17.05</v>
      </c>
      <c r="K190" s="21">
        <f t="shared" si="5"/>
        <v>1240</v>
      </c>
    </row>
    <row r="191" s="9" customFormat="1" ht="15" customHeight="1" spans="1:11">
      <c r="A191" s="20">
        <v>190</v>
      </c>
      <c r="B191" s="21" t="s">
        <v>1397</v>
      </c>
      <c r="C191" s="21" t="s">
        <v>1300</v>
      </c>
      <c r="D191" s="21" t="s">
        <v>1301</v>
      </c>
      <c r="E191" s="21" t="s">
        <v>1299</v>
      </c>
      <c r="F191" s="20">
        <v>320</v>
      </c>
      <c r="G191" s="21">
        <v>7500</v>
      </c>
      <c r="H191" s="21">
        <v>120750</v>
      </c>
      <c r="I191" s="21">
        <v>298.99</v>
      </c>
      <c r="J191" s="21">
        <f t="shared" si="4"/>
        <v>531.3</v>
      </c>
      <c r="K191" s="21">
        <f t="shared" si="5"/>
        <v>38640</v>
      </c>
    </row>
    <row r="192" s="9" customFormat="1" ht="15" customHeight="1" spans="1:11">
      <c r="A192" s="20">
        <v>191</v>
      </c>
      <c r="B192" s="21" t="s">
        <v>1397</v>
      </c>
      <c r="C192" s="21" t="s">
        <v>1384</v>
      </c>
      <c r="D192" s="21" t="s">
        <v>1328</v>
      </c>
      <c r="E192" s="21" t="s">
        <v>1385</v>
      </c>
      <c r="F192" s="20">
        <v>300</v>
      </c>
      <c r="G192" s="21">
        <v>130</v>
      </c>
      <c r="H192" s="21">
        <v>2275</v>
      </c>
      <c r="I192" s="21">
        <v>7.24</v>
      </c>
      <c r="J192" s="21">
        <f t="shared" si="4"/>
        <v>9.384375</v>
      </c>
      <c r="K192" s="21">
        <f t="shared" si="5"/>
        <v>682.5</v>
      </c>
    </row>
    <row r="193" s="9" customFormat="1" ht="15" customHeight="1" spans="1:11">
      <c r="A193" s="20">
        <v>192</v>
      </c>
      <c r="B193" s="21" t="s">
        <v>1397</v>
      </c>
      <c r="C193" s="21" t="s">
        <v>1384</v>
      </c>
      <c r="D193" s="21" t="s">
        <v>1358</v>
      </c>
      <c r="E193" s="21" t="s">
        <v>1385</v>
      </c>
      <c r="F193" s="20">
        <v>300</v>
      </c>
      <c r="G193" s="21">
        <v>1</v>
      </c>
      <c r="H193" s="21">
        <v>11.6</v>
      </c>
      <c r="I193" s="21">
        <v>0.036</v>
      </c>
      <c r="J193" s="21">
        <f t="shared" si="4"/>
        <v>0.04785</v>
      </c>
      <c r="K193" s="21">
        <f t="shared" si="5"/>
        <v>3.48</v>
      </c>
    </row>
    <row r="194" s="9" customFormat="1" ht="15" customHeight="1" spans="1:11">
      <c r="A194" s="20">
        <v>193</v>
      </c>
      <c r="B194" s="21" t="s">
        <v>1397</v>
      </c>
      <c r="C194" s="21" t="s">
        <v>1317</v>
      </c>
      <c r="D194" s="21" t="s">
        <v>1398</v>
      </c>
      <c r="E194" s="21" t="s">
        <v>1299</v>
      </c>
      <c r="F194" s="20">
        <v>320</v>
      </c>
      <c r="G194" s="21">
        <v>5</v>
      </c>
      <c r="H194" s="21">
        <v>72.2</v>
      </c>
      <c r="I194" s="21">
        <v>0.167</v>
      </c>
      <c r="J194" s="21">
        <f t="shared" ref="J194:J257" si="6">SUMPRODUCT(0.01375,F194,H194/1000)</f>
        <v>0.31768</v>
      </c>
      <c r="K194" s="21">
        <f t="shared" ref="K194:K257" si="7">SUMPRODUCT(F194,H194/1000)</f>
        <v>23.104</v>
      </c>
    </row>
    <row r="195" s="9" customFormat="1" ht="15" customHeight="1" spans="1:11">
      <c r="A195" s="20">
        <v>194</v>
      </c>
      <c r="B195" s="21" t="s">
        <v>1397</v>
      </c>
      <c r="C195" s="21" t="s">
        <v>1317</v>
      </c>
      <c r="D195" s="21" t="s">
        <v>1398</v>
      </c>
      <c r="E195" s="21" t="s">
        <v>1299</v>
      </c>
      <c r="F195" s="20">
        <v>320</v>
      </c>
      <c r="G195" s="21">
        <v>1</v>
      </c>
      <c r="H195" s="21">
        <v>16.2</v>
      </c>
      <c r="I195" s="21">
        <v>0.047</v>
      </c>
      <c r="J195" s="21">
        <f t="shared" si="6"/>
        <v>0.07128</v>
      </c>
      <c r="K195" s="21">
        <f t="shared" si="7"/>
        <v>5.184</v>
      </c>
    </row>
    <row r="196" s="9" customFormat="1" ht="15" customHeight="1" spans="1:11">
      <c r="A196" s="20">
        <v>195</v>
      </c>
      <c r="B196" s="21" t="s">
        <v>1397</v>
      </c>
      <c r="C196" s="21" t="s">
        <v>1317</v>
      </c>
      <c r="D196" s="21" t="s">
        <v>1398</v>
      </c>
      <c r="E196" s="21" t="s">
        <v>1299</v>
      </c>
      <c r="F196" s="20">
        <v>320</v>
      </c>
      <c r="G196" s="21">
        <v>1</v>
      </c>
      <c r="H196" s="21">
        <v>7.2</v>
      </c>
      <c r="I196" s="21">
        <v>0.037</v>
      </c>
      <c r="J196" s="21">
        <f t="shared" si="6"/>
        <v>0.03168</v>
      </c>
      <c r="K196" s="21">
        <f t="shared" si="7"/>
        <v>2.304</v>
      </c>
    </row>
    <row r="197" s="9" customFormat="1" ht="15" customHeight="1" spans="1:11">
      <c r="A197" s="20">
        <v>196</v>
      </c>
      <c r="B197" s="21" t="s">
        <v>1397</v>
      </c>
      <c r="C197" s="21" t="s">
        <v>1317</v>
      </c>
      <c r="D197" s="21" t="s">
        <v>1398</v>
      </c>
      <c r="E197" s="21" t="s">
        <v>1299</v>
      </c>
      <c r="F197" s="20">
        <v>320</v>
      </c>
      <c r="G197" s="21">
        <v>2</v>
      </c>
      <c r="H197" s="21">
        <v>23.1</v>
      </c>
      <c r="I197" s="21">
        <v>0.038</v>
      </c>
      <c r="J197" s="21">
        <f t="shared" si="6"/>
        <v>0.10164</v>
      </c>
      <c r="K197" s="21">
        <f t="shared" si="7"/>
        <v>7.392</v>
      </c>
    </row>
    <row r="198" s="9" customFormat="1" ht="15" customHeight="1" spans="1:11">
      <c r="A198" s="20">
        <v>197</v>
      </c>
      <c r="B198" s="21" t="s">
        <v>1397</v>
      </c>
      <c r="C198" s="21" t="s">
        <v>1317</v>
      </c>
      <c r="D198" s="21" t="s">
        <v>1398</v>
      </c>
      <c r="E198" s="21" t="s">
        <v>1299</v>
      </c>
      <c r="F198" s="20">
        <v>320</v>
      </c>
      <c r="G198" s="21">
        <v>0.7</v>
      </c>
      <c r="H198" s="21">
        <v>5</v>
      </c>
      <c r="I198" s="21">
        <v>0.02</v>
      </c>
      <c r="J198" s="21">
        <f t="shared" si="6"/>
        <v>0.022</v>
      </c>
      <c r="K198" s="21">
        <f t="shared" si="7"/>
        <v>1.6</v>
      </c>
    </row>
    <row r="199" s="9" customFormat="1" ht="15" customHeight="1" spans="1:11">
      <c r="A199" s="20">
        <v>198</v>
      </c>
      <c r="B199" s="21" t="s">
        <v>1397</v>
      </c>
      <c r="C199" s="21" t="s">
        <v>1317</v>
      </c>
      <c r="D199" s="21" t="s">
        <v>1398</v>
      </c>
      <c r="E199" s="21" t="s">
        <v>1299</v>
      </c>
      <c r="F199" s="20">
        <v>320</v>
      </c>
      <c r="G199" s="21">
        <v>0.3</v>
      </c>
      <c r="H199" s="21">
        <v>3</v>
      </c>
      <c r="I199" s="21">
        <v>0.01</v>
      </c>
      <c r="J199" s="21">
        <f t="shared" si="6"/>
        <v>0.0132</v>
      </c>
      <c r="K199" s="21">
        <f t="shared" si="7"/>
        <v>0.96</v>
      </c>
    </row>
    <row r="200" s="9" customFormat="1" ht="15" customHeight="1" spans="1:11">
      <c r="A200" s="20">
        <v>199</v>
      </c>
      <c r="B200" s="21" t="s">
        <v>1397</v>
      </c>
      <c r="C200" s="21" t="s">
        <v>1317</v>
      </c>
      <c r="D200" s="21" t="s">
        <v>1398</v>
      </c>
      <c r="E200" s="21" t="s">
        <v>1299</v>
      </c>
      <c r="F200" s="20">
        <v>320</v>
      </c>
      <c r="G200" s="21">
        <v>0.2</v>
      </c>
      <c r="H200" s="21">
        <v>2</v>
      </c>
      <c r="I200" s="21">
        <v>0.004</v>
      </c>
      <c r="J200" s="21">
        <f t="shared" si="6"/>
        <v>0.0088</v>
      </c>
      <c r="K200" s="21">
        <f t="shared" si="7"/>
        <v>0.64</v>
      </c>
    </row>
    <row r="201" s="9" customFormat="1" ht="15" customHeight="1" spans="1:11">
      <c r="A201" s="20">
        <v>200</v>
      </c>
      <c r="B201" s="21" t="s">
        <v>1397</v>
      </c>
      <c r="C201" s="21" t="s">
        <v>1317</v>
      </c>
      <c r="D201" s="21" t="s">
        <v>1398</v>
      </c>
      <c r="E201" s="21" t="s">
        <v>1299</v>
      </c>
      <c r="F201" s="20">
        <v>320</v>
      </c>
      <c r="G201" s="21">
        <v>0.2</v>
      </c>
      <c r="H201" s="21">
        <v>2</v>
      </c>
      <c r="I201" s="21">
        <v>0.004</v>
      </c>
      <c r="J201" s="21">
        <f t="shared" si="6"/>
        <v>0.0088</v>
      </c>
      <c r="K201" s="21">
        <f t="shared" si="7"/>
        <v>0.64</v>
      </c>
    </row>
    <row r="202" s="9" customFormat="1" ht="15" customHeight="1" spans="1:11">
      <c r="A202" s="20">
        <v>201</v>
      </c>
      <c r="B202" s="21" t="s">
        <v>1397</v>
      </c>
      <c r="C202" s="21" t="s">
        <v>1317</v>
      </c>
      <c r="D202" s="21" t="s">
        <v>1398</v>
      </c>
      <c r="E202" s="21" t="s">
        <v>1299</v>
      </c>
      <c r="F202" s="20">
        <v>320</v>
      </c>
      <c r="G202" s="21">
        <v>0.2</v>
      </c>
      <c r="H202" s="21">
        <v>3.7</v>
      </c>
      <c r="I202" s="21">
        <v>0.004</v>
      </c>
      <c r="J202" s="21">
        <f t="shared" si="6"/>
        <v>0.01628</v>
      </c>
      <c r="K202" s="21">
        <f t="shared" si="7"/>
        <v>1.184</v>
      </c>
    </row>
    <row r="203" s="9" customFormat="1" ht="15" customHeight="1" spans="1:11">
      <c r="A203" s="20">
        <v>202</v>
      </c>
      <c r="B203" s="21" t="s">
        <v>1397</v>
      </c>
      <c r="C203" s="21" t="s">
        <v>1317</v>
      </c>
      <c r="D203" s="21" t="s">
        <v>1398</v>
      </c>
      <c r="E203" s="21" t="s">
        <v>1299</v>
      </c>
      <c r="F203" s="20">
        <v>320</v>
      </c>
      <c r="G203" s="21">
        <v>0.1</v>
      </c>
      <c r="H203" s="21">
        <v>1</v>
      </c>
      <c r="I203" s="21">
        <v>0.002</v>
      </c>
      <c r="J203" s="21">
        <f t="shared" si="6"/>
        <v>0.0044</v>
      </c>
      <c r="K203" s="21">
        <f t="shared" si="7"/>
        <v>0.32</v>
      </c>
    </row>
    <row r="204" s="9" customFormat="1" ht="15" customHeight="1" spans="1:11">
      <c r="A204" s="20">
        <v>203</v>
      </c>
      <c r="B204" s="21" t="s">
        <v>1397</v>
      </c>
      <c r="C204" s="21" t="s">
        <v>1317</v>
      </c>
      <c r="D204" s="21" t="s">
        <v>1398</v>
      </c>
      <c r="E204" s="21" t="s">
        <v>1299</v>
      </c>
      <c r="F204" s="20">
        <v>320</v>
      </c>
      <c r="G204" s="21">
        <v>0.3</v>
      </c>
      <c r="H204" s="21">
        <v>2</v>
      </c>
      <c r="I204" s="21">
        <v>0.004</v>
      </c>
      <c r="J204" s="21">
        <f t="shared" si="6"/>
        <v>0.0088</v>
      </c>
      <c r="K204" s="21">
        <f t="shared" si="7"/>
        <v>0.64</v>
      </c>
    </row>
    <row r="205" s="9" customFormat="1" ht="15" customHeight="1" spans="1:11">
      <c r="A205" s="20">
        <v>204</v>
      </c>
      <c r="B205" s="21" t="s">
        <v>1399</v>
      </c>
      <c r="C205" s="21" t="s">
        <v>1312</v>
      </c>
      <c r="D205" s="21" t="s">
        <v>1328</v>
      </c>
      <c r="E205" s="21" t="s">
        <v>1299</v>
      </c>
      <c r="F205" s="20">
        <v>320</v>
      </c>
      <c r="G205" s="21">
        <v>50</v>
      </c>
      <c r="H205" s="21">
        <v>660</v>
      </c>
      <c r="I205" s="21">
        <v>2.4</v>
      </c>
      <c r="J205" s="21">
        <f t="shared" si="6"/>
        <v>2.904</v>
      </c>
      <c r="K205" s="21">
        <f t="shared" si="7"/>
        <v>211.2</v>
      </c>
    </row>
    <row r="206" s="9" customFormat="1" ht="15" customHeight="1" spans="1:11">
      <c r="A206" s="20">
        <v>205</v>
      </c>
      <c r="B206" s="21" t="s">
        <v>1399</v>
      </c>
      <c r="C206" s="21" t="s">
        <v>1357</v>
      </c>
      <c r="D206" s="21" t="s">
        <v>1358</v>
      </c>
      <c r="E206" s="21" t="s">
        <v>1400</v>
      </c>
      <c r="F206" s="20">
        <v>200</v>
      </c>
      <c r="G206" s="21">
        <v>80</v>
      </c>
      <c r="H206" s="21">
        <v>1120</v>
      </c>
      <c r="I206" s="21">
        <v>2.2</v>
      </c>
      <c r="J206" s="21">
        <f t="shared" si="6"/>
        <v>3.08</v>
      </c>
      <c r="K206" s="21">
        <f t="shared" si="7"/>
        <v>224</v>
      </c>
    </row>
    <row r="207" s="9" customFormat="1" ht="15" customHeight="1" spans="1:11">
      <c r="A207" s="20">
        <v>206</v>
      </c>
      <c r="B207" s="21" t="s">
        <v>1399</v>
      </c>
      <c r="C207" s="21" t="s">
        <v>1357</v>
      </c>
      <c r="D207" s="21" t="s">
        <v>1358</v>
      </c>
      <c r="E207" s="21" t="s">
        <v>1400</v>
      </c>
      <c r="F207" s="20">
        <v>200</v>
      </c>
      <c r="G207" s="21">
        <v>47</v>
      </c>
      <c r="H207" s="21">
        <v>1081</v>
      </c>
      <c r="I207" s="21">
        <v>1.6</v>
      </c>
      <c r="J207" s="21">
        <f t="shared" si="6"/>
        <v>2.97275</v>
      </c>
      <c r="K207" s="21">
        <f t="shared" si="7"/>
        <v>216.2</v>
      </c>
    </row>
    <row r="208" s="9" customFormat="1" ht="15" customHeight="1" spans="1:11">
      <c r="A208" s="20">
        <v>207</v>
      </c>
      <c r="B208" s="21" t="s">
        <v>1401</v>
      </c>
      <c r="C208" s="21" t="s">
        <v>1402</v>
      </c>
      <c r="D208" s="21" t="s">
        <v>1330</v>
      </c>
      <c r="E208" s="21" t="s">
        <v>1305</v>
      </c>
      <c r="F208" s="20">
        <v>320</v>
      </c>
      <c r="G208" s="21">
        <v>1468</v>
      </c>
      <c r="H208" s="21">
        <v>35966</v>
      </c>
      <c r="I208" s="21">
        <v>90.13</v>
      </c>
      <c r="J208" s="21">
        <f t="shared" si="6"/>
        <v>158.2504</v>
      </c>
      <c r="K208" s="21">
        <f t="shared" si="7"/>
        <v>11509.12</v>
      </c>
    </row>
    <row r="209" s="9" customFormat="1" ht="15" customHeight="1" spans="1:11">
      <c r="A209" s="20">
        <v>208</v>
      </c>
      <c r="B209" s="21" t="s">
        <v>1401</v>
      </c>
      <c r="C209" s="21" t="s">
        <v>1403</v>
      </c>
      <c r="D209" s="21" t="s">
        <v>1325</v>
      </c>
      <c r="E209" s="21" t="s">
        <v>1299</v>
      </c>
      <c r="F209" s="20">
        <v>320</v>
      </c>
      <c r="G209" s="21">
        <v>670</v>
      </c>
      <c r="H209" s="21">
        <v>10385</v>
      </c>
      <c r="I209" s="21">
        <v>28.04</v>
      </c>
      <c r="J209" s="21">
        <f t="shared" si="6"/>
        <v>45.694</v>
      </c>
      <c r="K209" s="21">
        <f t="shared" si="7"/>
        <v>3323.2</v>
      </c>
    </row>
    <row r="210" s="9" customFormat="1" ht="15" customHeight="1" spans="1:11">
      <c r="A210" s="20">
        <v>209</v>
      </c>
      <c r="B210" s="21" t="s">
        <v>1404</v>
      </c>
      <c r="C210" s="21" t="s">
        <v>1303</v>
      </c>
      <c r="D210" s="21" t="s">
        <v>1311</v>
      </c>
      <c r="E210" s="21" t="s">
        <v>1299</v>
      </c>
      <c r="F210" s="20">
        <v>320</v>
      </c>
      <c r="G210" s="21">
        <v>38</v>
      </c>
      <c r="H210" s="21">
        <v>326.2</v>
      </c>
      <c r="I210" s="21">
        <v>1.035</v>
      </c>
      <c r="J210" s="21">
        <f t="shared" si="6"/>
        <v>1.43528</v>
      </c>
      <c r="K210" s="21">
        <f t="shared" si="7"/>
        <v>104.384</v>
      </c>
    </row>
    <row r="211" s="9" customFormat="1" ht="15" customHeight="1" spans="1:11">
      <c r="A211" s="20">
        <v>210</v>
      </c>
      <c r="B211" s="21" t="s">
        <v>1404</v>
      </c>
      <c r="C211" s="21" t="s">
        <v>1403</v>
      </c>
      <c r="D211" s="21" t="s">
        <v>1325</v>
      </c>
      <c r="E211" s="21" t="s">
        <v>1305</v>
      </c>
      <c r="F211" s="20">
        <v>320</v>
      </c>
      <c r="G211" s="21">
        <v>1</v>
      </c>
      <c r="H211" s="21">
        <v>8</v>
      </c>
      <c r="I211" s="21">
        <v>0.03</v>
      </c>
      <c r="J211" s="21">
        <f t="shared" si="6"/>
        <v>0.0352</v>
      </c>
      <c r="K211" s="21">
        <f t="shared" si="7"/>
        <v>2.56</v>
      </c>
    </row>
    <row r="212" s="9" customFormat="1" ht="15" customHeight="1" spans="1:11">
      <c r="A212" s="20">
        <v>211</v>
      </c>
      <c r="B212" s="21" t="s">
        <v>1405</v>
      </c>
      <c r="C212" s="21" t="s">
        <v>1303</v>
      </c>
      <c r="D212" s="21" t="s">
        <v>1330</v>
      </c>
      <c r="E212" s="21" t="s">
        <v>1299</v>
      </c>
      <c r="F212" s="20">
        <v>320</v>
      </c>
      <c r="G212" s="21">
        <v>24</v>
      </c>
      <c r="H212" s="21">
        <v>225.6</v>
      </c>
      <c r="I212" s="21">
        <v>0.89</v>
      </c>
      <c r="J212" s="21">
        <f t="shared" si="6"/>
        <v>0.99264</v>
      </c>
      <c r="K212" s="21">
        <f t="shared" si="7"/>
        <v>72.192</v>
      </c>
    </row>
    <row r="213" s="9" customFormat="1" ht="15" customHeight="1" spans="1:11">
      <c r="A213" s="20">
        <v>212</v>
      </c>
      <c r="B213" s="21" t="s">
        <v>1405</v>
      </c>
      <c r="C213" s="21" t="s">
        <v>1303</v>
      </c>
      <c r="D213" s="21" t="s">
        <v>1301</v>
      </c>
      <c r="E213" s="21" t="s">
        <v>1305</v>
      </c>
      <c r="F213" s="20">
        <v>320</v>
      </c>
      <c r="G213" s="21">
        <v>63</v>
      </c>
      <c r="H213" s="21">
        <v>1260</v>
      </c>
      <c r="I213" s="21">
        <v>5.72</v>
      </c>
      <c r="J213" s="21">
        <f t="shared" si="6"/>
        <v>5.544</v>
      </c>
      <c r="K213" s="21">
        <f t="shared" si="7"/>
        <v>403.2</v>
      </c>
    </row>
    <row r="214" s="9" customFormat="1" ht="15" customHeight="1" spans="1:11">
      <c r="A214" s="20">
        <v>213</v>
      </c>
      <c r="B214" s="21" t="s">
        <v>1405</v>
      </c>
      <c r="C214" s="21" t="s">
        <v>1317</v>
      </c>
      <c r="D214" s="21" t="s">
        <v>1350</v>
      </c>
      <c r="E214" s="21" t="s">
        <v>1299</v>
      </c>
      <c r="F214" s="20">
        <v>320</v>
      </c>
      <c r="G214" s="21">
        <v>500</v>
      </c>
      <c r="H214" s="21">
        <v>8250</v>
      </c>
      <c r="I214" s="21">
        <v>21.45</v>
      </c>
      <c r="J214" s="21">
        <f t="shared" si="6"/>
        <v>36.3</v>
      </c>
      <c r="K214" s="21">
        <f t="shared" si="7"/>
        <v>2640</v>
      </c>
    </row>
    <row r="215" s="9" customFormat="1" ht="15" customHeight="1" spans="1:11">
      <c r="A215" s="20">
        <v>214</v>
      </c>
      <c r="B215" s="21" t="s">
        <v>1405</v>
      </c>
      <c r="C215" s="21" t="s">
        <v>1317</v>
      </c>
      <c r="D215" s="21" t="s">
        <v>1395</v>
      </c>
      <c r="E215" s="21" t="s">
        <v>1299</v>
      </c>
      <c r="F215" s="20">
        <v>320</v>
      </c>
      <c r="G215" s="21">
        <v>15</v>
      </c>
      <c r="H215" s="21">
        <v>221.3</v>
      </c>
      <c r="I215" s="21">
        <v>0.554</v>
      </c>
      <c r="J215" s="21">
        <f t="shared" si="6"/>
        <v>0.97372</v>
      </c>
      <c r="K215" s="21">
        <f t="shared" si="7"/>
        <v>70.816</v>
      </c>
    </row>
    <row r="216" s="9" customFormat="1" ht="15" customHeight="1" spans="1:11">
      <c r="A216" s="20">
        <v>215</v>
      </c>
      <c r="B216" s="21" t="s">
        <v>1405</v>
      </c>
      <c r="C216" s="21" t="s">
        <v>1317</v>
      </c>
      <c r="D216" s="21" t="s">
        <v>1395</v>
      </c>
      <c r="E216" s="21" t="s">
        <v>1299</v>
      </c>
      <c r="F216" s="20">
        <v>320</v>
      </c>
      <c r="G216" s="21">
        <v>6</v>
      </c>
      <c r="H216" s="21">
        <v>82.7</v>
      </c>
      <c r="I216" s="21">
        <v>0.222</v>
      </c>
      <c r="J216" s="21">
        <f t="shared" si="6"/>
        <v>0.36388</v>
      </c>
      <c r="K216" s="21">
        <f t="shared" si="7"/>
        <v>26.464</v>
      </c>
    </row>
    <row r="217" s="9" customFormat="1" ht="15" customHeight="1" spans="1:11">
      <c r="A217" s="20">
        <v>216</v>
      </c>
      <c r="B217" s="21" t="s">
        <v>1406</v>
      </c>
      <c r="C217" s="21" t="s">
        <v>1339</v>
      </c>
      <c r="D217" s="21" t="s">
        <v>1307</v>
      </c>
      <c r="E217" s="21" t="s">
        <v>1359</v>
      </c>
      <c r="F217" s="20">
        <v>50</v>
      </c>
      <c r="G217" s="21">
        <v>100</v>
      </c>
      <c r="H217" s="21">
        <v>1600</v>
      </c>
      <c r="I217" s="21">
        <v>3.8</v>
      </c>
      <c r="J217" s="21">
        <f t="shared" si="6"/>
        <v>1.1</v>
      </c>
      <c r="K217" s="21">
        <f t="shared" si="7"/>
        <v>80</v>
      </c>
    </row>
    <row r="218" s="9" customFormat="1" ht="15" customHeight="1" spans="1:11">
      <c r="A218" s="20">
        <v>217</v>
      </c>
      <c r="B218" s="21" t="s">
        <v>1406</v>
      </c>
      <c r="C218" s="21" t="s">
        <v>1303</v>
      </c>
      <c r="D218" s="21" t="s">
        <v>1330</v>
      </c>
      <c r="E218" s="21" t="s">
        <v>1299</v>
      </c>
      <c r="F218" s="20">
        <v>320</v>
      </c>
      <c r="G218" s="21">
        <v>126</v>
      </c>
      <c r="H218" s="21">
        <v>1323</v>
      </c>
      <c r="I218" s="21">
        <v>4.69</v>
      </c>
      <c r="J218" s="21">
        <f t="shared" si="6"/>
        <v>5.8212</v>
      </c>
      <c r="K218" s="21">
        <f t="shared" si="7"/>
        <v>423.36</v>
      </c>
    </row>
    <row r="219" s="9" customFormat="1" ht="15" customHeight="1" spans="1:11">
      <c r="A219" s="20">
        <v>218</v>
      </c>
      <c r="B219" s="21" t="s">
        <v>1406</v>
      </c>
      <c r="C219" s="21" t="s">
        <v>1303</v>
      </c>
      <c r="D219" s="21" t="s">
        <v>1330</v>
      </c>
      <c r="E219" s="21" t="s">
        <v>1299</v>
      </c>
      <c r="F219" s="20">
        <v>320</v>
      </c>
      <c r="G219" s="21">
        <v>63</v>
      </c>
      <c r="H219" s="21">
        <v>592.2</v>
      </c>
      <c r="I219" s="21">
        <v>2.35</v>
      </c>
      <c r="J219" s="21">
        <f t="shared" si="6"/>
        <v>2.60568</v>
      </c>
      <c r="K219" s="21">
        <f t="shared" si="7"/>
        <v>189.504</v>
      </c>
    </row>
    <row r="220" s="9" customFormat="1" ht="15" customHeight="1" spans="1:11">
      <c r="A220" s="20">
        <v>219</v>
      </c>
      <c r="B220" s="21" t="s">
        <v>1406</v>
      </c>
      <c r="C220" s="21" t="s">
        <v>1303</v>
      </c>
      <c r="D220" s="21" t="s">
        <v>1304</v>
      </c>
      <c r="E220" s="21" t="s">
        <v>1299</v>
      </c>
      <c r="F220" s="20">
        <v>320</v>
      </c>
      <c r="G220" s="21">
        <v>140</v>
      </c>
      <c r="H220" s="21">
        <v>1610</v>
      </c>
      <c r="I220" s="21">
        <v>5.215</v>
      </c>
      <c r="J220" s="21">
        <f t="shared" si="6"/>
        <v>7.084</v>
      </c>
      <c r="K220" s="21">
        <f t="shared" si="7"/>
        <v>515.2</v>
      </c>
    </row>
    <row r="221" s="9" customFormat="1" ht="15" customHeight="1" spans="1:11">
      <c r="A221" s="20">
        <v>220</v>
      </c>
      <c r="B221" s="21" t="s">
        <v>1406</v>
      </c>
      <c r="C221" s="21" t="s">
        <v>1303</v>
      </c>
      <c r="D221" s="21" t="s">
        <v>1304</v>
      </c>
      <c r="E221" s="21" t="s">
        <v>1299</v>
      </c>
      <c r="F221" s="20">
        <v>320</v>
      </c>
      <c r="G221" s="21">
        <v>75</v>
      </c>
      <c r="H221" s="21">
        <v>862.5</v>
      </c>
      <c r="I221" s="21">
        <v>2.794</v>
      </c>
      <c r="J221" s="21">
        <f t="shared" si="6"/>
        <v>3.795</v>
      </c>
      <c r="K221" s="21">
        <f t="shared" si="7"/>
        <v>276</v>
      </c>
    </row>
    <row r="222" s="9" customFormat="1" ht="15" customHeight="1" spans="1:11">
      <c r="A222" s="20">
        <v>221</v>
      </c>
      <c r="B222" s="21" t="s">
        <v>1406</v>
      </c>
      <c r="C222" s="21" t="s">
        <v>1303</v>
      </c>
      <c r="D222" s="21" t="s">
        <v>1304</v>
      </c>
      <c r="E222" s="21" t="s">
        <v>1299</v>
      </c>
      <c r="F222" s="20">
        <v>320</v>
      </c>
      <c r="G222" s="21">
        <v>136</v>
      </c>
      <c r="H222" s="21">
        <v>1564</v>
      </c>
      <c r="I222" s="21">
        <v>5.066</v>
      </c>
      <c r="J222" s="21">
        <f t="shared" si="6"/>
        <v>6.8816</v>
      </c>
      <c r="K222" s="21">
        <f t="shared" si="7"/>
        <v>500.48</v>
      </c>
    </row>
    <row r="223" s="9" customFormat="1" ht="15" customHeight="1" spans="1:11">
      <c r="A223" s="20">
        <v>222</v>
      </c>
      <c r="B223" s="21" t="s">
        <v>1407</v>
      </c>
      <c r="C223" s="21" t="s">
        <v>1313</v>
      </c>
      <c r="D223" s="21" t="s">
        <v>1330</v>
      </c>
      <c r="E223" s="21" t="s">
        <v>1299</v>
      </c>
      <c r="F223" s="20">
        <v>320</v>
      </c>
      <c r="G223" s="21">
        <v>725</v>
      </c>
      <c r="H223" s="21">
        <v>10295</v>
      </c>
      <c r="I223" s="21">
        <v>28.5</v>
      </c>
      <c r="J223" s="21">
        <f t="shared" si="6"/>
        <v>45.298</v>
      </c>
      <c r="K223" s="21">
        <f t="shared" si="7"/>
        <v>3294.4</v>
      </c>
    </row>
    <row r="224" s="9" customFormat="1" ht="15" customHeight="1" spans="1:11">
      <c r="A224" s="20">
        <v>223</v>
      </c>
      <c r="B224" s="21" t="s">
        <v>1407</v>
      </c>
      <c r="C224" s="21" t="s">
        <v>1313</v>
      </c>
      <c r="D224" s="21" t="s">
        <v>1301</v>
      </c>
      <c r="E224" s="21" t="s">
        <v>1299</v>
      </c>
      <c r="F224" s="20">
        <v>320</v>
      </c>
      <c r="G224" s="21">
        <v>150</v>
      </c>
      <c r="H224" s="21">
        <v>2445</v>
      </c>
      <c r="I224" s="21">
        <v>7</v>
      </c>
      <c r="J224" s="21">
        <f t="shared" si="6"/>
        <v>10.758</v>
      </c>
      <c r="K224" s="21">
        <f t="shared" si="7"/>
        <v>782.4</v>
      </c>
    </row>
    <row r="225" s="9" customFormat="1" ht="15" customHeight="1" spans="1:11">
      <c r="A225" s="20">
        <v>224</v>
      </c>
      <c r="B225" s="21" t="s">
        <v>1408</v>
      </c>
      <c r="C225" s="21" t="s">
        <v>1409</v>
      </c>
      <c r="D225" s="21" t="s">
        <v>1341</v>
      </c>
      <c r="E225" s="21" t="s">
        <v>1410</v>
      </c>
      <c r="F225" s="20">
        <v>45</v>
      </c>
      <c r="G225" s="21">
        <v>200</v>
      </c>
      <c r="H225" s="21">
        <v>4360</v>
      </c>
      <c r="I225" s="21">
        <v>9.21</v>
      </c>
      <c r="J225" s="21">
        <f t="shared" si="6"/>
        <v>2.69775</v>
      </c>
      <c r="K225" s="21">
        <f t="shared" si="7"/>
        <v>196.2</v>
      </c>
    </row>
    <row r="226" s="9" customFormat="1" ht="15" customHeight="1" spans="1:11">
      <c r="A226" s="20">
        <v>225</v>
      </c>
      <c r="B226" s="21" t="s">
        <v>1408</v>
      </c>
      <c r="C226" s="21" t="s">
        <v>1409</v>
      </c>
      <c r="D226" s="21" t="s">
        <v>1341</v>
      </c>
      <c r="E226" s="21" t="s">
        <v>1410</v>
      </c>
      <c r="F226" s="20">
        <v>45</v>
      </c>
      <c r="G226" s="21">
        <v>150</v>
      </c>
      <c r="H226" s="21">
        <v>3090</v>
      </c>
      <c r="I226" s="21">
        <v>7.92</v>
      </c>
      <c r="J226" s="21">
        <f t="shared" si="6"/>
        <v>1.9119375</v>
      </c>
      <c r="K226" s="21">
        <f t="shared" si="7"/>
        <v>139.05</v>
      </c>
    </row>
    <row r="227" s="9" customFormat="1" ht="15" customHeight="1" spans="1:11">
      <c r="A227" s="20">
        <v>226</v>
      </c>
      <c r="B227" s="21" t="s">
        <v>1408</v>
      </c>
      <c r="C227" s="21" t="s">
        <v>1306</v>
      </c>
      <c r="D227" s="21" t="s">
        <v>1307</v>
      </c>
      <c r="E227" s="21" t="s">
        <v>1299</v>
      </c>
      <c r="F227" s="20">
        <v>320</v>
      </c>
      <c r="G227" s="21">
        <v>1110</v>
      </c>
      <c r="H227" s="21">
        <v>24420</v>
      </c>
      <c r="I227" s="21">
        <v>66.33</v>
      </c>
      <c r="J227" s="21">
        <f t="shared" si="6"/>
        <v>107.448</v>
      </c>
      <c r="K227" s="21">
        <f t="shared" si="7"/>
        <v>7814.4</v>
      </c>
    </row>
    <row r="228" s="9" customFormat="1" ht="15" customHeight="1" spans="1:11">
      <c r="A228" s="20">
        <v>227</v>
      </c>
      <c r="B228" s="21" t="s">
        <v>1408</v>
      </c>
      <c r="C228" s="21" t="s">
        <v>1317</v>
      </c>
      <c r="D228" s="21" t="s">
        <v>1366</v>
      </c>
      <c r="E228" s="21" t="s">
        <v>1299</v>
      </c>
      <c r="F228" s="20">
        <v>320</v>
      </c>
      <c r="G228" s="21">
        <v>200</v>
      </c>
      <c r="H228" s="21">
        <v>3400</v>
      </c>
      <c r="I228" s="21">
        <v>7.663</v>
      </c>
      <c r="J228" s="21">
        <f t="shared" si="6"/>
        <v>14.96</v>
      </c>
      <c r="K228" s="21">
        <f t="shared" si="7"/>
        <v>1088</v>
      </c>
    </row>
    <row r="229" s="9" customFormat="1" ht="15" customHeight="1" spans="1:11">
      <c r="A229" s="20">
        <v>228</v>
      </c>
      <c r="B229" s="21" t="s">
        <v>1408</v>
      </c>
      <c r="C229" s="21" t="s">
        <v>1317</v>
      </c>
      <c r="D229" s="21" t="s">
        <v>1366</v>
      </c>
      <c r="E229" s="21" t="s">
        <v>1299</v>
      </c>
      <c r="F229" s="20">
        <v>320</v>
      </c>
      <c r="G229" s="21">
        <v>3</v>
      </c>
      <c r="H229" s="21">
        <v>40.6</v>
      </c>
      <c r="I229" s="21">
        <v>0.111</v>
      </c>
      <c r="J229" s="21">
        <f t="shared" si="6"/>
        <v>0.17864</v>
      </c>
      <c r="K229" s="21">
        <f t="shared" si="7"/>
        <v>12.992</v>
      </c>
    </row>
    <row r="230" s="9" customFormat="1" ht="15" customHeight="1" spans="1:11">
      <c r="A230" s="20">
        <v>229</v>
      </c>
      <c r="B230" s="21" t="s">
        <v>1408</v>
      </c>
      <c r="C230" s="21" t="s">
        <v>1317</v>
      </c>
      <c r="D230" s="21" t="s">
        <v>1325</v>
      </c>
      <c r="E230" s="21" t="s">
        <v>1299</v>
      </c>
      <c r="F230" s="20">
        <v>320</v>
      </c>
      <c r="G230" s="21">
        <v>1</v>
      </c>
      <c r="H230" s="21">
        <v>15.2</v>
      </c>
      <c r="I230" s="21">
        <v>0.037</v>
      </c>
      <c r="J230" s="21">
        <f t="shared" si="6"/>
        <v>0.06688</v>
      </c>
      <c r="K230" s="21">
        <f t="shared" si="7"/>
        <v>4.864</v>
      </c>
    </row>
    <row r="231" s="9" customFormat="1" ht="15" customHeight="1" spans="1:11">
      <c r="A231" s="20">
        <v>230</v>
      </c>
      <c r="B231" s="21" t="s">
        <v>1411</v>
      </c>
      <c r="C231" s="21" t="s">
        <v>1345</v>
      </c>
      <c r="D231" s="21" t="s">
        <v>1321</v>
      </c>
      <c r="E231" s="21" t="s">
        <v>1299</v>
      </c>
      <c r="F231" s="20">
        <v>320</v>
      </c>
      <c r="G231" s="21">
        <v>1375</v>
      </c>
      <c r="H231" s="21">
        <v>20625</v>
      </c>
      <c r="I231" s="21">
        <v>60.51</v>
      </c>
      <c r="J231" s="21">
        <f t="shared" si="6"/>
        <v>90.75</v>
      </c>
      <c r="K231" s="21">
        <f t="shared" si="7"/>
        <v>6600</v>
      </c>
    </row>
    <row r="232" s="9" customFormat="1" ht="15" customHeight="1" spans="1:11">
      <c r="A232" s="20">
        <v>231</v>
      </c>
      <c r="B232" s="21" t="s">
        <v>1412</v>
      </c>
      <c r="C232" s="21" t="s">
        <v>1303</v>
      </c>
      <c r="D232" s="21" t="s">
        <v>1311</v>
      </c>
      <c r="E232" s="21" t="s">
        <v>1299</v>
      </c>
      <c r="F232" s="20">
        <v>320</v>
      </c>
      <c r="G232" s="21">
        <v>115</v>
      </c>
      <c r="H232" s="21">
        <v>1714.5</v>
      </c>
      <c r="I232" s="21">
        <v>1.796</v>
      </c>
      <c r="J232" s="21">
        <f t="shared" si="6"/>
        <v>7.5438</v>
      </c>
      <c r="K232" s="21">
        <f t="shared" si="7"/>
        <v>548.64</v>
      </c>
    </row>
    <row r="233" s="9" customFormat="1" ht="15" customHeight="1" spans="1:11">
      <c r="A233" s="20">
        <v>232</v>
      </c>
      <c r="B233" s="21" t="s">
        <v>1412</v>
      </c>
      <c r="C233" s="21" t="s">
        <v>1303</v>
      </c>
      <c r="D233" s="21" t="s">
        <v>1311</v>
      </c>
      <c r="E233" s="21" t="s">
        <v>1299</v>
      </c>
      <c r="F233" s="20">
        <v>320</v>
      </c>
      <c r="G233" s="21">
        <v>202</v>
      </c>
      <c r="H233" s="21">
        <v>1952.8</v>
      </c>
      <c r="I233" s="21">
        <v>8.945</v>
      </c>
      <c r="J233" s="21">
        <f t="shared" si="6"/>
        <v>8.59232</v>
      </c>
      <c r="K233" s="21">
        <f t="shared" si="7"/>
        <v>624.896</v>
      </c>
    </row>
    <row r="234" s="9" customFormat="1" ht="15" customHeight="1" spans="1:11">
      <c r="A234" s="20">
        <v>233</v>
      </c>
      <c r="B234" s="21" t="s">
        <v>1412</v>
      </c>
      <c r="C234" s="21" t="s">
        <v>1303</v>
      </c>
      <c r="D234" s="21" t="s">
        <v>1311</v>
      </c>
      <c r="E234" s="21" t="s">
        <v>1299</v>
      </c>
      <c r="F234" s="20">
        <v>320</v>
      </c>
      <c r="G234" s="21">
        <v>72</v>
      </c>
      <c r="H234" s="21">
        <v>641.4</v>
      </c>
      <c r="I234" s="21">
        <v>2.046</v>
      </c>
      <c r="J234" s="21">
        <f t="shared" si="6"/>
        <v>2.82216</v>
      </c>
      <c r="K234" s="21">
        <f t="shared" si="7"/>
        <v>205.248</v>
      </c>
    </row>
    <row r="235" s="9" customFormat="1" ht="15" customHeight="1" spans="1:11">
      <c r="A235" s="20">
        <v>234</v>
      </c>
      <c r="B235" s="21" t="s">
        <v>1412</v>
      </c>
      <c r="C235" s="21" t="s">
        <v>1297</v>
      </c>
      <c r="D235" s="21" t="s">
        <v>1301</v>
      </c>
      <c r="E235" s="21" t="s">
        <v>1299</v>
      </c>
      <c r="F235" s="20">
        <v>320</v>
      </c>
      <c r="G235" s="21">
        <v>376</v>
      </c>
      <c r="H235" s="21">
        <v>5828</v>
      </c>
      <c r="I235" s="21">
        <v>15.89</v>
      </c>
      <c r="J235" s="21">
        <f t="shared" si="6"/>
        <v>25.6432</v>
      </c>
      <c r="K235" s="21">
        <f t="shared" si="7"/>
        <v>1864.96</v>
      </c>
    </row>
    <row r="236" s="9" customFormat="1" ht="15" customHeight="1" spans="1:11">
      <c r="A236" s="20">
        <v>235</v>
      </c>
      <c r="B236" s="21" t="s">
        <v>1412</v>
      </c>
      <c r="C236" s="21" t="s">
        <v>1313</v>
      </c>
      <c r="D236" s="21" t="s">
        <v>1363</v>
      </c>
      <c r="E236" s="21" t="s">
        <v>1299</v>
      </c>
      <c r="F236" s="20">
        <v>320</v>
      </c>
      <c r="G236" s="21">
        <v>465</v>
      </c>
      <c r="H236" s="21">
        <v>8277</v>
      </c>
      <c r="I236" s="21">
        <v>25.8</v>
      </c>
      <c r="J236" s="21">
        <f t="shared" si="6"/>
        <v>36.4188</v>
      </c>
      <c r="K236" s="21">
        <f t="shared" si="7"/>
        <v>2648.64</v>
      </c>
    </row>
    <row r="237" s="9" customFormat="1" ht="15" customHeight="1" spans="1:11">
      <c r="A237" s="20">
        <v>236</v>
      </c>
      <c r="B237" s="21" t="s">
        <v>1412</v>
      </c>
      <c r="C237" s="21" t="s">
        <v>1303</v>
      </c>
      <c r="D237" s="21" t="s">
        <v>1311</v>
      </c>
      <c r="E237" s="21" t="s">
        <v>1299</v>
      </c>
      <c r="F237" s="20">
        <v>320</v>
      </c>
      <c r="G237" s="21">
        <v>2</v>
      </c>
      <c r="H237" s="21">
        <v>9.5</v>
      </c>
      <c r="I237" s="21">
        <v>0.016</v>
      </c>
      <c r="J237" s="21">
        <f t="shared" si="6"/>
        <v>0.0418</v>
      </c>
      <c r="K237" s="21">
        <f t="shared" si="7"/>
        <v>3.04</v>
      </c>
    </row>
    <row r="238" s="9" customFormat="1" ht="15" customHeight="1" spans="1:11">
      <c r="A238" s="20">
        <v>237</v>
      </c>
      <c r="B238" s="21" t="s">
        <v>1412</v>
      </c>
      <c r="C238" s="21" t="s">
        <v>1327</v>
      </c>
      <c r="D238" s="21" t="s">
        <v>1316</v>
      </c>
      <c r="E238" s="21" t="s">
        <v>1299</v>
      </c>
      <c r="F238" s="20">
        <v>320</v>
      </c>
      <c r="G238" s="21">
        <v>8</v>
      </c>
      <c r="H238" s="21">
        <v>100</v>
      </c>
      <c r="I238" s="21">
        <v>0.09</v>
      </c>
      <c r="J238" s="21">
        <f t="shared" si="6"/>
        <v>0.44</v>
      </c>
      <c r="K238" s="21">
        <f t="shared" si="7"/>
        <v>32</v>
      </c>
    </row>
    <row r="239" s="9" customFormat="1" ht="15" customHeight="1" spans="1:11">
      <c r="A239" s="20">
        <v>238</v>
      </c>
      <c r="B239" s="21" t="s">
        <v>1413</v>
      </c>
      <c r="C239" s="21" t="s">
        <v>1414</v>
      </c>
      <c r="D239" s="21" t="s">
        <v>1321</v>
      </c>
      <c r="E239" s="21" t="s">
        <v>1305</v>
      </c>
      <c r="F239" s="20">
        <v>320</v>
      </c>
      <c r="G239" s="21">
        <v>480</v>
      </c>
      <c r="H239" s="21">
        <v>5716.8</v>
      </c>
      <c r="I239" s="21">
        <v>12.57</v>
      </c>
      <c r="J239" s="21">
        <f t="shared" si="6"/>
        <v>25.15392</v>
      </c>
      <c r="K239" s="21">
        <f t="shared" si="7"/>
        <v>1829.376</v>
      </c>
    </row>
    <row r="240" s="9" customFormat="1" ht="15" customHeight="1" spans="1:11">
      <c r="A240" s="20">
        <v>239</v>
      </c>
      <c r="B240" s="21" t="s">
        <v>1413</v>
      </c>
      <c r="C240" s="21" t="s">
        <v>1414</v>
      </c>
      <c r="D240" s="21" t="s">
        <v>1321</v>
      </c>
      <c r="E240" s="21" t="s">
        <v>1305</v>
      </c>
      <c r="F240" s="20">
        <v>320</v>
      </c>
      <c r="G240" s="21">
        <v>1</v>
      </c>
      <c r="H240" s="21">
        <v>10</v>
      </c>
      <c r="I240" s="21">
        <v>0.1</v>
      </c>
      <c r="J240" s="21">
        <f t="shared" si="6"/>
        <v>0.044</v>
      </c>
      <c r="K240" s="21">
        <f t="shared" si="7"/>
        <v>3.2</v>
      </c>
    </row>
    <row r="241" s="9" customFormat="1" ht="15" customHeight="1" spans="1:11">
      <c r="A241" s="20">
        <v>240</v>
      </c>
      <c r="B241" s="21" t="s">
        <v>1415</v>
      </c>
      <c r="C241" s="21" t="s">
        <v>1339</v>
      </c>
      <c r="D241" s="21" t="s">
        <v>1363</v>
      </c>
      <c r="E241" s="21" t="s">
        <v>1340</v>
      </c>
      <c r="F241" s="20">
        <v>50</v>
      </c>
      <c r="G241" s="21">
        <v>150</v>
      </c>
      <c r="H241" s="21">
        <v>2400</v>
      </c>
      <c r="I241" s="21">
        <v>5.7</v>
      </c>
      <c r="J241" s="21">
        <f t="shared" si="6"/>
        <v>1.65</v>
      </c>
      <c r="K241" s="21">
        <f t="shared" si="7"/>
        <v>120</v>
      </c>
    </row>
    <row r="242" s="9" customFormat="1" ht="15" customHeight="1" spans="1:11">
      <c r="A242" s="20">
        <v>241</v>
      </c>
      <c r="B242" s="21" t="s">
        <v>1415</v>
      </c>
      <c r="C242" s="21" t="s">
        <v>1414</v>
      </c>
      <c r="D242" s="21" t="s">
        <v>1321</v>
      </c>
      <c r="E242" s="21" t="s">
        <v>1305</v>
      </c>
      <c r="F242" s="20">
        <v>320</v>
      </c>
      <c r="G242" s="21">
        <v>256</v>
      </c>
      <c r="H242" s="21">
        <v>6863</v>
      </c>
      <c r="I242" s="21">
        <v>20</v>
      </c>
      <c r="J242" s="21">
        <f t="shared" si="6"/>
        <v>30.1972</v>
      </c>
      <c r="K242" s="21">
        <f t="shared" si="7"/>
        <v>2196.16</v>
      </c>
    </row>
    <row r="243" s="9" customFormat="1" ht="15" customHeight="1" spans="1:11">
      <c r="A243" s="20">
        <v>242</v>
      </c>
      <c r="B243" s="21" t="s">
        <v>1415</v>
      </c>
      <c r="C243" s="21" t="s">
        <v>1414</v>
      </c>
      <c r="D243" s="21" t="s">
        <v>1321</v>
      </c>
      <c r="E243" s="21" t="s">
        <v>1305</v>
      </c>
      <c r="F243" s="20">
        <v>320</v>
      </c>
      <c r="G243" s="21">
        <v>672</v>
      </c>
      <c r="H243" s="21">
        <v>8003</v>
      </c>
      <c r="I243" s="21">
        <v>17.6</v>
      </c>
      <c r="J243" s="21">
        <f t="shared" si="6"/>
        <v>35.2132</v>
      </c>
      <c r="K243" s="21">
        <f t="shared" si="7"/>
        <v>2560.96</v>
      </c>
    </row>
    <row r="244" s="9" customFormat="1" ht="15" customHeight="1" spans="1:11">
      <c r="A244" s="20">
        <v>243</v>
      </c>
      <c r="B244" s="21" t="s">
        <v>1415</v>
      </c>
      <c r="C244" s="21" t="s">
        <v>1414</v>
      </c>
      <c r="D244" s="21" t="s">
        <v>1321</v>
      </c>
      <c r="E244" s="21" t="s">
        <v>1305</v>
      </c>
      <c r="F244" s="20">
        <v>320</v>
      </c>
      <c r="G244" s="21">
        <v>264</v>
      </c>
      <c r="H244" s="21">
        <v>3144</v>
      </c>
      <c r="I244" s="21">
        <v>7</v>
      </c>
      <c r="J244" s="21">
        <f t="shared" si="6"/>
        <v>13.8336</v>
      </c>
      <c r="K244" s="21">
        <f t="shared" si="7"/>
        <v>1006.08</v>
      </c>
    </row>
    <row r="245" s="9" customFormat="1" ht="15" customHeight="1" spans="1:11">
      <c r="A245" s="20">
        <v>244</v>
      </c>
      <c r="B245" s="21" t="s">
        <v>1415</v>
      </c>
      <c r="C245" s="21" t="s">
        <v>1414</v>
      </c>
      <c r="D245" s="21" t="s">
        <v>1321</v>
      </c>
      <c r="E245" s="21" t="s">
        <v>1305</v>
      </c>
      <c r="F245" s="20">
        <v>320</v>
      </c>
      <c r="G245" s="21">
        <v>342</v>
      </c>
      <c r="H245" s="21">
        <v>5215</v>
      </c>
      <c r="I245" s="21">
        <v>12</v>
      </c>
      <c r="J245" s="21">
        <f t="shared" si="6"/>
        <v>22.946</v>
      </c>
      <c r="K245" s="21">
        <f t="shared" si="7"/>
        <v>1668.8</v>
      </c>
    </row>
    <row r="246" s="9" customFormat="1" ht="15" customHeight="1" spans="1:11">
      <c r="A246" s="20">
        <v>245</v>
      </c>
      <c r="B246" s="21" t="s">
        <v>1415</v>
      </c>
      <c r="C246" s="21" t="s">
        <v>1297</v>
      </c>
      <c r="D246" s="21" t="s">
        <v>1298</v>
      </c>
      <c r="E246" s="21" t="s">
        <v>1299</v>
      </c>
      <c r="F246" s="20">
        <v>320</v>
      </c>
      <c r="G246" s="21">
        <v>330</v>
      </c>
      <c r="H246" s="21">
        <v>7260</v>
      </c>
      <c r="I246" s="21">
        <v>20.1</v>
      </c>
      <c r="J246" s="21">
        <f t="shared" si="6"/>
        <v>31.944</v>
      </c>
      <c r="K246" s="21">
        <f t="shared" si="7"/>
        <v>2323.2</v>
      </c>
    </row>
    <row r="247" s="9" customFormat="1" ht="15" customHeight="1" spans="1:11">
      <c r="A247" s="20">
        <v>246</v>
      </c>
      <c r="B247" s="21" t="s">
        <v>1415</v>
      </c>
      <c r="C247" s="21" t="s">
        <v>1371</v>
      </c>
      <c r="D247" s="21" t="s">
        <v>1372</v>
      </c>
      <c r="E247" s="21" t="s">
        <v>1299</v>
      </c>
      <c r="F247" s="20">
        <v>320</v>
      </c>
      <c r="G247" s="21">
        <v>188</v>
      </c>
      <c r="H247" s="21">
        <v>2812.5</v>
      </c>
      <c r="I247" s="21">
        <v>8.25</v>
      </c>
      <c r="J247" s="21">
        <f t="shared" si="6"/>
        <v>12.375</v>
      </c>
      <c r="K247" s="21">
        <f t="shared" si="7"/>
        <v>900</v>
      </c>
    </row>
    <row r="248" s="9" customFormat="1" ht="15" customHeight="1" spans="1:11">
      <c r="A248" s="20">
        <v>247</v>
      </c>
      <c r="B248" s="21" t="s">
        <v>1415</v>
      </c>
      <c r="C248" s="21" t="s">
        <v>1371</v>
      </c>
      <c r="D248" s="21" t="s">
        <v>1328</v>
      </c>
      <c r="E248" s="21" t="s">
        <v>1299</v>
      </c>
      <c r="F248" s="20">
        <v>320</v>
      </c>
      <c r="G248" s="21">
        <v>2</v>
      </c>
      <c r="H248" s="21">
        <v>16.4</v>
      </c>
      <c r="I248" s="21">
        <v>0.05</v>
      </c>
      <c r="J248" s="21">
        <f t="shared" si="6"/>
        <v>0.07216</v>
      </c>
      <c r="K248" s="21">
        <f t="shared" si="7"/>
        <v>5.248</v>
      </c>
    </row>
    <row r="249" s="9" customFormat="1" ht="15" customHeight="1" spans="1:11">
      <c r="A249" s="20">
        <v>248</v>
      </c>
      <c r="B249" s="21" t="s">
        <v>1416</v>
      </c>
      <c r="C249" s="21" t="s">
        <v>1417</v>
      </c>
      <c r="D249" s="21" t="s">
        <v>1301</v>
      </c>
      <c r="E249" s="21" t="s">
        <v>1299</v>
      </c>
      <c r="F249" s="20">
        <v>320</v>
      </c>
      <c r="G249" s="21">
        <v>250</v>
      </c>
      <c r="H249" s="21">
        <v>3500</v>
      </c>
      <c r="I249" s="21">
        <v>9.14</v>
      </c>
      <c r="J249" s="21">
        <f t="shared" si="6"/>
        <v>15.4</v>
      </c>
      <c r="K249" s="21">
        <f t="shared" si="7"/>
        <v>1120</v>
      </c>
    </row>
    <row r="250" s="9" customFormat="1" ht="15" customHeight="1" spans="1:11">
      <c r="A250" s="20">
        <v>249</v>
      </c>
      <c r="B250" s="21" t="s">
        <v>1416</v>
      </c>
      <c r="C250" s="21" t="s">
        <v>1297</v>
      </c>
      <c r="D250" s="21" t="s">
        <v>1301</v>
      </c>
      <c r="E250" s="21" t="s">
        <v>1299</v>
      </c>
      <c r="F250" s="20">
        <v>320</v>
      </c>
      <c r="G250" s="21">
        <v>430</v>
      </c>
      <c r="H250" s="21">
        <v>6665</v>
      </c>
      <c r="I250" s="21">
        <v>18.17</v>
      </c>
      <c r="J250" s="21">
        <f t="shared" si="6"/>
        <v>29.326</v>
      </c>
      <c r="K250" s="21">
        <f t="shared" si="7"/>
        <v>2132.8</v>
      </c>
    </row>
    <row r="251" s="9" customFormat="1" ht="15" customHeight="1" spans="1:11">
      <c r="A251" s="20">
        <v>250</v>
      </c>
      <c r="B251" s="21" t="s">
        <v>1416</v>
      </c>
      <c r="C251" s="21" t="s">
        <v>1303</v>
      </c>
      <c r="D251" s="21" t="s">
        <v>1304</v>
      </c>
      <c r="E251" s="21" t="s">
        <v>1299</v>
      </c>
      <c r="F251" s="20">
        <v>320</v>
      </c>
      <c r="G251" s="21">
        <v>126</v>
      </c>
      <c r="H251" s="21">
        <v>1449</v>
      </c>
      <c r="I251" s="21">
        <v>4.69</v>
      </c>
      <c r="J251" s="21">
        <f t="shared" si="6"/>
        <v>6.3756</v>
      </c>
      <c r="K251" s="21">
        <f t="shared" si="7"/>
        <v>463.68</v>
      </c>
    </row>
    <row r="252" s="9" customFormat="1" ht="15" customHeight="1" spans="1:11">
      <c r="A252" s="20">
        <v>251</v>
      </c>
      <c r="B252" s="21" t="s">
        <v>1416</v>
      </c>
      <c r="C252" s="21" t="s">
        <v>1303</v>
      </c>
      <c r="D252" s="21" t="s">
        <v>1304</v>
      </c>
      <c r="E252" s="21" t="s">
        <v>1305</v>
      </c>
      <c r="F252" s="20">
        <v>320</v>
      </c>
      <c r="G252" s="21">
        <v>106</v>
      </c>
      <c r="H252" s="21">
        <v>1219</v>
      </c>
      <c r="I252" s="21">
        <v>3.95</v>
      </c>
      <c r="J252" s="21">
        <f t="shared" si="6"/>
        <v>5.3636</v>
      </c>
      <c r="K252" s="21">
        <f t="shared" si="7"/>
        <v>390.08</v>
      </c>
    </row>
    <row r="253" s="9" customFormat="1" ht="15" customHeight="1" spans="1:11">
      <c r="A253" s="20">
        <v>252</v>
      </c>
      <c r="B253" s="21" t="s">
        <v>1416</v>
      </c>
      <c r="C253" s="21" t="s">
        <v>1315</v>
      </c>
      <c r="D253" s="21" t="s">
        <v>1343</v>
      </c>
      <c r="E253" s="21" t="s">
        <v>1305</v>
      </c>
      <c r="F253" s="20">
        <v>320</v>
      </c>
      <c r="G253" s="21">
        <v>92</v>
      </c>
      <c r="H253" s="21">
        <v>2208</v>
      </c>
      <c r="I253" s="21">
        <v>6.61</v>
      </c>
      <c r="J253" s="21">
        <f t="shared" si="6"/>
        <v>9.7152</v>
      </c>
      <c r="K253" s="21">
        <f t="shared" si="7"/>
        <v>706.56</v>
      </c>
    </row>
    <row r="254" s="9" customFormat="1" ht="15" customHeight="1" spans="1:11">
      <c r="A254" s="20">
        <v>253</v>
      </c>
      <c r="B254" s="21" t="s">
        <v>1418</v>
      </c>
      <c r="C254" s="21" t="s">
        <v>1313</v>
      </c>
      <c r="D254" s="21" t="s">
        <v>1301</v>
      </c>
      <c r="E254" s="21" t="s">
        <v>1299</v>
      </c>
      <c r="F254" s="20">
        <v>320</v>
      </c>
      <c r="G254" s="21">
        <v>238</v>
      </c>
      <c r="H254" s="21">
        <v>4236.4</v>
      </c>
      <c r="I254" s="21">
        <v>13.2</v>
      </c>
      <c r="J254" s="21">
        <f t="shared" si="6"/>
        <v>18.64016</v>
      </c>
      <c r="K254" s="21">
        <f t="shared" si="7"/>
        <v>1355.648</v>
      </c>
    </row>
    <row r="255" s="9" customFormat="1" ht="15" customHeight="1" spans="1:11">
      <c r="A255" s="20">
        <v>254</v>
      </c>
      <c r="B255" s="21" t="s">
        <v>1418</v>
      </c>
      <c r="C255" s="21" t="s">
        <v>1313</v>
      </c>
      <c r="D255" s="21" t="s">
        <v>1343</v>
      </c>
      <c r="E255" s="21" t="s">
        <v>1299</v>
      </c>
      <c r="F255" s="20">
        <v>320</v>
      </c>
      <c r="G255" s="21">
        <v>200</v>
      </c>
      <c r="H255" s="21">
        <v>3560</v>
      </c>
      <c r="I255" s="21">
        <v>11.1</v>
      </c>
      <c r="J255" s="21">
        <f t="shared" si="6"/>
        <v>15.664</v>
      </c>
      <c r="K255" s="21">
        <f t="shared" si="7"/>
        <v>1139.2</v>
      </c>
    </row>
    <row r="256" s="9" customFormat="1" ht="15" customHeight="1" spans="1:11">
      <c r="A256" s="20">
        <v>255</v>
      </c>
      <c r="B256" s="21" t="s">
        <v>1418</v>
      </c>
      <c r="C256" s="21" t="s">
        <v>1313</v>
      </c>
      <c r="D256" s="21" t="s">
        <v>1377</v>
      </c>
      <c r="E256" s="21" t="s">
        <v>1299</v>
      </c>
      <c r="F256" s="20">
        <v>320</v>
      </c>
      <c r="G256" s="21">
        <v>200</v>
      </c>
      <c r="H256" s="21">
        <v>3560</v>
      </c>
      <c r="I256" s="21">
        <v>11.1</v>
      </c>
      <c r="J256" s="21">
        <f t="shared" si="6"/>
        <v>15.664</v>
      </c>
      <c r="K256" s="21">
        <f t="shared" si="7"/>
        <v>1139.2</v>
      </c>
    </row>
    <row r="257" s="9" customFormat="1" ht="15" customHeight="1" spans="1:11">
      <c r="A257" s="20">
        <v>256</v>
      </c>
      <c r="B257" s="21" t="s">
        <v>1418</v>
      </c>
      <c r="C257" s="21" t="s">
        <v>1317</v>
      </c>
      <c r="D257" s="21" t="s">
        <v>1350</v>
      </c>
      <c r="E257" s="21" t="s">
        <v>1299</v>
      </c>
      <c r="F257" s="20">
        <v>320</v>
      </c>
      <c r="G257" s="21">
        <v>1149</v>
      </c>
      <c r="H257" s="21">
        <v>19303.2</v>
      </c>
      <c r="I257" s="21">
        <v>44.022</v>
      </c>
      <c r="J257" s="21">
        <f t="shared" si="6"/>
        <v>84.93408</v>
      </c>
      <c r="K257" s="21">
        <f t="shared" si="7"/>
        <v>6177.024</v>
      </c>
    </row>
    <row r="258" ht="15" customHeight="1" spans="1:11">
      <c r="A258" s="20">
        <v>257</v>
      </c>
      <c r="B258" s="21" t="s">
        <v>1419</v>
      </c>
      <c r="C258" s="21" t="s">
        <v>1303</v>
      </c>
      <c r="D258" s="21" t="s">
        <v>1301</v>
      </c>
      <c r="E258" s="21" t="s">
        <v>1299</v>
      </c>
      <c r="F258" s="20">
        <v>320</v>
      </c>
      <c r="G258" s="21">
        <v>63</v>
      </c>
      <c r="H258" s="21">
        <v>724.5</v>
      </c>
      <c r="I258" s="21">
        <v>2.347</v>
      </c>
      <c r="J258" s="21">
        <f t="shared" ref="J258:J321" si="8">SUMPRODUCT(0.01375,F258,H258/1000)</f>
        <v>3.1878</v>
      </c>
      <c r="K258" s="21">
        <f t="shared" ref="K258:K321" si="9">SUMPRODUCT(F258,H258/1000)</f>
        <v>231.84</v>
      </c>
    </row>
    <row r="259" ht="15" customHeight="1" spans="1:11">
      <c r="A259" s="20">
        <v>258</v>
      </c>
      <c r="B259" s="21" t="s">
        <v>1419</v>
      </c>
      <c r="C259" s="21" t="s">
        <v>1303</v>
      </c>
      <c r="D259" s="21" t="s">
        <v>1301</v>
      </c>
      <c r="E259" s="21" t="s">
        <v>1299</v>
      </c>
      <c r="F259" s="20">
        <v>320</v>
      </c>
      <c r="G259" s="21">
        <v>63</v>
      </c>
      <c r="H259" s="21">
        <v>724.5</v>
      </c>
      <c r="I259" s="21">
        <v>2.347</v>
      </c>
      <c r="J259" s="21">
        <f t="shared" si="8"/>
        <v>3.1878</v>
      </c>
      <c r="K259" s="21">
        <f t="shared" si="9"/>
        <v>231.84</v>
      </c>
    </row>
    <row r="260" s="9" customFormat="1" ht="15" customHeight="1" spans="1:11">
      <c r="A260" s="20">
        <v>259</v>
      </c>
      <c r="B260" s="21" t="s">
        <v>1419</v>
      </c>
      <c r="C260" s="21" t="s">
        <v>1303</v>
      </c>
      <c r="D260" s="21" t="s">
        <v>1311</v>
      </c>
      <c r="E260" s="21" t="s">
        <v>1299</v>
      </c>
      <c r="F260" s="20">
        <v>320</v>
      </c>
      <c r="G260" s="21">
        <v>101</v>
      </c>
      <c r="H260" s="21">
        <v>1147.3</v>
      </c>
      <c r="I260" s="21">
        <v>3.422</v>
      </c>
      <c r="J260" s="21">
        <f t="shared" si="8"/>
        <v>5.04812</v>
      </c>
      <c r="K260" s="21">
        <f t="shared" si="9"/>
        <v>367.136</v>
      </c>
    </row>
    <row r="261" ht="15" customHeight="1" spans="1:11">
      <c r="A261" s="20">
        <v>260</v>
      </c>
      <c r="B261" s="21" t="s">
        <v>1419</v>
      </c>
      <c r="C261" s="21" t="s">
        <v>1297</v>
      </c>
      <c r="D261" s="21" t="s">
        <v>1301</v>
      </c>
      <c r="E261" s="21" t="s">
        <v>1299</v>
      </c>
      <c r="F261" s="20">
        <v>320</v>
      </c>
      <c r="G261" s="21">
        <v>125</v>
      </c>
      <c r="H261" s="21">
        <v>2625</v>
      </c>
      <c r="I261" s="21">
        <v>8.95</v>
      </c>
      <c r="J261" s="21">
        <f t="shared" si="8"/>
        <v>11.55</v>
      </c>
      <c r="K261" s="21">
        <f t="shared" si="9"/>
        <v>840</v>
      </c>
    </row>
    <row r="262" ht="15" customHeight="1" spans="1:11">
      <c r="A262" s="20">
        <v>261</v>
      </c>
      <c r="B262" s="21" t="s">
        <v>1419</v>
      </c>
      <c r="C262" s="21" t="s">
        <v>1313</v>
      </c>
      <c r="D262" s="21" t="s">
        <v>1337</v>
      </c>
      <c r="E262" s="21" t="s">
        <v>1299</v>
      </c>
      <c r="F262" s="20">
        <v>320</v>
      </c>
      <c r="G262" s="21">
        <v>150</v>
      </c>
      <c r="H262" s="21">
        <v>3150</v>
      </c>
      <c r="I262" s="21">
        <v>11</v>
      </c>
      <c r="J262" s="21">
        <f t="shared" si="8"/>
        <v>13.86</v>
      </c>
      <c r="K262" s="21">
        <f t="shared" si="9"/>
        <v>1008</v>
      </c>
    </row>
    <row r="263" ht="15" customHeight="1" spans="1:11">
      <c r="A263" s="20">
        <v>262</v>
      </c>
      <c r="B263" s="21" t="s">
        <v>1420</v>
      </c>
      <c r="C263" s="21" t="s">
        <v>1303</v>
      </c>
      <c r="D263" s="21" t="s">
        <v>1330</v>
      </c>
      <c r="E263" s="21" t="s">
        <v>1299</v>
      </c>
      <c r="F263" s="20">
        <v>320</v>
      </c>
      <c r="G263" s="21">
        <v>108</v>
      </c>
      <c r="H263" s="21">
        <v>1015.2</v>
      </c>
      <c r="I263" s="21">
        <v>4.02</v>
      </c>
      <c r="J263" s="21">
        <f t="shared" si="8"/>
        <v>4.46688</v>
      </c>
      <c r="K263" s="21">
        <f t="shared" si="9"/>
        <v>324.864</v>
      </c>
    </row>
    <row r="264" ht="15" customHeight="1" spans="1:11">
      <c r="A264" s="20">
        <v>263</v>
      </c>
      <c r="B264" s="21" t="s">
        <v>1421</v>
      </c>
      <c r="C264" s="21" t="s">
        <v>1339</v>
      </c>
      <c r="D264" s="21" t="s">
        <v>1363</v>
      </c>
      <c r="E264" s="21" t="s">
        <v>1359</v>
      </c>
      <c r="F264" s="20">
        <v>50</v>
      </c>
      <c r="G264" s="21">
        <v>100</v>
      </c>
      <c r="H264" s="21">
        <v>1600</v>
      </c>
      <c r="I264" s="21">
        <v>3.8</v>
      </c>
      <c r="J264" s="21">
        <f t="shared" si="8"/>
        <v>1.1</v>
      </c>
      <c r="K264" s="21">
        <f t="shared" si="9"/>
        <v>80</v>
      </c>
    </row>
    <row r="265" ht="15" customHeight="1" spans="1:11">
      <c r="A265" s="20">
        <v>264</v>
      </c>
      <c r="B265" s="21" t="s">
        <v>1421</v>
      </c>
      <c r="C265" s="21" t="s">
        <v>1313</v>
      </c>
      <c r="D265" s="21" t="s">
        <v>1307</v>
      </c>
      <c r="E265" s="21" t="s">
        <v>1299</v>
      </c>
      <c r="F265" s="20">
        <v>320</v>
      </c>
      <c r="G265" s="21">
        <v>331</v>
      </c>
      <c r="H265" s="21">
        <v>4236.8</v>
      </c>
      <c r="I265" s="21">
        <v>13.17</v>
      </c>
      <c r="J265" s="21">
        <f t="shared" si="8"/>
        <v>18.64192</v>
      </c>
      <c r="K265" s="21">
        <f t="shared" si="9"/>
        <v>1355.776</v>
      </c>
    </row>
    <row r="266" ht="15" customHeight="1" spans="1:11">
      <c r="A266" s="20">
        <v>265</v>
      </c>
      <c r="B266" s="21" t="s">
        <v>1421</v>
      </c>
      <c r="C266" s="21" t="s">
        <v>1303</v>
      </c>
      <c r="D266" s="21" t="s">
        <v>1330</v>
      </c>
      <c r="E266" s="21" t="s">
        <v>1299</v>
      </c>
      <c r="F266" s="20">
        <v>320</v>
      </c>
      <c r="G266" s="21">
        <v>126</v>
      </c>
      <c r="H266" s="21">
        <v>1184.4</v>
      </c>
      <c r="I266" s="21">
        <v>4.69</v>
      </c>
      <c r="J266" s="21">
        <f t="shared" si="8"/>
        <v>5.21136</v>
      </c>
      <c r="K266" s="21">
        <f t="shared" si="9"/>
        <v>379.008</v>
      </c>
    </row>
    <row r="267" ht="15" customHeight="1" spans="1:11">
      <c r="A267" s="20">
        <v>266</v>
      </c>
      <c r="B267" s="21" t="s">
        <v>1421</v>
      </c>
      <c r="C267" s="21" t="s">
        <v>1297</v>
      </c>
      <c r="D267" s="21" t="s">
        <v>1363</v>
      </c>
      <c r="E267" s="21" t="s">
        <v>1299</v>
      </c>
      <c r="F267" s="20">
        <v>320</v>
      </c>
      <c r="G267" s="21">
        <v>500</v>
      </c>
      <c r="H267" s="21">
        <v>10500</v>
      </c>
      <c r="I267" s="21">
        <v>35.82</v>
      </c>
      <c r="J267" s="21">
        <f t="shared" si="8"/>
        <v>46.2</v>
      </c>
      <c r="K267" s="21">
        <f t="shared" si="9"/>
        <v>3360</v>
      </c>
    </row>
    <row r="268" ht="15" customHeight="1" spans="1:11">
      <c r="A268" s="20">
        <v>267</v>
      </c>
      <c r="B268" s="21" t="s">
        <v>1421</v>
      </c>
      <c r="C268" s="21" t="s">
        <v>1297</v>
      </c>
      <c r="D268" s="21" t="s">
        <v>1356</v>
      </c>
      <c r="E268" s="21" t="s">
        <v>1299</v>
      </c>
      <c r="F268" s="20">
        <v>320</v>
      </c>
      <c r="G268" s="21">
        <v>500</v>
      </c>
      <c r="H268" s="21">
        <v>7750</v>
      </c>
      <c r="I268" s="21">
        <v>21.13</v>
      </c>
      <c r="J268" s="21">
        <f t="shared" si="8"/>
        <v>34.1</v>
      </c>
      <c r="K268" s="21">
        <f t="shared" si="9"/>
        <v>2480</v>
      </c>
    </row>
    <row r="269" ht="15" customHeight="1" spans="1:11">
      <c r="A269" s="20">
        <v>268</v>
      </c>
      <c r="B269" s="21" t="s">
        <v>1421</v>
      </c>
      <c r="C269" s="21" t="s">
        <v>1297</v>
      </c>
      <c r="D269" s="21" t="s">
        <v>1356</v>
      </c>
      <c r="E269" s="21" t="s">
        <v>1299</v>
      </c>
      <c r="F269" s="20">
        <v>320</v>
      </c>
      <c r="G269" s="21">
        <v>125</v>
      </c>
      <c r="H269" s="21">
        <v>2625</v>
      </c>
      <c r="I269" s="21">
        <v>8.95</v>
      </c>
      <c r="J269" s="21">
        <f t="shared" si="8"/>
        <v>11.55</v>
      </c>
      <c r="K269" s="21">
        <f t="shared" si="9"/>
        <v>840</v>
      </c>
    </row>
    <row r="270" ht="15" customHeight="1" spans="1:11">
      <c r="A270" s="20">
        <v>269</v>
      </c>
      <c r="B270" s="21" t="s">
        <v>1421</v>
      </c>
      <c r="C270" s="21" t="s">
        <v>1422</v>
      </c>
      <c r="D270" s="21" t="s">
        <v>1423</v>
      </c>
      <c r="E270" s="21" t="s">
        <v>1299</v>
      </c>
      <c r="F270" s="20">
        <v>320</v>
      </c>
      <c r="G270" s="21">
        <v>200</v>
      </c>
      <c r="H270" s="21">
        <v>4420</v>
      </c>
      <c r="I270" s="21">
        <v>9.7</v>
      </c>
      <c r="J270" s="21">
        <f t="shared" si="8"/>
        <v>19.448</v>
      </c>
      <c r="K270" s="21">
        <f t="shared" si="9"/>
        <v>1414.4</v>
      </c>
    </row>
    <row r="271" ht="15" customHeight="1" spans="1:11">
      <c r="A271" s="20">
        <v>270</v>
      </c>
      <c r="B271" s="21" t="s">
        <v>1421</v>
      </c>
      <c r="C271" s="21" t="s">
        <v>1317</v>
      </c>
      <c r="D271" s="21" t="s">
        <v>1314</v>
      </c>
      <c r="E271" s="21" t="s">
        <v>1299</v>
      </c>
      <c r="F271" s="20">
        <v>320</v>
      </c>
      <c r="G271" s="21">
        <v>200</v>
      </c>
      <c r="H271" s="21">
        <v>3400</v>
      </c>
      <c r="I271" s="21">
        <v>7.663</v>
      </c>
      <c r="J271" s="21">
        <f t="shared" si="8"/>
        <v>14.96</v>
      </c>
      <c r="K271" s="21">
        <f t="shared" si="9"/>
        <v>1088</v>
      </c>
    </row>
    <row r="272" ht="15" customHeight="1" spans="1:11">
      <c r="A272" s="20">
        <v>271</v>
      </c>
      <c r="B272" s="21" t="s">
        <v>1421</v>
      </c>
      <c r="C272" s="21" t="s">
        <v>1317</v>
      </c>
      <c r="D272" s="21" t="s">
        <v>1307</v>
      </c>
      <c r="E272" s="21" t="s">
        <v>1299</v>
      </c>
      <c r="F272" s="20">
        <v>320</v>
      </c>
      <c r="G272" s="21">
        <v>5</v>
      </c>
      <c r="H272" s="21">
        <v>55</v>
      </c>
      <c r="I272" s="21">
        <v>0.188</v>
      </c>
      <c r="J272" s="21">
        <f t="shared" si="8"/>
        <v>0.242</v>
      </c>
      <c r="K272" s="21">
        <f t="shared" si="9"/>
        <v>17.6</v>
      </c>
    </row>
    <row r="273" ht="15" customHeight="1" spans="1:11">
      <c r="A273" s="20">
        <v>272</v>
      </c>
      <c r="B273" s="21" t="s">
        <v>1421</v>
      </c>
      <c r="C273" s="21" t="s">
        <v>1317</v>
      </c>
      <c r="D273" s="21" t="s">
        <v>1307</v>
      </c>
      <c r="E273" s="21" t="s">
        <v>1299</v>
      </c>
      <c r="F273" s="20">
        <v>320</v>
      </c>
      <c r="G273" s="21">
        <v>3</v>
      </c>
      <c r="H273" s="21">
        <v>33.1</v>
      </c>
      <c r="I273" s="21">
        <v>0.121</v>
      </c>
      <c r="J273" s="21">
        <f t="shared" si="8"/>
        <v>0.14564</v>
      </c>
      <c r="K273" s="21">
        <f t="shared" si="9"/>
        <v>10.592</v>
      </c>
    </row>
    <row r="274" ht="15" customHeight="1" spans="1:11">
      <c r="A274" s="20">
        <v>273</v>
      </c>
      <c r="B274" s="21" t="s">
        <v>1421</v>
      </c>
      <c r="C274" s="21" t="s">
        <v>1317</v>
      </c>
      <c r="D274" s="21" t="s">
        <v>1307</v>
      </c>
      <c r="E274" s="21" t="s">
        <v>1299</v>
      </c>
      <c r="F274" s="20">
        <v>320</v>
      </c>
      <c r="G274" s="21">
        <v>2</v>
      </c>
      <c r="H274" s="21">
        <v>25.7</v>
      </c>
      <c r="I274" s="21">
        <v>0.056</v>
      </c>
      <c r="J274" s="21">
        <f t="shared" si="8"/>
        <v>0.11308</v>
      </c>
      <c r="K274" s="21">
        <f t="shared" si="9"/>
        <v>8.224</v>
      </c>
    </row>
    <row r="275" ht="15" customHeight="1" spans="1:11">
      <c r="A275" s="20">
        <v>274</v>
      </c>
      <c r="B275" s="21" t="s">
        <v>1421</v>
      </c>
      <c r="C275" s="21" t="s">
        <v>1424</v>
      </c>
      <c r="D275" s="21" t="s">
        <v>1425</v>
      </c>
      <c r="E275" s="21" t="s">
        <v>1299</v>
      </c>
      <c r="F275" s="20">
        <v>320</v>
      </c>
      <c r="G275" s="21">
        <v>425</v>
      </c>
      <c r="H275" s="21">
        <v>10030</v>
      </c>
      <c r="I275" s="21">
        <v>26.6</v>
      </c>
      <c r="J275" s="21">
        <f t="shared" si="8"/>
        <v>44.132</v>
      </c>
      <c r="K275" s="21">
        <f t="shared" si="9"/>
        <v>3209.6</v>
      </c>
    </row>
    <row r="276" ht="15" customHeight="1" spans="1:11">
      <c r="A276" s="20">
        <v>275</v>
      </c>
      <c r="B276" s="21" t="s">
        <v>1426</v>
      </c>
      <c r="C276" s="21" t="s">
        <v>1313</v>
      </c>
      <c r="D276" s="21" t="s">
        <v>1307</v>
      </c>
      <c r="E276" s="21" t="s">
        <v>1299</v>
      </c>
      <c r="F276" s="20">
        <v>320</v>
      </c>
      <c r="G276" s="21">
        <v>450</v>
      </c>
      <c r="H276" s="21">
        <v>7335</v>
      </c>
      <c r="I276" s="21">
        <v>21.11</v>
      </c>
      <c r="J276" s="21">
        <f t="shared" si="8"/>
        <v>32.274</v>
      </c>
      <c r="K276" s="21">
        <f t="shared" si="9"/>
        <v>2347.2</v>
      </c>
    </row>
    <row r="277" ht="15" customHeight="1" spans="1:11">
      <c r="A277" s="20">
        <v>276</v>
      </c>
      <c r="B277" s="21" t="s">
        <v>1426</v>
      </c>
      <c r="C277" s="21" t="s">
        <v>1427</v>
      </c>
      <c r="D277" s="21" t="s">
        <v>1325</v>
      </c>
      <c r="E277" s="21" t="s">
        <v>1299</v>
      </c>
      <c r="F277" s="20">
        <v>320</v>
      </c>
      <c r="G277" s="21">
        <v>1250</v>
      </c>
      <c r="H277" s="21">
        <v>3375</v>
      </c>
      <c r="I277" s="21">
        <v>17.11</v>
      </c>
      <c r="J277" s="21">
        <f t="shared" si="8"/>
        <v>14.85</v>
      </c>
      <c r="K277" s="21">
        <f t="shared" si="9"/>
        <v>1080</v>
      </c>
    </row>
    <row r="278" ht="15" customHeight="1" spans="1:11">
      <c r="A278" s="20">
        <v>277</v>
      </c>
      <c r="B278" s="21" t="s">
        <v>1428</v>
      </c>
      <c r="C278" s="21" t="s">
        <v>1313</v>
      </c>
      <c r="D278" s="21" t="s">
        <v>1298</v>
      </c>
      <c r="E278" s="21" t="s">
        <v>1299</v>
      </c>
      <c r="F278" s="20">
        <v>320</v>
      </c>
      <c r="G278" s="21">
        <v>200</v>
      </c>
      <c r="H278" s="21">
        <v>3560</v>
      </c>
      <c r="I278" s="21">
        <v>11.1</v>
      </c>
      <c r="J278" s="21">
        <f t="shared" si="8"/>
        <v>15.664</v>
      </c>
      <c r="K278" s="21">
        <f t="shared" si="9"/>
        <v>1139.2</v>
      </c>
    </row>
    <row r="279" ht="15" customHeight="1" spans="1:11">
      <c r="A279" s="20">
        <v>278</v>
      </c>
      <c r="B279" s="21" t="s">
        <v>1428</v>
      </c>
      <c r="C279" s="21" t="s">
        <v>1317</v>
      </c>
      <c r="D279" s="21" t="s">
        <v>1325</v>
      </c>
      <c r="E279" s="21" t="s">
        <v>1299</v>
      </c>
      <c r="F279" s="20">
        <v>320</v>
      </c>
      <c r="G279" s="21">
        <v>11</v>
      </c>
      <c r="H279" s="21">
        <v>114.2</v>
      </c>
      <c r="I279" s="21">
        <v>0.133</v>
      </c>
      <c r="J279" s="21">
        <f t="shared" si="8"/>
        <v>0.50248</v>
      </c>
      <c r="K279" s="21">
        <f t="shared" si="9"/>
        <v>36.544</v>
      </c>
    </row>
    <row r="280" ht="15" customHeight="1" spans="1:11">
      <c r="A280" s="20">
        <v>279</v>
      </c>
      <c r="B280" s="21" t="s">
        <v>1428</v>
      </c>
      <c r="C280" s="21" t="s">
        <v>1317</v>
      </c>
      <c r="D280" s="21" t="s">
        <v>1325</v>
      </c>
      <c r="E280" s="21" t="s">
        <v>1299</v>
      </c>
      <c r="F280" s="20">
        <v>320</v>
      </c>
      <c r="G280" s="21">
        <v>0.2</v>
      </c>
      <c r="H280" s="21">
        <v>1.5</v>
      </c>
      <c r="I280" s="21">
        <v>0.01</v>
      </c>
      <c r="J280" s="21">
        <f t="shared" si="8"/>
        <v>0.0066</v>
      </c>
      <c r="K280" s="21">
        <f t="shared" si="9"/>
        <v>0.48</v>
      </c>
    </row>
    <row r="281" ht="15" customHeight="1" spans="1:11">
      <c r="A281" s="20">
        <v>280</v>
      </c>
      <c r="B281" s="21" t="s">
        <v>1428</v>
      </c>
      <c r="C281" s="21" t="s">
        <v>1317</v>
      </c>
      <c r="D281" s="21" t="s">
        <v>1325</v>
      </c>
      <c r="E281" s="21" t="s">
        <v>1299</v>
      </c>
      <c r="F281" s="20">
        <v>320</v>
      </c>
      <c r="G281" s="21">
        <v>1.8</v>
      </c>
      <c r="H281" s="21">
        <v>27</v>
      </c>
      <c r="I281" s="21">
        <v>0.019</v>
      </c>
      <c r="J281" s="21">
        <f t="shared" si="8"/>
        <v>0.1188</v>
      </c>
      <c r="K281" s="21">
        <f t="shared" si="9"/>
        <v>8.64</v>
      </c>
    </row>
    <row r="282" ht="15" customHeight="1" spans="1:11">
      <c r="A282" s="20">
        <v>281</v>
      </c>
      <c r="B282" s="21" t="s">
        <v>1428</v>
      </c>
      <c r="C282" s="21" t="s">
        <v>1317</v>
      </c>
      <c r="D282" s="21" t="s">
        <v>1350</v>
      </c>
      <c r="E282" s="21" t="s">
        <v>1299</v>
      </c>
      <c r="F282" s="20">
        <v>320</v>
      </c>
      <c r="G282" s="21">
        <v>508</v>
      </c>
      <c r="H282" s="21">
        <v>8534.4</v>
      </c>
      <c r="I282" s="21">
        <v>19.463</v>
      </c>
      <c r="J282" s="21">
        <f t="shared" si="8"/>
        <v>37.55136</v>
      </c>
      <c r="K282" s="21">
        <f t="shared" si="9"/>
        <v>2731.008</v>
      </c>
    </row>
    <row r="283" ht="15" customHeight="1" spans="1:11">
      <c r="A283" s="20">
        <v>282</v>
      </c>
      <c r="B283" s="21" t="s">
        <v>1428</v>
      </c>
      <c r="C283" s="21" t="s">
        <v>1317</v>
      </c>
      <c r="D283" s="21" t="s">
        <v>1350</v>
      </c>
      <c r="E283" s="21" t="s">
        <v>1299</v>
      </c>
      <c r="F283" s="20">
        <v>320</v>
      </c>
      <c r="G283" s="21">
        <v>500</v>
      </c>
      <c r="H283" s="21">
        <v>8250</v>
      </c>
      <c r="I283" s="21">
        <v>21.446</v>
      </c>
      <c r="J283" s="21">
        <f t="shared" si="8"/>
        <v>36.3</v>
      </c>
      <c r="K283" s="21">
        <f t="shared" si="9"/>
        <v>2640</v>
      </c>
    </row>
    <row r="284" ht="15" customHeight="1" spans="1:11">
      <c r="A284" s="20">
        <v>283</v>
      </c>
      <c r="B284" s="21" t="s">
        <v>1428</v>
      </c>
      <c r="C284" s="21" t="s">
        <v>1317</v>
      </c>
      <c r="D284" s="21" t="s">
        <v>1350</v>
      </c>
      <c r="E284" s="21" t="s">
        <v>1299</v>
      </c>
      <c r="F284" s="20">
        <v>320</v>
      </c>
      <c r="G284" s="21">
        <v>225</v>
      </c>
      <c r="H284" s="21">
        <v>3780</v>
      </c>
      <c r="I284" s="21">
        <v>8.62</v>
      </c>
      <c r="J284" s="21">
        <f t="shared" si="8"/>
        <v>16.632</v>
      </c>
      <c r="K284" s="21">
        <f t="shared" si="9"/>
        <v>1209.6</v>
      </c>
    </row>
    <row r="285" ht="15" customHeight="1" spans="1:11">
      <c r="A285" s="20">
        <v>284</v>
      </c>
      <c r="B285" s="21" t="s">
        <v>1428</v>
      </c>
      <c r="C285" s="21" t="s">
        <v>1361</v>
      </c>
      <c r="D285" s="21" t="s">
        <v>1362</v>
      </c>
      <c r="E285" s="21" t="s">
        <v>1299</v>
      </c>
      <c r="F285" s="20">
        <v>320</v>
      </c>
      <c r="G285" s="21">
        <v>100</v>
      </c>
      <c r="H285" s="21">
        <v>2150</v>
      </c>
      <c r="I285" s="21">
        <v>5.48</v>
      </c>
      <c r="J285" s="21">
        <f t="shared" si="8"/>
        <v>9.46</v>
      </c>
      <c r="K285" s="21">
        <f t="shared" si="9"/>
        <v>688</v>
      </c>
    </row>
    <row r="286" ht="15" customHeight="1" spans="1:11">
      <c r="A286" s="20">
        <v>285</v>
      </c>
      <c r="B286" s="21" t="s">
        <v>1428</v>
      </c>
      <c r="C286" s="21" t="s">
        <v>1361</v>
      </c>
      <c r="D286" s="21" t="s">
        <v>1362</v>
      </c>
      <c r="E286" s="21" t="s">
        <v>1299</v>
      </c>
      <c r="F286" s="20">
        <v>320</v>
      </c>
      <c r="G286" s="21">
        <v>50</v>
      </c>
      <c r="H286" s="21">
        <v>1110</v>
      </c>
      <c r="I286" s="21">
        <v>2.74</v>
      </c>
      <c r="J286" s="21">
        <f t="shared" si="8"/>
        <v>4.884</v>
      </c>
      <c r="K286" s="21">
        <f t="shared" si="9"/>
        <v>355.2</v>
      </c>
    </row>
    <row r="287" ht="15" customHeight="1" spans="1:11">
      <c r="A287" s="20">
        <v>286</v>
      </c>
      <c r="B287" s="21" t="s">
        <v>1428</v>
      </c>
      <c r="C287" s="21" t="s">
        <v>1361</v>
      </c>
      <c r="D287" s="21" t="s">
        <v>1362</v>
      </c>
      <c r="E287" s="21" t="s">
        <v>1299</v>
      </c>
      <c r="F287" s="20">
        <v>320</v>
      </c>
      <c r="G287" s="21">
        <v>300</v>
      </c>
      <c r="H287" s="21">
        <v>6450</v>
      </c>
      <c r="I287" s="21">
        <v>15.581</v>
      </c>
      <c r="J287" s="21">
        <f t="shared" si="8"/>
        <v>28.38</v>
      </c>
      <c r="K287" s="21">
        <f t="shared" si="9"/>
        <v>2064</v>
      </c>
    </row>
    <row r="288" ht="15" customHeight="1" spans="1:11">
      <c r="A288" s="20">
        <v>287</v>
      </c>
      <c r="B288" s="21" t="s">
        <v>1428</v>
      </c>
      <c r="C288" s="21" t="s">
        <v>1361</v>
      </c>
      <c r="D288" s="21" t="s">
        <v>1362</v>
      </c>
      <c r="E288" s="21" t="s">
        <v>1299</v>
      </c>
      <c r="F288" s="20">
        <v>320</v>
      </c>
      <c r="G288" s="21">
        <v>67</v>
      </c>
      <c r="H288" s="21">
        <v>636.5</v>
      </c>
      <c r="I288" s="21">
        <v>0.283</v>
      </c>
      <c r="J288" s="21">
        <f t="shared" si="8"/>
        <v>2.8006</v>
      </c>
      <c r="K288" s="21">
        <f t="shared" si="9"/>
        <v>203.68</v>
      </c>
    </row>
    <row r="289" ht="15" customHeight="1" spans="1:11">
      <c r="A289" s="20">
        <v>288</v>
      </c>
      <c r="B289" s="21" t="s">
        <v>1428</v>
      </c>
      <c r="C289" s="21" t="s">
        <v>1361</v>
      </c>
      <c r="D289" s="21" t="s">
        <v>1362</v>
      </c>
      <c r="E289" s="21" t="s">
        <v>1299</v>
      </c>
      <c r="F289" s="20">
        <v>320</v>
      </c>
      <c r="G289" s="21">
        <v>2</v>
      </c>
      <c r="H289" s="21">
        <v>7</v>
      </c>
      <c r="I289" s="21">
        <v>0.044</v>
      </c>
      <c r="J289" s="21">
        <f t="shared" si="8"/>
        <v>0.0308</v>
      </c>
      <c r="K289" s="21">
        <f t="shared" si="9"/>
        <v>2.24</v>
      </c>
    </row>
    <row r="290" ht="15" customHeight="1" spans="1:11">
      <c r="A290" s="20">
        <v>289</v>
      </c>
      <c r="B290" s="21" t="s">
        <v>1428</v>
      </c>
      <c r="C290" s="21" t="s">
        <v>1361</v>
      </c>
      <c r="D290" s="21" t="s">
        <v>1362</v>
      </c>
      <c r="E290" s="21" t="s">
        <v>1299</v>
      </c>
      <c r="F290" s="20">
        <v>320</v>
      </c>
      <c r="G290" s="21">
        <v>2</v>
      </c>
      <c r="H290" s="21">
        <v>29.1</v>
      </c>
      <c r="I290" s="21">
        <v>0.074</v>
      </c>
      <c r="J290" s="21">
        <f t="shared" si="8"/>
        <v>0.12804</v>
      </c>
      <c r="K290" s="21">
        <f t="shared" si="9"/>
        <v>9.312</v>
      </c>
    </row>
    <row r="291" ht="15" customHeight="1" spans="1:11">
      <c r="A291" s="20">
        <v>290</v>
      </c>
      <c r="B291" s="21" t="s">
        <v>1428</v>
      </c>
      <c r="C291" s="21" t="s">
        <v>1361</v>
      </c>
      <c r="D291" s="21" t="s">
        <v>1362</v>
      </c>
      <c r="E291" s="21" t="s">
        <v>1299</v>
      </c>
      <c r="F291" s="20">
        <v>320</v>
      </c>
      <c r="G291" s="21">
        <v>1</v>
      </c>
      <c r="H291" s="21">
        <v>13</v>
      </c>
      <c r="I291" s="21">
        <v>0.01</v>
      </c>
      <c r="J291" s="21">
        <f t="shared" si="8"/>
        <v>0.0572</v>
      </c>
      <c r="K291" s="21">
        <f t="shared" si="9"/>
        <v>4.16</v>
      </c>
    </row>
    <row r="292" ht="15" customHeight="1" spans="1:11">
      <c r="A292" s="20">
        <v>291</v>
      </c>
      <c r="B292" s="21" t="s">
        <v>1428</v>
      </c>
      <c r="C292" s="21" t="s">
        <v>1361</v>
      </c>
      <c r="D292" s="21" t="s">
        <v>1362</v>
      </c>
      <c r="E292" s="21" t="s">
        <v>1299</v>
      </c>
      <c r="F292" s="20">
        <v>320</v>
      </c>
      <c r="G292" s="21">
        <v>0.1</v>
      </c>
      <c r="H292" s="21">
        <v>1</v>
      </c>
      <c r="I292" s="21">
        <v>0.001</v>
      </c>
      <c r="J292" s="21">
        <f t="shared" si="8"/>
        <v>0.0044</v>
      </c>
      <c r="K292" s="21">
        <f t="shared" si="9"/>
        <v>0.32</v>
      </c>
    </row>
    <row r="293" ht="15" customHeight="1" spans="1:11">
      <c r="A293" s="20">
        <v>292</v>
      </c>
      <c r="B293" s="21" t="s">
        <v>1429</v>
      </c>
      <c r="C293" s="21" t="s">
        <v>1313</v>
      </c>
      <c r="D293" s="21" t="s">
        <v>1298</v>
      </c>
      <c r="E293" s="21" t="s">
        <v>1299</v>
      </c>
      <c r="F293" s="20">
        <v>320</v>
      </c>
      <c r="G293" s="21">
        <v>150</v>
      </c>
      <c r="H293" s="21">
        <v>3150</v>
      </c>
      <c r="I293" s="21">
        <v>11</v>
      </c>
      <c r="J293" s="21">
        <f t="shared" si="8"/>
        <v>13.86</v>
      </c>
      <c r="K293" s="21">
        <f t="shared" si="9"/>
        <v>1008</v>
      </c>
    </row>
    <row r="294" ht="15" customHeight="1" spans="1:11">
      <c r="A294" s="20">
        <v>293</v>
      </c>
      <c r="B294" s="21" t="s">
        <v>1429</v>
      </c>
      <c r="C294" s="21" t="s">
        <v>1313</v>
      </c>
      <c r="D294" s="21" t="s">
        <v>1328</v>
      </c>
      <c r="E294" s="21" t="s">
        <v>1299</v>
      </c>
      <c r="F294" s="20">
        <v>320</v>
      </c>
      <c r="G294" s="21">
        <v>400</v>
      </c>
      <c r="H294" s="21">
        <v>6520</v>
      </c>
      <c r="I294" s="21">
        <v>18.77</v>
      </c>
      <c r="J294" s="21">
        <f t="shared" si="8"/>
        <v>28.688</v>
      </c>
      <c r="K294" s="21">
        <f t="shared" si="9"/>
        <v>2086.4</v>
      </c>
    </row>
    <row r="295" ht="15" customHeight="1" spans="1:11">
      <c r="A295" s="20">
        <v>294</v>
      </c>
      <c r="B295" s="21" t="s">
        <v>1429</v>
      </c>
      <c r="C295" s="21" t="s">
        <v>1297</v>
      </c>
      <c r="D295" s="21" t="s">
        <v>1301</v>
      </c>
      <c r="E295" s="21" t="s">
        <v>1299</v>
      </c>
      <c r="F295" s="20">
        <v>320</v>
      </c>
      <c r="G295" s="21">
        <v>568</v>
      </c>
      <c r="H295" s="21">
        <v>8804</v>
      </c>
      <c r="I295" s="21">
        <v>24</v>
      </c>
      <c r="J295" s="21">
        <f t="shared" si="8"/>
        <v>38.7376</v>
      </c>
      <c r="K295" s="21">
        <f t="shared" si="9"/>
        <v>2817.28</v>
      </c>
    </row>
    <row r="296" ht="15" customHeight="1" spans="1:11">
      <c r="A296" s="20">
        <v>295</v>
      </c>
      <c r="B296" s="21" t="s">
        <v>1429</v>
      </c>
      <c r="C296" s="21" t="s">
        <v>1300</v>
      </c>
      <c r="D296" s="21" t="s">
        <v>1301</v>
      </c>
      <c r="E296" s="21" t="s">
        <v>1299</v>
      </c>
      <c r="F296" s="20">
        <v>320</v>
      </c>
      <c r="G296" s="21">
        <v>39</v>
      </c>
      <c r="H296" s="21">
        <v>522.1</v>
      </c>
      <c r="I296" s="21">
        <v>0.921</v>
      </c>
      <c r="J296" s="21">
        <f t="shared" si="8"/>
        <v>2.29724</v>
      </c>
      <c r="K296" s="21">
        <f t="shared" si="9"/>
        <v>167.072</v>
      </c>
    </row>
    <row r="297" ht="15" customHeight="1" spans="1:11">
      <c r="A297" s="20">
        <v>296</v>
      </c>
      <c r="B297" s="21" t="s">
        <v>1430</v>
      </c>
      <c r="C297" s="21" t="s">
        <v>1317</v>
      </c>
      <c r="D297" s="21" t="s">
        <v>1350</v>
      </c>
      <c r="E297" s="21" t="s">
        <v>1299</v>
      </c>
      <c r="F297" s="20">
        <v>320</v>
      </c>
      <c r="G297" s="21">
        <v>245</v>
      </c>
      <c r="H297" s="21">
        <v>4116</v>
      </c>
      <c r="I297" s="21">
        <v>9.387</v>
      </c>
      <c r="J297" s="21">
        <f t="shared" si="8"/>
        <v>18.1104</v>
      </c>
      <c r="K297" s="21">
        <f t="shared" si="9"/>
        <v>1317.12</v>
      </c>
    </row>
    <row r="298" ht="15" customHeight="1" spans="1:11">
      <c r="A298" s="20">
        <v>297</v>
      </c>
      <c r="B298" s="21" t="s">
        <v>1430</v>
      </c>
      <c r="C298" s="21" t="s">
        <v>1317</v>
      </c>
      <c r="D298" s="21" t="s">
        <v>1318</v>
      </c>
      <c r="E298" s="21" t="s">
        <v>1299</v>
      </c>
      <c r="F298" s="20">
        <v>320</v>
      </c>
      <c r="G298" s="21">
        <v>40</v>
      </c>
      <c r="H298" s="21">
        <v>508</v>
      </c>
      <c r="I298" s="21">
        <v>1.398</v>
      </c>
      <c r="J298" s="21">
        <f t="shared" si="8"/>
        <v>2.2352</v>
      </c>
      <c r="K298" s="21">
        <f t="shared" si="9"/>
        <v>162.56</v>
      </c>
    </row>
    <row r="299" ht="15" customHeight="1" spans="1:11">
      <c r="A299" s="20">
        <v>298</v>
      </c>
      <c r="B299" s="21" t="s">
        <v>1430</v>
      </c>
      <c r="C299" s="21" t="s">
        <v>1303</v>
      </c>
      <c r="D299" s="21" t="s">
        <v>1330</v>
      </c>
      <c r="E299" s="21" t="s">
        <v>1299</v>
      </c>
      <c r="F299" s="20">
        <v>320</v>
      </c>
      <c r="G299" s="21">
        <v>378</v>
      </c>
      <c r="H299" s="21">
        <v>3553.2</v>
      </c>
      <c r="I299" s="21">
        <v>14.08</v>
      </c>
      <c r="J299" s="21">
        <f t="shared" si="8"/>
        <v>15.63408</v>
      </c>
      <c r="K299" s="21">
        <f t="shared" si="9"/>
        <v>1137.024</v>
      </c>
    </row>
    <row r="300" ht="15" customHeight="1" spans="1:11">
      <c r="A300" s="20">
        <v>299</v>
      </c>
      <c r="B300" s="21" t="s">
        <v>1430</v>
      </c>
      <c r="C300" s="21" t="s">
        <v>1303</v>
      </c>
      <c r="D300" s="21" t="s">
        <v>1330</v>
      </c>
      <c r="E300" s="21" t="s">
        <v>1299</v>
      </c>
      <c r="F300" s="20">
        <v>320</v>
      </c>
      <c r="G300" s="21">
        <v>63</v>
      </c>
      <c r="H300" s="21">
        <v>724.5</v>
      </c>
      <c r="I300" s="21">
        <v>2.35</v>
      </c>
      <c r="J300" s="21">
        <f t="shared" si="8"/>
        <v>3.1878</v>
      </c>
      <c r="K300" s="21">
        <f t="shared" si="9"/>
        <v>231.84</v>
      </c>
    </row>
    <row r="301" s="9" customFormat="1" ht="15" customHeight="1" spans="1:11">
      <c r="A301" s="20">
        <v>300</v>
      </c>
      <c r="B301" s="21" t="s">
        <v>1430</v>
      </c>
      <c r="C301" s="21" t="s">
        <v>1303</v>
      </c>
      <c r="D301" s="21" t="s">
        <v>1311</v>
      </c>
      <c r="E301" s="21" t="s">
        <v>1299</v>
      </c>
      <c r="F301" s="20">
        <v>320</v>
      </c>
      <c r="G301" s="21">
        <v>87</v>
      </c>
      <c r="H301" s="21">
        <v>803.9</v>
      </c>
      <c r="I301" s="21">
        <v>2.504</v>
      </c>
      <c r="J301" s="21">
        <f t="shared" si="8"/>
        <v>3.53716</v>
      </c>
      <c r="K301" s="21">
        <f t="shared" si="9"/>
        <v>257.248</v>
      </c>
    </row>
    <row r="302" s="9" customFormat="1" ht="15" customHeight="1" spans="1:11">
      <c r="A302" s="20">
        <v>301</v>
      </c>
      <c r="B302" s="21" t="s">
        <v>1430</v>
      </c>
      <c r="C302" s="21" t="s">
        <v>1303</v>
      </c>
      <c r="D302" s="21" t="s">
        <v>1311</v>
      </c>
      <c r="E302" s="21" t="s">
        <v>1299</v>
      </c>
      <c r="F302" s="20">
        <v>320</v>
      </c>
      <c r="G302" s="21">
        <v>71</v>
      </c>
      <c r="H302" s="21">
        <v>767.2</v>
      </c>
      <c r="I302" s="21">
        <v>2.349</v>
      </c>
      <c r="J302" s="21">
        <f t="shared" si="8"/>
        <v>3.37568</v>
      </c>
      <c r="K302" s="21">
        <f t="shared" si="9"/>
        <v>245.504</v>
      </c>
    </row>
    <row r="303" ht="15" customHeight="1" spans="1:11">
      <c r="A303" s="20">
        <v>302</v>
      </c>
      <c r="B303" s="21" t="s">
        <v>1430</v>
      </c>
      <c r="C303" s="21" t="s">
        <v>1431</v>
      </c>
      <c r="D303" s="21" t="s">
        <v>1307</v>
      </c>
      <c r="E303" s="21" t="s">
        <v>1432</v>
      </c>
      <c r="F303" s="20">
        <v>730</v>
      </c>
      <c r="G303" s="21">
        <v>115</v>
      </c>
      <c r="H303" s="21">
        <v>2427.4</v>
      </c>
      <c r="I303" s="21">
        <v>6.1</v>
      </c>
      <c r="J303" s="21">
        <f t="shared" si="8"/>
        <v>24.3650275</v>
      </c>
      <c r="K303" s="21">
        <f t="shared" si="9"/>
        <v>1772.002</v>
      </c>
    </row>
    <row r="304" ht="15" customHeight="1" spans="1:11">
      <c r="A304" s="20">
        <v>303</v>
      </c>
      <c r="B304" s="21" t="s">
        <v>1430</v>
      </c>
      <c r="C304" s="21" t="s">
        <v>1431</v>
      </c>
      <c r="D304" s="21" t="s">
        <v>1307</v>
      </c>
      <c r="E304" s="21" t="s">
        <v>1432</v>
      </c>
      <c r="F304" s="20">
        <v>730</v>
      </c>
      <c r="G304" s="21">
        <v>35</v>
      </c>
      <c r="H304" s="21">
        <v>742</v>
      </c>
      <c r="I304" s="21">
        <v>1.88</v>
      </c>
      <c r="J304" s="21">
        <f t="shared" si="8"/>
        <v>7.447825</v>
      </c>
      <c r="K304" s="21">
        <f t="shared" si="9"/>
        <v>541.66</v>
      </c>
    </row>
    <row r="305" ht="15" customHeight="1" spans="1:11">
      <c r="A305" s="20">
        <v>304</v>
      </c>
      <c r="B305" s="21" t="s">
        <v>1430</v>
      </c>
      <c r="C305" s="21" t="s">
        <v>1431</v>
      </c>
      <c r="D305" s="21" t="s">
        <v>1311</v>
      </c>
      <c r="E305" s="21" t="s">
        <v>1432</v>
      </c>
      <c r="F305" s="20">
        <v>730</v>
      </c>
      <c r="G305" s="21">
        <v>3</v>
      </c>
      <c r="H305" s="21">
        <v>7</v>
      </c>
      <c r="I305" s="21">
        <v>0.05</v>
      </c>
      <c r="J305" s="21">
        <f t="shared" si="8"/>
        <v>0.0702625</v>
      </c>
      <c r="K305" s="21">
        <f t="shared" si="9"/>
        <v>5.11</v>
      </c>
    </row>
    <row r="306" ht="15" customHeight="1" spans="1:11">
      <c r="A306" s="20">
        <v>305</v>
      </c>
      <c r="B306" s="21" t="s">
        <v>1430</v>
      </c>
      <c r="C306" s="21" t="s">
        <v>1327</v>
      </c>
      <c r="D306" s="21" t="s">
        <v>1316</v>
      </c>
      <c r="E306" s="21" t="s">
        <v>1299</v>
      </c>
      <c r="F306" s="20">
        <v>320</v>
      </c>
      <c r="G306" s="21">
        <v>723</v>
      </c>
      <c r="H306" s="21">
        <v>11206.5</v>
      </c>
      <c r="I306" s="21">
        <v>43.56</v>
      </c>
      <c r="J306" s="21">
        <f t="shared" si="8"/>
        <v>49.3086</v>
      </c>
      <c r="K306" s="21">
        <f t="shared" si="9"/>
        <v>3586.08</v>
      </c>
    </row>
    <row r="307" ht="15" customHeight="1" spans="1:11">
      <c r="A307" s="20">
        <v>306</v>
      </c>
      <c r="B307" s="21" t="s">
        <v>1430</v>
      </c>
      <c r="C307" s="21" t="s">
        <v>1327</v>
      </c>
      <c r="D307" s="21" t="s">
        <v>1316</v>
      </c>
      <c r="E307" s="21" t="s">
        <v>1299</v>
      </c>
      <c r="F307" s="20">
        <v>320</v>
      </c>
      <c r="G307" s="21">
        <v>325</v>
      </c>
      <c r="H307" s="21">
        <v>5525</v>
      </c>
      <c r="I307" s="21">
        <v>24.58</v>
      </c>
      <c r="J307" s="21">
        <f t="shared" si="8"/>
        <v>24.31</v>
      </c>
      <c r="K307" s="21">
        <f t="shared" si="9"/>
        <v>1768</v>
      </c>
    </row>
    <row r="308" ht="15" customHeight="1" spans="1:11">
      <c r="A308" s="20">
        <v>307</v>
      </c>
      <c r="B308" s="21" t="s">
        <v>1430</v>
      </c>
      <c r="C308" s="21" t="s">
        <v>1327</v>
      </c>
      <c r="D308" s="21" t="s">
        <v>1316</v>
      </c>
      <c r="E308" s="21" t="s">
        <v>1299</v>
      </c>
      <c r="F308" s="20">
        <v>320</v>
      </c>
      <c r="G308" s="21">
        <v>7</v>
      </c>
      <c r="H308" s="21">
        <v>62.5</v>
      </c>
      <c r="I308" s="21">
        <v>0.26</v>
      </c>
      <c r="J308" s="21">
        <f t="shared" si="8"/>
        <v>0.275</v>
      </c>
      <c r="K308" s="21">
        <f t="shared" si="9"/>
        <v>20</v>
      </c>
    </row>
    <row r="309" ht="15" customHeight="1" spans="1:11">
      <c r="A309" s="20">
        <v>308</v>
      </c>
      <c r="B309" s="21" t="s">
        <v>1430</v>
      </c>
      <c r="C309" s="21" t="s">
        <v>1327</v>
      </c>
      <c r="D309" s="21" t="s">
        <v>1316</v>
      </c>
      <c r="E309" s="21" t="s">
        <v>1299</v>
      </c>
      <c r="F309" s="20">
        <v>320</v>
      </c>
      <c r="G309" s="21">
        <v>1137</v>
      </c>
      <c r="H309" s="21">
        <v>14667.3</v>
      </c>
      <c r="I309" s="21">
        <v>68.5</v>
      </c>
      <c r="J309" s="21">
        <f t="shared" si="8"/>
        <v>64.53612</v>
      </c>
      <c r="K309" s="21">
        <f t="shared" si="9"/>
        <v>4693.536</v>
      </c>
    </row>
    <row r="310" ht="15" customHeight="1" spans="1:11">
      <c r="A310" s="20">
        <v>309</v>
      </c>
      <c r="B310" s="21" t="s">
        <v>1430</v>
      </c>
      <c r="C310" s="21" t="s">
        <v>1327</v>
      </c>
      <c r="D310" s="21" t="s">
        <v>1316</v>
      </c>
      <c r="E310" s="21" t="s">
        <v>1299</v>
      </c>
      <c r="F310" s="20">
        <v>320</v>
      </c>
      <c r="G310" s="21">
        <v>9</v>
      </c>
      <c r="H310" s="21">
        <v>21.06</v>
      </c>
      <c r="I310" s="21">
        <v>0.09</v>
      </c>
      <c r="J310" s="21">
        <f t="shared" si="8"/>
        <v>0.092664</v>
      </c>
      <c r="K310" s="21">
        <f t="shared" si="9"/>
        <v>6.7392</v>
      </c>
    </row>
    <row r="311" ht="15" customHeight="1" spans="1:11">
      <c r="A311" s="20">
        <v>310</v>
      </c>
      <c r="B311" s="21" t="s">
        <v>1433</v>
      </c>
      <c r="C311" s="21" t="s">
        <v>1315</v>
      </c>
      <c r="D311" s="21" t="s">
        <v>1343</v>
      </c>
      <c r="E311" s="21" t="s">
        <v>1305</v>
      </c>
      <c r="F311" s="20">
        <v>320</v>
      </c>
      <c r="G311" s="21">
        <v>50</v>
      </c>
      <c r="H311" s="21">
        <v>1200</v>
      </c>
      <c r="I311" s="21">
        <v>3.6</v>
      </c>
      <c r="J311" s="21">
        <f t="shared" si="8"/>
        <v>5.28</v>
      </c>
      <c r="K311" s="21">
        <f t="shared" si="9"/>
        <v>384</v>
      </c>
    </row>
    <row r="312" ht="15" customHeight="1" spans="1:11">
      <c r="A312" s="20">
        <v>311</v>
      </c>
      <c r="B312" s="21" t="s">
        <v>1433</v>
      </c>
      <c r="C312" s="21" t="s">
        <v>1434</v>
      </c>
      <c r="D312" s="21" t="s">
        <v>1358</v>
      </c>
      <c r="E312" s="21" t="s">
        <v>1359</v>
      </c>
      <c r="F312" s="20">
        <v>30</v>
      </c>
      <c r="G312" s="21">
        <v>1000</v>
      </c>
      <c r="H312" s="21">
        <v>16000</v>
      </c>
      <c r="I312" s="21">
        <v>40</v>
      </c>
      <c r="J312" s="21">
        <f t="shared" si="8"/>
        <v>6.6</v>
      </c>
      <c r="K312" s="21">
        <f t="shared" si="9"/>
        <v>480</v>
      </c>
    </row>
    <row r="313" ht="15" customHeight="1" spans="1:11">
      <c r="A313" s="20">
        <v>312</v>
      </c>
      <c r="B313" s="21" t="s">
        <v>1433</v>
      </c>
      <c r="C313" s="21" t="s">
        <v>1375</v>
      </c>
      <c r="D313" s="21" t="s">
        <v>1376</v>
      </c>
      <c r="E313" s="21" t="s">
        <v>1340</v>
      </c>
      <c r="F313" s="20">
        <v>80</v>
      </c>
      <c r="G313" s="21">
        <v>17</v>
      </c>
      <c r="H313" s="21">
        <v>221.5</v>
      </c>
      <c r="I313" s="21">
        <v>0.547</v>
      </c>
      <c r="J313" s="21">
        <f t="shared" si="8"/>
        <v>0.24365</v>
      </c>
      <c r="K313" s="21">
        <f t="shared" si="9"/>
        <v>17.72</v>
      </c>
    </row>
    <row r="314" ht="15" customHeight="1" spans="1:11">
      <c r="A314" s="20">
        <v>313</v>
      </c>
      <c r="B314" s="21" t="s">
        <v>1433</v>
      </c>
      <c r="C314" s="21" t="s">
        <v>1375</v>
      </c>
      <c r="D314" s="21" t="s">
        <v>1376</v>
      </c>
      <c r="E314" s="21" t="s">
        <v>1340</v>
      </c>
      <c r="F314" s="20">
        <v>80</v>
      </c>
      <c r="G314" s="21">
        <v>1</v>
      </c>
      <c r="H314" s="21">
        <v>6.2</v>
      </c>
      <c r="I314" s="21">
        <v>0.037</v>
      </c>
      <c r="J314" s="21">
        <f t="shared" si="8"/>
        <v>0.00682</v>
      </c>
      <c r="K314" s="21">
        <f t="shared" si="9"/>
        <v>0.496</v>
      </c>
    </row>
    <row r="315" ht="15" customHeight="1" spans="1:11">
      <c r="A315" s="20">
        <v>314</v>
      </c>
      <c r="B315" s="21" t="s">
        <v>1435</v>
      </c>
      <c r="C315" s="21" t="s">
        <v>1436</v>
      </c>
      <c r="D315" s="21" t="s">
        <v>1437</v>
      </c>
      <c r="E315" s="21" t="s">
        <v>1305</v>
      </c>
      <c r="F315" s="20">
        <v>320</v>
      </c>
      <c r="G315" s="21">
        <v>150</v>
      </c>
      <c r="H315" s="21">
        <v>2205</v>
      </c>
      <c r="I315" s="21">
        <v>6.22</v>
      </c>
      <c r="J315" s="21">
        <f t="shared" si="8"/>
        <v>9.702</v>
      </c>
      <c r="K315" s="21">
        <f t="shared" si="9"/>
        <v>705.6</v>
      </c>
    </row>
    <row r="316" ht="15" customHeight="1" spans="1:11">
      <c r="A316" s="20">
        <v>315</v>
      </c>
      <c r="B316" s="21" t="s">
        <v>1435</v>
      </c>
      <c r="C316" s="21" t="s">
        <v>1313</v>
      </c>
      <c r="D316" s="21" t="s">
        <v>1377</v>
      </c>
      <c r="E316" s="21" t="s">
        <v>1299</v>
      </c>
      <c r="F316" s="20">
        <v>320</v>
      </c>
      <c r="G316" s="21">
        <v>150</v>
      </c>
      <c r="H316" s="21">
        <v>3150</v>
      </c>
      <c r="I316" s="21">
        <v>11</v>
      </c>
      <c r="J316" s="21">
        <f t="shared" si="8"/>
        <v>13.86</v>
      </c>
      <c r="K316" s="21">
        <f t="shared" si="9"/>
        <v>1008</v>
      </c>
    </row>
    <row r="317" ht="15" customHeight="1" spans="1:11">
      <c r="A317" s="20">
        <v>316</v>
      </c>
      <c r="B317" s="21" t="s">
        <v>1435</v>
      </c>
      <c r="C317" s="21" t="s">
        <v>1379</v>
      </c>
      <c r="D317" s="21" t="s">
        <v>1307</v>
      </c>
      <c r="E317" s="21" t="s">
        <v>1380</v>
      </c>
      <c r="F317" s="20">
        <v>210</v>
      </c>
      <c r="G317" s="21">
        <v>110</v>
      </c>
      <c r="H317" s="21">
        <v>2816</v>
      </c>
      <c r="I317" s="21">
        <v>10.3</v>
      </c>
      <c r="J317" s="21">
        <f t="shared" si="8"/>
        <v>8.1312</v>
      </c>
      <c r="K317" s="21">
        <f t="shared" si="9"/>
        <v>591.36</v>
      </c>
    </row>
    <row r="318" ht="15" customHeight="1" spans="1:11">
      <c r="A318" s="20">
        <v>317</v>
      </c>
      <c r="B318" s="21" t="s">
        <v>1435</v>
      </c>
      <c r="C318" s="21" t="s">
        <v>1306</v>
      </c>
      <c r="D318" s="21" t="s">
        <v>1307</v>
      </c>
      <c r="E318" s="21" t="s">
        <v>1299</v>
      </c>
      <c r="F318" s="20">
        <v>320</v>
      </c>
      <c r="G318" s="21">
        <v>1200</v>
      </c>
      <c r="H318" s="21">
        <v>25800</v>
      </c>
      <c r="I318" s="21">
        <v>46.66</v>
      </c>
      <c r="J318" s="21">
        <f t="shared" si="8"/>
        <v>113.52</v>
      </c>
      <c r="K318" s="21">
        <f t="shared" si="9"/>
        <v>8256</v>
      </c>
    </row>
    <row r="319" ht="15" customHeight="1" spans="1:11">
      <c r="A319" s="20">
        <v>318</v>
      </c>
      <c r="B319" s="21" t="s">
        <v>1435</v>
      </c>
      <c r="C319" s="21" t="s">
        <v>1306</v>
      </c>
      <c r="D319" s="21" t="s">
        <v>1307</v>
      </c>
      <c r="E319" s="21" t="s">
        <v>1299</v>
      </c>
      <c r="F319" s="20">
        <v>320</v>
      </c>
      <c r="G319" s="21">
        <v>1110</v>
      </c>
      <c r="H319" s="21">
        <v>24420</v>
      </c>
      <c r="I319" s="21">
        <v>66.33</v>
      </c>
      <c r="J319" s="21">
        <f t="shared" si="8"/>
        <v>107.448</v>
      </c>
      <c r="K319" s="21">
        <f t="shared" si="9"/>
        <v>7814.4</v>
      </c>
    </row>
    <row r="320" ht="15" customHeight="1" spans="1:11">
      <c r="A320" s="20">
        <v>319</v>
      </c>
      <c r="B320" s="21" t="s">
        <v>1438</v>
      </c>
      <c r="C320" s="21" t="s">
        <v>1303</v>
      </c>
      <c r="D320" s="21" t="s">
        <v>1301</v>
      </c>
      <c r="E320" s="21" t="s">
        <v>1305</v>
      </c>
      <c r="F320" s="20">
        <v>320</v>
      </c>
      <c r="G320" s="21">
        <v>63</v>
      </c>
      <c r="H320" s="21">
        <v>724.5</v>
      </c>
      <c r="I320" s="21">
        <v>2.35</v>
      </c>
      <c r="J320" s="21">
        <f t="shared" si="8"/>
        <v>3.1878</v>
      </c>
      <c r="K320" s="21">
        <f t="shared" si="9"/>
        <v>231.84</v>
      </c>
    </row>
    <row r="321" ht="15" customHeight="1" spans="1:11">
      <c r="A321" s="20">
        <v>320</v>
      </c>
      <c r="B321" s="21" t="s">
        <v>1439</v>
      </c>
      <c r="C321" s="21" t="s">
        <v>1317</v>
      </c>
      <c r="D321" s="21" t="s">
        <v>1325</v>
      </c>
      <c r="E321" s="21" t="s">
        <v>1299</v>
      </c>
      <c r="F321" s="20">
        <v>320</v>
      </c>
      <c r="G321" s="21">
        <v>200</v>
      </c>
      <c r="H321" s="21">
        <v>3400</v>
      </c>
      <c r="I321" s="21">
        <v>7.663</v>
      </c>
      <c r="J321" s="21">
        <f t="shared" si="8"/>
        <v>14.96</v>
      </c>
      <c r="K321" s="21">
        <f t="shared" si="9"/>
        <v>1088</v>
      </c>
    </row>
    <row r="322" ht="15" customHeight="1" spans="1:11">
      <c r="A322" s="20">
        <v>321</v>
      </c>
      <c r="B322" s="21" t="s">
        <v>1439</v>
      </c>
      <c r="C322" s="21" t="s">
        <v>1317</v>
      </c>
      <c r="D322" s="21" t="s">
        <v>1325</v>
      </c>
      <c r="E322" s="21" t="s">
        <v>1299</v>
      </c>
      <c r="F322" s="20">
        <v>320</v>
      </c>
      <c r="G322" s="21">
        <v>200</v>
      </c>
      <c r="H322" s="21">
        <v>3400</v>
      </c>
      <c r="I322" s="21">
        <v>7.663</v>
      </c>
      <c r="J322" s="21">
        <f t="shared" ref="J322:J385" si="10">SUMPRODUCT(0.01375,F322,H322/1000)</f>
        <v>14.96</v>
      </c>
      <c r="K322" s="21">
        <f t="shared" ref="K322:K385" si="11">SUMPRODUCT(F322,H322/1000)</f>
        <v>1088</v>
      </c>
    </row>
    <row r="323" ht="15" customHeight="1" spans="1:11">
      <c r="A323" s="20">
        <v>322</v>
      </c>
      <c r="B323" s="21" t="s">
        <v>1439</v>
      </c>
      <c r="C323" s="21" t="s">
        <v>1440</v>
      </c>
      <c r="D323" s="21" t="s">
        <v>1441</v>
      </c>
      <c r="E323" s="21" t="s">
        <v>1299</v>
      </c>
      <c r="F323" s="20">
        <v>320</v>
      </c>
      <c r="G323" s="21">
        <v>250</v>
      </c>
      <c r="H323" s="21">
        <v>3825</v>
      </c>
      <c r="I323" s="21">
        <v>9.531</v>
      </c>
      <c r="J323" s="21">
        <f t="shared" si="10"/>
        <v>16.83</v>
      </c>
      <c r="K323" s="21">
        <f t="shared" si="11"/>
        <v>1224</v>
      </c>
    </row>
    <row r="324" ht="15" customHeight="1" spans="1:11">
      <c r="A324" s="20">
        <v>323</v>
      </c>
      <c r="B324" s="21" t="s">
        <v>1439</v>
      </c>
      <c r="C324" s="21" t="s">
        <v>1440</v>
      </c>
      <c r="D324" s="21" t="s">
        <v>1441</v>
      </c>
      <c r="E324" s="21" t="s">
        <v>1299</v>
      </c>
      <c r="F324" s="20">
        <v>320</v>
      </c>
      <c r="G324" s="21">
        <v>350</v>
      </c>
      <c r="H324" s="21">
        <v>8505</v>
      </c>
      <c r="I324" s="21">
        <v>18.439</v>
      </c>
      <c r="J324" s="21">
        <f t="shared" si="10"/>
        <v>37.422</v>
      </c>
      <c r="K324" s="21">
        <f t="shared" si="11"/>
        <v>2721.6</v>
      </c>
    </row>
    <row r="325" ht="15" customHeight="1" spans="1:11">
      <c r="A325" s="20">
        <v>324</v>
      </c>
      <c r="B325" s="21" t="s">
        <v>1442</v>
      </c>
      <c r="C325" s="21" t="s">
        <v>1315</v>
      </c>
      <c r="D325" s="21" t="s">
        <v>1395</v>
      </c>
      <c r="E325" s="21" t="s">
        <v>1305</v>
      </c>
      <c r="F325" s="20">
        <v>320</v>
      </c>
      <c r="G325" s="21">
        <v>25</v>
      </c>
      <c r="H325" s="21">
        <v>600</v>
      </c>
      <c r="I325" s="21">
        <v>1.8</v>
      </c>
      <c r="J325" s="21">
        <f t="shared" si="10"/>
        <v>2.64</v>
      </c>
      <c r="K325" s="21">
        <f t="shared" si="11"/>
        <v>192</v>
      </c>
    </row>
    <row r="326" ht="15" customHeight="1" spans="1:11">
      <c r="A326" s="20">
        <v>325</v>
      </c>
      <c r="B326" s="21" t="s">
        <v>1442</v>
      </c>
      <c r="C326" s="21" t="s">
        <v>1313</v>
      </c>
      <c r="D326" s="21" t="s">
        <v>1307</v>
      </c>
      <c r="E326" s="21" t="s">
        <v>1299</v>
      </c>
      <c r="F326" s="20">
        <v>320</v>
      </c>
      <c r="G326" s="21">
        <v>200</v>
      </c>
      <c r="H326" s="21">
        <v>4004</v>
      </c>
      <c r="I326" s="21">
        <v>9.86</v>
      </c>
      <c r="J326" s="21">
        <f t="shared" si="10"/>
        <v>17.6176</v>
      </c>
      <c r="K326" s="21">
        <f t="shared" si="11"/>
        <v>1281.28</v>
      </c>
    </row>
    <row r="327" ht="15" customHeight="1" spans="1:11">
      <c r="A327" s="20">
        <v>326</v>
      </c>
      <c r="B327" s="21" t="s">
        <v>1442</v>
      </c>
      <c r="C327" s="21" t="s">
        <v>1300</v>
      </c>
      <c r="D327" s="21" t="s">
        <v>1301</v>
      </c>
      <c r="E327" s="21" t="s">
        <v>1299</v>
      </c>
      <c r="F327" s="20">
        <v>320</v>
      </c>
      <c r="G327" s="21">
        <v>7878</v>
      </c>
      <c r="H327" s="21">
        <v>126835.8</v>
      </c>
      <c r="I327" s="21">
        <v>314.06</v>
      </c>
      <c r="J327" s="21">
        <f t="shared" si="10"/>
        <v>558.07752</v>
      </c>
      <c r="K327" s="21">
        <f t="shared" si="11"/>
        <v>40587.456</v>
      </c>
    </row>
    <row r="328" ht="15" customHeight="1" spans="1:11">
      <c r="A328" s="20">
        <v>327</v>
      </c>
      <c r="B328" s="21" t="s">
        <v>1443</v>
      </c>
      <c r="C328" s="21" t="s">
        <v>1444</v>
      </c>
      <c r="D328" s="21" t="s">
        <v>1372</v>
      </c>
      <c r="E328" s="21" t="s">
        <v>1299</v>
      </c>
      <c r="F328" s="20">
        <v>320</v>
      </c>
      <c r="G328" s="21">
        <v>200</v>
      </c>
      <c r="H328" s="21">
        <v>3100</v>
      </c>
      <c r="I328" s="21">
        <v>7.6</v>
      </c>
      <c r="J328" s="21">
        <f t="shared" si="10"/>
        <v>13.64</v>
      </c>
      <c r="K328" s="21">
        <f t="shared" si="11"/>
        <v>992</v>
      </c>
    </row>
    <row r="329" ht="15" customHeight="1" spans="1:11">
      <c r="A329" s="20">
        <v>328</v>
      </c>
      <c r="B329" s="21" t="s">
        <v>1443</v>
      </c>
      <c r="C329" s="21" t="s">
        <v>1313</v>
      </c>
      <c r="D329" s="21" t="s">
        <v>1307</v>
      </c>
      <c r="E329" s="21" t="s">
        <v>1299</v>
      </c>
      <c r="F329" s="20">
        <v>320</v>
      </c>
      <c r="G329" s="21">
        <v>250</v>
      </c>
      <c r="H329" s="21">
        <v>4282.5</v>
      </c>
      <c r="I329" s="21">
        <v>11.73</v>
      </c>
      <c r="J329" s="21">
        <f t="shared" si="10"/>
        <v>18.843</v>
      </c>
      <c r="K329" s="21">
        <f t="shared" si="11"/>
        <v>1370.4</v>
      </c>
    </row>
    <row r="330" ht="15" customHeight="1" spans="1:11">
      <c r="A330" s="20">
        <v>329</v>
      </c>
      <c r="B330" s="21" t="s">
        <v>1443</v>
      </c>
      <c r="C330" s="21" t="s">
        <v>1313</v>
      </c>
      <c r="D330" s="21" t="s">
        <v>1301</v>
      </c>
      <c r="E330" s="21" t="s">
        <v>1299</v>
      </c>
      <c r="F330" s="20">
        <v>320</v>
      </c>
      <c r="G330" s="21">
        <v>256</v>
      </c>
      <c r="H330" s="21">
        <v>4116.48</v>
      </c>
      <c r="I330" s="21">
        <v>11.92</v>
      </c>
      <c r="J330" s="21">
        <f t="shared" si="10"/>
        <v>18.112512</v>
      </c>
      <c r="K330" s="21">
        <f t="shared" si="11"/>
        <v>1317.2736</v>
      </c>
    </row>
    <row r="331" ht="15" customHeight="1" spans="1:11">
      <c r="A331" s="20">
        <v>330</v>
      </c>
      <c r="B331" s="21" t="s">
        <v>1443</v>
      </c>
      <c r="C331" s="21" t="s">
        <v>1297</v>
      </c>
      <c r="D331" s="21" t="s">
        <v>1363</v>
      </c>
      <c r="E331" s="21" t="s">
        <v>1299</v>
      </c>
      <c r="F331" s="20">
        <v>320</v>
      </c>
      <c r="G331" s="21">
        <v>383</v>
      </c>
      <c r="H331" s="21">
        <v>8043</v>
      </c>
      <c r="I331" s="21">
        <v>27.44</v>
      </c>
      <c r="J331" s="21">
        <f t="shared" si="10"/>
        <v>35.3892</v>
      </c>
      <c r="K331" s="21">
        <f t="shared" si="11"/>
        <v>2573.76</v>
      </c>
    </row>
    <row r="332" ht="15" customHeight="1" spans="1:11">
      <c r="A332" s="20">
        <v>331</v>
      </c>
      <c r="B332" s="21" t="s">
        <v>1443</v>
      </c>
      <c r="C332" s="21" t="s">
        <v>1297</v>
      </c>
      <c r="D332" s="21" t="s">
        <v>1301</v>
      </c>
      <c r="E332" s="21" t="s">
        <v>1299</v>
      </c>
      <c r="F332" s="20">
        <v>320</v>
      </c>
      <c r="G332" s="21">
        <v>125</v>
      </c>
      <c r="H332" s="21">
        <v>2625</v>
      </c>
      <c r="I332" s="21">
        <v>8.95</v>
      </c>
      <c r="J332" s="21">
        <f t="shared" si="10"/>
        <v>11.55</v>
      </c>
      <c r="K332" s="21">
        <f t="shared" si="11"/>
        <v>840</v>
      </c>
    </row>
    <row r="333" s="9" customFormat="1" ht="15" customHeight="1" spans="1:11">
      <c r="A333" s="20">
        <v>332</v>
      </c>
      <c r="B333" s="21" t="s">
        <v>1443</v>
      </c>
      <c r="C333" s="21" t="s">
        <v>1303</v>
      </c>
      <c r="D333" s="21" t="s">
        <v>1311</v>
      </c>
      <c r="E333" s="21" t="s">
        <v>1299</v>
      </c>
      <c r="F333" s="20">
        <v>320</v>
      </c>
      <c r="G333" s="21">
        <v>138</v>
      </c>
      <c r="H333" s="21">
        <v>1621.2</v>
      </c>
      <c r="I333" s="21">
        <v>4.753</v>
      </c>
      <c r="J333" s="21">
        <f t="shared" si="10"/>
        <v>7.13328</v>
      </c>
      <c r="K333" s="21">
        <f t="shared" si="11"/>
        <v>518.784</v>
      </c>
    </row>
    <row r="334" s="9" customFormat="1" ht="15" customHeight="1" spans="1:11">
      <c r="A334" s="20">
        <v>333</v>
      </c>
      <c r="B334" s="21" t="s">
        <v>1443</v>
      </c>
      <c r="C334" s="21" t="s">
        <v>1303</v>
      </c>
      <c r="D334" s="21" t="s">
        <v>1311</v>
      </c>
      <c r="E334" s="21" t="s">
        <v>1299</v>
      </c>
      <c r="F334" s="20">
        <v>320</v>
      </c>
      <c r="G334" s="21">
        <v>176</v>
      </c>
      <c r="H334" s="21">
        <v>1572.4</v>
      </c>
      <c r="I334" s="21">
        <v>4.909</v>
      </c>
      <c r="J334" s="21">
        <f t="shared" si="10"/>
        <v>6.91856</v>
      </c>
      <c r="K334" s="21">
        <f t="shared" si="11"/>
        <v>503.168</v>
      </c>
    </row>
    <row r="335" ht="15" customHeight="1" spans="1:11">
      <c r="A335" s="20">
        <v>334</v>
      </c>
      <c r="B335" s="21" t="s">
        <v>1443</v>
      </c>
      <c r="C335" s="21" t="s">
        <v>1445</v>
      </c>
      <c r="D335" s="21" t="s">
        <v>1358</v>
      </c>
      <c r="E335" s="21" t="s">
        <v>1446</v>
      </c>
      <c r="F335" s="20">
        <v>995</v>
      </c>
      <c r="G335" s="21">
        <v>6</v>
      </c>
      <c r="H335" s="21">
        <v>60.2</v>
      </c>
      <c r="I335" s="21">
        <v>0.131</v>
      </c>
      <c r="J335" s="21">
        <f t="shared" si="10"/>
        <v>0.82361125</v>
      </c>
      <c r="K335" s="21">
        <f t="shared" si="11"/>
        <v>59.899</v>
      </c>
    </row>
    <row r="336" ht="15" customHeight="1" spans="1:11">
      <c r="A336" s="20">
        <v>335</v>
      </c>
      <c r="B336" s="21" t="s">
        <v>1443</v>
      </c>
      <c r="C336" s="21" t="s">
        <v>1445</v>
      </c>
      <c r="D336" s="21" t="s">
        <v>1358</v>
      </c>
      <c r="E336" s="21" t="s">
        <v>1446</v>
      </c>
      <c r="F336" s="20">
        <v>995</v>
      </c>
      <c r="G336" s="21">
        <v>7</v>
      </c>
      <c r="H336" s="21">
        <v>76.8</v>
      </c>
      <c r="I336" s="21">
        <v>0.16</v>
      </c>
      <c r="J336" s="21">
        <f t="shared" si="10"/>
        <v>1.05072</v>
      </c>
      <c r="K336" s="21">
        <f t="shared" si="11"/>
        <v>76.416</v>
      </c>
    </row>
    <row r="337" ht="15" customHeight="1" spans="1:11">
      <c r="A337" s="20">
        <v>336</v>
      </c>
      <c r="B337" s="21" t="s">
        <v>1447</v>
      </c>
      <c r="C337" s="21" t="s">
        <v>1317</v>
      </c>
      <c r="D337" s="21" t="s">
        <v>1318</v>
      </c>
      <c r="E337" s="21" t="s">
        <v>1299</v>
      </c>
      <c r="F337" s="20">
        <v>320</v>
      </c>
      <c r="G337" s="21">
        <v>40</v>
      </c>
      <c r="H337" s="21">
        <v>508</v>
      </c>
      <c r="I337" s="21">
        <v>1.398</v>
      </c>
      <c r="J337" s="21">
        <f t="shared" si="10"/>
        <v>2.2352</v>
      </c>
      <c r="K337" s="21">
        <f t="shared" si="11"/>
        <v>162.56</v>
      </c>
    </row>
    <row r="338" ht="15" customHeight="1" spans="1:11">
      <c r="A338" s="20">
        <v>337</v>
      </c>
      <c r="B338" s="21" t="s">
        <v>1448</v>
      </c>
      <c r="C338" s="21" t="s">
        <v>1422</v>
      </c>
      <c r="D338" s="21" t="s">
        <v>1423</v>
      </c>
      <c r="E338" s="21" t="s">
        <v>1299</v>
      </c>
      <c r="F338" s="20">
        <v>320</v>
      </c>
      <c r="G338" s="21">
        <v>100</v>
      </c>
      <c r="H338" s="21">
        <v>1420</v>
      </c>
      <c r="I338" s="21">
        <v>4.24</v>
      </c>
      <c r="J338" s="21">
        <f t="shared" si="10"/>
        <v>6.248</v>
      </c>
      <c r="K338" s="21">
        <f t="shared" si="11"/>
        <v>454.4</v>
      </c>
    </row>
    <row r="339" ht="15" customHeight="1" spans="1:11">
      <c r="A339" s="20">
        <v>338</v>
      </c>
      <c r="B339" s="21" t="s">
        <v>1449</v>
      </c>
      <c r="C339" s="21" t="s">
        <v>1315</v>
      </c>
      <c r="D339" s="21" t="s">
        <v>1343</v>
      </c>
      <c r="E339" s="21" t="s">
        <v>1305</v>
      </c>
      <c r="F339" s="20">
        <v>320</v>
      </c>
      <c r="G339" s="21">
        <v>75</v>
      </c>
      <c r="H339" s="21">
        <v>1800</v>
      </c>
      <c r="I339" s="21">
        <v>5.39</v>
      </c>
      <c r="J339" s="21">
        <f t="shared" si="10"/>
        <v>7.92</v>
      </c>
      <c r="K339" s="21">
        <f t="shared" si="11"/>
        <v>576</v>
      </c>
    </row>
    <row r="340" ht="15" customHeight="1" spans="1:11">
      <c r="A340" s="20">
        <v>339</v>
      </c>
      <c r="B340" s="21" t="s">
        <v>1449</v>
      </c>
      <c r="C340" s="21" t="s">
        <v>1315</v>
      </c>
      <c r="D340" s="21" t="s">
        <v>1343</v>
      </c>
      <c r="E340" s="21" t="s">
        <v>1305</v>
      </c>
      <c r="F340" s="20">
        <v>320</v>
      </c>
      <c r="G340" s="21">
        <v>62</v>
      </c>
      <c r="H340" s="21">
        <v>1488</v>
      </c>
      <c r="I340" s="21">
        <v>4.46</v>
      </c>
      <c r="J340" s="21">
        <f t="shared" si="10"/>
        <v>6.5472</v>
      </c>
      <c r="K340" s="21">
        <f t="shared" si="11"/>
        <v>476.16</v>
      </c>
    </row>
    <row r="341" ht="15" customHeight="1" spans="1:11">
      <c r="A341" s="20">
        <v>340</v>
      </c>
      <c r="B341" s="21" t="s">
        <v>1449</v>
      </c>
      <c r="C341" s="21" t="s">
        <v>1317</v>
      </c>
      <c r="D341" s="21" t="s">
        <v>1350</v>
      </c>
      <c r="E341" s="21" t="s">
        <v>1299</v>
      </c>
      <c r="F341" s="20">
        <v>320</v>
      </c>
      <c r="G341" s="21">
        <v>240</v>
      </c>
      <c r="H341" s="21">
        <v>4032</v>
      </c>
      <c r="I341" s="21">
        <v>9.195</v>
      </c>
      <c r="J341" s="21">
        <f t="shared" si="10"/>
        <v>17.7408</v>
      </c>
      <c r="K341" s="21">
        <f t="shared" si="11"/>
        <v>1290.24</v>
      </c>
    </row>
    <row r="342" ht="15" customHeight="1" spans="1:11">
      <c r="A342" s="20">
        <v>341</v>
      </c>
      <c r="B342" s="21" t="s">
        <v>1449</v>
      </c>
      <c r="C342" s="21" t="s">
        <v>1414</v>
      </c>
      <c r="D342" s="21" t="s">
        <v>1321</v>
      </c>
      <c r="E342" s="21" t="s">
        <v>1305</v>
      </c>
      <c r="F342" s="20">
        <v>320</v>
      </c>
      <c r="G342" s="21">
        <v>306</v>
      </c>
      <c r="H342" s="21">
        <v>4666.5</v>
      </c>
      <c r="I342" s="21">
        <v>10.78</v>
      </c>
      <c r="J342" s="21">
        <f t="shared" si="10"/>
        <v>20.5326</v>
      </c>
      <c r="K342" s="21">
        <f t="shared" si="11"/>
        <v>1493.28</v>
      </c>
    </row>
    <row r="343" ht="15" customHeight="1" spans="1:11">
      <c r="A343" s="20">
        <v>342</v>
      </c>
      <c r="B343" s="21" t="s">
        <v>1449</v>
      </c>
      <c r="C343" s="21" t="s">
        <v>1414</v>
      </c>
      <c r="D343" s="21" t="s">
        <v>1321</v>
      </c>
      <c r="E343" s="21" t="s">
        <v>1305</v>
      </c>
      <c r="F343" s="20">
        <v>320</v>
      </c>
      <c r="G343" s="21">
        <v>1</v>
      </c>
      <c r="H343" s="21">
        <v>11.8</v>
      </c>
      <c r="I343" s="21">
        <v>0.1</v>
      </c>
      <c r="J343" s="21">
        <f t="shared" si="10"/>
        <v>0.05192</v>
      </c>
      <c r="K343" s="21">
        <f t="shared" si="11"/>
        <v>3.776</v>
      </c>
    </row>
    <row r="344" ht="15" customHeight="1" spans="1:11">
      <c r="A344" s="20">
        <v>343</v>
      </c>
      <c r="B344" s="21" t="s">
        <v>1449</v>
      </c>
      <c r="C344" s="21" t="s">
        <v>1414</v>
      </c>
      <c r="D344" s="21" t="s">
        <v>1321</v>
      </c>
      <c r="E344" s="21" t="s">
        <v>1305</v>
      </c>
      <c r="F344" s="20">
        <v>320</v>
      </c>
      <c r="G344" s="21">
        <v>1862</v>
      </c>
      <c r="H344" s="21">
        <v>19551</v>
      </c>
      <c r="I344" s="21">
        <v>78.44</v>
      </c>
      <c r="J344" s="21">
        <f t="shared" si="10"/>
        <v>86.0244</v>
      </c>
      <c r="K344" s="21">
        <f t="shared" si="11"/>
        <v>6256.32</v>
      </c>
    </row>
    <row r="345" ht="15" customHeight="1" spans="1:11">
      <c r="A345" s="20">
        <v>344</v>
      </c>
      <c r="B345" s="21" t="s">
        <v>1449</v>
      </c>
      <c r="C345" s="21" t="s">
        <v>1313</v>
      </c>
      <c r="D345" s="21" t="s">
        <v>1301</v>
      </c>
      <c r="E345" s="21" t="s">
        <v>1299</v>
      </c>
      <c r="F345" s="20">
        <v>320</v>
      </c>
      <c r="G345" s="21">
        <v>150</v>
      </c>
      <c r="H345" s="21">
        <v>3150</v>
      </c>
      <c r="I345" s="21">
        <v>11</v>
      </c>
      <c r="J345" s="21">
        <f t="shared" si="10"/>
        <v>13.86</v>
      </c>
      <c r="K345" s="21">
        <f t="shared" si="11"/>
        <v>1008</v>
      </c>
    </row>
    <row r="346" ht="15" customHeight="1" spans="1:11">
      <c r="A346" s="20">
        <v>345</v>
      </c>
      <c r="B346" s="21" t="s">
        <v>1450</v>
      </c>
      <c r="C346" s="21" t="s">
        <v>1315</v>
      </c>
      <c r="D346" s="21" t="s">
        <v>1366</v>
      </c>
      <c r="E346" s="21" t="s">
        <v>1305</v>
      </c>
      <c r="F346" s="20">
        <v>320</v>
      </c>
      <c r="G346" s="21">
        <v>50</v>
      </c>
      <c r="H346" s="21">
        <v>1200</v>
      </c>
      <c r="I346" s="21">
        <v>3.59</v>
      </c>
      <c r="J346" s="21">
        <f t="shared" si="10"/>
        <v>5.28</v>
      </c>
      <c r="K346" s="21">
        <f t="shared" si="11"/>
        <v>384</v>
      </c>
    </row>
    <row r="347" ht="15" customHeight="1" spans="1:11">
      <c r="A347" s="20">
        <v>346</v>
      </c>
      <c r="B347" s="21" t="s">
        <v>1450</v>
      </c>
      <c r="C347" s="21" t="s">
        <v>1434</v>
      </c>
      <c r="D347" s="21" t="s">
        <v>1358</v>
      </c>
      <c r="E347" s="21" t="s">
        <v>1359</v>
      </c>
      <c r="F347" s="20">
        <v>30</v>
      </c>
      <c r="G347" s="21">
        <v>250</v>
      </c>
      <c r="H347" s="21">
        <v>4000</v>
      </c>
      <c r="I347" s="21">
        <v>10</v>
      </c>
      <c r="J347" s="21">
        <f t="shared" si="10"/>
        <v>1.65</v>
      </c>
      <c r="K347" s="21">
        <f t="shared" si="11"/>
        <v>120</v>
      </c>
    </row>
    <row r="348" ht="15" customHeight="1" spans="1:11">
      <c r="A348" s="20">
        <v>347</v>
      </c>
      <c r="B348" s="21" t="s">
        <v>1450</v>
      </c>
      <c r="C348" s="21" t="s">
        <v>1313</v>
      </c>
      <c r="D348" s="21" t="s">
        <v>1330</v>
      </c>
      <c r="E348" s="21" t="s">
        <v>1299</v>
      </c>
      <c r="F348" s="20">
        <v>320</v>
      </c>
      <c r="G348" s="21">
        <v>725</v>
      </c>
      <c r="H348" s="21">
        <v>10295</v>
      </c>
      <c r="I348" s="21">
        <v>28.48</v>
      </c>
      <c r="J348" s="21">
        <f t="shared" si="10"/>
        <v>45.298</v>
      </c>
      <c r="K348" s="21">
        <f t="shared" si="11"/>
        <v>3294.4</v>
      </c>
    </row>
    <row r="349" ht="15" customHeight="1" spans="1:11">
      <c r="A349" s="20">
        <v>348</v>
      </c>
      <c r="B349" s="21" t="s">
        <v>1451</v>
      </c>
      <c r="C349" s="21" t="s">
        <v>1303</v>
      </c>
      <c r="D349" s="21" t="s">
        <v>1304</v>
      </c>
      <c r="E349" s="21" t="s">
        <v>1305</v>
      </c>
      <c r="F349" s="20">
        <v>320</v>
      </c>
      <c r="G349" s="21">
        <v>63</v>
      </c>
      <c r="H349" s="21">
        <v>661.5</v>
      </c>
      <c r="I349" s="21">
        <v>2.347</v>
      </c>
      <c r="J349" s="21">
        <f t="shared" si="10"/>
        <v>2.9106</v>
      </c>
      <c r="K349" s="21">
        <f t="shared" si="11"/>
        <v>211.68</v>
      </c>
    </row>
    <row r="350" ht="15" customHeight="1" spans="1:11">
      <c r="A350" s="20">
        <v>349</v>
      </c>
      <c r="B350" s="21" t="s">
        <v>1451</v>
      </c>
      <c r="C350" s="21" t="s">
        <v>1303</v>
      </c>
      <c r="D350" s="21" t="s">
        <v>1301</v>
      </c>
      <c r="E350" s="21" t="s">
        <v>1299</v>
      </c>
      <c r="F350" s="20">
        <v>320</v>
      </c>
      <c r="G350" s="21">
        <v>95</v>
      </c>
      <c r="H350" s="21">
        <v>1092.5</v>
      </c>
      <c r="I350" s="21">
        <v>3.539</v>
      </c>
      <c r="J350" s="21">
        <f t="shared" si="10"/>
        <v>4.807</v>
      </c>
      <c r="K350" s="21">
        <f t="shared" si="11"/>
        <v>349.6</v>
      </c>
    </row>
    <row r="351" ht="15" customHeight="1" spans="1:11">
      <c r="A351" s="20">
        <v>350</v>
      </c>
      <c r="B351" s="21" t="s">
        <v>1451</v>
      </c>
      <c r="C351" s="21" t="s">
        <v>1303</v>
      </c>
      <c r="D351" s="21" t="s">
        <v>1301</v>
      </c>
      <c r="E351" s="21" t="s">
        <v>1299</v>
      </c>
      <c r="F351" s="20">
        <v>320</v>
      </c>
      <c r="G351" s="21">
        <v>63</v>
      </c>
      <c r="H351" s="21">
        <v>724.5</v>
      </c>
      <c r="I351" s="21">
        <v>2.347</v>
      </c>
      <c r="J351" s="21">
        <f t="shared" si="10"/>
        <v>3.1878</v>
      </c>
      <c r="K351" s="21">
        <f t="shared" si="11"/>
        <v>231.84</v>
      </c>
    </row>
    <row r="352" ht="15" customHeight="1" spans="1:11">
      <c r="A352" s="20">
        <v>351</v>
      </c>
      <c r="B352" s="21" t="s">
        <v>1452</v>
      </c>
      <c r="C352" s="21" t="s">
        <v>1313</v>
      </c>
      <c r="D352" s="21" t="s">
        <v>1337</v>
      </c>
      <c r="E352" s="21" t="s">
        <v>1299</v>
      </c>
      <c r="F352" s="20">
        <v>320</v>
      </c>
      <c r="G352" s="21">
        <v>200</v>
      </c>
      <c r="H352" s="21">
        <v>3560</v>
      </c>
      <c r="I352" s="21">
        <v>11.1</v>
      </c>
      <c r="J352" s="21">
        <f t="shared" si="10"/>
        <v>15.664</v>
      </c>
      <c r="K352" s="21">
        <f t="shared" si="11"/>
        <v>1139.2</v>
      </c>
    </row>
    <row r="353" ht="15" customHeight="1" spans="1:11">
      <c r="A353" s="20">
        <v>352</v>
      </c>
      <c r="B353" s="21" t="s">
        <v>1453</v>
      </c>
      <c r="C353" s="21" t="s">
        <v>1313</v>
      </c>
      <c r="D353" s="21" t="s">
        <v>1307</v>
      </c>
      <c r="E353" s="21" t="s">
        <v>1299</v>
      </c>
      <c r="F353" s="20">
        <v>320</v>
      </c>
      <c r="G353" s="21">
        <v>249</v>
      </c>
      <c r="H353" s="21">
        <v>4058.7</v>
      </c>
      <c r="I353" s="21">
        <v>11.68</v>
      </c>
      <c r="J353" s="21">
        <f t="shared" si="10"/>
        <v>17.85828</v>
      </c>
      <c r="K353" s="21">
        <f t="shared" si="11"/>
        <v>1298.784</v>
      </c>
    </row>
    <row r="354" ht="15" customHeight="1" spans="1:11">
      <c r="A354" s="20">
        <v>353</v>
      </c>
      <c r="B354" s="21" t="s">
        <v>1453</v>
      </c>
      <c r="C354" s="21" t="s">
        <v>1317</v>
      </c>
      <c r="D354" s="21" t="s">
        <v>1350</v>
      </c>
      <c r="E354" s="21" t="s">
        <v>1299</v>
      </c>
      <c r="F354" s="20">
        <v>320</v>
      </c>
      <c r="G354" s="21">
        <v>237</v>
      </c>
      <c r="H354" s="21">
        <v>3981.6</v>
      </c>
      <c r="I354" s="21">
        <v>9.08</v>
      </c>
      <c r="J354" s="21">
        <f t="shared" si="10"/>
        <v>17.51904</v>
      </c>
      <c r="K354" s="21">
        <f t="shared" si="11"/>
        <v>1274.112</v>
      </c>
    </row>
    <row r="355" ht="15" customHeight="1" spans="1:11">
      <c r="A355" s="20">
        <v>354</v>
      </c>
      <c r="B355" s="21" t="s">
        <v>1453</v>
      </c>
      <c r="C355" s="21" t="s">
        <v>1313</v>
      </c>
      <c r="D355" s="21" t="s">
        <v>1307</v>
      </c>
      <c r="E355" s="21" t="s">
        <v>1299</v>
      </c>
      <c r="F355" s="20">
        <v>320</v>
      </c>
      <c r="G355" s="21">
        <v>227</v>
      </c>
      <c r="H355" s="21">
        <v>4086</v>
      </c>
      <c r="I355" s="21">
        <v>12.59</v>
      </c>
      <c r="J355" s="21">
        <f t="shared" si="10"/>
        <v>17.9784</v>
      </c>
      <c r="K355" s="21">
        <f t="shared" si="11"/>
        <v>1307.52</v>
      </c>
    </row>
    <row r="356" ht="15" customHeight="1" spans="1:11">
      <c r="A356" s="20">
        <v>355</v>
      </c>
      <c r="B356" s="21" t="s">
        <v>1453</v>
      </c>
      <c r="C356" s="21" t="s">
        <v>1313</v>
      </c>
      <c r="D356" s="21" t="s">
        <v>1454</v>
      </c>
      <c r="E356" s="21" t="s">
        <v>1299</v>
      </c>
      <c r="F356" s="20">
        <v>320</v>
      </c>
      <c r="G356" s="21">
        <v>25</v>
      </c>
      <c r="H356" s="21">
        <v>407.5</v>
      </c>
      <c r="I356" s="21">
        <v>1.17</v>
      </c>
      <c r="J356" s="21">
        <f t="shared" si="10"/>
        <v>1.793</v>
      </c>
      <c r="K356" s="21">
        <f t="shared" si="11"/>
        <v>130.4</v>
      </c>
    </row>
    <row r="357" ht="15" customHeight="1" spans="1:11">
      <c r="A357" s="20">
        <v>356</v>
      </c>
      <c r="B357" s="21" t="s">
        <v>1453</v>
      </c>
      <c r="C357" s="21" t="s">
        <v>1455</v>
      </c>
      <c r="D357" s="21" t="s">
        <v>1307</v>
      </c>
      <c r="E357" s="21" t="s">
        <v>1299</v>
      </c>
      <c r="F357" s="20">
        <v>320</v>
      </c>
      <c r="G357" s="21">
        <v>350</v>
      </c>
      <c r="H357" s="21">
        <v>5145</v>
      </c>
      <c r="I357" s="21">
        <v>14</v>
      </c>
      <c r="J357" s="21">
        <f t="shared" si="10"/>
        <v>22.638</v>
      </c>
      <c r="K357" s="21">
        <f t="shared" si="11"/>
        <v>1646.4</v>
      </c>
    </row>
    <row r="358" ht="15" customHeight="1" spans="1:11">
      <c r="A358" s="20">
        <v>357</v>
      </c>
      <c r="B358" s="21" t="s">
        <v>1453</v>
      </c>
      <c r="C358" s="21" t="s">
        <v>1456</v>
      </c>
      <c r="D358" s="21" t="s">
        <v>1457</v>
      </c>
      <c r="E358" s="21" t="s">
        <v>1299</v>
      </c>
      <c r="F358" s="20">
        <v>320</v>
      </c>
      <c r="G358" s="21">
        <v>175</v>
      </c>
      <c r="H358" s="21">
        <v>2187.5</v>
      </c>
      <c r="I358" s="21">
        <v>5.546</v>
      </c>
      <c r="J358" s="21">
        <f t="shared" si="10"/>
        <v>9.625</v>
      </c>
      <c r="K358" s="21">
        <f t="shared" si="11"/>
        <v>700</v>
      </c>
    </row>
    <row r="359" ht="15" customHeight="1" spans="1:11">
      <c r="A359" s="20">
        <v>358</v>
      </c>
      <c r="B359" s="21" t="s">
        <v>1453</v>
      </c>
      <c r="C359" s="21" t="s">
        <v>1456</v>
      </c>
      <c r="D359" s="21" t="s">
        <v>1457</v>
      </c>
      <c r="E359" s="21" t="s">
        <v>1299</v>
      </c>
      <c r="F359" s="20">
        <v>320</v>
      </c>
      <c r="G359" s="21">
        <v>120</v>
      </c>
      <c r="H359" s="21">
        <v>2568</v>
      </c>
      <c r="I359" s="21">
        <v>5.546</v>
      </c>
      <c r="J359" s="21">
        <f t="shared" si="10"/>
        <v>11.2992</v>
      </c>
      <c r="K359" s="21">
        <f t="shared" si="11"/>
        <v>821.76</v>
      </c>
    </row>
    <row r="360" ht="15" customHeight="1" spans="1:11">
      <c r="A360" s="20">
        <v>359</v>
      </c>
      <c r="B360" s="21" t="s">
        <v>1453</v>
      </c>
      <c r="C360" s="21" t="s">
        <v>1303</v>
      </c>
      <c r="D360" s="21" t="s">
        <v>1330</v>
      </c>
      <c r="E360" s="21" t="s">
        <v>1299</v>
      </c>
      <c r="F360" s="20">
        <v>320</v>
      </c>
      <c r="G360" s="21">
        <v>144</v>
      </c>
      <c r="H360" s="21">
        <v>1353.6</v>
      </c>
      <c r="I360" s="21">
        <v>5.364</v>
      </c>
      <c r="J360" s="21">
        <f t="shared" si="10"/>
        <v>5.95584</v>
      </c>
      <c r="K360" s="21">
        <f t="shared" si="11"/>
        <v>433.152</v>
      </c>
    </row>
    <row r="361" ht="15" customHeight="1" spans="1:11">
      <c r="A361" s="20">
        <v>360</v>
      </c>
      <c r="B361" s="21" t="s">
        <v>1453</v>
      </c>
      <c r="C361" s="21" t="s">
        <v>1456</v>
      </c>
      <c r="D361" s="21" t="s">
        <v>1457</v>
      </c>
      <c r="E361" s="21" t="s">
        <v>1299</v>
      </c>
      <c r="F361" s="20">
        <v>320</v>
      </c>
      <c r="G361" s="21">
        <v>150</v>
      </c>
      <c r="H361" s="21">
        <v>1800</v>
      </c>
      <c r="I361" s="21">
        <v>5.136</v>
      </c>
      <c r="J361" s="21">
        <f t="shared" si="10"/>
        <v>7.92</v>
      </c>
      <c r="K361" s="21">
        <f t="shared" si="11"/>
        <v>576</v>
      </c>
    </row>
    <row r="362" ht="15" customHeight="1" spans="1:11">
      <c r="A362" s="20">
        <v>361</v>
      </c>
      <c r="B362" s="21" t="s">
        <v>1453</v>
      </c>
      <c r="C362" s="21" t="s">
        <v>1456</v>
      </c>
      <c r="D362" s="21" t="s">
        <v>1457</v>
      </c>
      <c r="E362" s="21" t="s">
        <v>1299</v>
      </c>
      <c r="F362" s="20">
        <v>320</v>
      </c>
      <c r="G362" s="21">
        <v>125</v>
      </c>
      <c r="H362" s="21">
        <v>2562.5</v>
      </c>
      <c r="I362" s="21">
        <v>6.403</v>
      </c>
      <c r="J362" s="21">
        <f t="shared" si="10"/>
        <v>11.275</v>
      </c>
      <c r="K362" s="21">
        <f t="shared" si="11"/>
        <v>820</v>
      </c>
    </row>
    <row r="363" ht="15" customHeight="1" spans="1:11">
      <c r="A363" s="20">
        <v>362</v>
      </c>
      <c r="B363" s="21" t="s">
        <v>1453</v>
      </c>
      <c r="C363" s="21" t="s">
        <v>1456</v>
      </c>
      <c r="D363" s="21" t="s">
        <v>1457</v>
      </c>
      <c r="E363" s="21" t="s">
        <v>1299</v>
      </c>
      <c r="F363" s="20">
        <v>320</v>
      </c>
      <c r="G363" s="21">
        <v>100</v>
      </c>
      <c r="H363" s="21">
        <v>2100</v>
      </c>
      <c r="I363" s="21">
        <v>3.515</v>
      </c>
      <c r="J363" s="21">
        <f t="shared" si="10"/>
        <v>9.24</v>
      </c>
      <c r="K363" s="21">
        <f t="shared" si="11"/>
        <v>672</v>
      </c>
    </row>
    <row r="364" ht="15" customHeight="1" spans="1:11">
      <c r="A364" s="20">
        <v>363</v>
      </c>
      <c r="B364" s="21" t="s">
        <v>1453</v>
      </c>
      <c r="C364" s="21" t="s">
        <v>1456</v>
      </c>
      <c r="D364" s="21" t="s">
        <v>1457</v>
      </c>
      <c r="E364" s="21" t="s">
        <v>1299</v>
      </c>
      <c r="F364" s="20">
        <v>320</v>
      </c>
      <c r="G364" s="21">
        <v>14</v>
      </c>
      <c r="H364" s="21">
        <v>167.1</v>
      </c>
      <c r="I364" s="21">
        <v>0.328</v>
      </c>
      <c r="J364" s="21">
        <f t="shared" si="10"/>
        <v>0.73524</v>
      </c>
      <c r="K364" s="21">
        <f t="shared" si="11"/>
        <v>53.472</v>
      </c>
    </row>
    <row r="365" ht="15" customHeight="1" spans="1:11">
      <c r="A365" s="20">
        <v>364</v>
      </c>
      <c r="B365" s="21" t="s">
        <v>1453</v>
      </c>
      <c r="C365" s="21" t="s">
        <v>1303</v>
      </c>
      <c r="D365" s="21" t="s">
        <v>1330</v>
      </c>
      <c r="E365" s="21" t="s">
        <v>1299</v>
      </c>
      <c r="F365" s="20">
        <v>320</v>
      </c>
      <c r="G365" s="21">
        <v>63</v>
      </c>
      <c r="H365" s="21">
        <v>661.5</v>
      </c>
      <c r="I365" s="21">
        <v>2.347</v>
      </c>
      <c r="J365" s="21">
        <f t="shared" si="10"/>
        <v>2.9106</v>
      </c>
      <c r="K365" s="21">
        <f t="shared" si="11"/>
        <v>211.68</v>
      </c>
    </row>
    <row r="366" ht="15" customHeight="1" spans="1:11">
      <c r="A366" s="20">
        <v>365</v>
      </c>
      <c r="B366" s="21" t="s">
        <v>1458</v>
      </c>
      <c r="C366" s="21" t="s">
        <v>1297</v>
      </c>
      <c r="D366" s="21" t="s">
        <v>1298</v>
      </c>
      <c r="E366" s="21" t="s">
        <v>1299</v>
      </c>
      <c r="F366" s="20">
        <v>320</v>
      </c>
      <c r="G366" s="21">
        <v>61</v>
      </c>
      <c r="H366" s="21">
        <v>703.9</v>
      </c>
      <c r="I366" s="21">
        <v>1.92</v>
      </c>
      <c r="J366" s="21">
        <f t="shared" si="10"/>
        <v>3.09716</v>
      </c>
      <c r="K366" s="21">
        <f t="shared" si="11"/>
        <v>225.248</v>
      </c>
    </row>
    <row r="367" ht="15" customHeight="1" spans="1:11">
      <c r="A367" s="20">
        <v>366</v>
      </c>
      <c r="B367" s="21" t="s">
        <v>1458</v>
      </c>
      <c r="C367" s="21" t="s">
        <v>1297</v>
      </c>
      <c r="D367" s="21" t="s">
        <v>1298</v>
      </c>
      <c r="E367" s="21" t="s">
        <v>1299</v>
      </c>
      <c r="F367" s="20">
        <v>320</v>
      </c>
      <c r="G367" s="21">
        <v>25</v>
      </c>
      <c r="H367" s="21">
        <v>283.6</v>
      </c>
      <c r="I367" s="21">
        <v>0.47</v>
      </c>
      <c r="J367" s="21">
        <f t="shared" si="10"/>
        <v>1.24784</v>
      </c>
      <c r="K367" s="21">
        <f t="shared" si="11"/>
        <v>90.752</v>
      </c>
    </row>
    <row r="368" ht="15" customHeight="1" spans="1:11">
      <c r="A368" s="20">
        <v>367</v>
      </c>
      <c r="B368" s="21" t="s">
        <v>1458</v>
      </c>
      <c r="C368" s="21" t="s">
        <v>1381</v>
      </c>
      <c r="D368" s="21" t="s">
        <v>1372</v>
      </c>
      <c r="E368" s="21" t="s">
        <v>1299</v>
      </c>
      <c r="F368" s="20">
        <v>320</v>
      </c>
      <c r="G368" s="21">
        <v>50</v>
      </c>
      <c r="H368" s="21">
        <v>1150</v>
      </c>
      <c r="I368" s="21">
        <v>2.5</v>
      </c>
      <c r="J368" s="21">
        <f t="shared" si="10"/>
        <v>5.06</v>
      </c>
      <c r="K368" s="21">
        <f t="shared" si="11"/>
        <v>368</v>
      </c>
    </row>
    <row r="369" ht="15" customHeight="1" spans="1:11">
      <c r="A369" s="20">
        <v>368</v>
      </c>
      <c r="B369" s="21" t="s">
        <v>1458</v>
      </c>
      <c r="C369" s="21" t="s">
        <v>1381</v>
      </c>
      <c r="D369" s="21" t="s">
        <v>1372</v>
      </c>
      <c r="E369" s="21" t="s">
        <v>1299</v>
      </c>
      <c r="F369" s="20">
        <v>320</v>
      </c>
      <c r="G369" s="21">
        <v>150</v>
      </c>
      <c r="H369" s="21">
        <v>2385</v>
      </c>
      <c r="I369" s="21">
        <v>6.02</v>
      </c>
      <c r="J369" s="21">
        <f t="shared" si="10"/>
        <v>10.494</v>
      </c>
      <c r="K369" s="21">
        <f t="shared" si="11"/>
        <v>763.2</v>
      </c>
    </row>
    <row r="370" ht="15" customHeight="1" spans="1:11">
      <c r="A370" s="20">
        <v>369</v>
      </c>
      <c r="B370" s="21" t="s">
        <v>1458</v>
      </c>
      <c r="C370" s="21" t="s">
        <v>1381</v>
      </c>
      <c r="D370" s="21" t="s">
        <v>1372</v>
      </c>
      <c r="E370" s="21" t="s">
        <v>1299</v>
      </c>
      <c r="F370" s="20">
        <v>320</v>
      </c>
      <c r="G370" s="21">
        <v>150</v>
      </c>
      <c r="H370" s="21">
        <v>2370</v>
      </c>
      <c r="I370" s="21">
        <v>5.72</v>
      </c>
      <c r="J370" s="21">
        <f t="shared" si="10"/>
        <v>10.428</v>
      </c>
      <c r="K370" s="21">
        <f t="shared" si="11"/>
        <v>758.4</v>
      </c>
    </row>
    <row r="371" ht="15" customHeight="1" spans="1:11">
      <c r="A371" s="20">
        <v>370</v>
      </c>
      <c r="B371" s="21" t="s">
        <v>1458</v>
      </c>
      <c r="C371" s="21" t="s">
        <v>1381</v>
      </c>
      <c r="D371" s="21" t="s">
        <v>1372</v>
      </c>
      <c r="E371" s="21" t="s">
        <v>1299</v>
      </c>
      <c r="F371" s="20">
        <v>320</v>
      </c>
      <c r="G371" s="21">
        <v>150</v>
      </c>
      <c r="H371" s="21">
        <v>3150</v>
      </c>
      <c r="I371" s="21">
        <v>8</v>
      </c>
      <c r="J371" s="21">
        <f t="shared" si="10"/>
        <v>13.86</v>
      </c>
      <c r="K371" s="21">
        <f t="shared" si="11"/>
        <v>1008</v>
      </c>
    </row>
    <row r="372" ht="15" customHeight="1" spans="1:11">
      <c r="A372" s="20">
        <v>371</v>
      </c>
      <c r="B372" s="21" t="s">
        <v>1458</v>
      </c>
      <c r="C372" s="21" t="s">
        <v>1381</v>
      </c>
      <c r="D372" s="21" t="s">
        <v>1372</v>
      </c>
      <c r="E372" s="21" t="s">
        <v>1299</v>
      </c>
      <c r="F372" s="20">
        <v>320</v>
      </c>
      <c r="G372" s="21">
        <v>50</v>
      </c>
      <c r="H372" s="21">
        <v>812</v>
      </c>
      <c r="I372" s="21">
        <v>2.05</v>
      </c>
      <c r="J372" s="21">
        <f t="shared" si="10"/>
        <v>3.5728</v>
      </c>
      <c r="K372" s="21">
        <f t="shared" si="11"/>
        <v>259.84</v>
      </c>
    </row>
    <row r="373" ht="15" customHeight="1" spans="1:11">
      <c r="A373" s="20">
        <v>372</v>
      </c>
      <c r="B373" s="21" t="s">
        <v>1458</v>
      </c>
      <c r="C373" s="21" t="s">
        <v>1381</v>
      </c>
      <c r="D373" s="21" t="s">
        <v>1372</v>
      </c>
      <c r="E373" s="21" t="s">
        <v>1299</v>
      </c>
      <c r="F373" s="20">
        <v>320</v>
      </c>
      <c r="G373" s="21">
        <v>200</v>
      </c>
      <c r="H373" s="21">
        <v>2356</v>
      </c>
      <c r="I373" s="21">
        <v>7.57</v>
      </c>
      <c r="J373" s="21">
        <f t="shared" si="10"/>
        <v>10.3664</v>
      </c>
      <c r="K373" s="21">
        <f t="shared" si="11"/>
        <v>753.92</v>
      </c>
    </row>
    <row r="374" ht="15" customHeight="1" spans="1:11">
      <c r="A374" s="20">
        <v>373</v>
      </c>
      <c r="B374" s="21" t="s">
        <v>1458</v>
      </c>
      <c r="C374" s="21" t="s">
        <v>1381</v>
      </c>
      <c r="D374" s="21" t="s">
        <v>1372</v>
      </c>
      <c r="E374" s="21" t="s">
        <v>1299</v>
      </c>
      <c r="F374" s="20">
        <v>320</v>
      </c>
      <c r="G374" s="21">
        <v>100</v>
      </c>
      <c r="H374" s="21">
        <v>1088</v>
      </c>
      <c r="I374" s="21">
        <v>3.78</v>
      </c>
      <c r="J374" s="21">
        <f t="shared" si="10"/>
        <v>4.7872</v>
      </c>
      <c r="K374" s="21">
        <f t="shared" si="11"/>
        <v>348.16</v>
      </c>
    </row>
    <row r="375" ht="15" customHeight="1" spans="1:11">
      <c r="A375" s="20">
        <v>374</v>
      </c>
      <c r="B375" s="21" t="s">
        <v>1458</v>
      </c>
      <c r="C375" s="21" t="s">
        <v>1306</v>
      </c>
      <c r="D375" s="21" t="s">
        <v>1328</v>
      </c>
      <c r="E375" s="21" t="s">
        <v>1299</v>
      </c>
      <c r="F375" s="20">
        <v>320</v>
      </c>
      <c r="G375" s="21">
        <v>730</v>
      </c>
      <c r="H375" s="21">
        <v>11315</v>
      </c>
      <c r="I375" s="21">
        <v>27.5</v>
      </c>
      <c r="J375" s="21">
        <f t="shared" si="10"/>
        <v>49.786</v>
      </c>
      <c r="K375" s="21">
        <f t="shared" si="11"/>
        <v>3620.8</v>
      </c>
    </row>
    <row r="376" ht="15" customHeight="1" spans="1:11">
      <c r="A376" s="20">
        <v>375</v>
      </c>
      <c r="B376" s="21" t="s">
        <v>1458</v>
      </c>
      <c r="C376" s="21" t="s">
        <v>1313</v>
      </c>
      <c r="D376" s="21" t="s">
        <v>1337</v>
      </c>
      <c r="E376" s="21" t="s">
        <v>1299</v>
      </c>
      <c r="F376" s="20">
        <v>320</v>
      </c>
      <c r="G376" s="21">
        <v>150</v>
      </c>
      <c r="H376" s="21">
        <v>2445</v>
      </c>
      <c r="I376" s="21">
        <v>7.04</v>
      </c>
      <c r="J376" s="21">
        <f t="shared" si="10"/>
        <v>10.758</v>
      </c>
      <c r="K376" s="21">
        <f t="shared" si="11"/>
        <v>782.4</v>
      </c>
    </row>
    <row r="377" ht="15" customHeight="1" spans="1:11">
      <c r="A377" s="20">
        <v>376</v>
      </c>
      <c r="B377" s="21" t="s">
        <v>1458</v>
      </c>
      <c r="C377" s="21" t="s">
        <v>1313</v>
      </c>
      <c r="D377" s="21" t="s">
        <v>1298</v>
      </c>
      <c r="E377" s="21" t="s">
        <v>1299</v>
      </c>
      <c r="F377" s="20">
        <v>320</v>
      </c>
      <c r="G377" s="21">
        <v>25</v>
      </c>
      <c r="H377" s="21">
        <v>407.5</v>
      </c>
      <c r="I377" s="21">
        <v>1.17</v>
      </c>
      <c r="J377" s="21">
        <f t="shared" si="10"/>
        <v>1.793</v>
      </c>
      <c r="K377" s="21">
        <f t="shared" si="11"/>
        <v>130.4</v>
      </c>
    </row>
    <row r="378" ht="15" customHeight="1" spans="1:11">
      <c r="A378" s="20">
        <v>377</v>
      </c>
      <c r="B378" s="21" t="s">
        <v>1458</v>
      </c>
      <c r="C378" s="21" t="s">
        <v>1459</v>
      </c>
      <c r="D378" s="21" t="s">
        <v>1307</v>
      </c>
      <c r="E378" s="21" t="s">
        <v>1460</v>
      </c>
      <c r="F378" s="20">
        <v>300</v>
      </c>
      <c r="G378" s="21">
        <v>125</v>
      </c>
      <c r="H378" s="21">
        <v>2000</v>
      </c>
      <c r="I378" s="21">
        <v>5.84</v>
      </c>
      <c r="J378" s="21">
        <f t="shared" si="10"/>
        <v>8.25</v>
      </c>
      <c r="K378" s="21">
        <f t="shared" si="11"/>
        <v>600</v>
      </c>
    </row>
    <row r="379" ht="15" customHeight="1" spans="1:11">
      <c r="A379" s="20">
        <v>378</v>
      </c>
      <c r="B379" s="21" t="s">
        <v>1461</v>
      </c>
      <c r="C379" s="21" t="s">
        <v>1303</v>
      </c>
      <c r="D379" s="21" t="s">
        <v>1301</v>
      </c>
      <c r="E379" s="21" t="s">
        <v>1299</v>
      </c>
      <c r="F379" s="20">
        <v>320</v>
      </c>
      <c r="G379" s="21">
        <v>63</v>
      </c>
      <c r="H379" s="21">
        <v>1260</v>
      </c>
      <c r="I379" s="21">
        <v>5.715</v>
      </c>
      <c r="J379" s="21">
        <f t="shared" si="10"/>
        <v>5.544</v>
      </c>
      <c r="K379" s="21">
        <f t="shared" si="11"/>
        <v>403.2</v>
      </c>
    </row>
    <row r="380" ht="15" customHeight="1" spans="1:11">
      <c r="A380" s="20">
        <v>379</v>
      </c>
      <c r="B380" s="21" t="s">
        <v>1461</v>
      </c>
      <c r="C380" s="21" t="s">
        <v>1303</v>
      </c>
      <c r="D380" s="21" t="s">
        <v>1301</v>
      </c>
      <c r="E380" s="21" t="s">
        <v>1299</v>
      </c>
      <c r="F380" s="20">
        <v>320</v>
      </c>
      <c r="G380" s="21">
        <v>63</v>
      </c>
      <c r="H380" s="21">
        <v>1260</v>
      </c>
      <c r="I380" s="21">
        <v>5.715</v>
      </c>
      <c r="J380" s="21">
        <f t="shared" si="10"/>
        <v>5.544</v>
      </c>
      <c r="K380" s="21">
        <f t="shared" si="11"/>
        <v>403.2</v>
      </c>
    </row>
    <row r="381" ht="15" customHeight="1" spans="1:11">
      <c r="A381" s="20">
        <v>380</v>
      </c>
      <c r="B381" s="21" t="s">
        <v>1462</v>
      </c>
      <c r="C381" s="21" t="s">
        <v>1463</v>
      </c>
      <c r="D381" s="21" t="s">
        <v>1464</v>
      </c>
      <c r="E381" s="21" t="s">
        <v>1299</v>
      </c>
      <c r="F381" s="20">
        <v>320</v>
      </c>
      <c r="G381" s="21">
        <v>500</v>
      </c>
      <c r="H381" s="21">
        <v>4150</v>
      </c>
      <c r="I381" s="21">
        <v>10.8</v>
      </c>
      <c r="J381" s="21">
        <f t="shared" si="10"/>
        <v>18.26</v>
      </c>
      <c r="K381" s="21">
        <f t="shared" si="11"/>
        <v>1328</v>
      </c>
    </row>
    <row r="382" ht="15" customHeight="1" spans="1:11">
      <c r="A382" s="20">
        <v>381</v>
      </c>
      <c r="B382" s="21" t="s">
        <v>1462</v>
      </c>
      <c r="C382" s="21" t="s">
        <v>1317</v>
      </c>
      <c r="D382" s="21" t="s">
        <v>1350</v>
      </c>
      <c r="E382" s="21" t="s">
        <v>1299</v>
      </c>
      <c r="F382" s="20">
        <v>320</v>
      </c>
      <c r="G382" s="21">
        <v>500</v>
      </c>
      <c r="H382" s="21">
        <v>8250</v>
      </c>
      <c r="I382" s="21">
        <v>21.445</v>
      </c>
      <c r="J382" s="21">
        <f t="shared" si="10"/>
        <v>36.3</v>
      </c>
      <c r="K382" s="21">
        <f t="shared" si="11"/>
        <v>2640</v>
      </c>
    </row>
    <row r="383" ht="15" customHeight="1" spans="1:11">
      <c r="A383" s="20">
        <v>382</v>
      </c>
      <c r="B383" s="21" t="s">
        <v>1465</v>
      </c>
      <c r="C383" s="21" t="s">
        <v>1466</v>
      </c>
      <c r="D383" s="21" t="s">
        <v>1334</v>
      </c>
      <c r="E383" s="21" t="s">
        <v>1299</v>
      </c>
      <c r="F383" s="20">
        <v>320</v>
      </c>
      <c r="G383" s="21">
        <v>125</v>
      </c>
      <c r="H383" s="21">
        <v>3000</v>
      </c>
      <c r="I383" s="21">
        <v>7.6</v>
      </c>
      <c r="J383" s="21">
        <f t="shared" si="10"/>
        <v>13.2</v>
      </c>
      <c r="K383" s="21">
        <f t="shared" si="11"/>
        <v>960</v>
      </c>
    </row>
    <row r="384" ht="15" customHeight="1" spans="1:11">
      <c r="A384" s="20">
        <v>383</v>
      </c>
      <c r="B384" s="21" t="s">
        <v>1465</v>
      </c>
      <c r="C384" s="21" t="s">
        <v>1315</v>
      </c>
      <c r="D384" s="21" t="s">
        <v>1343</v>
      </c>
      <c r="E384" s="21" t="s">
        <v>1467</v>
      </c>
      <c r="F384" s="20">
        <v>365</v>
      </c>
      <c r="G384" s="21">
        <v>75</v>
      </c>
      <c r="H384" s="21">
        <v>1800</v>
      </c>
      <c r="I384" s="21">
        <v>5.4</v>
      </c>
      <c r="J384" s="21">
        <f t="shared" si="10"/>
        <v>9.03375</v>
      </c>
      <c r="K384" s="21">
        <f t="shared" si="11"/>
        <v>657</v>
      </c>
    </row>
    <row r="385" ht="15" customHeight="1" spans="1:11">
      <c r="A385" s="20">
        <v>384</v>
      </c>
      <c r="B385" s="21" t="s">
        <v>1465</v>
      </c>
      <c r="C385" s="21" t="s">
        <v>1444</v>
      </c>
      <c r="D385" s="21" t="s">
        <v>1321</v>
      </c>
      <c r="E385" s="21" t="s">
        <v>1299</v>
      </c>
      <c r="F385" s="20">
        <v>320</v>
      </c>
      <c r="G385" s="21">
        <v>1</v>
      </c>
      <c r="H385" s="21">
        <v>20.5</v>
      </c>
      <c r="I385" s="21">
        <v>0.037</v>
      </c>
      <c r="J385" s="21">
        <f t="shared" si="10"/>
        <v>0.0902</v>
      </c>
      <c r="K385" s="21">
        <f t="shared" si="11"/>
        <v>6.56</v>
      </c>
    </row>
    <row r="386" ht="15" customHeight="1" spans="1:11">
      <c r="A386" s="20">
        <v>385</v>
      </c>
      <c r="B386" s="21" t="s">
        <v>1468</v>
      </c>
      <c r="C386" s="21" t="s">
        <v>1469</v>
      </c>
      <c r="D386" s="21" t="s">
        <v>1328</v>
      </c>
      <c r="E386" s="21" t="s">
        <v>1299</v>
      </c>
      <c r="F386" s="20">
        <v>320</v>
      </c>
      <c r="G386" s="21">
        <v>250</v>
      </c>
      <c r="H386" s="21">
        <v>2875</v>
      </c>
      <c r="I386" s="21">
        <v>7.13</v>
      </c>
      <c r="J386" s="21">
        <f t="shared" ref="J386:J449" si="12">SUMPRODUCT(0.01375,F386,H386/1000)</f>
        <v>12.65</v>
      </c>
      <c r="K386" s="21">
        <f t="shared" ref="K386:K449" si="13">SUMPRODUCT(F386,H386/1000)</f>
        <v>920</v>
      </c>
    </row>
    <row r="387" ht="15" customHeight="1" spans="1:11">
      <c r="A387" s="20">
        <v>386</v>
      </c>
      <c r="B387" s="21" t="s">
        <v>1468</v>
      </c>
      <c r="C387" s="21" t="s">
        <v>1313</v>
      </c>
      <c r="D387" s="21" t="s">
        <v>1470</v>
      </c>
      <c r="E387" s="21" t="s">
        <v>1299</v>
      </c>
      <c r="F387" s="20">
        <v>320</v>
      </c>
      <c r="G387" s="21">
        <v>150</v>
      </c>
      <c r="H387" s="21">
        <v>2445</v>
      </c>
      <c r="I387" s="21">
        <v>7</v>
      </c>
      <c r="J387" s="21">
        <f t="shared" si="12"/>
        <v>10.758</v>
      </c>
      <c r="K387" s="21">
        <f t="shared" si="13"/>
        <v>782.4</v>
      </c>
    </row>
    <row r="388" ht="15" customHeight="1" spans="1:11">
      <c r="A388" s="20">
        <v>387</v>
      </c>
      <c r="B388" s="21" t="s">
        <v>1471</v>
      </c>
      <c r="C388" s="21" t="s">
        <v>1313</v>
      </c>
      <c r="D388" s="21" t="s">
        <v>1391</v>
      </c>
      <c r="E388" s="21" t="s">
        <v>1299</v>
      </c>
      <c r="F388" s="20">
        <v>320</v>
      </c>
      <c r="G388" s="21">
        <v>465</v>
      </c>
      <c r="H388" s="21">
        <v>8370</v>
      </c>
      <c r="I388" s="21">
        <v>25.79</v>
      </c>
      <c r="J388" s="21">
        <f t="shared" si="12"/>
        <v>36.828</v>
      </c>
      <c r="K388" s="21">
        <f t="shared" si="13"/>
        <v>2678.4</v>
      </c>
    </row>
    <row r="389" ht="15" customHeight="1" spans="1:11">
      <c r="A389" s="20">
        <v>388</v>
      </c>
      <c r="B389" s="21" t="s">
        <v>1471</v>
      </c>
      <c r="C389" s="21" t="s">
        <v>1317</v>
      </c>
      <c r="D389" s="21" t="s">
        <v>1318</v>
      </c>
      <c r="E389" s="21" t="s">
        <v>1299</v>
      </c>
      <c r="F389" s="20">
        <v>320</v>
      </c>
      <c r="G389" s="21">
        <v>40</v>
      </c>
      <c r="H389" s="21">
        <v>508</v>
      </c>
      <c r="I389" s="21">
        <v>1.398</v>
      </c>
      <c r="J389" s="21">
        <f t="shared" si="12"/>
        <v>2.2352</v>
      </c>
      <c r="K389" s="21">
        <f t="shared" si="13"/>
        <v>162.56</v>
      </c>
    </row>
    <row r="390" ht="15" customHeight="1" spans="1:11">
      <c r="A390" s="20">
        <v>389</v>
      </c>
      <c r="B390" s="21" t="s">
        <v>1471</v>
      </c>
      <c r="C390" s="21" t="s">
        <v>1303</v>
      </c>
      <c r="D390" s="21" t="s">
        <v>1311</v>
      </c>
      <c r="E390" s="21" t="s">
        <v>1299</v>
      </c>
      <c r="F390" s="20">
        <v>320</v>
      </c>
      <c r="G390" s="21">
        <v>50</v>
      </c>
      <c r="H390" s="21">
        <v>525</v>
      </c>
      <c r="I390" s="21">
        <v>1.862</v>
      </c>
      <c r="J390" s="21">
        <f t="shared" si="12"/>
        <v>2.31</v>
      </c>
      <c r="K390" s="21">
        <f t="shared" si="13"/>
        <v>168</v>
      </c>
    </row>
    <row r="391" s="9" customFormat="1" ht="15" customHeight="1" spans="1:11">
      <c r="A391" s="20">
        <v>390</v>
      </c>
      <c r="B391" s="21" t="s">
        <v>1471</v>
      </c>
      <c r="C391" s="21" t="s">
        <v>1303</v>
      </c>
      <c r="D391" s="21" t="s">
        <v>1311</v>
      </c>
      <c r="E391" s="21" t="s">
        <v>1299</v>
      </c>
      <c r="F391" s="20">
        <v>320</v>
      </c>
      <c r="G391" s="21">
        <v>176</v>
      </c>
      <c r="H391" s="21">
        <v>1582.2</v>
      </c>
      <c r="I391" s="21">
        <v>4.909</v>
      </c>
      <c r="J391" s="21">
        <f t="shared" si="12"/>
        <v>6.96168</v>
      </c>
      <c r="K391" s="21">
        <f t="shared" si="13"/>
        <v>506.304</v>
      </c>
    </row>
    <row r="392" ht="15" customHeight="1" spans="1:11">
      <c r="A392" s="20">
        <v>391</v>
      </c>
      <c r="B392" s="21" t="s">
        <v>1471</v>
      </c>
      <c r="C392" s="21" t="s">
        <v>1317</v>
      </c>
      <c r="D392" s="21" t="s">
        <v>1307</v>
      </c>
      <c r="E392" s="21" t="s">
        <v>1299</v>
      </c>
      <c r="F392" s="20">
        <v>320</v>
      </c>
      <c r="G392" s="21">
        <v>0.3</v>
      </c>
      <c r="H392" s="21">
        <v>3</v>
      </c>
      <c r="I392" s="21">
        <v>0.007</v>
      </c>
      <c r="J392" s="21">
        <f t="shared" si="12"/>
        <v>0.0132</v>
      </c>
      <c r="K392" s="21">
        <f t="shared" si="13"/>
        <v>0.96</v>
      </c>
    </row>
    <row r="393" ht="15" customHeight="1" spans="1:11">
      <c r="A393" s="20">
        <v>392</v>
      </c>
      <c r="B393" s="21" t="s">
        <v>1471</v>
      </c>
      <c r="C393" s="21" t="s">
        <v>1317</v>
      </c>
      <c r="D393" s="21" t="s">
        <v>1307</v>
      </c>
      <c r="E393" s="21" t="s">
        <v>1299</v>
      </c>
      <c r="F393" s="20">
        <v>320</v>
      </c>
      <c r="G393" s="21">
        <v>1.7</v>
      </c>
      <c r="H393" s="21">
        <v>15</v>
      </c>
      <c r="I393" s="21">
        <v>0.067</v>
      </c>
      <c r="J393" s="21">
        <f t="shared" si="12"/>
        <v>0.066</v>
      </c>
      <c r="K393" s="21">
        <f t="shared" si="13"/>
        <v>4.8</v>
      </c>
    </row>
    <row r="394" ht="15" customHeight="1" spans="1:11">
      <c r="A394" s="20">
        <v>393</v>
      </c>
      <c r="B394" s="21" t="s">
        <v>1471</v>
      </c>
      <c r="C394" s="21" t="s">
        <v>1317</v>
      </c>
      <c r="D394" s="21" t="s">
        <v>1307</v>
      </c>
      <c r="E394" s="21" t="s">
        <v>1299</v>
      </c>
      <c r="F394" s="20">
        <v>320</v>
      </c>
      <c r="G394" s="21">
        <v>1</v>
      </c>
      <c r="H394" s="21">
        <v>14.9</v>
      </c>
      <c r="I394" s="21">
        <v>0.037</v>
      </c>
      <c r="J394" s="21">
        <f t="shared" si="12"/>
        <v>0.06556</v>
      </c>
      <c r="K394" s="21">
        <f t="shared" si="13"/>
        <v>4.768</v>
      </c>
    </row>
    <row r="395" ht="15" customHeight="1" spans="1:11">
      <c r="A395" s="20">
        <v>394</v>
      </c>
      <c r="B395" s="21" t="s">
        <v>1471</v>
      </c>
      <c r="C395" s="21" t="s">
        <v>1317</v>
      </c>
      <c r="D395" s="21" t="s">
        <v>1307</v>
      </c>
      <c r="E395" s="21" t="s">
        <v>1299</v>
      </c>
      <c r="F395" s="20">
        <v>320</v>
      </c>
      <c r="G395" s="21">
        <v>2</v>
      </c>
      <c r="H395" s="21">
        <v>27.7</v>
      </c>
      <c r="I395" s="21">
        <v>0.074</v>
      </c>
      <c r="J395" s="21">
        <f t="shared" si="12"/>
        <v>0.12188</v>
      </c>
      <c r="K395" s="21">
        <f t="shared" si="13"/>
        <v>8.864</v>
      </c>
    </row>
    <row r="396" ht="15" customHeight="1" spans="1:11">
      <c r="A396" s="20">
        <v>395</v>
      </c>
      <c r="B396" s="21" t="s">
        <v>1472</v>
      </c>
      <c r="C396" s="21" t="s">
        <v>1414</v>
      </c>
      <c r="D396" s="21" t="s">
        <v>1321</v>
      </c>
      <c r="E396" s="21" t="s">
        <v>1305</v>
      </c>
      <c r="F396" s="20">
        <v>320</v>
      </c>
      <c r="G396" s="21">
        <v>1</v>
      </c>
      <c r="H396" s="21">
        <v>6.32</v>
      </c>
      <c r="I396" s="21">
        <v>0.02</v>
      </c>
      <c r="J396" s="21">
        <f t="shared" si="12"/>
        <v>0.027808</v>
      </c>
      <c r="K396" s="21">
        <f t="shared" si="13"/>
        <v>2.0224</v>
      </c>
    </row>
    <row r="397" ht="15" customHeight="1" spans="1:11">
      <c r="A397" s="20">
        <v>396</v>
      </c>
      <c r="B397" s="21" t="s">
        <v>1472</v>
      </c>
      <c r="C397" s="21" t="s">
        <v>1414</v>
      </c>
      <c r="D397" s="21" t="s">
        <v>1321</v>
      </c>
      <c r="E397" s="21" t="s">
        <v>1305</v>
      </c>
      <c r="F397" s="20">
        <v>320</v>
      </c>
      <c r="G397" s="21">
        <v>9</v>
      </c>
      <c r="H397" s="21">
        <v>105.5</v>
      </c>
      <c r="I397" s="21">
        <v>0.32</v>
      </c>
      <c r="J397" s="21">
        <f t="shared" si="12"/>
        <v>0.4642</v>
      </c>
      <c r="K397" s="21">
        <f t="shared" si="13"/>
        <v>33.76</v>
      </c>
    </row>
    <row r="398" ht="15" customHeight="1" spans="1:11">
      <c r="A398" s="20">
        <v>397</v>
      </c>
      <c r="B398" s="21" t="s">
        <v>1472</v>
      </c>
      <c r="C398" s="21" t="s">
        <v>1414</v>
      </c>
      <c r="D398" s="21" t="s">
        <v>1321</v>
      </c>
      <c r="E398" s="21" t="s">
        <v>1305</v>
      </c>
      <c r="F398" s="20">
        <v>320</v>
      </c>
      <c r="G398" s="21">
        <v>80</v>
      </c>
      <c r="H398" s="21">
        <v>980.7</v>
      </c>
      <c r="I398" s="21">
        <v>3</v>
      </c>
      <c r="J398" s="21">
        <f t="shared" si="12"/>
        <v>4.31508</v>
      </c>
      <c r="K398" s="21">
        <f t="shared" si="13"/>
        <v>313.824</v>
      </c>
    </row>
    <row r="399" ht="15" customHeight="1" spans="1:11">
      <c r="A399" s="20">
        <v>398</v>
      </c>
      <c r="B399" s="21" t="s">
        <v>1472</v>
      </c>
      <c r="C399" s="21" t="s">
        <v>1414</v>
      </c>
      <c r="D399" s="21" t="s">
        <v>1321</v>
      </c>
      <c r="E399" s="21" t="s">
        <v>1305</v>
      </c>
      <c r="F399" s="20">
        <v>320</v>
      </c>
      <c r="G399" s="21">
        <v>9</v>
      </c>
      <c r="H399" s="21">
        <v>106.1</v>
      </c>
      <c r="I399" s="21">
        <v>0.22</v>
      </c>
      <c r="J399" s="21">
        <f t="shared" si="12"/>
        <v>0.46684</v>
      </c>
      <c r="K399" s="21">
        <f t="shared" si="13"/>
        <v>33.952</v>
      </c>
    </row>
    <row r="400" ht="15" customHeight="1" spans="1:11">
      <c r="A400" s="20">
        <v>399</v>
      </c>
      <c r="B400" s="21" t="s">
        <v>1472</v>
      </c>
      <c r="C400" s="21" t="s">
        <v>1414</v>
      </c>
      <c r="D400" s="21" t="s">
        <v>1321</v>
      </c>
      <c r="E400" s="21" t="s">
        <v>1305</v>
      </c>
      <c r="F400" s="20">
        <v>320</v>
      </c>
      <c r="G400" s="21">
        <v>8</v>
      </c>
      <c r="H400" s="21">
        <v>78.1</v>
      </c>
      <c r="I400" s="21">
        <v>0.15</v>
      </c>
      <c r="J400" s="21">
        <f t="shared" si="12"/>
        <v>0.34364</v>
      </c>
      <c r="K400" s="21">
        <f t="shared" si="13"/>
        <v>24.992</v>
      </c>
    </row>
    <row r="401" ht="15" customHeight="1" spans="1:11">
      <c r="A401" s="20">
        <v>400</v>
      </c>
      <c r="B401" s="21" t="s">
        <v>1473</v>
      </c>
      <c r="C401" s="21" t="s">
        <v>1474</v>
      </c>
      <c r="D401" s="21" t="s">
        <v>1353</v>
      </c>
      <c r="E401" s="21" t="s">
        <v>1299</v>
      </c>
      <c r="F401" s="20">
        <v>320</v>
      </c>
      <c r="G401" s="21">
        <v>125</v>
      </c>
      <c r="H401" s="21">
        <v>2937.5</v>
      </c>
      <c r="I401" s="21">
        <v>9.1</v>
      </c>
      <c r="J401" s="21">
        <f t="shared" si="12"/>
        <v>12.925</v>
      </c>
      <c r="K401" s="21">
        <f t="shared" si="13"/>
        <v>940</v>
      </c>
    </row>
    <row r="402" ht="15" customHeight="1" spans="1:11">
      <c r="A402" s="20">
        <v>401</v>
      </c>
      <c r="B402" s="21" t="s">
        <v>1473</v>
      </c>
      <c r="C402" s="21" t="s">
        <v>1474</v>
      </c>
      <c r="D402" s="21" t="s">
        <v>1353</v>
      </c>
      <c r="E402" s="21" t="s">
        <v>1299</v>
      </c>
      <c r="F402" s="20">
        <v>320</v>
      </c>
      <c r="G402" s="21">
        <v>250</v>
      </c>
      <c r="H402" s="21">
        <v>3975</v>
      </c>
      <c r="I402" s="21">
        <v>9.53</v>
      </c>
      <c r="J402" s="21">
        <f t="shared" si="12"/>
        <v>17.49</v>
      </c>
      <c r="K402" s="21">
        <f t="shared" si="13"/>
        <v>1272</v>
      </c>
    </row>
    <row r="403" ht="15" customHeight="1" spans="1:11">
      <c r="A403" s="20">
        <v>402</v>
      </c>
      <c r="B403" s="21" t="s">
        <v>1473</v>
      </c>
      <c r="C403" s="21" t="s">
        <v>1474</v>
      </c>
      <c r="D403" s="21" t="s">
        <v>1353</v>
      </c>
      <c r="E403" s="21" t="s">
        <v>1299</v>
      </c>
      <c r="F403" s="20">
        <v>320</v>
      </c>
      <c r="G403" s="21">
        <v>150</v>
      </c>
      <c r="H403" s="21">
        <v>2700</v>
      </c>
      <c r="I403" s="21">
        <v>6.73</v>
      </c>
      <c r="J403" s="21">
        <f t="shared" si="12"/>
        <v>11.88</v>
      </c>
      <c r="K403" s="21">
        <f t="shared" si="13"/>
        <v>864</v>
      </c>
    </row>
    <row r="404" ht="15" customHeight="1" spans="1:11">
      <c r="A404" s="20">
        <v>403</v>
      </c>
      <c r="B404" s="21" t="s">
        <v>1473</v>
      </c>
      <c r="C404" s="21" t="s">
        <v>1475</v>
      </c>
      <c r="D404" s="21" t="s">
        <v>1316</v>
      </c>
      <c r="E404" s="21" t="s">
        <v>1299</v>
      </c>
      <c r="F404" s="20">
        <v>320</v>
      </c>
      <c r="G404" s="21">
        <v>400</v>
      </c>
      <c r="H404" s="21">
        <v>9600</v>
      </c>
      <c r="I404" s="21">
        <v>25.908</v>
      </c>
      <c r="J404" s="21">
        <f t="shared" si="12"/>
        <v>42.24</v>
      </c>
      <c r="K404" s="21">
        <f t="shared" si="13"/>
        <v>3072</v>
      </c>
    </row>
    <row r="405" ht="15" customHeight="1" spans="1:11">
      <c r="A405" s="20">
        <v>404</v>
      </c>
      <c r="B405" s="21" t="s">
        <v>1473</v>
      </c>
      <c r="C405" s="21" t="s">
        <v>1475</v>
      </c>
      <c r="D405" s="21" t="s">
        <v>1316</v>
      </c>
      <c r="E405" s="21" t="s">
        <v>1299</v>
      </c>
      <c r="F405" s="20">
        <v>320</v>
      </c>
      <c r="G405" s="21">
        <v>300</v>
      </c>
      <c r="H405" s="21">
        <v>6600</v>
      </c>
      <c r="I405" s="21">
        <v>13.866</v>
      </c>
      <c r="J405" s="21">
        <f t="shared" si="12"/>
        <v>29.04</v>
      </c>
      <c r="K405" s="21">
        <f t="shared" si="13"/>
        <v>2112</v>
      </c>
    </row>
    <row r="406" ht="15" customHeight="1" spans="1:11">
      <c r="A406" s="20">
        <v>405</v>
      </c>
      <c r="B406" s="21" t="s">
        <v>1473</v>
      </c>
      <c r="C406" s="21" t="s">
        <v>1475</v>
      </c>
      <c r="D406" s="21" t="s">
        <v>1316</v>
      </c>
      <c r="E406" s="21" t="s">
        <v>1299</v>
      </c>
      <c r="F406" s="20">
        <v>320</v>
      </c>
      <c r="G406" s="21">
        <v>200</v>
      </c>
      <c r="H406" s="21">
        <v>4200</v>
      </c>
      <c r="I406" s="21">
        <v>10.56</v>
      </c>
      <c r="J406" s="21">
        <f t="shared" si="12"/>
        <v>18.48</v>
      </c>
      <c r="K406" s="21">
        <f t="shared" si="13"/>
        <v>1344</v>
      </c>
    </row>
    <row r="407" ht="15" customHeight="1" spans="1:11">
      <c r="A407" s="20">
        <v>406</v>
      </c>
      <c r="B407" s="21" t="s">
        <v>1473</v>
      </c>
      <c r="C407" s="21" t="s">
        <v>1475</v>
      </c>
      <c r="D407" s="21" t="s">
        <v>1316</v>
      </c>
      <c r="E407" s="21" t="s">
        <v>1299</v>
      </c>
      <c r="F407" s="20">
        <v>320</v>
      </c>
      <c r="G407" s="21">
        <v>150</v>
      </c>
      <c r="H407" s="21">
        <v>3150</v>
      </c>
      <c r="I407" s="21">
        <v>7.92</v>
      </c>
      <c r="J407" s="21">
        <f t="shared" si="12"/>
        <v>13.86</v>
      </c>
      <c r="K407" s="21">
        <f t="shared" si="13"/>
        <v>1008</v>
      </c>
    </row>
    <row r="408" ht="15" customHeight="1" spans="1:11">
      <c r="A408" s="20">
        <v>407</v>
      </c>
      <c r="B408" s="21" t="s">
        <v>1473</v>
      </c>
      <c r="C408" s="21" t="s">
        <v>1475</v>
      </c>
      <c r="D408" s="21" t="s">
        <v>1316</v>
      </c>
      <c r="E408" s="21" t="s">
        <v>1299</v>
      </c>
      <c r="F408" s="20">
        <v>320</v>
      </c>
      <c r="G408" s="21">
        <v>37</v>
      </c>
      <c r="H408" s="21">
        <v>434.6</v>
      </c>
      <c r="I408" s="21">
        <v>0.687</v>
      </c>
      <c r="J408" s="21">
        <f t="shared" si="12"/>
        <v>1.91224</v>
      </c>
      <c r="K408" s="21">
        <f t="shared" si="13"/>
        <v>139.072</v>
      </c>
    </row>
    <row r="409" ht="15" customHeight="1" spans="1:11">
      <c r="A409" s="20">
        <v>408</v>
      </c>
      <c r="B409" s="21" t="s">
        <v>1473</v>
      </c>
      <c r="C409" s="21" t="s">
        <v>1361</v>
      </c>
      <c r="D409" s="21" t="s">
        <v>1362</v>
      </c>
      <c r="E409" s="21" t="s">
        <v>1476</v>
      </c>
      <c r="F409" s="20">
        <v>260</v>
      </c>
      <c r="G409" s="21">
        <v>3</v>
      </c>
      <c r="H409" s="21">
        <v>36.2</v>
      </c>
      <c r="I409" s="21">
        <v>0.06</v>
      </c>
      <c r="J409" s="21">
        <f t="shared" si="12"/>
        <v>0.129415</v>
      </c>
      <c r="K409" s="21">
        <f t="shared" si="13"/>
        <v>9.412</v>
      </c>
    </row>
    <row r="410" ht="15" customHeight="1" spans="1:11">
      <c r="A410" s="20">
        <v>409</v>
      </c>
      <c r="B410" s="21" t="s">
        <v>1473</v>
      </c>
      <c r="C410" s="21" t="s">
        <v>1361</v>
      </c>
      <c r="D410" s="21" t="s">
        <v>1362</v>
      </c>
      <c r="E410" s="21" t="s">
        <v>1476</v>
      </c>
      <c r="F410" s="20">
        <v>260</v>
      </c>
      <c r="G410" s="21">
        <v>4</v>
      </c>
      <c r="H410" s="21">
        <v>48.8</v>
      </c>
      <c r="I410" s="21">
        <v>0.077</v>
      </c>
      <c r="J410" s="21">
        <f t="shared" si="12"/>
        <v>0.17446</v>
      </c>
      <c r="K410" s="21">
        <f t="shared" si="13"/>
        <v>12.688</v>
      </c>
    </row>
    <row r="411" ht="15" customHeight="1" spans="1:11">
      <c r="A411" s="20">
        <v>410</v>
      </c>
      <c r="B411" s="21" t="s">
        <v>1477</v>
      </c>
      <c r="C411" s="21" t="s">
        <v>1313</v>
      </c>
      <c r="D411" s="21" t="s">
        <v>1341</v>
      </c>
      <c r="E411" s="21" t="s">
        <v>1299</v>
      </c>
      <c r="F411" s="20">
        <v>320</v>
      </c>
      <c r="G411" s="21">
        <v>100</v>
      </c>
      <c r="H411" s="21">
        <v>1630</v>
      </c>
      <c r="I411" s="21">
        <v>4.69</v>
      </c>
      <c r="J411" s="21">
        <f t="shared" si="12"/>
        <v>7.172</v>
      </c>
      <c r="K411" s="21">
        <f t="shared" si="13"/>
        <v>521.6</v>
      </c>
    </row>
    <row r="412" ht="15" customHeight="1" spans="1:11">
      <c r="A412" s="20">
        <v>411</v>
      </c>
      <c r="B412" s="21" t="s">
        <v>1477</v>
      </c>
      <c r="C412" s="21" t="s">
        <v>1478</v>
      </c>
      <c r="D412" s="21" t="s">
        <v>1363</v>
      </c>
      <c r="E412" s="21" t="s">
        <v>1299</v>
      </c>
      <c r="F412" s="20">
        <v>320</v>
      </c>
      <c r="G412" s="21">
        <v>167</v>
      </c>
      <c r="H412" s="21">
        <v>2922.5</v>
      </c>
      <c r="I412" s="21">
        <v>7.662</v>
      </c>
      <c r="J412" s="21">
        <f t="shared" si="12"/>
        <v>12.859</v>
      </c>
      <c r="K412" s="21">
        <f t="shared" si="13"/>
        <v>935.2</v>
      </c>
    </row>
    <row r="413" ht="15" customHeight="1" spans="1:11">
      <c r="A413" s="20">
        <v>412</v>
      </c>
      <c r="B413" s="21" t="s">
        <v>1477</v>
      </c>
      <c r="C413" s="21" t="s">
        <v>1409</v>
      </c>
      <c r="D413" s="21" t="s">
        <v>1341</v>
      </c>
      <c r="E413" s="21" t="s">
        <v>1479</v>
      </c>
      <c r="F413" s="20">
        <v>240</v>
      </c>
      <c r="G413" s="21">
        <v>150</v>
      </c>
      <c r="H413" s="21">
        <v>2850</v>
      </c>
      <c r="I413" s="21">
        <v>9.05</v>
      </c>
      <c r="J413" s="21">
        <f t="shared" si="12"/>
        <v>9.405</v>
      </c>
      <c r="K413" s="21">
        <f t="shared" si="13"/>
        <v>684</v>
      </c>
    </row>
    <row r="414" ht="15" customHeight="1" spans="1:11">
      <c r="A414" s="20">
        <v>413</v>
      </c>
      <c r="B414" s="21" t="s">
        <v>1477</v>
      </c>
      <c r="C414" s="21" t="s">
        <v>1409</v>
      </c>
      <c r="D414" s="21" t="s">
        <v>1341</v>
      </c>
      <c r="E414" s="21" t="s">
        <v>1479</v>
      </c>
      <c r="F414" s="20">
        <v>240</v>
      </c>
      <c r="G414" s="21">
        <v>9</v>
      </c>
      <c r="H414" s="21">
        <v>100.7</v>
      </c>
      <c r="I414" s="21">
        <v>0.2</v>
      </c>
      <c r="J414" s="21">
        <f t="shared" si="12"/>
        <v>0.33231</v>
      </c>
      <c r="K414" s="21">
        <f t="shared" si="13"/>
        <v>24.168</v>
      </c>
    </row>
    <row r="415" ht="15" customHeight="1" spans="1:11">
      <c r="A415" s="20">
        <v>414</v>
      </c>
      <c r="B415" s="21" t="s">
        <v>1480</v>
      </c>
      <c r="C415" s="21" t="s">
        <v>1339</v>
      </c>
      <c r="D415" s="21" t="s">
        <v>1307</v>
      </c>
      <c r="E415" s="21" t="s">
        <v>1359</v>
      </c>
      <c r="F415" s="20">
        <v>50</v>
      </c>
      <c r="G415" s="21">
        <v>300</v>
      </c>
      <c r="H415" s="21">
        <v>4800</v>
      </c>
      <c r="I415" s="21">
        <v>11.4</v>
      </c>
      <c r="J415" s="21">
        <f t="shared" si="12"/>
        <v>3.3</v>
      </c>
      <c r="K415" s="21">
        <f t="shared" si="13"/>
        <v>240</v>
      </c>
    </row>
    <row r="416" ht="15" customHeight="1" spans="1:11">
      <c r="A416" s="20">
        <v>415</v>
      </c>
      <c r="B416" s="21" t="s">
        <v>1480</v>
      </c>
      <c r="C416" s="21" t="s">
        <v>1436</v>
      </c>
      <c r="D416" s="21" t="s">
        <v>1437</v>
      </c>
      <c r="E416" s="21" t="s">
        <v>1305</v>
      </c>
      <c r="F416" s="20">
        <v>320</v>
      </c>
      <c r="G416" s="21">
        <v>75</v>
      </c>
      <c r="H416" s="21">
        <v>922.5</v>
      </c>
      <c r="I416" s="21">
        <v>2.63</v>
      </c>
      <c r="J416" s="21">
        <f t="shared" si="12"/>
        <v>4.059</v>
      </c>
      <c r="K416" s="21">
        <f t="shared" si="13"/>
        <v>295.2</v>
      </c>
    </row>
    <row r="417" ht="15" customHeight="1" spans="1:11">
      <c r="A417" s="20">
        <v>416</v>
      </c>
      <c r="B417" s="21" t="s">
        <v>1480</v>
      </c>
      <c r="C417" s="21" t="s">
        <v>1434</v>
      </c>
      <c r="D417" s="21" t="s">
        <v>1358</v>
      </c>
      <c r="E417" s="21" t="s">
        <v>1359</v>
      </c>
      <c r="F417" s="20">
        <v>30</v>
      </c>
      <c r="G417" s="21">
        <v>500</v>
      </c>
      <c r="H417" s="21">
        <v>8000</v>
      </c>
      <c r="I417" s="21">
        <v>20</v>
      </c>
      <c r="J417" s="21">
        <f t="shared" si="12"/>
        <v>3.3</v>
      </c>
      <c r="K417" s="21">
        <f t="shared" si="13"/>
        <v>240</v>
      </c>
    </row>
    <row r="418" ht="15" customHeight="1" spans="1:11">
      <c r="A418" s="20">
        <v>417</v>
      </c>
      <c r="B418" s="21" t="s">
        <v>1480</v>
      </c>
      <c r="C418" s="21" t="s">
        <v>1434</v>
      </c>
      <c r="D418" s="21" t="s">
        <v>1358</v>
      </c>
      <c r="E418" s="21" t="s">
        <v>1359</v>
      </c>
      <c r="F418" s="20">
        <v>30</v>
      </c>
      <c r="G418" s="21">
        <v>750</v>
      </c>
      <c r="H418" s="21">
        <v>10725</v>
      </c>
      <c r="I418" s="21">
        <v>27.75</v>
      </c>
      <c r="J418" s="21">
        <f t="shared" si="12"/>
        <v>4.4240625</v>
      </c>
      <c r="K418" s="21">
        <f t="shared" si="13"/>
        <v>321.75</v>
      </c>
    </row>
    <row r="419" ht="15" customHeight="1" spans="1:11">
      <c r="A419" s="20">
        <v>418</v>
      </c>
      <c r="B419" s="21" t="s">
        <v>1480</v>
      </c>
      <c r="C419" s="21" t="s">
        <v>1297</v>
      </c>
      <c r="D419" s="21" t="s">
        <v>1356</v>
      </c>
      <c r="E419" s="21" t="s">
        <v>1299</v>
      </c>
      <c r="F419" s="20">
        <v>320</v>
      </c>
      <c r="G419" s="21">
        <v>500</v>
      </c>
      <c r="H419" s="21">
        <v>7750</v>
      </c>
      <c r="I419" s="21">
        <v>21.13</v>
      </c>
      <c r="J419" s="21">
        <f t="shared" si="12"/>
        <v>34.1</v>
      </c>
      <c r="K419" s="21">
        <f t="shared" si="13"/>
        <v>2480</v>
      </c>
    </row>
    <row r="420" ht="15" customHeight="1" spans="1:11">
      <c r="A420" s="20">
        <v>419</v>
      </c>
      <c r="B420" s="21" t="s">
        <v>1480</v>
      </c>
      <c r="C420" s="21" t="s">
        <v>1297</v>
      </c>
      <c r="D420" s="21" t="s">
        <v>1328</v>
      </c>
      <c r="E420" s="21" t="s">
        <v>1299</v>
      </c>
      <c r="F420" s="20">
        <v>320</v>
      </c>
      <c r="G420" s="21">
        <v>42</v>
      </c>
      <c r="H420" s="21">
        <v>516.7</v>
      </c>
      <c r="I420" s="21">
        <v>1.53</v>
      </c>
      <c r="J420" s="21">
        <f t="shared" si="12"/>
        <v>2.27348</v>
      </c>
      <c r="K420" s="21">
        <f t="shared" si="13"/>
        <v>165.344</v>
      </c>
    </row>
    <row r="421" ht="15" customHeight="1" spans="1:11">
      <c r="A421" s="20">
        <v>420</v>
      </c>
      <c r="B421" s="21" t="s">
        <v>1480</v>
      </c>
      <c r="C421" s="21" t="s">
        <v>1300</v>
      </c>
      <c r="D421" s="21" t="s">
        <v>1366</v>
      </c>
      <c r="E421" s="21" t="s">
        <v>1299</v>
      </c>
      <c r="F421" s="20">
        <v>320</v>
      </c>
      <c r="G421" s="21">
        <v>250</v>
      </c>
      <c r="H421" s="21">
        <v>4025</v>
      </c>
      <c r="I421" s="21">
        <v>9.97</v>
      </c>
      <c r="J421" s="21">
        <f t="shared" si="12"/>
        <v>17.71</v>
      </c>
      <c r="K421" s="21">
        <f t="shared" si="13"/>
        <v>1288</v>
      </c>
    </row>
    <row r="422" ht="15" customHeight="1" spans="1:11">
      <c r="A422" s="20">
        <v>421</v>
      </c>
      <c r="B422" s="21" t="s">
        <v>1480</v>
      </c>
      <c r="C422" s="21" t="s">
        <v>1303</v>
      </c>
      <c r="D422" s="21" t="s">
        <v>1304</v>
      </c>
      <c r="E422" s="21" t="s">
        <v>1299</v>
      </c>
      <c r="F422" s="20">
        <v>320</v>
      </c>
      <c r="G422" s="21">
        <v>71</v>
      </c>
      <c r="H422" s="21">
        <v>816.5</v>
      </c>
      <c r="I422" s="21">
        <v>2.645</v>
      </c>
      <c r="J422" s="21">
        <f t="shared" si="12"/>
        <v>3.5926</v>
      </c>
      <c r="K422" s="21">
        <f t="shared" si="13"/>
        <v>261.28</v>
      </c>
    </row>
    <row r="423" ht="15" customHeight="1" spans="1:11">
      <c r="A423" s="20">
        <v>422</v>
      </c>
      <c r="B423" s="21" t="s">
        <v>1480</v>
      </c>
      <c r="C423" s="21" t="s">
        <v>1303</v>
      </c>
      <c r="D423" s="21" t="s">
        <v>1304</v>
      </c>
      <c r="E423" s="21" t="s">
        <v>1299</v>
      </c>
      <c r="F423" s="20">
        <v>320</v>
      </c>
      <c r="G423" s="21">
        <v>63</v>
      </c>
      <c r="H423" s="21">
        <v>661.5</v>
      </c>
      <c r="I423" s="21">
        <v>2.347</v>
      </c>
      <c r="J423" s="21">
        <f t="shared" si="12"/>
        <v>2.9106</v>
      </c>
      <c r="K423" s="21">
        <f t="shared" si="13"/>
        <v>211.68</v>
      </c>
    </row>
    <row r="424" ht="15" customHeight="1" spans="1:11">
      <c r="A424" s="20">
        <v>423</v>
      </c>
      <c r="B424" s="21" t="s">
        <v>1480</v>
      </c>
      <c r="C424" s="21" t="s">
        <v>1303</v>
      </c>
      <c r="D424" s="21" t="s">
        <v>1301</v>
      </c>
      <c r="E424" s="21" t="s">
        <v>1299</v>
      </c>
      <c r="F424" s="20">
        <v>320</v>
      </c>
      <c r="G424" s="21">
        <v>63</v>
      </c>
      <c r="H424" s="21">
        <v>1260</v>
      </c>
      <c r="I424" s="21">
        <v>5.72</v>
      </c>
      <c r="J424" s="21">
        <f t="shared" si="12"/>
        <v>5.544</v>
      </c>
      <c r="K424" s="21">
        <f t="shared" si="13"/>
        <v>403.2</v>
      </c>
    </row>
    <row r="425" ht="15" customHeight="1" spans="1:11">
      <c r="A425" s="20">
        <v>424</v>
      </c>
      <c r="B425" s="21" t="s">
        <v>1481</v>
      </c>
      <c r="C425" s="21" t="s">
        <v>1306</v>
      </c>
      <c r="D425" s="21" t="s">
        <v>1391</v>
      </c>
      <c r="E425" s="21" t="s">
        <v>1299</v>
      </c>
      <c r="F425" s="20">
        <v>320</v>
      </c>
      <c r="G425" s="21">
        <v>720</v>
      </c>
      <c r="H425" s="21">
        <v>11057.76</v>
      </c>
      <c r="I425" s="21">
        <v>27.13</v>
      </c>
      <c r="J425" s="21">
        <f t="shared" si="12"/>
        <v>48.654144</v>
      </c>
      <c r="K425" s="21">
        <f t="shared" si="13"/>
        <v>3538.4832</v>
      </c>
    </row>
    <row r="426" ht="15" customHeight="1" spans="1:11">
      <c r="A426" s="20">
        <v>425</v>
      </c>
      <c r="B426" s="21" t="s">
        <v>1482</v>
      </c>
      <c r="C426" s="21" t="s">
        <v>1306</v>
      </c>
      <c r="D426" s="21" t="s">
        <v>1392</v>
      </c>
      <c r="E426" s="21" t="s">
        <v>1299</v>
      </c>
      <c r="F426" s="20">
        <v>320</v>
      </c>
      <c r="G426" s="21">
        <v>48</v>
      </c>
      <c r="H426" s="21">
        <v>19296</v>
      </c>
      <c r="I426" s="21">
        <v>48.38</v>
      </c>
      <c r="J426" s="21">
        <f t="shared" si="12"/>
        <v>84.9024</v>
      </c>
      <c r="K426" s="21">
        <f t="shared" si="13"/>
        <v>6174.72</v>
      </c>
    </row>
    <row r="427" ht="15" customHeight="1" spans="1:11">
      <c r="A427" s="20">
        <v>426</v>
      </c>
      <c r="B427" s="21" t="s">
        <v>1483</v>
      </c>
      <c r="C427" s="21" t="s">
        <v>1317</v>
      </c>
      <c r="D427" s="21" t="s">
        <v>1350</v>
      </c>
      <c r="E427" s="21" t="s">
        <v>1299</v>
      </c>
      <c r="F427" s="20">
        <v>320</v>
      </c>
      <c r="G427" s="21">
        <v>500</v>
      </c>
      <c r="H427" s="21">
        <v>8250</v>
      </c>
      <c r="I427" s="21">
        <v>21.45</v>
      </c>
      <c r="J427" s="21">
        <f t="shared" si="12"/>
        <v>36.3</v>
      </c>
      <c r="K427" s="21">
        <f t="shared" si="13"/>
        <v>2640</v>
      </c>
    </row>
    <row r="428" ht="15" customHeight="1" spans="1:11">
      <c r="A428" s="20">
        <v>427</v>
      </c>
      <c r="B428" s="21" t="s">
        <v>1483</v>
      </c>
      <c r="C428" s="21" t="s">
        <v>1317</v>
      </c>
      <c r="D428" s="21" t="s">
        <v>1350</v>
      </c>
      <c r="E428" s="21" t="s">
        <v>1299</v>
      </c>
      <c r="F428" s="20">
        <v>320</v>
      </c>
      <c r="G428" s="21">
        <v>200</v>
      </c>
      <c r="H428" s="21">
        <v>3360</v>
      </c>
      <c r="I428" s="21">
        <v>7.663</v>
      </c>
      <c r="J428" s="21">
        <f t="shared" si="12"/>
        <v>14.784</v>
      </c>
      <c r="K428" s="21">
        <f t="shared" si="13"/>
        <v>1075.2</v>
      </c>
    </row>
    <row r="429" ht="15" customHeight="1" spans="1:11">
      <c r="A429" s="20">
        <v>428</v>
      </c>
      <c r="B429" s="21" t="s">
        <v>1483</v>
      </c>
      <c r="C429" s="21" t="s">
        <v>1327</v>
      </c>
      <c r="D429" s="21" t="s">
        <v>1316</v>
      </c>
      <c r="E429" s="21" t="s">
        <v>1299</v>
      </c>
      <c r="F429" s="20">
        <v>320</v>
      </c>
      <c r="G429" s="21">
        <v>1104</v>
      </c>
      <c r="H429" s="21">
        <v>16008</v>
      </c>
      <c r="I429" s="21">
        <v>66.51</v>
      </c>
      <c r="J429" s="21">
        <f t="shared" si="12"/>
        <v>70.4352</v>
      </c>
      <c r="K429" s="21">
        <f t="shared" si="13"/>
        <v>5122.56</v>
      </c>
    </row>
    <row r="430" ht="15" customHeight="1" spans="1:11">
      <c r="A430" s="20">
        <v>429</v>
      </c>
      <c r="B430" s="21" t="s">
        <v>1483</v>
      </c>
      <c r="C430" s="21" t="s">
        <v>1327</v>
      </c>
      <c r="D430" s="21" t="s">
        <v>1316</v>
      </c>
      <c r="E430" s="21" t="s">
        <v>1299</v>
      </c>
      <c r="F430" s="20">
        <v>320</v>
      </c>
      <c r="G430" s="21">
        <v>2</v>
      </c>
      <c r="H430" s="21">
        <v>11</v>
      </c>
      <c r="I430" s="21">
        <v>0.04</v>
      </c>
      <c r="J430" s="21">
        <f t="shared" si="12"/>
        <v>0.0484</v>
      </c>
      <c r="K430" s="21">
        <f t="shared" si="13"/>
        <v>3.52</v>
      </c>
    </row>
    <row r="431" ht="15" customHeight="1" spans="1:11">
      <c r="A431" s="20">
        <v>430</v>
      </c>
      <c r="B431" s="21" t="s">
        <v>1483</v>
      </c>
      <c r="C431" s="21" t="s">
        <v>1327</v>
      </c>
      <c r="D431" s="21" t="s">
        <v>1316</v>
      </c>
      <c r="E431" s="21" t="s">
        <v>1299</v>
      </c>
      <c r="F431" s="20">
        <v>320</v>
      </c>
      <c r="G431" s="21">
        <v>19</v>
      </c>
      <c r="H431" s="21">
        <v>194.1</v>
      </c>
      <c r="I431" s="21">
        <v>0.5</v>
      </c>
      <c r="J431" s="21">
        <f t="shared" si="12"/>
        <v>0.85404</v>
      </c>
      <c r="K431" s="21">
        <f t="shared" si="13"/>
        <v>62.112</v>
      </c>
    </row>
    <row r="432" ht="15" customHeight="1" spans="1:11">
      <c r="A432" s="20">
        <v>431</v>
      </c>
      <c r="B432" s="21" t="s">
        <v>1483</v>
      </c>
      <c r="C432" s="21" t="s">
        <v>1414</v>
      </c>
      <c r="D432" s="21" t="s">
        <v>1321</v>
      </c>
      <c r="E432" s="21" t="s">
        <v>1305</v>
      </c>
      <c r="F432" s="20">
        <v>320</v>
      </c>
      <c r="G432" s="21">
        <v>0.5</v>
      </c>
      <c r="H432" s="21">
        <v>4.3</v>
      </c>
      <c r="I432" s="21">
        <v>0.1</v>
      </c>
      <c r="J432" s="21">
        <f t="shared" si="12"/>
        <v>0.01892</v>
      </c>
      <c r="K432" s="21">
        <f t="shared" si="13"/>
        <v>1.376</v>
      </c>
    </row>
    <row r="433" ht="15" customHeight="1" spans="1:11">
      <c r="A433" s="20">
        <v>432</v>
      </c>
      <c r="B433" s="21" t="s">
        <v>1483</v>
      </c>
      <c r="C433" s="21" t="s">
        <v>1414</v>
      </c>
      <c r="D433" s="21" t="s">
        <v>1321</v>
      </c>
      <c r="E433" s="21" t="s">
        <v>1305</v>
      </c>
      <c r="F433" s="20">
        <v>320</v>
      </c>
      <c r="G433" s="21">
        <v>0.5</v>
      </c>
      <c r="H433" s="21">
        <v>4.3</v>
      </c>
      <c r="I433" s="21">
        <v>0.1</v>
      </c>
      <c r="J433" s="21">
        <f t="shared" si="12"/>
        <v>0.01892</v>
      </c>
      <c r="K433" s="21">
        <f t="shared" si="13"/>
        <v>1.376</v>
      </c>
    </row>
    <row r="434" ht="15" customHeight="1" spans="1:11">
      <c r="A434" s="20">
        <v>433</v>
      </c>
      <c r="B434" s="21" t="s">
        <v>1484</v>
      </c>
      <c r="C434" s="21" t="s">
        <v>1300</v>
      </c>
      <c r="D434" s="21" t="s">
        <v>1301</v>
      </c>
      <c r="E434" s="21" t="s">
        <v>1299</v>
      </c>
      <c r="F434" s="20">
        <v>320</v>
      </c>
      <c r="G434" s="21">
        <v>2800</v>
      </c>
      <c r="H434" s="21">
        <v>45080</v>
      </c>
      <c r="I434" s="21">
        <v>108.29</v>
      </c>
      <c r="J434" s="21">
        <f t="shared" si="12"/>
        <v>198.352</v>
      </c>
      <c r="K434" s="21">
        <f t="shared" si="13"/>
        <v>14425.6</v>
      </c>
    </row>
    <row r="435" ht="15" customHeight="1" spans="1:11">
      <c r="A435" s="20">
        <v>434</v>
      </c>
      <c r="B435" s="21" t="s">
        <v>1484</v>
      </c>
      <c r="C435" s="21" t="s">
        <v>1303</v>
      </c>
      <c r="D435" s="21" t="s">
        <v>1301</v>
      </c>
      <c r="E435" s="21" t="s">
        <v>1305</v>
      </c>
      <c r="F435" s="20">
        <v>320</v>
      </c>
      <c r="G435" s="21">
        <v>63</v>
      </c>
      <c r="H435" s="21">
        <v>661.5</v>
      </c>
      <c r="I435" s="21">
        <v>2.347</v>
      </c>
      <c r="J435" s="21">
        <f t="shared" si="12"/>
        <v>2.9106</v>
      </c>
      <c r="K435" s="21">
        <f t="shared" si="13"/>
        <v>211.68</v>
      </c>
    </row>
    <row r="436" ht="15" customHeight="1" spans="1:11">
      <c r="A436" s="20">
        <v>435</v>
      </c>
      <c r="B436" s="21" t="s">
        <v>1484</v>
      </c>
      <c r="C436" s="21" t="s">
        <v>1306</v>
      </c>
      <c r="D436" s="21" t="s">
        <v>1301</v>
      </c>
      <c r="E436" s="21" t="s">
        <v>1299</v>
      </c>
      <c r="F436" s="20">
        <v>320</v>
      </c>
      <c r="G436" s="21">
        <v>1110</v>
      </c>
      <c r="H436" s="21">
        <v>24420</v>
      </c>
      <c r="I436" s="21">
        <v>66.33</v>
      </c>
      <c r="J436" s="21">
        <f t="shared" si="12"/>
        <v>107.448</v>
      </c>
      <c r="K436" s="21">
        <f t="shared" si="13"/>
        <v>7814.4</v>
      </c>
    </row>
    <row r="437" ht="15" customHeight="1" spans="1:11">
      <c r="A437" s="20">
        <v>436</v>
      </c>
      <c r="B437" s="21" t="s">
        <v>1485</v>
      </c>
      <c r="C437" s="21" t="s">
        <v>1339</v>
      </c>
      <c r="D437" s="21" t="s">
        <v>1325</v>
      </c>
      <c r="E437" s="21" t="s">
        <v>1340</v>
      </c>
      <c r="F437" s="20">
        <v>50</v>
      </c>
      <c r="G437" s="21">
        <v>150</v>
      </c>
      <c r="H437" s="21">
        <v>2400</v>
      </c>
      <c r="I437" s="21">
        <v>5.718</v>
      </c>
      <c r="J437" s="21">
        <f t="shared" si="12"/>
        <v>1.65</v>
      </c>
      <c r="K437" s="21">
        <f t="shared" si="13"/>
        <v>120</v>
      </c>
    </row>
    <row r="438" ht="15" customHeight="1" spans="1:11">
      <c r="A438" s="20">
        <v>437</v>
      </c>
      <c r="B438" s="21" t="s">
        <v>1485</v>
      </c>
      <c r="C438" s="21" t="s">
        <v>1486</v>
      </c>
      <c r="D438" s="21" t="s">
        <v>1307</v>
      </c>
      <c r="E438" s="21" t="s">
        <v>1305</v>
      </c>
      <c r="F438" s="20">
        <v>320</v>
      </c>
      <c r="G438" s="21">
        <v>125</v>
      </c>
      <c r="H438" s="21">
        <v>2912.5</v>
      </c>
      <c r="I438" s="21">
        <v>9.86</v>
      </c>
      <c r="J438" s="21">
        <f t="shared" si="12"/>
        <v>12.815</v>
      </c>
      <c r="K438" s="21">
        <f t="shared" si="13"/>
        <v>932</v>
      </c>
    </row>
    <row r="439" ht="15" customHeight="1" spans="1:11">
      <c r="A439" s="20">
        <v>438</v>
      </c>
      <c r="B439" s="21" t="s">
        <v>1485</v>
      </c>
      <c r="C439" s="21" t="s">
        <v>1317</v>
      </c>
      <c r="D439" s="21" t="s">
        <v>1366</v>
      </c>
      <c r="E439" s="21" t="s">
        <v>1299</v>
      </c>
      <c r="F439" s="20">
        <v>320</v>
      </c>
      <c r="G439" s="21">
        <v>200</v>
      </c>
      <c r="H439" s="21">
        <v>3400</v>
      </c>
      <c r="I439" s="21">
        <v>7.663</v>
      </c>
      <c r="J439" s="21">
        <f t="shared" si="12"/>
        <v>14.96</v>
      </c>
      <c r="K439" s="21">
        <f t="shared" si="13"/>
        <v>1088</v>
      </c>
    </row>
    <row r="440" ht="15" customHeight="1" spans="1:11">
      <c r="A440" s="20">
        <v>439</v>
      </c>
      <c r="B440" s="21" t="s">
        <v>1485</v>
      </c>
      <c r="C440" s="21" t="s">
        <v>1297</v>
      </c>
      <c r="D440" s="21" t="s">
        <v>1356</v>
      </c>
      <c r="E440" s="21" t="s">
        <v>1299</v>
      </c>
      <c r="F440" s="20">
        <v>320</v>
      </c>
      <c r="G440" s="21">
        <v>125</v>
      </c>
      <c r="H440" s="21">
        <v>2625</v>
      </c>
      <c r="I440" s="21">
        <v>8.95</v>
      </c>
      <c r="J440" s="21">
        <f t="shared" si="12"/>
        <v>11.55</v>
      </c>
      <c r="K440" s="21">
        <f t="shared" si="13"/>
        <v>840</v>
      </c>
    </row>
    <row r="441" ht="15" customHeight="1" spans="1:11">
      <c r="A441" s="20">
        <v>440</v>
      </c>
      <c r="B441" s="21" t="s">
        <v>1487</v>
      </c>
      <c r="C441" s="21" t="s">
        <v>1313</v>
      </c>
      <c r="D441" s="21" t="s">
        <v>1330</v>
      </c>
      <c r="E441" s="21" t="s">
        <v>1299</v>
      </c>
      <c r="F441" s="20">
        <v>320</v>
      </c>
      <c r="G441" s="21">
        <v>1705</v>
      </c>
      <c r="H441" s="21">
        <v>23870</v>
      </c>
      <c r="I441" s="21">
        <v>67.007</v>
      </c>
      <c r="J441" s="21">
        <f t="shared" si="12"/>
        <v>105.028</v>
      </c>
      <c r="K441" s="21">
        <f t="shared" si="13"/>
        <v>7638.4</v>
      </c>
    </row>
    <row r="442" ht="15" customHeight="1" spans="1:11">
      <c r="A442" s="20">
        <v>441</v>
      </c>
      <c r="B442" s="21" t="s">
        <v>1487</v>
      </c>
      <c r="C442" s="21" t="s">
        <v>1303</v>
      </c>
      <c r="D442" s="21" t="s">
        <v>1330</v>
      </c>
      <c r="E442" s="21" t="s">
        <v>1299</v>
      </c>
      <c r="F442" s="20">
        <v>320</v>
      </c>
      <c r="G442" s="21">
        <v>38</v>
      </c>
      <c r="H442" s="21">
        <v>357.2</v>
      </c>
      <c r="I442" s="21">
        <v>1.42</v>
      </c>
      <c r="J442" s="21">
        <f t="shared" si="12"/>
        <v>1.57168</v>
      </c>
      <c r="K442" s="21">
        <f t="shared" si="13"/>
        <v>114.304</v>
      </c>
    </row>
    <row r="443" ht="15" customHeight="1" spans="1:11">
      <c r="A443" s="20">
        <v>442</v>
      </c>
      <c r="B443" s="21" t="s">
        <v>1488</v>
      </c>
      <c r="C443" s="21" t="s">
        <v>1317</v>
      </c>
      <c r="D443" s="21" t="s">
        <v>1318</v>
      </c>
      <c r="E443" s="21" t="s">
        <v>1299</v>
      </c>
      <c r="F443" s="20">
        <v>320</v>
      </c>
      <c r="G443" s="21">
        <v>40</v>
      </c>
      <c r="H443" s="21">
        <v>508</v>
      </c>
      <c r="I443" s="21">
        <v>1.398</v>
      </c>
      <c r="J443" s="21">
        <f t="shared" si="12"/>
        <v>2.2352</v>
      </c>
      <c r="K443" s="21">
        <f t="shared" si="13"/>
        <v>162.56</v>
      </c>
    </row>
    <row r="444" ht="15" customHeight="1" spans="1:11">
      <c r="A444" s="20">
        <v>443</v>
      </c>
      <c r="B444" s="21" t="s">
        <v>1488</v>
      </c>
      <c r="C444" s="21" t="s">
        <v>1317</v>
      </c>
      <c r="D444" s="21" t="s">
        <v>1343</v>
      </c>
      <c r="E444" s="21" t="s">
        <v>1299</v>
      </c>
      <c r="F444" s="20">
        <v>320</v>
      </c>
      <c r="G444" s="21">
        <v>200</v>
      </c>
      <c r="H444" s="21">
        <v>3400</v>
      </c>
      <c r="I444" s="21">
        <v>7.663</v>
      </c>
      <c r="J444" s="21">
        <f t="shared" si="12"/>
        <v>14.96</v>
      </c>
      <c r="K444" s="21">
        <f t="shared" si="13"/>
        <v>1088</v>
      </c>
    </row>
    <row r="445" ht="15" customHeight="1" spans="1:11">
      <c r="A445" s="20">
        <v>444</v>
      </c>
      <c r="B445" s="21" t="s">
        <v>1488</v>
      </c>
      <c r="C445" s="21" t="s">
        <v>1317</v>
      </c>
      <c r="D445" s="21" t="s">
        <v>1398</v>
      </c>
      <c r="E445" s="21" t="s">
        <v>1305</v>
      </c>
      <c r="F445" s="20">
        <v>320</v>
      </c>
      <c r="G445" s="21">
        <v>200</v>
      </c>
      <c r="H445" s="21">
        <v>3000</v>
      </c>
      <c r="I445" s="21">
        <v>7.663</v>
      </c>
      <c r="J445" s="21">
        <f t="shared" si="12"/>
        <v>13.2</v>
      </c>
      <c r="K445" s="21">
        <f t="shared" si="13"/>
        <v>960</v>
      </c>
    </row>
    <row r="446" ht="15" customHeight="1" spans="1:11">
      <c r="A446" s="20">
        <v>445</v>
      </c>
      <c r="B446" s="21" t="s">
        <v>1488</v>
      </c>
      <c r="C446" s="21" t="s">
        <v>1317</v>
      </c>
      <c r="D446" s="21" t="s">
        <v>1398</v>
      </c>
      <c r="E446" s="21" t="s">
        <v>1299</v>
      </c>
      <c r="F446" s="20">
        <v>320</v>
      </c>
      <c r="G446" s="21">
        <v>2</v>
      </c>
      <c r="H446" s="21">
        <v>18.5</v>
      </c>
      <c r="I446" s="21">
        <v>0.056</v>
      </c>
      <c r="J446" s="21">
        <f t="shared" si="12"/>
        <v>0.0814</v>
      </c>
      <c r="K446" s="21">
        <f t="shared" si="13"/>
        <v>5.92</v>
      </c>
    </row>
    <row r="447" ht="15" customHeight="1" spans="1:11">
      <c r="A447" s="20">
        <v>446</v>
      </c>
      <c r="B447" s="21" t="s">
        <v>1488</v>
      </c>
      <c r="C447" s="21" t="s">
        <v>1317</v>
      </c>
      <c r="D447" s="21" t="s">
        <v>1398</v>
      </c>
      <c r="E447" s="21" t="s">
        <v>1299</v>
      </c>
      <c r="F447" s="20">
        <v>320</v>
      </c>
      <c r="G447" s="21">
        <v>0.9</v>
      </c>
      <c r="H447" s="21">
        <v>15</v>
      </c>
      <c r="I447" s="21">
        <v>0.036</v>
      </c>
      <c r="J447" s="21">
        <f t="shared" si="12"/>
        <v>0.066</v>
      </c>
      <c r="K447" s="21">
        <f t="shared" si="13"/>
        <v>4.8</v>
      </c>
    </row>
    <row r="448" ht="15" customHeight="1" spans="1:11">
      <c r="A448" s="20">
        <v>447</v>
      </c>
      <c r="B448" s="21" t="s">
        <v>1488</v>
      </c>
      <c r="C448" s="21" t="s">
        <v>1317</v>
      </c>
      <c r="D448" s="21" t="s">
        <v>1398</v>
      </c>
      <c r="E448" s="21" t="s">
        <v>1299</v>
      </c>
      <c r="F448" s="20">
        <v>320</v>
      </c>
      <c r="G448" s="21">
        <v>0.1</v>
      </c>
      <c r="H448" s="21">
        <v>0.1</v>
      </c>
      <c r="I448" s="21">
        <v>0.001</v>
      </c>
      <c r="J448" s="21">
        <f t="shared" si="12"/>
        <v>0.00044</v>
      </c>
      <c r="K448" s="21">
        <f t="shared" si="13"/>
        <v>0.032</v>
      </c>
    </row>
    <row r="449" ht="15" customHeight="1" spans="1:11">
      <c r="A449" s="20">
        <v>448</v>
      </c>
      <c r="B449" s="21" t="s">
        <v>1488</v>
      </c>
      <c r="C449" s="21" t="s">
        <v>1297</v>
      </c>
      <c r="D449" s="21" t="s">
        <v>1363</v>
      </c>
      <c r="E449" s="21" t="s">
        <v>1299</v>
      </c>
      <c r="F449" s="20">
        <v>320</v>
      </c>
      <c r="G449" s="21">
        <v>308</v>
      </c>
      <c r="H449" s="21">
        <v>4774</v>
      </c>
      <c r="I449" s="21">
        <v>13.02</v>
      </c>
      <c r="J449" s="21">
        <f t="shared" si="12"/>
        <v>21.0056</v>
      </c>
      <c r="K449" s="21">
        <f t="shared" si="13"/>
        <v>1527.68</v>
      </c>
    </row>
    <row r="450" ht="15" customHeight="1" spans="1:11">
      <c r="A450" s="20">
        <v>449</v>
      </c>
      <c r="B450" s="21" t="s">
        <v>1488</v>
      </c>
      <c r="C450" s="21" t="s">
        <v>1297</v>
      </c>
      <c r="D450" s="21" t="s">
        <v>1301</v>
      </c>
      <c r="E450" s="21" t="s">
        <v>1299</v>
      </c>
      <c r="F450" s="20">
        <v>320</v>
      </c>
      <c r="G450" s="21">
        <v>189</v>
      </c>
      <c r="H450" s="21">
        <v>2929.5</v>
      </c>
      <c r="I450" s="21">
        <v>7.99</v>
      </c>
      <c r="J450" s="21">
        <f t="shared" ref="J450:J513" si="14">SUMPRODUCT(0.01375,F450,H450/1000)</f>
        <v>12.8898</v>
      </c>
      <c r="K450" s="21">
        <f t="shared" ref="K450:K513" si="15">SUMPRODUCT(F450,H450/1000)</f>
        <v>937.44</v>
      </c>
    </row>
    <row r="451" ht="15" customHeight="1" spans="1:11">
      <c r="A451" s="20">
        <v>450</v>
      </c>
      <c r="B451" s="21" t="s">
        <v>1489</v>
      </c>
      <c r="C451" s="21" t="s">
        <v>1315</v>
      </c>
      <c r="D451" s="21" t="s">
        <v>1314</v>
      </c>
      <c r="E451" s="21" t="s">
        <v>1305</v>
      </c>
      <c r="F451" s="20">
        <v>320</v>
      </c>
      <c r="G451" s="21">
        <v>100</v>
      </c>
      <c r="H451" s="21">
        <v>1560</v>
      </c>
      <c r="I451" s="21">
        <v>4.01</v>
      </c>
      <c r="J451" s="21">
        <f t="shared" si="14"/>
        <v>6.864</v>
      </c>
      <c r="K451" s="21">
        <f t="shared" si="15"/>
        <v>499.2</v>
      </c>
    </row>
    <row r="452" ht="15" customHeight="1" spans="1:11">
      <c r="A452" s="20">
        <v>451</v>
      </c>
      <c r="B452" s="21" t="s">
        <v>1489</v>
      </c>
      <c r="C452" s="21" t="s">
        <v>1315</v>
      </c>
      <c r="D452" s="21" t="s">
        <v>1395</v>
      </c>
      <c r="E452" s="21" t="s">
        <v>1305</v>
      </c>
      <c r="F452" s="20">
        <v>320</v>
      </c>
      <c r="G452" s="21">
        <v>250</v>
      </c>
      <c r="H452" s="21">
        <v>3950</v>
      </c>
      <c r="I452" s="21">
        <v>10.03</v>
      </c>
      <c r="J452" s="21">
        <f t="shared" si="14"/>
        <v>17.38</v>
      </c>
      <c r="K452" s="21">
        <f t="shared" si="15"/>
        <v>1264</v>
      </c>
    </row>
    <row r="453" ht="15" customHeight="1" spans="1:11">
      <c r="A453" s="20">
        <v>452</v>
      </c>
      <c r="B453" s="21" t="s">
        <v>1489</v>
      </c>
      <c r="C453" s="21" t="s">
        <v>1315</v>
      </c>
      <c r="D453" s="21" t="s">
        <v>1395</v>
      </c>
      <c r="E453" s="21" t="s">
        <v>1305</v>
      </c>
      <c r="F453" s="20">
        <v>320</v>
      </c>
      <c r="G453" s="21">
        <v>70</v>
      </c>
      <c r="H453" s="21">
        <v>1680</v>
      </c>
      <c r="I453" s="21">
        <v>5.03</v>
      </c>
      <c r="J453" s="21">
        <f t="shared" si="14"/>
        <v>7.392</v>
      </c>
      <c r="K453" s="21">
        <f t="shared" si="15"/>
        <v>537.6</v>
      </c>
    </row>
    <row r="454" ht="15" customHeight="1" spans="1:11">
      <c r="A454" s="20">
        <v>453</v>
      </c>
      <c r="B454" s="21" t="s">
        <v>1489</v>
      </c>
      <c r="C454" s="21" t="s">
        <v>1459</v>
      </c>
      <c r="D454" s="21" t="s">
        <v>1307</v>
      </c>
      <c r="E454" s="21" t="s">
        <v>1460</v>
      </c>
      <c r="F454" s="20">
        <v>300</v>
      </c>
      <c r="G454" s="21">
        <v>125</v>
      </c>
      <c r="H454" s="21">
        <v>2000</v>
      </c>
      <c r="I454" s="21">
        <v>5.84</v>
      </c>
      <c r="J454" s="21">
        <f t="shared" si="14"/>
        <v>8.25</v>
      </c>
      <c r="K454" s="21">
        <f t="shared" si="15"/>
        <v>600</v>
      </c>
    </row>
    <row r="455" ht="15" customHeight="1" spans="1:11">
      <c r="A455" s="20">
        <v>454</v>
      </c>
      <c r="B455" s="21" t="s">
        <v>1489</v>
      </c>
      <c r="C455" s="21" t="s">
        <v>1303</v>
      </c>
      <c r="D455" s="21" t="s">
        <v>1330</v>
      </c>
      <c r="E455" s="21" t="s">
        <v>1299</v>
      </c>
      <c r="F455" s="20">
        <v>320</v>
      </c>
      <c r="G455" s="21">
        <v>126</v>
      </c>
      <c r="H455" s="21">
        <v>1323</v>
      </c>
      <c r="I455" s="21">
        <v>4.29</v>
      </c>
      <c r="J455" s="21">
        <f t="shared" si="14"/>
        <v>5.8212</v>
      </c>
      <c r="K455" s="21">
        <f t="shared" si="15"/>
        <v>423.36</v>
      </c>
    </row>
    <row r="456" ht="15" customHeight="1" spans="1:11">
      <c r="A456" s="20">
        <v>455</v>
      </c>
      <c r="B456" s="21" t="s">
        <v>1489</v>
      </c>
      <c r="C456" s="21" t="s">
        <v>1303</v>
      </c>
      <c r="D456" s="21" t="s">
        <v>1304</v>
      </c>
      <c r="E456" s="21" t="s">
        <v>1305</v>
      </c>
      <c r="F456" s="20">
        <v>320</v>
      </c>
      <c r="G456" s="21">
        <v>63</v>
      </c>
      <c r="H456" s="21">
        <v>661.5</v>
      </c>
      <c r="I456" s="21">
        <v>2.347</v>
      </c>
      <c r="J456" s="21">
        <f t="shared" si="14"/>
        <v>2.9106</v>
      </c>
      <c r="K456" s="21">
        <f t="shared" si="15"/>
        <v>211.68</v>
      </c>
    </row>
    <row r="457" ht="15" customHeight="1" spans="1:11">
      <c r="A457" s="20">
        <v>456</v>
      </c>
      <c r="B457" s="21" t="s">
        <v>1489</v>
      </c>
      <c r="C457" s="21" t="s">
        <v>1303</v>
      </c>
      <c r="D457" s="21" t="s">
        <v>1304</v>
      </c>
      <c r="E457" s="21" t="s">
        <v>1305</v>
      </c>
      <c r="F457" s="20">
        <v>320</v>
      </c>
      <c r="G457" s="21">
        <v>63</v>
      </c>
      <c r="H457" s="21">
        <v>724.5</v>
      </c>
      <c r="I457" s="21">
        <v>2.347</v>
      </c>
      <c r="J457" s="21">
        <f t="shared" si="14"/>
        <v>3.1878</v>
      </c>
      <c r="K457" s="21">
        <f t="shared" si="15"/>
        <v>231.84</v>
      </c>
    </row>
    <row r="458" ht="15" customHeight="1" spans="1:11">
      <c r="A458" s="20">
        <v>457</v>
      </c>
      <c r="B458" s="21" t="s">
        <v>1489</v>
      </c>
      <c r="C458" s="21" t="s">
        <v>1490</v>
      </c>
      <c r="D458" s="21" t="s">
        <v>1377</v>
      </c>
      <c r="E458" s="21" t="s">
        <v>1299</v>
      </c>
      <c r="F458" s="20">
        <v>320</v>
      </c>
      <c r="G458" s="21">
        <v>190</v>
      </c>
      <c r="H458" s="21">
        <v>4142</v>
      </c>
      <c r="I458" s="21">
        <v>13.99</v>
      </c>
      <c r="J458" s="21">
        <f t="shared" si="14"/>
        <v>18.2248</v>
      </c>
      <c r="K458" s="21">
        <f t="shared" si="15"/>
        <v>1325.44</v>
      </c>
    </row>
    <row r="459" ht="15" customHeight="1" spans="1:11">
      <c r="A459" s="20">
        <v>458</v>
      </c>
      <c r="B459" s="21" t="s">
        <v>1489</v>
      </c>
      <c r="C459" s="21" t="s">
        <v>1490</v>
      </c>
      <c r="D459" s="21" t="s">
        <v>1377</v>
      </c>
      <c r="E459" s="21" t="s">
        <v>1299</v>
      </c>
      <c r="F459" s="20">
        <v>320</v>
      </c>
      <c r="G459" s="21">
        <v>250</v>
      </c>
      <c r="H459" s="21">
        <v>3750</v>
      </c>
      <c r="I459" s="21">
        <v>9.42</v>
      </c>
      <c r="J459" s="21">
        <f t="shared" si="14"/>
        <v>16.5</v>
      </c>
      <c r="K459" s="21">
        <f t="shared" si="15"/>
        <v>1200</v>
      </c>
    </row>
    <row r="460" ht="15" customHeight="1" spans="1:11">
      <c r="A460" s="20">
        <v>459</v>
      </c>
      <c r="B460" s="21" t="s">
        <v>1489</v>
      </c>
      <c r="C460" s="21" t="s">
        <v>1490</v>
      </c>
      <c r="D460" s="21" t="s">
        <v>1377</v>
      </c>
      <c r="E460" s="21" t="s">
        <v>1299</v>
      </c>
      <c r="F460" s="20">
        <v>320</v>
      </c>
      <c r="G460" s="21">
        <v>250</v>
      </c>
      <c r="H460" s="21">
        <v>3950</v>
      </c>
      <c r="I460" s="21">
        <v>9.42</v>
      </c>
      <c r="J460" s="21">
        <f t="shared" si="14"/>
        <v>17.38</v>
      </c>
      <c r="K460" s="21">
        <f t="shared" si="15"/>
        <v>1264</v>
      </c>
    </row>
    <row r="461" ht="15" customHeight="1" spans="1:11">
      <c r="A461" s="20">
        <v>460</v>
      </c>
      <c r="B461" s="21" t="s">
        <v>1489</v>
      </c>
      <c r="C461" s="21" t="s">
        <v>1490</v>
      </c>
      <c r="D461" s="21" t="s">
        <v>1377</v>
      </c>
      <c r="E461" s="21" t="s">
        <v>1299</v>
      </c>
      <c r="F461" s="20">
        <v>320</v>
      </c>
      <c r="G461" s="21">
        <v>235</v>
      </c>
      <c r="H461" s="21">
        <v>5640</v>
      </c>
      <c r="I461" s="21">
        <v>19.53</v>
      </c>
      <c r="J461" s="21">
        <f t="shared" si="14"/>
        <v>24.816</v>
      </c>
      <c r="K461" s="21">
        <f t="shared" si="15"/>
        <v>1804.8</v>
      </c>
    </row>
    <row r="462" ht="15" customHeight="1" spans="1:11">
      <c r="A462" s="20">
        <v>461</v>
      </c>
      <c r="B462" s="21" t="s">
        <v>1489</v>
      </c>
      <c r="C462" s="21" t="s">
        <v>1490</v>
      </c>
      <c r="D462" s="21" t="s">
        <v>1377</v>
      </c>
      <c r="E462" s="21" t="s">
        <v>1299</v>
      </c>
      <c r="F462" s="20">
        <v>320</v>
      </c>
      <c r="G462" s="21">
        <v>250</v>
      </c>
      <c r="H462" s="21">
        <v>1625</v>
      </c>
      <c r="I462" s="21">
        <v>8.82</v>
      </c>
      <c r="J462" s="21">
        <f t="shared" si="14"/>
        <v>7.15</v>
      </c>
      <c r="K462" s="21">
        <f t="shared" si="15"/>
        <v>520</v>
      </c>
    </row>
    <row r="463" ht="15" customHeight="1" spans="1:11">
      <c r="A463" s="20">
        <v>462</v>
      </c>
      <c r="B463" s="21" t="s">
        <v>1489</v>
      </c>
      <c r="C463" s="21" t="s">
        <v>1490</v>
      </c>
      <c r="D463" s="21" t="s">
        <v>1377</v>
      </c>
      <c r="E463" s="21" t="s">
        <v>1299</v>
      </c>
      <c r="F463" s="20">
        <v>320</v>
      </c>
      <c r="G463" s="21">
        <v>250</v>
      </c>
      <c r="H463" s="21">
        <v>3725</v>
      </c>
      <c r="I463" s="21">
        <v>9.44</v>
      </c>
      <c r="J463" s="21">
        <f t="shared" si="14"/>
        <v>16.39</v>
      </c>
      <c r="K463" s="21">
        <f t="shared" si="15"/>
        <v>1192</v>
      </c>
    </row>
    <row r="464" ht="15" customHeight="1" spans="1:11">
      <c r="A464" s="20">
        <v>463</v>
      </c>
      <c r="B464" s="21" t="s">
        <v>1489</v>
      </c>
      <c r="C464" s="21" t="s">
        <v>1490</v>
      </c>
      <c r="D464" s="21" t="s">
        <v>1377</v>
      </c>
      <c r="E464" s="21" t="s">
        <v>1299</v>
      </c>
      <c r="F464" s="20">
        <v>320</v>
      </c>
      <c r="G464" s="21">
        <v>28</v>
      </c>
      <c r="H464" s="21">
        <v>345.7</v>
      </c>
      <c r="I464" s="21">
        <v>0.61</v>
      </c>
      <c r="J464" s="21">
        <f t="shared" si="14"/>
        <v>1.52108</v>
      </c>
      <c r="K464" s="21">
        <f t="shared" si="15"/>
        <v>110.624</v>
      </c>
    </row>
    <row r="465" ht="15" customHeight="1" spans="1:11">
      <c r="A465" s="20">
        <v>464</v>
      </c>
      <c r="B465" s="21" t="s">
        <v>1489</v>
      </c>
      <c r="C465" s="21" t="s">
        <v>1327</v>
      </c>
      <c r="D465" s="21" t="s">
        <v>1316</v>
      </c>
      <c r="E465" s="21" t="s">
        <v>1299</v>
      </c>
      <c r="F465" s="20">
        <v>320</v>
      </c>
      <c r="G465" s="21">
        <v>908</v>
      </c>
      <c r="H465" s="21">
        <v>14074</v>
      </c>
      <c r="I465" s="21">
        <v>54.7</v>
      </c>
      <c r="J465" s="21">
        <f t="shared" si="14"/>
        <v>61.9256</v>
      </c>
      <c r="K465" s="21">
        <f t="shared" si="15"/>
        <v>4503.68</v>
      </c>
    </row>
    <row r="466" ht="15" customHeight="1" spans="1:11">
      <c r="A466" s="20">
        <v>465</v>
      </c>
      <c r="B466" s="21" t="s">
        <v>1489</v>
      </c>
      <c r="C466" s="21" t="s">
        <v>1327</v>
      </c>
      <c r="D466" s="21" t="s">
        <v>1316</v>
      </c>
      <c r="E466" s="21" t="s">
        <v>1299</v>
      </c>
      <c r="F466" s="20">
        <v>320</v>
      </c>
      <c r="G466" s="21">
        <v>1</v>
      </c>
      <c r="H466" s="21">
        <v>8.2</v>
      </c>
      <c r="I466" s="21">
        <v>0.03</v>
      </c>
      <c r="J466" s="21">
        <f t="shared" si="14"/>
        <v>0.03608</v>
      </c>
      <c r="K466" s="21">
        <f t="shared" si="15"/>
        <v>2.624</v>
      </c>
    </row>
    <row r="467" ht="15" customHeight="1" spans="1:11">
      <c r="A467" s="20">
        <v>466</v>
      </c>
      <c r="B467" s="21" t="s">
        <v>1489</v>
      </c>
      <c r="C467" s="21" t="s">
        <v>1327</v>
      </c>
      <c r="D467" s="21" t="s">
        <v>1316</v>
      </c>
      <c r="E467" s="21" t="s">
        <v>1299</v>
      </c>
      <c r="F467" s="20">
        <v>320</v>
      </c>
      <c r="G467" s="21">
        <v>15</v>
      </c>
      <c r="H467" s="21">
        <v>222.4</v>
      </c>
      <c r="I467" s="21">
        <v>0.53</v>
      </c>
      <c r="J467" s="21">
        <f t="shared" si="14"/>
        <v>0.97856</v>
      </c>
      <c r="K467" s="21">
        <f t="shared" si="15"/>
        <v>71.168</v>
      </c>
    </row>
    <row r="468" ht="15" customHeight="1" spans="1:11">
      <c r="A468" s="20">
        <v>467</v>
      </c>
      <c r="B468" s="21" t="s">
        <v>1491</v>
      </c>
      <c r="C468" s="21" t="s">
        <v>1313</v>
      </c>
      <c r="D468" s="21" t="s">
        <v>1307</v>
      </c>
      <c r="E468" s="21" t="s">
        <v>1299</v>
      </c>
      <c r="F468" s="20">
        <v>320</v>
      </c>
      <c r="G468" s="21">
        <v>257</v>
      </c>
      <c r="H468" s="21">
        <v>4369</v>
      </c>
      <c r="I468" s="21">
        <v>12.06</v>
      </c>
      <c r="J468" s="21">
        <f t="shared" si="14"/>
        <v>19.2236</v>
      </c>
      <c r="K468" s="21">
        <f t="shared" si="15"/>
        <v>1398.08</v>
      </c>
    </row>
    <row r="469" ht="15" customHeight="1" spans="1:11">
      <c r="A469" s="20">
        <v>468</v>
      </c>
      <c r="B469" s="21" t="s">
        <v>1491</v>
      </c>
      <c r="C469" s="21" t="s">
        <v>1303</v>
      </c>
      <c r="D469" s="21" t="s">
        <v>1301</v>
      </c>
      <c r="E469" s="21" t="s">
        <v>1299</v>
      </c>
      <c r="F469" s="20">
        <v>320</v>
      </c>
      <c r="G469" s="21">
        <v>63</v>
      </c>
      <c r="H469" s="21">
        <v>724.5</v>
      </c>
      <c r="I469" s="21">
        <v>2.347</v>
      </c>
      <c r="J469" s="21">
        <f t="shared" si="14"/>
        <v>3.1878</v>
      </c>
      <c r="K469" s="21">
        <f t="shared" si="15"/>
        <v>231.84</v>
      </c>
    </row>
    <row r="470" ht="15" customHeight="1" spans="1:11">
      <c r="A470" s="20">
        <v>469</v>
      </c>
      <c r="B470" s="21" t="s">
        <v>1491</v>
      </c>
      <c r="C470" s="21" t="s">
        <v>1303</v>
      </c>
      <c r="D470" s="21" t="s">
        <v>1301</v>
      </c>
      <c r="E470" s="21" t="s">
        <v>1299</v>
      </c>
      <c r="F470" s="20">
        <v>320</v>
      </c>
      <c r="G470" s="21">
        <v>63</v>
      </c>
      <c r="H470" s="21">
        <v>661.5</v>
      </c>
      <c r="I470" s="21">
        <v>2.347</v>
      </c>
      <c r="J470" s="21">
        <f t="shared" si="14"/>
        <v>2.9106</v>
      </c>
      <c r="K470" s="21">
        <f t="shared" si="15"/>
        <v>211.68</v>
      </c>
    </row>
    <row r="471" ht="15" customHeight="1" spans="1:11">
      <c r="A471" s="20">
        <v>470</v>
      </c>
      <c r="B471" s="21" t="s">
        <v>1492</v>
      </c>
      <c r="C471" s="21" t="s">
        <v>1313</v>
      </c>
      <c r="D471" s="21" t="s">
        <v>1338</v>
      </c>
      <c r="E471" s="21" t="s">
        <v>1305</v>
      </c>
      <c r="F471" s="20">
        <v>320</v>
      </c>
      <c r="G471" s="21">
        <v>224</v>
      </c>
      <c r="H471" s="21">
        <v>3180.8</v>
      </c>
      <c r="I471" s="21">
        <v>8.8</v>
      </c>
      <c r="J471" s="21">
        <f t="shared" si="14"/>
        <v>13.99552</v>
      </c>
      <c r="K471" s="21">
        <f t="shared" si="15"/>
        <v>1017.856</v>
      </c>
    </row>
    <row r="472" ht="15" customHeight="1" spans="1:11">
      <c r="A472" s="20">
        <v>471</v>
      </c>
      <c r="B472" s="21" t="s">
        <v>1493</v>
      </c>
      <c r="C472" s="21" t="s">
        <v>1297</v>
      </c>
      <c r="D472" s="21" t="s">
        <v>1328</v>
      </c>
      <c r="E472" s="21" t="s">
        <v>1299</v>
      </c>
      <c r="F472" s="20">
        <v>320</v>
      </c>
      <c r="G472" s="21">
        <v>125</v>
      </c>
      <c r="H472" s="21">
        <v>2625</v>
      </c>
      <c r="I472" s="21">
        <v>8.95</v>
      </c>
      <c r="J472" s="21">
        <f t="shared" si="14"/>
        <v>11.55</v>
      </c>
      <c r="K472" s="21">
        <f t="shared" si="15"/>
        <v>840</v>
      </c>
    </row>
    <row r="473" ht="15" customHeight="1" spans="1:11">
      <c r="A473" s="20">
        <v>472</v>
      </c>
      <c r="B473" s="21" t="s">
        <v>1493</v>
      </c>
      <c r="C473" s="21" t="s">
        <v>1434</v>
      </c>
      <c r="D473" s="21" t="s">
        <v>1358</v>
      </c>
      <c r="E473" s="21" t="s">
        <v>1359</v>
      </c>
      <c r="F473" s="20">
        <v>30</v>
      </c>
      <c r="G473" s="21">
        <v>250</v>
      </c>
      <c r="H473" s="21">
        <v>4000</v>
      </c>
      <c r="I473" s="21">
        <v>9.25</v>
      </c>
      <c r="J473" s="21">
        <f t="shared" si="14"/>
        <v>1.65</v>
      </c>
      <c r="K473" s="21">
        <f t="shared" si="15"/>
        <v>120</v>
      </c>
    </row>
    <row r="474" ht="15" customHeight="1" spans="1:11">
      <c r="A474" s="20">
        <v>473</v>
      </c>
      <c r="B474" s="21" t="s">
        <v>1494</v>
      </c>
      <c r="C474" s="21" t="s">
        <v>1324</v>
      </c>
      <c r="D474" s="21" t="s">
        <v>1325</v>
      </c>
      <c r="E474" s="21" t="s">
        <v>1326</v>
      </c>
      <c r="F474" s="20">
        <v>1300</v>
      </c>
      <c r="G474" s="21">
        <v>300</v>
      </c>
      <c r="H474" s="21">
        <v>4980</v>
      </c>
      <c r="I474" s="21">
        <v>13.254</v>
      </c>
      <c r="J474" s="21">
        <f t="shared" si="14"/>
        <v>89.0175</v>
      </c>
      <c r="K474" s="21">
        <f t="shared" si="15"/>
        <v>6474</v>
      </c>
    </row>
    <row r="475" ht="15" customHeight="1" spans="1:11">
      <c r="A475" s="20">
        <v>474</v>
      </c>
      <c r="B475" s="21" t="s">
        <v>1494</v>
      </c>
      <c r="C475" s="21" t="s">
        <v>1313</v>
      </c>
      <c r="D475" s="21" t="s">
        <v>1338</v>
      </c>
      <c r="E475" s="21" t="s">
        <v>1305</v>
      </c>
      <c r="F475" s="20">
        <v>320</v>
      </c>
      <c r="G475" s="21">
        <v>120</v>
      </c>
      <c r="H475" s="21">
        <v>1476</v>
      </c>
      <c r="I475" s="21">
        <v>3.97</v>
      </c>
      <c r="J475" s="21">
        <f t="shared" si="14"/>
        <v>6.4944</v>
      </c>
      <c r="K475" s="21">
        <f t="shared" si="15"/>
        <v>472.32</v>
      </c>
    </row>
    <row r="476" ht="15" customHeight="1" spans="1:11">
      <c r="A476" s="20">
        <v>475</v>
      </c>
      <c r="B476" s="21" t="s">
        <v>1494</v>
      </c>
      <c r="C476" s="21" t="s">
        <v>1313</v>
      </c>
      <c r="D476" s="21" t="s">
        <v>1330</v>
      </c>
      <c r="E476" s="21" t="s">
        <v>1305</v>
      </c>
      <c r="F476" s="20">
        <v>320</v>
      </c>
      <c r="G476" s="21">
        <v>780</v>
      </c>
      <c r="H476" s="21">
        <v>9594</v>
      </c>
      <c r="I476" s="21">
        <v>25.79</v>
      </c>
      <c r="J476" s="21">
        <f t="shared" si="14"/>
        <v>42.2136</v>
      </c>
      <c r="K476" s="21">
        <f t="shared" si="15"/>
        <v>3070.08</v>
      </c>
    </row>
    <row r="477" ht="15" customHeight="1" spans="1:11">
      <c r="A477" s="20">
        <v>476</v>
      </c>
      <c r="B477" s="21" t="s">
        <v>1494</v>
      </c>
      <c r="C477" s="21" t="s">
        <v>1313</v>
      </c>
      <c r="D477" s="21" t="s">
        <v>1337</v>
      </c>
      <c r="E477" s="21" t="s">
        <v>1299</v>
      </c>
      <c r="F477" s="20">
        <v>320</v>
      </c>
      <c r="G477" s="21">
        <v>480</v>
      </c>
      <c r="H477" s="21">
        <v>7824</v>
      </c>
      <c r="I477" s="21">
        <v>22.52</v>
      </c>
      <c r="J477" s="21">
        <f t="shared" si="14"/>
        <v>34.4256</v>
      </c>
      <c r="K477" s="21">
        <f t="shared" si="15"/>
        <v>2503.68</v>
      </c>
    </row>
    <row r="478" ht="15" customHeight="1" spans="1:11">
      <c r="A478" s="20">
        <v>477</v>
      </c>
      <c r="B478" s="21" t="s">
        <v>1494</v>
      </c>
      <c r="C478" s="21" t="s">
        <v>1315</v>
      </c>
      <c r="D478" s="21" t="s">
        <v>1343</v>
      </c>
      <c r="E478" s="21" t="s">
        <v>1305</v>
      </c>
      <c r="F478" s="20">
        <v>320</v>
      </c>
      <c r="G478" s="21">
        <v>100</v>
      </c>
      <c r="H478" s="21">
        <v>1560</v>
      </c>
      <c r="I478" s="21">
        <v>4.01</v>
      </c>
      <c r="J478" s="21">
        <f t="shared" si="14"/>
        <v>6.864</v>
      </c>
      <c r="K478" s="21">
        <f t="shared" si="15"/>
        <v>499.2</v>
      </c>
    </row>
    <row r="479" ht="15" customHeight="1" spans="1:11">
      <c r="A479" s="20">
        <v>478</v>
      </c>
      <c r="B479" s="21" t="s">
        <v>1495</v>
      </c>
      <c r="C479" s="21" t="s">
        <v>1317</v>
      </c>
      <c r="D479" s="21" t="s">
        <v>1395</v>
      </c>
      <c r="E479" s="21" t="s">
        <v>1299</v>
      </c>
      <c r="F479" s="20">
        <v>320</v>
      </c>
      <c r="G479" s="21">
        <v>200</v>
      </c>
      <c r="H479" s="21">
        <v>3400</v>
      </c>
      <c r="I479" s="21">
        <v>7.663</v>
      </c>
      <c r="J479" s="21">
        <f t="shared" si="14"/>
        <v>14.96</v>
      </c>
      <c r="K479" s="21">
        <f t="shared" si="15"/>
        <v>1088</v>
      </c>
    </row>
    <row r="480" ht="15" customHeight="1" spans="1:11">
      <c r="A480" s="20">
        <v>479</v>
      </c>
      <c r="B480" s="21" t="s">
        <v>1495</v>
      </c>
      <c r="C480" s="21" t="s">
        <v>1360</v>
      </c>
      <c r="D480" s="21" t="s">
        <v>1328</v>
      </c>
      <c r="E480" s="21" t="s">
        <v>1299</v>
      </c>
      <c r="F480" s="20">
        <v>320</v>
      </c>
      <c r="G480" s="21">
        <v>255</v>
      </c>
      <c r="H480" s="21">
        <v>4080</v>
      </c>
      <c r="I480" s="21">
        <v>9.21</v>
      </c>
      <c r="J480" s="21">
        <f t="shared" si="14"/>
        <v>17.952</v>
      </c>
      <c r="K480" s="21">
        <f t="shared" si="15"/>
        <v>1305.6</v>
      </c>
    </row>
    <row r="481" ht="15" customHeight="1" spans="1:11">
      <c r="A481" s="20">
        <v>480</v>
      </c>
      <c r="B481" s="21" t="s">
        <v>1495</v>
      </c>
      <c r="C481" s="21" t="s">
        <v>1496</v>
      </c>
      <c r="D481" s="21" t="s">
        <v>1316</v>
      </c>
      <c r="E481" s="21" t="s">
        <v>1299</v>
      </c>
      <c r="F481" s="20">
        <v>320</v>
      </c>
      <c r="G481" s="21">
        <v>258</v>
      </c>
      <c r="H481" s="21">
        <v>4257</v>
      </c>
      <c r="I481" s="21">
        <v>9.8</v>
      </c>
      <c r="J481" s="21">
        <f t="shared" si="14"/>
        <v>18.7308</v>
      </c>
      <c r="K481" s="21">
        <f t="shared" si="15"/>
        <v>1362.24</v>
      </c>
    </row>
    <row r="482" ht="15" customHeight="1" spans="1:11">
      <c r="A482" s="20">
        <v>481</v>
      </c>
      <c r="B482" s="21" t="s">
        <v>1495</v>
      </c>
      <c r="C482" s="21" t="s">
        <v>1496</v>
      </c>
      <c r="D482" s="21" t="s">
        <v>1316</v>
      </c>
      <c r="E482" s="21" t="s">
        <v>1299</v>
      </c>
      <c r="F482" s="20">
        <v>320</v>
      </c>
      <c r="G482" s="21">
        <v>258</v>
      </c>
      <c r="H482" s="21">
        <v>4257</v>
      </c>
      <c r="I482" s="21">
        <v>10.4</v>
      </c>
      <c r="J482" s="21">
        <f t="shared" si="14"/>
        <v>18.7308</v>
      </c>
      <c r="K482" s="21">
        <f t="shared" si="15"/>
        <v>1362.24</v>
      </c>
    </row>
    <row r="483" ht="15" customHeight="1" spans="1:11">
      <c r="A483" s="20">
        <v>482</v>
      </c>
      <c r="B483" s="21" t="s">
        <v>1495</v>
      </c>
      <c r="C483" s="21" t="s">
        <v>1496</v>
      </c>
      <c r="D483" s="21" t="s">
        <v>1316</v>
      </c>
      <c r="E483" s="21" t="s">
        <v>1299</v>
      </c>
      <c r="F483" s="20">
        <v>320</v>
      </c>
      <c r="G483" s="21">
        <v>129</v>
      </c>
      <c r="H483" s="21">
        <v>3096</v>
      </c>
      <c r="I483" s="21">
        <v>7.8</v>
      </c>
      <c r="J483" s="21">
        <f t="shared" si="14"/>
        <v>13.6224</v>
      </c>
      <c r="K483" s="21">
        <f t="shared" si="15"/>
        <v>990.72</v>
      </c>
    </row>
    <row r="484" ht="15" customHeight="1" spans="1:11">
      <c r="A484" s="20">
        <v>483</v>
      </c>
      <c r="B484" s="21" t="s">
        <v>1495</v>
      </c>
      <c r="C484" s="21" t="s">
        <v>1496</v>
      </c>
      <c r="D484" s="21" t="s">
        <v>1316</v>
      </c>
      <c r="E484" s="21" t="s">
        <v>1299</v>
      </c>
      <c r="F484" s="20">
        <v>320</v>
      </c>
      <c r="G484" s="21">
        <v>129</v>
      </c>
      <c r="H484" s="21">
        <v>2580</v>
      </c>
      <c r="I484" s="21">
        <v>6.5</v>
      </c>
      <c r="J484" s="21">
        <f t="shared" si="14"/>
        <v>11.352</v>
      </c>
      <c r="K484" s="21">
        <f t="shared" si="15"/>
        <v>825.6</v>
      </c>
    </row>
    <row r="485" ht="15" customHeight="1" spans="1:11">
      <c r="A485" s="20">
        <v>484</v>
      </c>
      <c r="B485" s="21" t="s">
        <v>1495</v>
      </c>
      <c r="C485" s="21" t="s">
        <v>1496</v>
      </c>
      <c r="D485" s="21" t="s">
        <v>1316</v>
      </c>
      <c r="E485" s="21" t="s">
        <v>1299</v>
      </c>
      <c r="F485" s="20">
        <v>320</v>
      </c>
      <c r="G485" s="21">
        <v>1</v>
      </c>
      <c r="H485" s="21">
        <v>0.4</v>
      </c>
      <c r="I485" s="21">
        <v>0.003</v>
      </c>
      <c r="J485" s="21">
        <f t="shared" si="14"/>
        <v>0.00176</v>
      </c>
      <c r="K485" s="21">
        <f t="shared" si="15"/>
        <v>0.128</v>
      </c>
    </row>
    <row r="486" ht="15" customHeight="1" spans="1:11">
      <c r="A486" s="20">
        <v>485</v>
      </c>
      <c r="B486" s="21" t="s">
        <v>1495</v>
      </c>
      <c r="C486" s="21" t="s">
        <v>1496</v>
      </c>
      <c r="D486" s="21" t="s">
        <v>1316</v>
      </c>
      <c r="E486" s="21" t="s">
        <v>1299</v>
      </c>
      <c r="F486" s="20">
        <v>320</v>
      </c>
      <c r="G486" s="21">
        <v>1</v>
      </c>
      <c r="H486" s="21">
        <v>0.4</v>
      </c>
      <c r="I486" s="21">
        <v>0.003</v>
      </c>
      <c r="J486" s="21">
        <f t="shared" si="14"/>
        <v>0.00176</v>
      </c>
      <c r="K486" s="21">
        <f t="shared" si="15"/>
        <v>0.128</v>
      </c>
    </row>
    <row r="487" ht="15" customHeight="1" spans="1:11">
      <c r="A487" s="20">
        <v>486</v>
      </c>
      <c r="B487" s="21" t="s">
        <v>1495</v>
      </c>
      <c r="C487" s="21" t="s">
        <v>1496</v>
      </c>
      <c r="D487" s="21" t="s">
        <v>1316</v>
      </c>
      <c r="E487" s="21" t="s">
        <v>1299</v>
      </c>
      <c r="F487" s="20">
        <v>320</v>
      </c>
      <c r="G487" s="21">
        <v>1</v>
      </c>
      <c r="H487" s="21">
        <v>0.4</v>
      </c>
      <c r="I487" s="21">
        <v>0.003</v>
      </c>
      <c r="J487" s="21">
        <f t="shared" si="14"/>
        <v>0.00176</v>
      </c>
      <c r="K487" s="21">
        <f t="shared" si="15"/>
        <v>0.128</v>
      </c>
    </row>
    <row r="488" ht="15" customHeight="1" spans="1:11">
      <c r="A488" s="20">
        <v>487</v>
      </c>
      <c r="B488" s="21" t="s">
        <v>1495</v>
      </c>
      <c r="C488" s="21" t="s">
        <v>1496</v>
      </c>
      <c r="D488" s="21" t="s">
        <v>1316</v>
      </c>
      <c r="E488" s="21" t="s">
        <v>1299</v>
      </c>
      <c r="F488" s="20">
        <v>320</v>
      </c>
      <c r="G488" s="21">
        <v>1</v>
      </c>
      <c r="H488" s="21">
        <v>0.4</v>
      </c>
      <c r="I488" s="21">
        <v>0.003</v>
      </c>
      <c r="J488" s="21">
        <f t="shared" si="14"/>
        <v>0.00176</v>
      </c>
      <c r="K488" s="21">
        <f t="shared" si="15"/>
        <v>0.128</v>
      </c>
    </row>
    <row r="489" ht="15" customHeight="1" spans="1:11">
      <c r="A489" s="20">
        <v>488</v>
      </c>
      <c r="B489" s="21" t="s">
        <v>1495</v>
      </c>
      <c r="C489" s="21" t="s">
        <v>1297</v>
      </c>
      <c r="D489" s="21" t="s">
        <v>1301</v>
      </c>
      <c r="E489" s="21" t="s">
        <v>1299</v>
      </c>
      <c r="F489" s="20">
        <v>320</v>
      </c>
      <c r="G489" s="21">
        <v>533</v>
      </c>
      <c r="H489" s="21">
        <v>8261.5</v>
      </c>
      <c r="I489" s="21">
        <v>22.52</v>
      </c>
      <c r="J489" s="21">
        <f t="shared" si="14"/>
        <v>36.3506</v>
      </c>
      <c r="K489" s="21">
        <f t="shared" si="15"/>
        <v>2643.68</v>
      </c>
    </row>
    <row r="490" ht="15" customHeight="1" spans="1:11">
      <c r="A490" s="20">
        <v>489</v>
      </c>
      <c r="B490" s="21" t="s">
        <v>1495</v>
      </c>
      <c r="C490" s="21" t="s">
        <v>1297</v>
      </c>
      <c r="D490" s="21" t="s">
        <v>1301</v>
      </c>
      <c r="E490" s="21" t="s">
        <v>1299</v>
      </c>
      <c r="F490" s="20">
        <v>320</v>
      </c>
      <c r="G490" s="21">
        <v>148</v>
      </c>
      <c r="H490" s="21">
        <v>3108</v>
      </c>
      <c r="I490" s="21">
        <v>10.6</v>
      </c>
      <c r="J490" s="21">
        <f t="shared" si="14"/>
        <v>13.6752</v>
      </c>
      <c r="K490" s="21">
        <f t="shared" si="15"/>
        <v>994.56</v>
      </c>
    </row>
    <row r="491" ht="15" customHeight="1" spans="1:11">
      <c r="A491" s="20">
        <v>490</v>
      </c>
      <c r="B491" s="21" t="s">
        <v>1495</v>
      </c>
      <c r="C491" s="21" t="s">
        <v>1297</v>
      </c>
      <c r="D491" s="21" t="s">
        <v>1301</v>
      </c>
      <c r="E491" s="21" t="s">
        <v>1299</v>
      </c>
      <c r="F491" s="20">
        <v>320</v>
      </c>
      <c r="G491" s="21">
        <v>125</v>
      </c>
      <c r="H491" s="21">
        <v>2625</v>
      </c>
      <c r="I491" s="21">
        <v>8.95</v>
      </c>
      <c r="J491" s="21">
        <f t="shared" si="14"/>
        <v>11.55</v>
      </c>
      <c r="K491" s="21">
        <f t="shared" si="15"/>
        <v>840</v>
      </c>
    </row>
    <row r="492" ht="15" customHeight="1" spans="1:11">
      <c r="A492" s="20">
        <v>491</v>
      </c>
      <c r="B492" s="21" t="s">
        <v>1497</v>
      </c>
      <c r="C492" s="21" t="s">
        <v>1313</v>
      </c>
      <c r="D492" s="21" t="s">
        <v>1377</v>
      </c>
      <c r="E492" s="21" t="s">
        <v>1299</v>
      </c>
      <c r="F492" s="20">
        <v>320</v>
      </c>
      <c r="G492" s="21">
        <v>200</v>
      </c>
      <c r="H492" s="21">
        <v>3600</v>
      </c>
      <c r="I492" s="21">
        <v>11.09</v>
      </c>
      <c r="J492" s="21">
        <f t="shared" si="14"/>
        <v>15.84</v>
      </c>
      <c r="K492" s="21">
        <f t="shared" si="15"/>
        <v>1152</v>
      </c>
    </row>
    <row r="493" ht="15" customHeight="1" spans="1:11">
      <c r="A493" s="20">
        <v>492</v>
      </c>
      <c r="B493" s="21" t="s">
        <v>1497</v>
      </c>
      <c r="C493" s="21" t="s">
        <v>1303</v>
      </c>
      <c r="D493" s="21" t="s">
        <v>1301</v>
      </c>
      <c r="E493" s="21" t="s">
        <v>1305</v>
      </c>
      <c r="F493" s="20">
        <v>320</v>
      </c>
      <c r="G493" s="21">
        <v>63</v>
      </c>
      <c r="H493" s="21">
        <v>1260</v>
      </c>
      <c r="I493" s="21">
        <v>5.715</v>
      </c>
      <c r="J493" s="21">
        <f t="shared" si="14"/>
        <v>5.544</v>
      </c>
      <c r="K493" s="21">
        <f t="shared" si="15"/>
        <v>403.2</v>
      </c>
    </row>
    <row r="494" ht="15" customHeight="1" spans="1:11">
      <c r="A494" s="20">
        <v>493</v>
      </c>
      <c r="B494" s="21" t="s">
        <v>1497</v>
      </c>
      <c r="C494" s="21" t="s">
        <v>1303</v>
      </c>
      <c r="D494" s="21" t="s">
        <v>1301</v>
      </c>
      <c r="E494" s="21" t="s">
        <v>1305</v>
      </c>
      <c r="F494" s="20">
        <v>320</v>
      </c>
      <c r="G494" s="21">
        <v>63</v>
      </c>
      <c r="H494" s="21">
        <v>724.5</v>
      </c>
      <c r="I494" s="21">
        <v>2.347</v>
      </c>
      <c r="J494" s="21">
        <f t="shared" si="14"/>
        <v>3.1878</v>
      </c>
      <c r="K494" s="21">
        <f t="shared" si="15"/>
        <v>231.84</v>
      </c>
    </row>
    <row r="495" ht="15" customHeight="1" spans="1:11">
      <c r="A495" s="20">
        <v>494</v>
      </c>
      <c r="B495" s="21" t="s">
        <v>1497</v>
      </c>
      <c r="C495" s="21" t="s">
        <v>1303</v>
      </c>
      <c r="D495" s="21" t="s">
        <v>1301</v>
      </c>
      <c r="E495" s="21" t="s">
        <v>1305</v>
      </c>
      <c r="F495" s="20">
        <v>320</v>
      </c>
      <c r="G495" s="21">
        <v>63</v>
      </c>
      <c r="H495" s="21">
        <v>1260</v>
      </c>
      <c r="I495" s="21">
        <v>5.715</v>
      </c>
      <c r="J495" s="21">
        <f t="shared" si="14"/>
        <v>5.544</v>
      </c>
      <c r="K495" s="21">
        <f t="shared" si="15"/>
        <v>403.2</v>
      </c>
    </row>
    <row r="496" ht="15" customHeight="1" spans="1:11">
      <c r="A496" s="20">
        <v>495</v>
      </c>
      <c r="B496" s="21" t="s">
        <v>1498</v>
      </c>
      <c r="C496" s="21" t="s">
        <v>1315</v>
      </c>
      <c r="D496" s="21" t="s">
        <v>1366</v>
      </c>
      <c r="E496" s="21" t="s">
        <v>1305</v>
      </c>
      <c r="F496" s="20">
        <v>320</v>
      </c>
      <c r="G496" s="21">
        <v>99</v>
      </c>
      <c r="H496" s="21">
        <v>2376</v>
      </c>
      <c r="I496" s="21">
        <v>7.12</v>
      </c>
      <c r="J496" s="21">
        <f t="shared" si="14"/>
        <v>10.4544</v>
      </c>
      <c r="K496" s="21">
        <f t="shared" si="15"/>
        <v>760.32</v>
      </c>
    </row>
    <row r="497" ht="15" customHeight="1" spans="1:11">
      <c r="A497" s="20">
        <v>496</v>
      </c>
      <c r="B497" s="21" t="s">
        <v>1499</v>
      </c>
      <c r="C497" s="21" t="s">
        <v>1440</v>
      </c>
      <c r="D497" s="21" t="s">
        <v>1441</v>
      </c>
      <c r="E497" s="21" t="s">
        <v>1299</v>
      </c>
      <c r="F497" s="20">
        <v>320</v>
      </c>
      <c r="G497" s="21">
        <v>300</v>
      </c>
      <c r="H497" s="21">
        <v>4590</v>
      </c>
      <c r="I497" s="21">
        <v>11.437</v>
      </c>
      <c r="J497" s="21">
        <f t="shared" si="14"/>
        <v>20.196</v>
      </c>
      <c r="K497" s="21">
        <f t="shared" si="15"/>
        <v>1468.8</v>
      </c>
    </row>
    <row r="498" ht="15" customHeight="1" spans="1:11">
      <c r="A498" s="20">
        <v>497</v>
      </c>
      <c r="B498" s="21" t="s">
        <v>1499</v>
      </c>
      <c r="C498" s="21" t="s">
        <v>1440</v>
      </c>
      <c r="D498" s="21" t="s">
        <v>1441</v>
      </c>
      <c r="E498" s="21" t="s">
        <v>1299</v>
      </c>
      <c r="F498" s="20">
        <v>320</v>
      </c>
      <c r="G498" s="21">
        <v>300</v>
      </c>
      <c r="H498" s="21">
        <v>7350</v>
      </c>
      <c r="I498" s="21">
        <v>15.805</v>
      </c>
      <c r="J498" s="21">
        <f t="shared" si="14"/>
        <v>32.34</v>
      </c>
      <c r="K498" s="21">
        <f t="shared" si="15"/>
        <v>2352</v>
      </c>
    </row>
    <row r="499" ht="15" customHeight="1" spans="1:11">
      <c r="A499" s="20">
        <v>498</v>
      </c>
      <c r="B499" s="21" t="s">
        <v>1499</v>
      </c>
      <c r="C499" s="21" t="s">
        <v>1303</v>
      </c>
      <c r="D499" s="21" t="s">
        <v>1304</v>
      </c>
      <c r="E499" s="21" t="s">
        <v>1299</v>
      </c>
      <c r="F499" s="20">
        <v>320</v>
      </c>
      <c r="G499" s="21">
        <v>63</v>
      </c>
      <c r="H499" s="21">
        <v>724.5</v>
      </c>
      <c r="I499" s="21">
        <v>2.347</v>
      </c>
      <c r="J499" s="21">
        <f t="shared" si="14"/>
        <v>3.1878</v>
      </c>
      <c r="K499" s="21">
        <f t="shared" si="15"/>
        <v>231.84</v>
      </c>
    </row>
    <row r="500" ht="15" customHeight="1" spans="1:11">
      <c r="A500" s="20">
        <v>499</v>
      </c>
      <c r="B500" s="21" t="s">
        <v>1499</v>
      </c>
      <c r="C500" s="21" t="s">
        <v>1303</v>
      </c>
      <c r="D500" s="21" t="s">
        <v>1304</v>
      </c>
      <c r="E500" s="21" t="s">
        <v>1299</v>
      </c>
      <c r="F500" s="20">
        <v>320</v>
      </c>
      <c r="G500" s="21">
        <v>63</v>
      </c>
      <c r="H500" s="21">
        <v>724.5</v>
      </c>
      <c r="I500" s="21">
        <v>2.347</v>
      </c>
      <c r="J500" s="21">
        <f t="shared" si="14"/>
        <v>3.1878</v>
      </c>
      <c r="K500" s="21">
        <f t="shared" si="15"/>
        <v>231.84</v>
      </c>
    </row>
    <row r="501" ht="15" customHeight="1" spans="1:11">
      <c r="A501" s="20">
        <v>500</v>
      </c>
      <c r="B501" s="21" t="s">
        <v>1499</v>
      </c>
      <c r="C501" s="21" t="s">
        <v>1317</v>
      </c>
      <c r="D501" s="21" t="s">
        <v>1318</v>
      </c>
      <c r="E501" s="21" t="s">
        <v>1299</v>
      </c>
      <c r="F501" s="20">
        <v>320</v>
      </c>
      <c r="G501" s="21">
        <v>40</v>
      </c>
      <c r="H501" s="21">
        <v>508</v>
      </c>
      <c r="I501" s="21">
        <v>1.398</v>
      </c>
      <c r="J501" s="21">
        <f t="shared" si="14"/>
        <v>2.2352</v>
      </c>
      <c r="K501" s="21">
        <f t="shared" si="15"/>
        <v>162.56</v>
      </c>
    </row>
    <row r="502" ht="15" customHeight="1" spans="1:11">
      <c r="A502" s="20">
        <v>501</v>
      </c>
      <c r="B502" s="21" t="s">
        <v>1500</v>
      </c>
      <c r="C502" s="21" t="s">
        <v>1315</v>
      </c>
      <c r="D502" s="21" t="s">
        <v>1348</v>
      </c>
      <c r="E502" s="21" t="s">
        <v>1305</v>
      </c>
      <c r="F502" s="20">
        <v>320</v>
      </c>
      <c r="G502" s="21">
        <v>30</v>
      </c>
      <c r="H502" s="21">
        <v>720</v>
      </c>
      <c r="I502" s="21">
        <v>2.16</v>
      </c>
      <c r="J502" s="21">
        <f t="shared" si="14"/>
        <v>3.168</v>
      </c>
      <c r="K502" s="21">
        <f t="shared" si="15"/>
        <v>230.4</v>
      </c>
    </row>
    <row r="503" ht="15" customHeight="1" spans="1:11">
      <c r="A503" s="20">
        <v>502</v>
      </c>
      <c r="B503" s="21" t="s">
        <v>1500</v>
      </c>
      <c r="C503" s="21" t="s">
        <v>1313</v>
      </c>
      <c r="D503" s="21" t="s">
        <v>1307</v>
      </c>
      <c r="E503" s="21" t="s">
        <v>1299</v>
      </c>
      <c r="F503" s="20">
        <v>320</v>
      </c>
      <c r="G503" s="21">
        <v>150</v>
      </c>
      <c r="H503" s="21">
        <v>3225</v>
      </c>
      <c r="I503" s="21">
        <v>10.99</v>
      </c>
      <c r="J503" s="21">
        <f t="shared" si="14"/>
        <v>14.19</v>
      </c>
      <c r="K503" s="21">
        <f t="shared" si="15"/>
        <v>1032</v>
      </c>
    </row>
    <row r="504" ht="15" customHeight="1" spans="1:11">
      <c r="A504" s="20">
        <v>503</v>
      </c>
      <c r="B504" s="21" t="s">
        <v>1500</v>
      </c>
      <c r="C504" s="21" t="s">
        <v>1417</v>
      </c>
      <c r="D504" s="21" t="s">
        <v>1301</v>
      </c>
      <c r="E504" s="21" t="s">
        <v>1299</v>
      </c>
      <c r="F504" s="20">
        <v>320</v>
      </c>
      <c r="G504" s="21">
        <v>200</v>
      </c>
      <c r="H504" s="21">
        <v>3500</v>
      </c>
      <c r="I504" s="21">
        <v>7.31</v>
      </c>
      <c r="J504" s="21">
        <f t="shared" si="14"/>
        <v>15.4</v>
      </c>
      <c r="K504" s="21">
        <f t="shared" si="15"/>
        <v>1120</v>
      </c>
    </row>
    <row r="505" ht="15" customHeight="1" spans="1:11">
      <c r="A505" s="20">
        <v>504</v>
      </c>
      <c r="B505" s="21" t="s">
        <v>1500</v>
      </c>
      <c r="C505" s="21" t="s">
        <v>1313</v>
      </c>
      <c r="D505" s="21" t="s">
        <v>1307</v>
      </c>
      <c r="E505" s="21" t="s">
        <v>1299</v>
      </c>
      <c r="F505" s="20">
        <v>320</v>
      </c>
      <c r="G505" s="21">
        <v>250</v>
      </c>
      <c r="H505" s="21">
        <v>4167.5</v>
      </c>
      <c r="I505" s="21">
        <v>11.64</v>
      </c>
      <c r="J505" s="21">
        <f t="shared" si="14"/>
        <v>18.337</v>
      </c>
      <c r="K505" s="21">
        <f t="shared" si="15"/>
        <v>1333.6</v>
      </c>
    </row>
    <row r="506" ht="15" customHeight="1" spans="1:11">
      <c r="A506" s="20">
        <v>505</v>
      </c>
      <c r="B506" s="21" t="s">
        <v>1500</v>
      </c>
      <c r="C506" s="21" t="s">
        <v>1361</v>
      </c>
      <c r="D506" s="21" t="s">
        <v>1362</v>
      </c>
      <c r="E506" s="21" t="s">
        <v>1299</v>
      </c>
      <c r="F506" s="20">
        <v>320</v>
      </c>
      <c r="G506" s="21">
        <v>150</v>
      </c>
      <c r="H506" s="21">
        <v>1920</v>
      </c>
      <c r="I506" s="21">
        <v>5.724</v>
      </c>
      <c r="J506" s="21">
        <f t="shared" si="14"/>
        <v>8.448</v>
      </c>
      <c r="K506" s="21">
        <f t="shared" si="15"/>
        <v>614.4</v>
      </c>
    </row>
    <row r="507" ht="15" customHeight="1" spans="1:11">
      <c r="A507" s="20">
        <v>506</v>
      </c>
      <c r="B507" s="21" t="s">
        <v>1500</v>
      </c>
      <c r="C507" s="21" t="s">
        <v>1361</v>
      </c>
      <c r="D507" s="21" t="s">
        <v>1362</v>
      </c>
      <c r="E507" s="21" t="s">
        <v>1299</v>
      </c>
      <c r="F507" s="20">
        <v>320</v>
      </c>
      <c r="G507" s="21">
        <v>75</v>
      </c>
      <c r="H507" s="21">
        <v>1155</v>
      </c>
      <c r="I507" s="21">
        <v>3.93</v>
      </c>
      <c r="J507" s="21">
        <f t="shared" si="14"/>
        <v>5.082</v>
      </c>
      <c r="K507" s="21">
        <f t="shared" si="15"/>
        <v>369.6</v>
      </c>
    </row>
    <row r="508" ht="15" customHeight="1" spans="1:11">
      <c r="A508" s="20">
        <v>507</v>
      </c>
      <c r="B508" s="21" t="s">
        <v>1500</v>
      </c>
      <c r="C508" s="21" t="s">
        <v>1361</v>
      </c>
      <c r="D508" s="21" t="s">
        <v>1362</v>
      </c>
      <c r="E508" s="21" t="s">
        <v>1299</v>
      </c>
      <c r="F508" s="20">
        <v>320</v>
      </c>
      <c r="G508" s="21">
        <v>2</v>
      </c>
      <c r="H508" s="21">
        <v>2</v>
      </c>
      <c r="I508" s="21">
        <v>0.002</v>
      </c>
      <c r="J508" s="21">
        <f t="shared" si="14"/>
        <v>0.0088</v>
      </c>
      <c r="K508" s="21">
        <f t="shared" si="15"/>
        <v>0.64</v>
      </c>
    </row>
    <row r="509" ht="15" customHeight="1" spans="1:11">
      <c r="A509" s="20">
        <v>508</v>
      </c>
      <c r="B509" s="21" t="s">
        <v>1500</v>
      </c>
      <c r="C509" s="21" t="s">
        <v>1361</v>
      </c>
      <c r="D509" s="21" t="s">
        <v>1362</v>
      </c>
      <c r="E509" s="21" t="s">
        <v>1299</v>
      </c>
      <c r="F509" s="20">
        <v>320</v>
      </c>
      <c r="G509" s="21">
        <v>150</v>
      </c>
      <c r="H509" s="21">
        <v>2400</v>
      </c>
      <c r="I509" s="21">
        <v>6.66</v>
      </c>
      <c r="J509" s="21">
        <f t="shared" si="14"/>
        <v>10.56</v>
      </c>
      <c r="K509" s="21">
        <f t="shared" si="15"/>
        <v>768</v>
      </c>
    </row>
    <row r="510" ht="15" customHeight="1" spans="1:11">
      <c r="A510" s="20">
        <v>509</v>
      </c>
      <c r="B510" s="21" t="s">
        <v>1500</v>
      </c>
      <c r="C510" s="21" t="s">
        <v>1361</v>
      </c>
      <c r="D510" s="21" t="s">
        <v>1362</v>
      </c>
      <c r="E510" s="21" t="s">
        <v>1299</v>
      </c>
      <c r="F510" s="20">
        <v>320</v>
      </c>
      <c r="G510" s="21">
        <v>1</v>
      </c>
      <c r="H510" s="21">
        <v>1</v>
      </c>
      <c r="I510" s="21">
        <v>0.001</v>
      </c>
      <c r="J510" s="21">
        <f t="shared" si="14"/>
        <v>0.0044</v>
      </c>
      <c r="K510" s="21">
        <f t="shared" si="15"/>
        <v>0.32</v>
      </c>
    </row>
    <row r="511" ht="15" customHeight="1" spans="1:11">
      <c r="A511" s="20">
        <v>510</v>
      </c>
      <c r="B511" s="21" t="s">
        <v>1500</v>
      </c>
      <c r="C511" s="21" t="s">
        <v>1361</v>
      </c>
      <c r="D511" s="21" t="s">
        <v>1362</v>
      </c>
      <c r="E511" s="21" t="s">
        <v>1299</v>
      </c>
      <c r="F511" s="20">
        <v>320</v>
      </c>
      <c r="G511" s="21">
        <v>7</v>
      </c>
      <c r="H511" s="21">
        <v>81</v>
      </c>
      <c r="I511" s="21">
        <v>0.17</v>
      </c>
      <c r="J511" s="21">
        <f t="shared" si="14"/>
        <v>0.3564</v>
      </c>
      <c r="K511" s="21">
        <f t="shared" si="15"/>
        <v>25.92</v>
      </c>
    </row>
    <row r="512" ht="15" customHeight="1" spans="1:11">
      <c r="A512" s="20">
        <v>511</v>
      </c>
      <c r="B512" s="21" t="s">
        <v>1500</v>
      </c>
      <c r="C512" s="21" t="s">
        <v>1361</v>
      </c>
      <c r="D512" s="21" t="s">
        <v>1362</v>
      </c>
      <c r="E512" s="21" t="s">
        <v>1299</v>
      </c>
      <c r="F512" s="20">
        <v>320</v>
      </c>
      <c r="G512" s="21">
        <v>0.5</v>
      </c>
      <c r="H512" s="21">
        <v>1</v>
      </c>
      <c r="I512" s="21">
        <v>0.01</v>
      </c>
      <c r="J512" s="21">
        <f t="shared" si="14"/>
        <v>0.0044</v>
      </c>
      <c r="K512" s="21">
        <f t="shared" si="15"/>
        <v>0.32</v>
      </c>
    </row>
    <row r="513" ht="15" customHeight="1" spans="1:11">
      <c r="A513" s="20">
        <v>512</v>
      </c>
      <c r="B513" s="21" t="s">
        <v>1500</v>
      </c>
      <c r="C513" s="21" t="s">
        <v>1361</v>
      </c>
      <c r="D513" s="21" t="s">
        <v>1362</v>
      </c>
      <c r="E513" s="21" t="s">
        <v>1299</v>
      </c>
      <c r="F513" s="20">
        <v>320</v>
      </c>
      <c r="G513" s="21">
        <v>0.5</v>
      </c>
      <c r="H513" s="21">
        <v>0.7</v>
      </c>
      <c r="I513" s="21">
        <v>0.01</v>
      </c>
      <c r="J513" s="21">
        <f t="shared" si="14"/>
        <v>0.00308</v>
      </c>
      <c r="K513" s="21">
        <f t="shared" si="15"/>
        <v>0.224</v>
      </c>
    </row>
    <row r="514" ht="15" customHeight="1" spans="1:11">
      <c r="A514" s="20">
        <v>513</v>
      </c>
      <c r="B514" s="21" t="s">
        <v>1500</v>
      </c>
      <c r="C514" s="21" t="s">
        <v>1361</v>
      </c>
      <c r="D514" s="21" t="s">
        <v>1362</v>
      </c>
      <c r="E514" s="21" t="s">
        <v>1299</v>
      </c>
      <c r="F514" s="20">
        <v>320</v>
      </c>
      <c r="G514" s="21">
        <v>2</v>
      </c>
      <c r="H514" s="21">
        <v>19</v>
      </c>
      <c r="I514" s="21">
        <v>0.019</v>
      </c>
      <c r="J514" s="21">
        <f t="shared" ref="J514:J577" si="16">SUMPRODUCT(0.01375,F514,H514/1000)</f>
        <v>0.0836</v>
      </c>
      <c r="K514" s="21">
        <f t="shared" ref="K514:K577" si="17">SUMPRODUCT(F514,H514/1000)</f>
        <v>6.08</v>
      </c>
    </row>
    <row r="515" ht="15" customHeight="1" spans="1:11">
      <c r="A515" s="20">
        <v>514</v>
      </c>
      <c r="B515" s="21" t="s">
        <v>1500</v>
      </c>
      <c r="C515" s="21" t="s">
        <v>1313</v>
      </c>
      <c r="D515" s="21" t="s">
        <v>1330</v>
      </c>
      <c r="E515" s="21" t="s">
        <v>1299</v>
      </c>
      <c r="F515" s="20">
        <v>320</v>
      </c>
      <c r="G515" s="21">
        <v>725</v>
      </c>
      <c r="H515" s="21">
        <v>10295</v>
      </c>
      <c r="I515" s="21">
        <v>28.48</v>
      </c>
      <c r="J515" s="21">
        <f t="shared" si="16"/>
        <v>45.298</v>
      </c>
      <c r="K515" s="21">
        <f t="shared" si="17"/>
        <v>3294.4</v>
      </c>
    </row>
    <row r="516" ht="15" customHeight="1" spans="1:11">
      <c r="A516" s="20">
        <v>515</v>
      </c>
      <c r="B516" s="21" t="s">
        <v>1500</v>
      </c>
      <c r="C516" s="21" t="s">
        <v>1339</v>
      </c>
      <c r="D516" s="21" t="s">
        <v>1363</v>
      </c>
      <c r="E516" s="21" t="s">
        <v>1340</v>
      </c>
      <c r="F516" s="20">
        <v>50</v>
      </c>
      <c r="G516" s="21">
        <v>100</v>
      </c>
      <c r="H516" s="21">
        <v>1600</v>
      </c>
      <c r="I516" s="21">
        <v>3.812</v>
      </c>
      <c r="J516" s="21">
        <f t="shared" si="16"/>
        <v>1.1</v>
      </c>
      <c r="K516" s="21">
        <f t="shared" si="17"/>
        <v>80</v>
      </c>
    </row>
    <row r="517" ht="15" customHeight="1" spans="1:11">
      <c r="A517" s="20">
        <v>516</v>
      </c>
      <c r="B517" s="21" t="s">
        <v>1501</v>
      </c>
      <c r="C517" s="21" t="s">
        <v>1297</v>
      </c>
      <c r="D517" s="21" t="s">
        <v>1301</v>
      </c>
      <c r="E517" s="21" t="s">
        <v>1299</v>
      </c>
      <c r="F517" s="20">
        <v>320</v>
      </c>
      <c r="G517" s="21">
        <v>399</v>
      </c>
      <c r="H517" s="21">
        <v>6184.5</v>
      </c>
      <c r="I517" s="21">
        <v>16.86</v>
      </c>
      <c r="J517" s="21">
        <f t="shared" si="16"/>
        <v>27.2118</v>
      </c>
      <c r="K517" s="21">
        <f t="shared" si="17"/>
        <v>1979.04</v>
      </c>
    </row>
    <row r="518" ht="15" customHeight="1" spans="1:11">
      <c r="A518" s="20">
        <v>517</v>
      </c>
      <c r="B518" s="21" t="s">
        <v>1501</v>
      </c>
      <c r="C518" s="21" t="s">
        <v>1317</v>
      </c>
      <c r="D518" s="21" t="s">
        <v>1502</v>
      </c>
      <c r="E518" s="21" t="s">
        <v>1299</v>
      </c>
      <c r="F518" s="20">
        <v>320</v>
      </c>
      <c r="G518" s="21">
        <v>40</v>
      </c>
      <c r="H518" s="21">
        <v>508</v>
      </c>
      <c r="I518" s="21">
        <v>1.398</v>
      </c>
      <c r="J518" s="21">
        <f t="shared" si="16"/>
        <v>2.2352</v>
      </c>
      <c r="K518" s="21">
        <f t="shared" si="17"/>
        <v>162.56</v>
      </c>
    </row>
    <row r="519" ht="15" customHeight="1" spans="1:11">
      <c r="A519" s="20">
        <v>518</v>
      </c>
      <c r="B519" s="21" t="s">
        <v>1503</v>
      </c>
      <c r="C519" s="21" t="s">
        <v>1504</v>
      </c>
      <c r="D519" s="21" t="s">
        <v>1321</v>
      </c>
      <c r="E519" s="21" t="s">
        <v>1299</v>
      </c>
      <c r="F519" s="20">
        <v>320</v>
      </c>
      <c r="G519" s="21">
        <v>82</v>
      </c>
      <c r="H519" s="21">
        <v>1722</v>
      </c>
      <c r="I519" s="21">
        <v>4.37</v>
      </c>
      <c r="J519" s="21">
        <f t="shared" si="16"/>
        <v>7.5768</v>
      </c>
      <c r="K519" s="21">
        <f t="shared" si="17"/>
        <v>551.04</v>
      </c>
    </row>
    <row r="520" ht="15" customHeight="1" spans="1:11">
      <c r="A520" s="20">
        <v>519</v>
      </c>
      <c r="B520" s="21" t="s">
        <v>1503</v>
      </c>
      <c r="C520" s="21" t="s">
        <v>1504</v>
      </c>
      <c r="D520" s="21" t="s">
        <v>1321</v>
      </c>
      <c r="E520" s="21" t="s">
        <v>1299</v>
      </c>
      <c r="F520" s="20">
        <v>320</v>
      </c>
      <c r="G520" s="21">
        <v>44</v>
      </c>
      <c r="H520" s="21">
        <v>924</v>
      </c>
      <c r="I520" s="21">
        <v>2.35</v>
      </c>
      <c r="J520" s="21">
        <f t="shared" si="16"/>
        <v>4.0656</v>
      </c>
      <c r="K520" s="21">
        <f t="shared" si="17"/>
        <v>295.68</v>
      </c>
    </row>
    <row r="521" ht="15" customHeight="1" spans="1:11">
      <c r="A521" s="20">
        <v>520</v>
      </c>
      <c r="B521" s="21" t="s">
        <v>1503</v>
      </c>
      <c r="C521" s="21" t="s">
        <v>1315</v>
      </c>
      <c r="D521" s="21" t="s">
        <v>1314</v>
      </c>
      <c r="E521" s="21" t="s">
        <v>1305</v>
      </c>
      <c r="F521" s="20">
        <v>320</v>
      </c>
      <c r="G521" s="21">
        <v>112</v>
      </c>
      <c r="H521" s="21">
        <v>1747</v>
      </c>
      <c r="I521" s="21">
        <v>4.5</v>
      </c>
      <c r="J521" s="21">
        <f t="shared" si="16"/>
        <v>7.6868</v>
      </c>
      <c r="K521" s="21">
        <f t="shared" si="17"/>
        <v>559.04</v>
      </c>
    </row>
    <row r="522" ht="15" customHeight="1" spans="1:11">
      <c r="A522" s="20">
        <v>521</v>
      </c>
      <c r="B522" s="21" t="s">
        <v>1503</v>
      </c>
      <c r="C522" s="21" t="s">
        <v>1317</v>
      </c>
      <c r="D522" s="21" t="s">
        <v>1325</v>
      </c>
      <c r="E522" s="21" t="s">
        <v>1299</v>
      </c>
      <c r="F522" s="20">
        <v>320</v>
      </c>
      <c r="G522" s="21">
        <v>200</v>
      </c>
      <c r="H522" s="21">
        <v>3400</v>
      </c>
      <c r="I522" s="21">
        <v>7.663</v>
      </c>
      <c r="J522" s="21">
        <f t="shared" si="16"/>
        <v>14.96</v>
      </c>
      <c r="K522" s="21">
        <f t="shared" si="17"/>
        <v>1088</v>
      </c>
    </row>
    <row r="523" ht="15" customHeight="1" spans="1:11">
      <c r="A523" s="20">
        <v>522</v>
      </c>
      <c r="B523" s="21" t="s">
        <v>1505</v>
      </c>
      <c r="C523" s="21" t="s">
        <v>1317</v>
      </c>
      <c r="D523" s="21" t="s">
        <v>1307</v>
      </c>
      <c r="E523" s="21" t="s">
        <v>1299</v>
      </c>
      <c r="F523" s="20">
        <v>320</v>
      </c>
      <c r="G523" s="21">
        <v>1</v>
      </c>
      <c r="H523" s="21">
        <v>2.4</v>
      </c>
      <c r="I523" s="21">
        <v>0.01</v>
      </c>
      <c r="J523" s="21">
        <f t="shared" si="16"/>
        <v>0.01056</v>
      </c>
      <c r="K523" s="21">
        <f t="shared" si="17"/>
        <v>0.768</v>
      </c>
    </row>
    <row r="524" ht="15" customHeight="1" spans="1:11">
      <c r="A524" s="20">
        <v>523</v>
      </c>
      <c r="B524" s="21" t="s">
        <v>1505</v>
      </c>
      <c r="C524" s="21" t="s">
        <v>1317</v>
      </c>
      <c r="D524" s="21" t="s">
        <v>1307</v>
      </c>
      <c r="E524" s="21" t="s">
        <v>1299</v>
      </c>
      <c r="F524" s="20">
        <v>320</v>
      </c>
      <c r="G524" s="21">
        <v>3.5</v>
      </c>
      <c r="H524" s="21">
        <v>40</v>
      </c>
      <c r="I524" s="21">
        <v>0.1</v>
      </c>
      <c r="J524" s="21">
        <f t="shared" si="16"/>
        <v>0.176</v>
      </c>
      <c r="K524" s="21">
        <f t="shared" si="17"/>
        <v>12.8</v>
      </c>
    </row>
    <row r="525" ht="15" customHeight="1" spans="1:11">
      <c r="A525" s="20">
        <v>524</v>
      </c>
      <c r="B525" s="21" t="s">
        <v>1505</v>
      </c>
      <c r="C525" s="21" t="s">
        <v>1317</v>
      </c>
      <c r="D525" s="21" t="s">
        <v>1307</v>
      </c>
      <c r="E525" s="21" t="s">
        <v>1299</v>
      </c>
      <c r="F525" s="20">
        <v>320</v>
      </c>
      <c r="G525" s="21">
        <v>0.5</v>
      </c>
      <c r="H525" s="21">
        <v>1.2</v>
      </c>
      <c r="I525" s="21">
        <v>0.02</v>
      </c>
      <c r="J525" s="21">
        <f t="shared" si="16"/>
        <v>0.00528</v>
      </c>
      <c r="K525" s="21">
        <f t="shared" si="17"/>
        <v>0.384</v>
      </c>
    </row>
    <row r="526" ht="15" customHeight="1" spans="1:11">
      <c r="A526" s="20">
        <v>525</v>
      </c>
      <c r="B526" s="21" t="s">
        <v>1505</v>
      </c>
      <c r="C526" s="21" t="s">
        <v>1317</v>
      </c>
      <c r="D526" s="21" t="s">
        <v>1307</v>
      </c>
      <c r="E526" s="21" t="s">
        <v>1299</v>
      </c>
      <c r="F526" s="20">
        <v>320</v>
      </c>
      <c r="G526" s="21">
        <v>1</v>
      </c>
      <c r="H526" s="21">
        <v>2.5</v>
      </c>
      <c r="I526" s="21">
        <v>0.01</v>
      </c>
      <c r="J526" s="21">
        <f t="shared" si="16"/>
        <v>0.011</v>
      </c>
      <c r="K526" s="21">
        <f t="shared" si="17"/>
        <v>0.8</v>
      </c>
    </row>
    <row r="527" ht="15" customHeight="1" spans="1:11">
      <c r="A527" s="20">
        <v>526</v>
      </c>
      <c r="B527" s="21" t="s">
        <v>1505</v>
      </c>
      <c r="C527" s="21" t="s">
        <v>1317</v>
      </c>
      <c r="D527" s="21" t="s">
        <v>1307</v>
      </c>
      <c r="E527" s="21" t="s">
        <v>1299</v>
      </c>
      <c r="F527" s="20">
        <v>320</v>
      </c>
      <c r="G527" s="21">
        <v>2</v>
      </c>
      <c r="H527" s="21">
        <v>26.6</v>
      </c>
      <c r="I527" s="21">
        <v>0.074</v>
      </c>
      <c r="J527" s="21">
        <f t="shared" si="16"/>
        <v>0.11704</v>
      </c>
      <c r="K527" s="21">
        <f t="shared" si="17"/>
        <v>8.512</v>
      </c>
    </row>
    <row r="528" ht="15" customHeight="1" spans="1:11">
      <c r="A528" s="20">
        <v>527</v>
      </c>
      <c r="B528" s="21" t="s">
        <v>1506</v>
      </c>
      <c r="C528" s="21" t="s">
        <v>1504</v>
      </c>
      <c r="D528" s="21" t="s">
        <v>1321</v>
      </c>
      <c r="E528" s="21" t="s">
        <v>1299</v>
      </c>
      <c r="F528" s="20">
        <v>320</v>
      </c>
      <c r="G528" s="21">
        <v>918</v>
      </c>
      <c r="H528" s="21">
        <v>19278</v>
      </c>
      <c r="I528" s="21">
        <v>49</v>
      </c>
      <c r="J528" s="21">
        <f t="shared" si="16"/>
        <v>84.8232</v>
      </c>
      <c r="K528" s="21">
        <f t="shared" si="17"/>
        <v>6168.96</v>
      </c>
    </row>
    <row r="529" ht="15" customHeight="1" spans="1:11">
      <c r="A529" s="20">
        <v>528</v>
      </c>
      <c r="B529" s="21" t="s">
        <v>1506</v>
      </c>
      <c r="C529" s="21" t="s">
        <v>1504</v>
      </c>
      <c r="D529" s="21" t="s">
        <v>1321</v>
      </c>
      <c r="E529" s="21" t="s">
        <v>1299</v>
      </c>
      <c r="F529" s="20">
        <v>320</v>
      </c>
      <c r="G529" s="21">
        <v>956</v>
      </c>
      <c r="H529" s="21">
        <v>20076</v>
      </c>
      <c r="I529" s="21">
        <v>51</v>
      </c>
      <c r="J529" s="21">
        <f t="shared" si="16"/>
        <v>88.3344</v>
      </c>
      <c r="K529" s="21">
        <f t="shared" si="17"/>
        <v>6424.32</v>
      </c>
    </row>
    <row r="530" ht="15" customHeight="1" spans="1:11">
      <c r="A530" s="20">
        <v>529</v>
      </c>
      <c r="B530" s="21" t="s">
        <v>1506</v>
      </c>
      <c r="C530" s="21" t="s">
        <v>1339</v>
      </c>
      <c r="D530" s="21" t="s">
        <v>1307</v>
      </c>
      <c r="E530" s="21" t="s">
        <v>1340</v>
      </c>
      <c r="F530" s="20">
        <v>50</v>
      </c>
      <c r="G530" s="21">
        <v>150</v>
      </c>
      <c r="H530" s="21">
        <v>2400</v>
      </c>
      <c r="I530" s="21">
        <v>5.718</v>
      </c>
      <c r="J530" s="21">
        <f t="shared" si="16"/>
        <v>1.65</v>
      </c>
      <c r="K530" s="21">
        <f t="shared" si="17"/>
        <v>120</v>
      </c>
    </row>
    <row r="531" ht="15" customHeight="1" spans="1:11">
      <c r="A531" s="20">
        <v>530</v>
      </c>
      <c r="B531" s="21" t="s">
        <v>1506</v>
      </c>
      <c r="C531" s="21" t="s">
        <v>1317</v>
      </c>
      <c r="D531" s="21" t="s">
        <v>1350</v>
      </c>
      <c r="E531" s="21" t="s">
        <v>1299</v>
      </c>
      <c r="F531" s="20">
        <v>320</v>
      </c>
      <c r="G531" s="21">
        <v>500</v>
      </c>
      <c r="H531" s="21">
        <v>8250</v>
      </c>
      <c r="I531" s="21">
        <v>21.45</v>
      </c>
      <c r="J531" s="21">
        <f t="shared" si="16"/>
        <v>36.3</v>
      </c>
      <c r="K531" s="21">
        <f t="shared" si="17"/>
        <v>2640</v>
      </c>
    </row>
    <row r="532" ht="15" customHeight="1" spans="1:11">
      <c r="A532" s="20">
        <v>531</v>
      </c>
      <c r="B532" s="21" t="s">
        <v>1506</v>
      </c>
      <c r="C532" s="21" t="s">
        <v>1317</v>
      </c>
      <c r="D532" s="21" t="s">
        <v>1350</v>
      </c>
      <c r="E532" s="21" t="s">
        <v>1299</v>
      </c>
      <c r="F532" s="20">
        <v>320</v>
      </c>
      <c r="G532" s="21">
        <v>417</v>
      </c>
      <c r="H532" s="21">
        <v>7005.6</v>
      </c>
      <c r="I532" s="21">
        <v>15.977</v>
      </c>
      <c r="J532" s="21">
        <f t="shared" si="16"/>
        <v>30.82464</v>
      </c>
      <c r="K532" s="21">
        <f t="shared" si="17"/>
        <v>2241.792</v>
      </c>
    </row>
    <row r="533" ht="15" customHeight="1" spans="1:11">
      <c r="A533" s="20">
        <v>532</v>
      </c>
      <c r="B533" s="21" t="s">
        <v>1506</v>
      </c>
      <c r="C533" s="21" t="s">
        <v>1327</v>
      </c>
      <c r="D533" s="21" t="s">
        <v>1316</v>
      </c>
      <c r="E533" s="21" t="s">
        <v>1299</v>
      </c>
      <c r="F533" s="20">
        <v>320</v>
      </c>
      <c r="G533" s="21">
        <v>1104</v>
      </c>
      <c r="H533" s="21">
        <v>16008</v>
      </c>
      <c r="I533" s="21">
        <v>66.51</v>
      </c>
      <c r="J533" s="21">
        <f t="shared" si="16"/>
        <v>70.4352</v>
      </c>
      <c r="K533" s="21">
        <f t="shared" si="17"/>
        <v>5122.56</v>
      </c>
    </row>
    <row r="534" ht="15" customHeight="1" spans="1:11">
      <c r="A534" s="20">
        <v>533</v>
      </c>
      <c r="B534" s="21" t="s">
        <v>1507</v>
      </c>
      <c r="C534" s="21" t="s">
        <v>1434</v>
      </c>
      <c r="D534" s="21" t="s">
        <v>1358</v>
      </c>
      <c r="E534" s="21" t="s">
        <v>1359</v>
      </c>
      <c r="F534" s="20">
        <v>30</v>
      </c>
      <c r="G534" s="21">
        <v>250</v>
      </c>
      <c r="H534" s="21">
        <v>4000</v>
      </c>
      <c r="I534" s="21">
        <v>9.25</v>
      </c>
      <c r="J534" s="21">
        <f t="shared" si="16"/>
        <v>1.65</v>
      </c>
      <c r="K534" s="21">
        <f t="shared" si="17"/>
        <v>120</v>
      </c>
    </row>
    <row r="535" ht="15" customHeight="1" spans="1:11">
      <c r="A535" s="20">
        <v>534</v>
      </c>
      <c r="B535" s="21" t="s">
        <v>1507</v>
      </c>
      <c r="C535" s="21" t="s">
        <v>1367</v>
      </c>
      <c r="D535" s="21" t="s">
        <v>1368</v>
      </c>
      <c r="E535" s="21" t="s">
        <v>1299</v>
      </c>
      <c r="F535" s="20">
        <v>320</v>
      </c>
      <c r="G535" s="21">
        <v>50</v>
      </c>
      <c r="H535" s="21">
        <v>700</v>
      </c>
      <c r="I535" s="21">
        <v>2.05</v>
      </c>
      <c r="J535" s="21">
        <f t="shared" si="16"/>
        <v>3.08</v>
      </c>
      <c r="K535" s="21">
        <f t="shared" si="17"/>
        <v>224</v>
      </c>
    </row>
    <row r="536" ht="15" customHeight="1" spans="1:11">
      <c r="A536" s="20">
        <v>535</v>
      </c>
      <c r="B536" s="21" t="s">
        <v>1507</v>
      </c>
      <c r="C536" s="21" t="s">
        <v>1367</v>
      </c>
      <c r="D536" s="21" t="s">
        <v>1368</v>
      </c>
      <c r="E536" s="21" t="s">
        <v>1299</v>
      </c>
      <c r="F536" s="20">
        <v>320</v>
      </c>
      <c r="G536" s="21">
        <v>50</v>
      </c>
      <c r="H536" s="21">
        <v>750</v>
      </c>
      <c r="I536" s="21">
        <v>2.19</v>
      </c>
      <c r="J536" s="21">
        <f t="shared" si="16"/>
        <v>3.3</v>
      </c>
      <c r="K536" s="21">
        <f t="shared" si="17"/>
        <v>240</v>
      </c>
    </row>
    <row r="537" ht="15" customHeight="1" spans="1:11">
      <c r="A537" s="20">
        <v>536</v>
      </c>
      <c r="B537" s="21" t="s">
        <v>1507</v>
      </c>
      <c r="C537" s="21" t="s">
        <v>1367</v>
      </c>
      <c r="D537" s="21" t="s">
        <v>1368</v>
      </c>
      <c r="E537" s="21" t="s">
        <v>1299</v>
      </c>
      <c r="F537" s="20">
        <v>320</v>
      </c>
      <c r="G537" s="21">
        <v>450</v>
      </c>
      <c r="H537" s="21">
        <v>9900</v>
      </c>
      <c r="I537" s="21">
        <v>26.89</v>
      </c>
      <c r="J537" s="21">
        <f t="shared" si="16"/>
        <v>43.56</v>
      </c>
      <c r="K537" s="21">
        <f t="shared" si="17"/>
        <v>3168</v>
      </c>
    </row>
    <row r="538" ht="15" customHeight="1" spans="1:11">
      <c r="A538" s="20">
        <v>537</v>
      </c>
      <c r="B538" s="21" t="s">
        <v>1507</v>
      </c>
      <c r="C538" s="21" t="s">
        <v>1367</v>
      </c>
      <c r="D538" s="21" t="s">
        <v>1368</v>
      </c>
      <c r="E538" s="21" t="s">
        <v>1299</v>
      </c>
      <c r="F538" s="20">
        <v>320</v>
      </c>
      <c r="G538" s="21">
        <v>200</v>
      </c>
      <c r="H538" s="21">
        <v>4000</v>
      </c>
      <c r="I538" s="21">
        <v>9.03</v>
      </c>
      <c r="J538" s="21">
        <f t="shared" si="16"/>
        <v>17.6</v>
      </c>
      <c r="K538" s="21">
        <f t="shared" si="17"/>
        <v>1280</v>
      </c>
    </row>
    <row r="539" ht="15" customHeight="1" spans="1:11">
      <c r="A539" s="20">
        <v>538</v>
      </c>
      <c r="B539" s="21" t="s">
        <v>1507</v>
      </c>
      <c r="C539" s="21" t="s">
        <v>1367</v>
      </c>
      <c r="D539" s="21" t="s">
        <v>1368</v>
      </c>
      <c r="E539" s="21" t="s">
        <v>1299</v>
      </c>
      <c r="F539" s="20">
        <v>320</v>
      </c>
      <c r="G539" s="21">
        <v>285</v>
      </c>
      <c r="H539" s="21">
        <v>4417.5</v>
      </c>
      <c r="I539" s="21">
        <v>10.6</v>
      </c>
      <c r="J539" s="21">
        <f t="shared" si="16"/>
        <v>19.437</v>
      </c>
      <c r="K539" s="21">
        <f t="shared" si="17"/>
        <v>1413.6</v>
      </c>
    </row>
    <row r="540" s="9" customFormat="1" ht="15" customHeight="1" spans="1:11">
      <c r="A540" s="20">
        <v>539</v>
      </c>
      <c r="B540" s="21" t="s">
        <v>1507</v>
      </c>
      <c r="C540" s="21" t="s">
        <v>1367</v>
      </c>
      <c r="D540" s="21" t="s">
        <v>1368</v>
      </c>
      <c r="E540" s="21" t="s">
        <v>1299</v>
      </c>
      <c r="F540" s="20">
        <v>320</v>
      </c>
      <c r="G540" s="21">
        <v>84</v>
      </c>
      <c r="H540" s="21">
        <v>1512</v>
      </c>
      <c r="I540" s="21">
        <v>3.44</v>
      </c>
      <c r="J540" s="21">
        <f t="shared" si="16"/>
        <v>6.6528</v>
      </c>
      <c r="K540" s="21">
        <f t="shared" si="17"/>
        <v>483.84</v>
      </c>
    </row>
    <row r="541" ht="15" customHeight="1" spans="1:11">
      <c r="A541" s="20">
        <v>540</v>
      </c>
      <c r="B541" s="21" t="s">
        <v>1507</v>
      </c>
      <c r="C541" s="21" t="s">
        <v>1313</v>
      </c>
      <c r="D541" s="21" t="s">
        <v>1307</v>
      </c>
      <c r="E541" s="21" t="s">
        <v>1299</v>
      </c>
      <c r="F541" s="20">
        <v>320</v>
      </c>
      <c r="G541" s="21">
        <v>224</v>
      </c>
      <c r="H541" s="21">
        <v>3651.2</v>
      </c>
      <c r="I541" s="21">
        <v>10.51</v>
      </c>
      <c r="J541" s="21">
        <f t="shared" si="16"/>
        <v>16.06528</v>
      </c>
      <c r="K541" s="21">
        <f t="shared" si="17"/>
        <v>1168.384</v>
      </c>
    </row>
    <row r="542" ht="15" customHeight="1" spans="1:11">
      <c r="A542" s="20">
        <v>541</v>
      </c>
      <c r="B542" s="21" t="s">
        <v>1507</v>
      </c>
      <c r="C542" s="21" t="s">
        <v>1303</v>
      </c>
      <c r="D542" s="21" t="s">
        <v>1301</v>
      </c>
      <c r="E542" s="21" t="s">
        <v>1299</v>
      </c>
      <c r="F542" s="20">
        <v>320</v>
      </c>
      <c r="G542" s="21">
        <v>63</v>
      </c>
      <c r="H542" s="21">
        <v>661.5</v>
      </c>
      <c r="I542" s="21">
        <v>2.347</v>
      </c>
      <c r="J542" s="21">
        <f t="shared" si="16"/>
        <v>2.9106</v>
      </c>
      <c r="K542" s="21">
        <f t="shared" si="17"/>
        <v>211.68</v>
      </c>
    </row>
    <row r="543" ht="15" customHeight="1" spans="1:11">
      <c r="A543" s="20">
        <v>542</v>
      </c>
      <c r="B543" s="21" t="s">
        <v>1507</v>
      </c>
      <c r="C543" s="21" t="s">
        <v>1313</v>
      </c>
      <c r="D543" s="21" t="s">
        <v>1307</v>
      </c>
      <c r="E543" s="21" t="s">
        <v>1299</v>
      </c>
      <c r="F543" s="20">
        <v>320</v>
      </c>
      <c r="G543" s="21">
        <v>150</v>
      </c>
      <c r="H543" s="21">
        <v>3225</v>
      </c>
      <c r="I543" s="21">
        <v>10.99</v>
      </c>
      <c r="J543" s="21">
        <f t="shared" si="16"/>
        <v>14.19</v>
      </c>
      <c r="K543" s="21">
        <f t="shared" si="17"/>
        <v>1032</v>
      </c>
    </row>
    <row r="544" ht="15" customHeight="1" spans="1:11">
      <c r="A544" s="20">
        <v>543</v>
      </c>
      <c r="B544" s="21" t="s">
        <v>1507</v>
      </c>
      <c r="C544" s="21" t="s">
        <v>1313</v>
      </c>
      <c r="D544" s="21" t="s">
        <v>1307</v>
      </c>
      <c r="E544" s="21" t="s">
        <v>1299</v>
      </c>
      <c r="F544" s="20">
        <v>320</v>
      </c>
      <c r="G544" s="21">
        <v>507</v>
      </c>
      <c r="H544" s="21">
        <v>6591</v>
      </c>
      <c r="I544" s="21">
        <v>20.17</v>
      </c>
      <c r="J544" s="21">
        <f t="shared" si="16"/>
        <v>29.0004</v>
      </c>
      <c r="K544" s="21">
        <f t="shared" si="17"/>
        <v>2109.12</v>
      </c>
    </row>
    <row r="545" ht="15" customHeight="1" spans="1:11">
      <c r="A545" s="20">
        <v>544</v>
      </c>
      <c r="B545" s="21" t="s">
        <v>1507</v>
      </c>
      <c r="C545" s="21" t="s">
        <v>1313</v>
      </c>
      <c r="D545" s="21" t="s">
        <v>1307</v>
      </c>
      <c r="E545" s="21" t="s">
        <v>1299</v>
      </c>
      <c r="F545" s="20">
        <v>320</v>
      </c>
      <c r="G545" s="21">
        <v>200</v>
      </c>
      <c r="H545" s="21">
        <v>4020</v>
      </c>
      <c r="I545" s="21">
        <v>9.86</v>
      </c>
      <c r="J545" s="21">
        <f t="shared" si="16"/>
        <v>17.688</v>
      </c>
      <c r="K545" s="21">
        <f t="shared" si="17"/>
        <v>1286.4</v>
      </c>
    </row>
    <row r="546" ht="15" customHeight="1" spans="1:11">
      <c r="A546" s="20">
        <v>545</v>
      </c>
      <c r="B546" s="21" t="s">
        <v>1508</v>
      </c>
      <c r="C546" s="21" t="s">
        <v>1313</v>
      </c>
      <c r="D546" s="21" t="s">
        <v>1338</v>
      </c>
      <c r="E546" s="21" t="s">
        <v>1305</v>
      </c>
      <c r="F546" s="20">
        <v>320</v>
      </c>
      <c r="G546" s="21">
        <v>48</v>
      </c>
      <c r="H546" s="21">
        <v>801.6</v>
      </c>
      <c r="I546" s="21">
        <v>2.48</v>
      </c>
      <c r="J546" s="21">
        <f t="shared" si="16"/>
        <v>3.52704</v>
      </c>
      <c r="K546" s="21">
        <f t="shared" si="17"/>
        <v>256.512</v>
      </c>
    </row>
    <row r="547" ht="15" customHeight="1" spans="1:11">
      <c r="A547" s="20">
        <v>546</v>
      </c>
      <c r="B547" s="21" t="s">
        <v>1508</v>
      </c>
      <c r="C547" s="21" t="s">
        <v>1313</v>
      </c>
      <c r="D547" s="21" t="s">
        <v>1330</v>
      </c>
      <c r="E547" s="21" t="s">
        <v>1305</v>
      </c>
      <c r="F547" s="20">
        <v>320</v>
      </c>
      <c r="G547" s="21">
        <v>360</v>
      </c>
      <c r="H547" s="21">
        <v>6012</v>
      </c>
      <c r="I547" s="21">
        <v>18.57</v>
      </c>
      <c r="J547" s="21">
        <f t="shared" si="16"/>
        <v>26.4528</v>
      </c>
      <c r="K547" s="21">
        <f t="shared" si="17"/>
        <v>1923.84</v>
      </c>
    </row>
    <row r="548" s="9" customFormat="1" ht="15" customHeight="1" spans="1:11">
      <c r="A548" s="20">
        <v>547</v>
      </c>
      <c r="B548" s="21" t="s">
        <v>1509</v>
      </c>
      <c r="C548" s="21" t="s">
        <v>1327</v>
      </c>
      <c r="D548" s="21" t="s">
        <v>1316</v>
      </c>
      <c r="E548" s="21" t="s">
        <v>1299</v>
      </c>
      <c r="F548" s="20">
        <v>320</v>
      </c>
      <c r="G548" s="21">
        <v>1104</v>
      </c>
      <c r="H548" s="21">
        <v>16008</v>
      </c>
      <c r="I548" s="21">
        <v>66.51</v>
      </c>
      <c r="J548" s="21">
        <f t="shared" si="16"/>
        <v>70.4352</v>
      </c>
      <c r="K548" s="21">
        <f t="shared" si="17"/>
        <v>5122.56</v>
      </c>
    </row>
    <row r="549" s="9" customFormat="1" ht="15" customHeight="1" spans="1:11">
      <c r="A549" s="20">
        <v>548</v>
      </c>
      <c r="B549" s="21" t="s">
        <v>1509</v>
      </c>
      <c r="C549" s="21" t="s">
        <v>1327</v>
      </c>
      <c r="D549" s="21" t="s">
        <v>1316</v>
      </c>
      <c r="E549" s="21" t="s">
        <v>1299</v>
      </c>
      <c r="F549" s="20">
        <v>320</v>
      </c>
      <c r="G549" s="21">
        <v>21</v>
      </c>
      <c r="H549" s="21">
        <v>110</v>
      </c>
      <c r="I549" s="21">
        <v>0.41</v>
      </c>
      <c r="J549" s="21">
        <f t="shared" si="16"/>
        <v>0.484</v>
      </c>
      <c r="K549" s="21">
        <f t="shared" si="17"/>
        <v>35.2</v>
      </c>
    </row>
    <row r="550" ht="15" customHeight="1" spans="1:11">
      <c r="A550" s="20">
        <v>549</v>
      </c>
      <c r="B550" s="21" t="s">
        <v>1510</v>
      </c>
      <c r="C550" s="21" t="s">
        <v>1297</v>
      </c>
      <c r="D550" s="21" t="s">
        <v>1363</v>
      </c>
      <c r="E550" s="21" t="s">
        <v>1299</v>
      </c>
      <c r="F550" s="20">
        <v>320</v>
      </c>
      <c r="G550" s="21">
        <v>125</v>
      </c>
      <c r="H550" s="21">
        <v>2625</v>
      </c>
      <c r="I550" s="21">
        <v>8.95</v>
      </c>
      <c r="J550" s="21">
        <f t="shared" si="16"/>
        <v>11.55</v>
      </c>
      <c r="K550" s="21">
        <f t="shared" si="17"/>
        <v>840</v>
      </c>
    </row>
    <row r="551" ht="15" customHeight="1" spans="1:11">
      <c r="A551" s="20">
        <v>550</v>
      </c>
      <c r="B551" s="21" t="s">
        <v>1510</v>
      </c>
      <c r="C551" s="21" t="s">
        <v>1384</v>
      </c>
      <c r="D551" s="21" t="s">
        <v>1328</v>
      </c>
      <c r="E551" s="21" t="s">
        <v>1385</v>
      </c>
      <c r="F551" s="20">
        <v>300</v>
      </c>
      <c r="G551" s="21">
        <v>100</v>
      </c>
      <c r="H551" s="21">
        <v>1620</v>
      </c>
      <c r="I551" s="21">
        <v>5.39</v>
      </c>
      <c r="J551" s="21">
        <f t="shared" si="16"/>
        <v>6.6825</v>
      </c>
      <c r="K551" s="21">
        <f t="shared" si="17"/>
        <v>486</v>
      </c>
    </row>
    <row r="552" ht="15" customHeight="1" spans="1:11">
      <c r="A552" s="20">
        <v>551</v>
      </c>
      <c r="B552" s="21" t="s">
        <v>1510</v>
      </c>
      <c r="C552" s="21" t="s">
        <v>1384</v>
      </c>
      <c r="D552" s="21" t="s">
        <v>1328</v>
      </c>
      <c r="E552" s="21" t="s">
        <v>1385</v>
      </c>
      <c r="F552" s="20">
        <v>300</v>
      </c>
      <c r="G552" s="21">
        <v>50</v>
      </c>
      <c r="H552" s="21">
        <v>810</v>
      </c>
      <c r="I552" s="21">
        <v>2.69</v>
      </c>
      <c r="J552" s="21">
        <f t="shared" si="16"/>
        <v>3.34125</v>
      </c>
      <c r="K552" s="21">
        <f t="shared" si="17"/>
        <v>243</v>
      </c>
    </row>
    <row r="553" ht="15" customHeight="1" spans="1:11">
      <c r="A553" s="20">
        <v>552</v>
      </c>
      <c r="B553" s="21" t="s">
        <v>1510</v>
      </c>
      <c r="C553" s="21" t="s">
        <v>1384</v>
      </c>
      <c r="D553" s="21" t="s">
        <v>1328</v>
      </c>
      <c r="E553" s="21" t="s">
        <v>1385</v>
      </c>
      <c r="F553" s="20">
        <v>300</v>
      </c>
      <c r="G553" s="21">
        <v>1</v>
      </c>
      <c r="H553" s="21">
        <v>12.7</v>
      </c>
      <c r="I553" s="21">
        <v>0.01</v>
      </c>
      <c r="J553" s="21">
        <f t="shared" si="16"/>
        <v>0.0523875</v>
      </c>
      <c r="K553" s="21">
        <f t="shared" si="17"/>
        <v>3.81</v>
      </c>
    </row>
    <row r="554" ht="15" customHeight="1" spans="1:11">
      <c r="A554" s="20">
        <v>553</v>
      </c>
      <c r="B554" s="21" t="s">
        <v>1511</v>
      </c>
      <c r="C554" s="21" t="s">
        <v>1459</v>
      </c>
      <c r="D554" s="21" t="s">
        <v>1307</v>
      </c>
      <c r="E554" s="21" t="s">
        <v>1460</v>
      </c>
      <c r="F554" s="20">
        <v>300</v>
      </c>
      <c r="G554" s="21">
        <v>188</v>
      </c>
      <c r="H554" s="21">
        <v>3000</v>
      </c>
      <c r="I554" s="21">
        <v>8.75</v>
      </c>
      <c r="J554" s="21">
        <f t="shared" si="16"/>
        <v>12.375</v>
      </c>
      <c r="K554" s="21">
        <f t="shared" si="17"/>
        <v>900</v>
      </c>
    </row>
    <row r="555" ht="15" customHeight="1" spans="1:11">
      <c r="A555" s="20">
        <v>554</v>
      </c>
      <c r="B555" s="21" t="s">
        <v>1511</v>
      </c>
      <c r="C555" s="21" t="s">
        <v>1313</v>
      </c>
      <c r="D555" s="21" t="s">
        <v>1337</v>
      </c>
      <c r="E555" s="21" t="s">
        <v>1299</v>
      </c>
      <c r="F555" s="20">
        <v>320</v>
      </c>
      <c r="G555" s="21">
        <v>150</v>
      </c>
      <c r="H555" s="21">
        <v>3225</v>
      </c>
      <c r="I555" s="21">
        <v>10.99</v>
      </c>
      <c r="J555" s="21">
        <f t="shared" si="16"/>
        <v>14.19</v>
      </c>
      <c r="K555" s="21">
        <f t="shared" si="17"/>
        <v>1032</v>
      </c>
    </row>
    <row r="556" ht="15" customHeight="1" spans="1:11">
      <c r="A556" s="20">
        <v>555</v>
      </c>
      <c r="B556" s="21" t="s">
        <v>1511</v>
      </c>
      <c r="C556" s="21" t="s">
        <v>1297</v>
      </c>
      <c r="D556" s="21" t="s">
        <v>1356</v>
      </c>
      <c r="E556" s="21" t="s">
        <v>1299</v>
      </c>
      <c r="F556" s="20">
        <v>320</v>
      </c>
      <c r="G556" s="21">
        <v>250</v>
      </c>
      <c r="H556" s="21">
        <v>3875</v>
      </c>
      <c r="I556" s="21">
        <v>10.57</v>
      </c>
      <c r="J556" s="21">
        <f t="shared" si="16"/>
        <v>17.05</v>
      </c>
      <c r="K556" s="21">
        <f t="shared" si="17"/>
        <v>1240</v>
      </c>
    </row>
    <row r="557" ht="15" customHeight="1" spans="1:11">
      <c r="A557" s="20">
        <v>556</v>
      </c>
      <c r="B557" s="21" t="s">
        <v>1511</v>
      </c>
      <c r="C557" s="21" t="s">
        <v>1297</v>
      </c>
      <c r="D557" s="21" t="s">
        <v>1301</v>
      </c>
      <c r="E557" s="21" t="s">
        <v>1299</v>
      </c>
      <c r="F557" s="20">
        <v>320</v>
      </c>
      <c r="G557" s="21">
        <v>250</v>
      </c>
      <c r="H557" s="21">
        <v>3875</v>
      </c>
      <c r="I557" s="21">
        <v>10.57</v>
      </c>
      <c r="J557" s="21">
        <f t="shared" si="16"/>
        <v>17.05</v>
      </c>
      <c r="K557" s="21">
        <f t="shared" si="17"/>
        <v>1240</v>
      </c>
    </row>
    <row r="558" ht="15" customHeight="1" spans="1:11">
      <c r="A558" s="20">
        <v>557</v>
      </c>
      <c r="B558" s="21" t="s">
        <v>1511</v>
      </c>
      <c r="C558" s="21" t="s">
        <v>1313</v>
      </c>
      <c r="D558" s="21" t="s">
        <v>1307</v>
      </c>
      <c r="E558" s="21" t="s">
        <v>1299</v>
      </c>
      <c r="F558" s="20">
        <v>320</v>
      </c>
      <c r="G558" s="21">
        <v>200</v>
      </c>
      <c r="H558" s="21">
        <v>3600</v>
      </c>
      <c r="I558" s="21">
        <v>11.09</v>
      </c>
      <c r="J558" s="21">
        <f t="shared" si="16"/>
        <v>15.84</v>
      </c>
      <c r="K558" s="21">
        <f t="shared" si="17"/>
        <v>1152</v>
      </c>
    </row>
    <row r="559" ht="15" customHeight="1" spans="1:11">
      <c r="A559" s="20">
        <v>558</v>
      </c>
      <c r="B559" s="21" t="s">
        <v>1512</v>
      </c>
      <c r="C559" s="21" t="s">
        <v>1513</v>
      </c>
      <c r="D559" s="21" t="s">
        <v>1372</v>
      </c>
      <c r="E559" s="21" t="s">
        <v>1299</v>
      </c>
      <c r="F559" s="20">
        <v>320</v>
      </c>
      <c r="G559" s="21">
        <v>50</v>
      </c>
      <c r="H559" s="21">
        <v>1110</v>
      </c>
      <c r="I559" s="21">
        <v>2.5</v>
      </c>
      <c r="J559" s="21">
        <f t="shared" si="16"/>
        <v>4.884</v>
      </c>
      <c r="K559" s="21">
        <f t="shared" si="17"/>
        <v>355.2</v>
      </c>
    </row>
    <row r="560" ht="15" customHeight="1" spans="1:11">
      <c r="A560" s="20">
        <v>559</v>
      </c>
      <c r="B560" s="21" t="s">
        <v>1512</v>
      </c>
      <c r="C560" s="21" t="s">
        <v>1513</v>
      </c>
      <c r="D560" s="21" t="s">
        <v>1372</v>
      </c>
      <c r="E560" s="21" t="s">
        <v>1299</v>
      </c>
      <c r="F560" s="20">
        <v>320</v>
      </c>
      <c r="G560" s="21">
        <v>3</v>
      </c>
      <c r="H560" s="21">
        <v>3.7</v>
      </c>
      <c r="I560" s="21">
        <v>0.016</v>
      </c>
      <c r="J560" s="21">
        <f t="shared" si="16"/>
        <v>0.01628</v>
      </c>
      <c r="K560" s="21">
        <f t="shared" si="17"/>
        <v>1.184</v>
      </c>
    </row>
    <row r="561" ht="15" customHeight="1" spans="1:11">
      <c r="A561" s="20">
        <v>560</v>
      </c>
      <c r="B561" s="21" t="s">
        <v>1512</v>
      </c>
      <c r="C561" s="21" t="s">
        <v>1513</v>
      </c>
      <c r="D561" s="21" t="s">
        <v>1372</v>
      </c>
      <c r="E561" s="21" t="s">
        <v>1299</v>
      </c>
      <c r="F561" s="20">
        <v>320</v>
      </c>
      <c r="G561" s="21">
        <v>50</v>
      </c>
      <c r="H561" s="21">
        <v>1200</v>
      </c>
      <c r="I561" s="21">
        <v>2.5</v>
      </c>
      <c r="J561" s="21">
        <f t="shared" si="16"/>
        <v>5.28</v>
      </c>
      <c r="K561" s="21">
        <f t="shared" si="17"/>
        <v>384</v>
      </c>
    </row>
    <row r="562" ht="15" customHeight="1" spans="1:11">
      <c r="A562" s="20">
        <v>561</v>
      </c>
      <c r="B562" s="21" t="s">
        <v>1512</v>
      </c>
      <c r="C562" s="21" t="s">
        <v>1513</v>
      </c>
      <c r="D562" s="21" t="s">
        <v>1372</v>
      </c>
      <c r="E562" s="21" t="s">
        <v>1299</v>
      </c>
      <c r="F562" s="20">
        <v>320</v>
      </c>
      <c r="G562" s="21">
        <v>3</v>
      </c>
      <c r="H562" s="21">
        <v>3.7</v>
      </c>
      <c r="I562" s="21">
        <v>0.016</v>
      </c>
      <c r="J562" s="21">
        <f t="shared" si="16"/>
        <v>0.01628</v>
      </c>
      <c r="K562" s="21">
        <f t="shared" si="17"/>
        <v>1.184</v>
      </c>
    </row>
    <row r="563" ht="15" customHeight="1" spans="1:11">
      <c r="A563" s="20">
        <v>562</v>
      </c>
      <c r="B563" s="21" t="s">
        <v>1512</v>
      </c>
      <c r="C563" s="21" t="s">
        <v>1315</v>
      </c>
      <c r="D563" s="21" t="s">
        <v>1343</v>
      </c>
      <c r="E563" s="21" t="s">
        <v>1305</v>
      </c>
      <c r="F563" s="20">
        <v>320</v>
      </c>
      <c r="G563" s="21">
        <v>67</v>
      </c>
      <c r="H563" s="21">
        <v>1608</v>
      </c>
      <c r="I563" s="21">
        <v>4.82</v>
      </c>
      <c r="J563" s="21">
        <f t="shared" si="16"/>
        <v>7.0752</v>
      </c>
      <c r="K563" s="21">
        <f t="shared" si="17"/>
        <v>514.56</v>
      </c>
    </row>
    <row r="564" ht="15" customHeight="1" spans="1:11">
      <c r="A564" s="20">
        <v>563</v>
      </c>
      <c r="B564" s="21" t="s">
        <v>1512</v>
      </c>
      <c r="C564" s="21" t="s">
        <v>1313</v>
      </c>
      <c r="D564" s="21" t="s">
        <v>1314</v>
      </c>
      <c r="E564" s="21" t="s">
        <v>1299</v>
      </c>
      <c r="F564" s="20">
        <v>320</v>
      </c>
      <c r="G564" s="21">
        <v>200</v>
      </c>
      <c r="H564" s="21">
        <v>3140</v>
      </c>
      <c r="I564" s="21">
        <v>9.56</v>
      </c>
      <c r="J564" s="21">
        <f t="shared" si="16"/>
        <v>13.816</v>
      </c>
      <c r="K564" s="21">
        <f t="shared" si="17"/>
        <v>1004.8</v>
      </c>
    </row>
    <row r="565" ht="15" customHeight="1" spans="1:11">
      <c r="A565" s="20">
        <v>564</v>
      </c>
      <c r="B565" s="21" t="s">
        <v>1512</v>
      </c>
      <c r="C565" s="21" t="s">
        <v>1313</v>
      </c>
      <c r="D565" s="21" t="s">
        <v>1377</v>
      </c>
      <c r="E565" s="21" t="s">
        <v>1299</v>
      </c>
      <c r="F565" s="20">
        <v>320</v>
      </c>
      <c r="G565" s="21">
        <v>150</v>
      </c>
      <c r="H565" s="21">
        <v>3150</v>
      </c>
      <c r="I565" s="21">
        <v>10.99</v>
      </c>
      <c r="J565" s="21">
        <f t="shared" si="16"/>
        <v>13.86</v>
      </c>
      <c r="K565" s="21">
        <f t="shared" si="17"/>
        <v>1008</v>
      </c>
    </row>
    <row r="566" ht="15" customHeight="1" spans="1:11">
      <c r="A566" s="20">
        <v>565</v>
      </c>
      <c r="B566" s="21" t="s">
        <v>1512</v>
      </c>
      <c r="C566" s="21" t="s">
        <v>1389</v>
      </c>
      <c r="D566" s="21" t="s">
        <v>1390</v>
      </c>
      <c r="E566" s="21" t="s">
        <v>1299</v>
      </c>
      <c r="F566" s="20">
        <v>320</v>
      </c>
      <c r="G566" s="21">
        <v>678</v>
      </c>
      <c r="H566" s="21">
        <v>10509</v>
      </c>
      <c r="I566" s="21">
        <v>26.22</v>
      </c>
      <c r="J566" s="21">
        <f t="shared" si="16"/>
        <v>46.2396</v>
      </c>
      <c r="K566" s="21">
        <f t="shared" si="17"/>
        <v>3362.88</v>
      </c>
    </row>
    <row r="567" ht="15" customHeight="1" spans="1:11">
      <c r="A567" s="20">
        <v>566</v>
      </c>
      <c r="B567" s="21" t="s">
        <v>1514</v>
      </c>
      <c r="C567" s="21" t="s">
        <v>1389</v>
      </c>
      <c r="D567" s="21" t="s">
        <v>1390</v>
      </c>
      <c r="E567" s="21" t="s">
        <v>1299</v>
      </c>
      <c r="F567" s="20">
        <v>320</v>
      </c>
      <c r="G567" s="21">
        <v>104</v>
      </c>
      <c r="H567" s="21">
        <v>1612</v>
      </c>
      <c r="I567" s="21">
        <v>4.02</v>
      </c>
      <c r="J567" s="21">
        <f t="shared" si="16"/>
        <v>7.0928</v>
      </c>
      <c r="K567" s="21">
        <f t="shared" si="17"/>
        <v>515.84</v>
      </c>
    </row>
    <row r="568" ht="15" customHeight="1" spans="1:11">
      <c r="A568" s="20">
        <v>567</v>
      </c>
      <c r="B568" s="21" t="s">
        <v>1514</v>
      </c>
      <c r="C568" s="21" t="s">
        <v>1297</v>
      </c>
      <c r="D568" s="21" t="s">
        <v>1301</v>
      </c>
      <c r="E568" s="21" t="s">
        <v>1299</v>
      </c>
      <c r="F568" s="20">
        <v>320</v>
      </c>
      <c r="G568" s="21">
        <v>275</v>
      </c>
      <c r="H568" s="21">
        <v>4262.5</v>
      </c>
      <c r="I568" s="21">
        <v>11.62</v>
      </c>
      <c r="J568" s="21">
        <f t="shared" si="16"/>
        <v>18.755</v>
      </c>
      <c r="K568" s="21">
        <f t="shared" si="17"/>
        <v>1364</v>
      </c>
    </row>
    <row r="569" ht="15" customHeight="1" spans="1:11">
      <c r="A569" s="20">
        <v>568</v>
      </c>
      <c r="B569" s="21" t="s">
        <v>1514</v>
      </c>
      <c r="C569" s="21" t="s">
        <v>1297</v>
      </c>
      <c r="D569" s="21" t="s">
        <v>1363</v>
      </c>
      <c r="E569" s="21" t="s">
        <v>1299</v>
      </c>
      <c r="F569" s="20">
        <v>320</v>
      </c>
      <c r="G569" s="21">
        <v>616</v>
      </c>
      <c r="H569" s="21">
        <v>9548</v>
      </c>
      <c r="I569" s="21">
        <v>26.03</v>
      </c>
      <c r="J569" s="21">
        <f t="shared" si="16"/>
        <v>42.0112</v>
      </c>
      <c r="K569" s="21">
        <f t="shared" si="17"/>
        <v>3055.36</v>
      </c>
    </row>
    <row r="570" ht="15" customHeight="1" spans="1:11">
      <c r="A570" s="20">
        <v>569</v>
      </c>
      <c r="B570" s="21" t="s">
        <v>1514</v>
      </c>
      <c r="C570" s="21" t="s">
        <v>1297</v>
      </c>
      <c r="D570" s="21" t="s">
        <v>1363</v>
      </c>
      <c r="E570" s="21" t="s">
        <v>1299</v>
      </c>
      <c r="F570" s="20">
        <v>320</v>
      </c>
      <c r="G570" s="21">
        <v>200</v>
      </c>
      <c r="H570" s="21">
        <v>4200</v>
      </c>
      <c r="I570" s="21">
        <v>14.33</v>
      </c>
      <c r="J570" s="21">
        <f t="shared" si="16"/>
        <v>18.48</v>
      </c>
      <c r="K570" s="21">
        <f t="shared" si="17"/>
        <v>1344</v>
      </c>
    </row>
    <row r="571" ht="15" customHeight="1" spans="1:11">
      <c r="A571" s="20">
        <v>570</v>
      </c>
      <c r="B571" s="21" t="s">
        <v>1514</v>
      </c>
      <c r="C571" s="21" t="s">
        <v>1300</v>
      </c>
      <c r="D571" s="21" t="s">
        <v>1301</v>
      </c>
      <c r="E571" s="21" t="s">
        <v>1299</v>
      </c>
      <c r="F571" s="20">
        <v>320</v>
      </c>
      <c r="G571" s="21">
        <v>45</v>
      </c>
      <c r="H571" s="21">
        <v>659</v>
      </c>
      <c r="I571" s="21">
        <v>1.239</v>
      </c>
      <c r="J571" s="21">
        <f t="shared" si="16"/>
        <v>2.8996</v>
      </c>
      <c r="K571" s="21">
        <f t="shared" si="17"/>
        <v>210.88</v>
      </c>
    </row>
    <row r="572" ht="15" customHeight="1" spans="1:11">
      <c r="A572" s="20">
        <v>571</v>
      </c>
      <c r="B572" s="21" t="s">
        <v>1514</v>
      </c>
      <c r="C572" s="21" t="s">
        <v>1300</v>
      </c>
      <c r="D572" s="21" t="s">
        <v>1301</v>
      </c>
      <c r="E572" s="21" t="s">
        <v>1299</v>
      </c>
      <c r="F572" s="20">
        <v>320</v>
      </c>
      <c r="G572" s="21">
        <v>31</v>
      </c>
      <c r="H572" s="21">
        <v>442.9</v>
      </c>
      <c r="I572" s="21">
        <v>0.566</v>
      </c>
      <c r="J572" s="21">
        <f t="shared" si="16"/>
        <v>1.94876</v>
      </c>
      <c r="K572" s="21">
        <f t="shared" si="17"/>
        <v>141.728</v>
      </c>
    </row>
    <row r="573" ht="15" customHeight="1" spans="1:11">
      <c r="A573" s="20">
        <v>572</v>
      </c>
      <c r="B573" s="21" t="s">
        <v>1514</v>
      </c>
      <c r="C573" s="21" t="s">
        <v>1317</v>
      </c>
      <c r="D573" s="21" t="s">
        <v>1395</v>
      </c>
      <c r="E573" s="21" t="s">
        <v>1299</v>
      </c>
      <c r="F573" s="20">
        <v>320</v>
      </c>
      <c r="G573" s="21">
        <v>200</v>
      </c>
      <c r="H573" s="21">
        <v>3400</v>
      </c>
      <c r="I573" s="21">
        <v>7.663</v>
      </c>
      <c r="J573" s="21">
        <f t="shared" si="16"/>
        <v>14.96</v>
      </c>
      <c r="K573" s="21">
        <f t="shared" si="17"/>
        <v>1088</v>
      </c>
    </row>
    <row r="574" ht="15" customHeight="1" spans="1:11">
      <c r="A574" s="20">
        <v>573</v>
      </c>
      <c r="B574" s="21" t="s">
        <v>1514</v>
      </c>
      <c r="C574" s="21" t="s">
        <v>1317</v>
      </c>
      <c r="D574" s="21" t="s">
        <v>1395</v>
      </c>
      <c r="E574" s="21" t="s">
        <v>1299</v>
      </c>
      <c r="F574" s="20">
        <v>320</v>
      </c>
      <c r="G574" s="21">
        <v>1</v>
      </c>
      <c r="H574" s="21">
        <v>1</v>
      </c>
      <c r="I574" s="21">
        <v>0.01</v>
      </c>
      <c r="J574" s="21">
        <f t="shared" si="16"/>
        <v>0.0044</v>
      </c>
      <c r="K574" s="21">
        <f t="shared" si="17"/>
        <v>0.32</v>
      </c>
    </row>
    <row r="575" ht="15" customHeight="1" spans="1:11">
      <c r="A575" s="20">
        <v>574</v>
      </c>
      <c r="B575" s="21" t="s">
        <v>1514</v>
      </c>
      <c r="C575" s="21" t="s">
        <v>1445</v>
      </c>
      <c r="D575" s="21" t="s">
        <v>1358</v>
      </c>
      <c r="E575" s="21" t="s">
        <v>1446</v>
      </c>
      <c r="F575" s="20">
        <v>995</v>
      </c>
      <c r="G575" s="21">
        <v>1</v>
      </c>
      <c r="H575" s="21">
        <v>7.9</v>
      </c>
      <c r="I575" s="21">
        <v>0.019</v>
      </c>
      <c r="J575" s="21">
        <f t="shared" si="16"/>
        <v>0.108081875</v>
      </c>
      <c r="K575" s="21">
        <f t="shared" si="17"/>
        <v>7.8605</v>
      </c>
    </row>
    <row r="576" ht="15" customHeight="1" spans="1:11">
      <c r="A576" s="20">
        <v>575</v>
      </c>
      <c r="B576" s="21" t="s">
        <v>1514</v>
      </c>
      <c r="C576" s="21" t="s">
        <v>1445</v>
      </c>
      <c r="D576" s="21" t="s">
        <v>1358</v>
      </c>
      <c r="E576" s="21" t="s">
        <v>1446</v>
      </c>
      <c r="F576" s="20">
        <v>995</v>
      </c>
      <c r="G576" s="21">
        <v>6</v>
      </c>
      <c r="H576" s="21">
        <v>27.9</v>
      </c>
      <c r="I576" s="21">
        <v>0.22</v>
      </c>
      <c r="J576" s="21">
        <f t="shared" si="16"/>
        <v>0.381706875</v>
      </c>
      <c r="K576" s="21">
        <f t="shared" si="17"/>
        <v>27.7605</v>
      </c>
    </row>
    <row r="577" ht="15" customHeight="1" spans="1:11">
      <c r="A577" s="20">
        <v>576</v>
      </c>
      <c r="B577" s="21" t="s">
        <v>1515</v>
      </c>
      <c r="C577" s="21" t="s">
        <v>1459</v>
      </c>
      <c r="D577" s="21" t="s">
        <v>1307</v>
      </c>
      <c r="E577" s="21" t="s">
        <v>1460</v>
      </c>
      <c r="F577" s="20">
        <v>300</v>
      </c>
      <c r="G577" s="21">
        <v>80</v>
      </c>
      <c r="H577" s="21">
        <v>1280</v>
      </c>
      <c r="I577" s="21">
        <v>3.73</v>
      </c>
      <c r="J577" s="21">
        <f t="shared" si="16"/>
        <v>5.28</v>
      </c>
      <c r="K577" s="21">
        <f t="shared" si="17"/>
        <v>384</v>
      </c>
    </row>
    <row r="578" ht="15" customHeight="1" spans="1:11">
      <c r="A578" s="20">
        <v>577</v>
      </c>
      <c r="B578" s="21" t="s">
        <v>1515</v>
      </c>
      <c r="C578" s="21" t="s">
        <v>1327</v>
      </c>
      <c r="D578" s="21" t="s">
        <v>1316</v>
      </c>
      <c r="E578" s="21" t="s">
        <v>1299</v>
      </c>
      <c r="F578" s="20">
        <v>320</v>
      </c>
      <c r="G578" s="21">
        <v>1124</v>
      </c>
      <c r="H578" s="21">
        <v>14499.6</v>
      </c>
      <c r="I578" s="21">
        <v>67.71</v>
      </c>
      <c r="J578" s="21">
        <f t="shared" ref="J578:J641" si="18">SUMPRODUCT(0.01375,F578,H578/1000)</f>
        <v>63.79824</v>
      </c>
      <c r="K578" s="21">
        <f t="shared" ref="K578:K641" si="19">SUMPRODUCT(F578,H578/1000)</f>
        <v>4639.872</v>
      </c>
    </row>
    <row r="579" ht="15" customHeight="1" spans="1:11">
      <c r="A579" s="20">
        <v>578</v>
      </c>
      <c r="B579" s="21" t="s">
        <v>1515</v>
      </c>
      <c r="C579" s="21" t="s">
        <v>1327</v>
      </c>
      <c r="D579" s="21" t="s">
        <v>1316</v>
      </c>
      <c r="E579" s="21" t="s">
        <v>1299</v>
      </c>
      <c r="F579" s="20">
        <v>320</v>
      </c>
      <c r="G579" s="21">
        <v>7</v>
      </c>
      <c r="H579" s="21">
        <v>63.42</v>
      </c>
      <c r="I579" s="21">
        <v>0.28</v>
      </c>
      <c r="J579" s="21">
        <f t="shared" si="18"/>
        <v>0.279048</v>
      </c>
      <c r="K579" s="21">
        <f t="shared" si="19"/>
        <v>20.2944</v>
      </c>
    </row>
    <row r="580" ht="15" customHeight="1" spans="1:11">
      <c r="A580" s="20">
        <v>579</v>
      </c>
      <c r="B580" s="21" t="s">
        <v>1515</v>
      </c>
      <c r="C580" s="21" t="s">
        <v>1327</v>
      </c>
      <c r="D580" s="21" t="s">
        <v>1316</v>
      </c>
      <c r="E580" s="21" t="s">
        <v>1299</v>
      </c>
      <c r="F580" s="20">
        <v>320</v>
      </c>
      <c r="G580" s="21">
        <v>1</v>
      </c>
      <c r="H580" s="21">
        <v>8</v>
      </c>
      <c r="I580" s="21">
        <v>0.03</v>
      </c>
      <c r="J580" s="21">
        <f t="shared" si="18"/>
        <v>0.0352</v>
      </c>
      <c r="K580" s="21">
        <f t="shared" si="19"/>
        <v>2.56</v>
      </c>
    </row>
    <row r="581" ht="15" customHeight="1" spans="1:11">
      <c r="A581" s="20">
        <v>580</v>
      </c>
      <c r="B581" s="21" t="s">
        <v>1515</v>
      </c>
      <c r="C581" s="21" t="s">
        <v>1327</v>
      </c>
      <c r="D581" s="21" t="s">
        <v>1316</v>
      </c>
      <c r="E581" s="21" t="s">
        <v>1299</v>
      </c>
      <c r="F581" s="20">
        <v>320</v>
      </c>
      <c r="G581" s="21">
        <v>1</v>
      </c>
      <c r="H581" s="21">
        <v>5.4</v>
      </c>
      <c r="I581" s="21">
        <v>0.08</v>
      </c>
      <c r="J581" s="21">
        <f t="shared" si="18"/>
        <v>0.02376</v>
      </c>
      <c r="K581" s="21">
        <f t="shared" si="19"/>
        <v>1.728</v>
      </c>
    </row>
    <row r="582" ht="15" customHeight="1" spans="1:11">
      <c r="A582" s="20">
        <v>581</v>
      </c>
      <c r="B582" s="21" t="s">
        <v>1515</v>
      </c>
      <c r="C582" s="21" t="s">
        <v>1389</v>
      </c>
      <c r="D582" s="21" t="s">
        <v>1390</v>
      </c>
      <c r="E582" s="21" t="s">
        <v>1299</v>
      </c>
      <c r="F582" s="20">
        <v>320</v>
      </c>
      <c r="G582" s="21">
        <v>1631</v>
      </c>
      <c r="H582" s="21">
        <v>25280.5</v>
      </c>
      <c r="I582" s="21">
        <v>63.08</v>
      </c>
      <c r="J582" s="21">
        <f t="shared" si="18"/>
        <v>111.2342</v>
      </c>
      <c r="K582" s="21">
        <f t="shared" si="19"/>
        <v>8089.76</v>
      </c>
    </row>
    <row r="583" ht="15" customHeight="1" spans="1:11">
      <c r="A583" s="20">
        <v>582</v>
      </c>
      <c r="B583" s="21" t="s">
        <v>1515</v>
      </c>
      <c r="C583" s="21" t="s">
        <v>1389</v>
      </c>
      <c r="D583" s="21" t="s">
        <v>1390</v>
      </c>
      <c r="E583" s="21" t="s">
        <v>1299</v>
      </c>
      <c r="F583" s="20">
        <v>320</v>
      </c>
      <c r="G583" s="21">
        <v>1631</v>
      </c>
      <c r="H583" s="21">
        <v>25280.5</v>
      </c>
      <c r="I583" s="21">
        <v>63.08</v>
      </c>
      <c r="J583" s="21">
        <f t="shared" si="18"/>
        <v>111.2342</v>
      </c>
      <c r="K583" s="21">
        <f t="shared" si="19"/>
        <v>8089.76</v>
      </c>
    </row>
    <row r="584" ht="15" customHeight="1" spans="1:11">
      <c r="A584" s="20">
        <v>583</v>
      </c>
      <c r="B584" s="21" t="s">
        <v>1516</v>
      </c>
      <c r="C584" s="21" t="s">
        <v>1339</v>
      </c>
      <c r="D584" s="21" t="s">
        <v>1363</v>
      </c>
      <c r="E584" s="21" t="s">
        <v>1340</v>
      </c>
      <c r="F584" s="20">
        <v>50</v>
      </c>
      <c r="G584" s="21">
        <v>150</v>
      </c>
      <c r="H584" s="21">
        <v>2400</v>
      </c>
      <c r="I584" s="21">
        <v>5.718</v>
      </c>
      <c r="J584" s="21">
        <f t="shared" si="18"/>
        <v>1.65</v>
      </c>
      <c r="K584" s="21">
        <f t="shared" si="19"/>
        <v>120</v>
      </c>
    </row>
    <row r="585" ht="15" customHeight="1" spans="1:11">
      <c r="A585" s="20">
        <v>584</v>
      </c>
      <c r="B585" s="21" t="s">
        <v>1516</v>
      </c>
      <c r="C585" s="21" t="s">
        <v>1434</v>
      </c>
      <c r="D585" s="21" t="s">
        <v>1358</v>
      </c>
      <c r="E585" s="21" t="s">
        <v>1359</v>
      </c>
      <c r="F585" s="20">
        <v>30</v>
      </c>
      <c r="G585" s="21">
        <v>500</v>
      </c>
      <c r="H585" s="21">
        <v>8000</v>
      </c>
      <c r="I585" s="21">
        <v>18.5</v>
      </c>
      <c r="J585" s="21">
        <f t="shared" si="18"/>
        <v>3.3</v>
      </c>
      <c r="K585" s="21">
        <f t="shared" si="19"/>
        <v>240</v>
      </c>
    </row>
    <row r="586" ht="15" customHeight="1" spans="1:11">
      <c r="A586" s="20">
        <v>585</v>
      </c>
      <c r="B586" s="21" t="s">
        <v>1516</v>
      </c>
      <c r="C586" s="21" t="s">
        <v>1313</v>
      </c>
      <c r="D586" s="21" t="s">
        <v>1307</v>
      </c>
      <c r="E586" s="21" t="s">
        <v>1299</v>
      </c>
      <c r="F586" s="20">
        <v>320</v>
      </c>
      <c r="G586" s="21">
        <v>1675</v>
      </c>
      <c r="H586" s="21">
        <v>20770</v>
      </c>
      <c r="I586" s="21">
        <v>66.63</v>
      </c>
      <c r="J586" s="21">
        <f t="shared" si="18"/>
        <v>91.388</v>
      </c>
      <c r="K586" s="21">
        <f t="shared" si="19"/>
        <v>6646.4</v>
      </c>
    </row>
    <row r="587" ht="15" customHeight="1" spans="1:11">
      <c r="A587" s="20">
        <v>586</v>
      </c>
      <c r="B587" s="21" t="s">
        <v>1516</v>
      </c>
      <c r="C587" s="21" t="s">
        <v>1327</v>
      </c>
      <c r="D587" s="21" t="s">
        <v>1316</v>
      </c>
      <c r="E587" s="21" t="s">
        <v>1299</v>
      </c>
      <c r="F587" s="20">
        <v>320</v>
      </c>
      <c r="G587" s="21">
        <v>353</v>
      </c>
      <c r="H587" s="21">
        <v>6001</v>
      </c>
      <c r="I587" s="21">
        <v>26.7</v>
      </c>
      <c r="J587" s="21">
        <f t="shared" si="18"/>
        <v>26.4044</v>
      </c>
      <c r="K587" s="21">
        <f t="shared" si="19"/>
        <v>1920.32</v>
      </c>
    </row>
    <row r="588" ht="15" customHeight="1" spans="1:11">
      <c r="A588" s="20">
        <v>587</v>
      </c>
      <c r="B588" s="21" t="s">
        <v>1516</v>
      </c>
      <c r="C588" s="21" t="s">
        <v>1327</v>
      </c>
      <c r="D588" s="21" t="s">
        <v>1316</v>
      </c>
      <c r="E588" s="21" t="s">
        <v>1299</v>
      </c>
      <c r="F588" s="20">
        <v>320</v>
      </c>
      <c r="G588" s="21">
        <v>2</v>
      </c>
      <c r="H588" s="21">
        <v>16.32</v>
      </c>
      <c r="I588" s="21">
        <v>0.07</v>
      </c>
      <c r="J588" s="21">
        <f t="shared" si="18"/>
        <v>0.071808</v>
      </c>
      <c r="K588" s="21">
        <f t="shared" si="19"/>
        <v>5.2224</v>
      </c>
    </row>
    <row r="589" ht="15" customHeight="1" spans="1:11">
      <c r="A589" s="20">
        <v>588</v>
      </c>
      <c r="B589" s="21" t="s">
        <v>1516</v>
      </c>
      <c r="C589" s="21" t="s">
        <v>1371</v>
      </c>
      <c r="D589" s="21" t="s">
        <v>1372</v>
      </c>
      <c r="E589" s="21" t="s">
        <v>1299</v>
      </c>
      <c r="F589" s="20">
        <v>320</v>
      </c>
      <c r="G589" s="21">
        <v>250</v>
      </c>
      <c r="H589" s="21">
        <v>3750</v>
      </c>
      <c r="I589" s="21">
        <v>11</v>
      </c>
      <c r="J589" s="21">
        <f t="shared" si="18"/>
        <v>16.5</v>
      </c>
      <c r="K589" s="21">
        <f t="shared" si="19"/>
        <v>1200</v>
      </c>
    </row>
    <row r="590" ht="15" customHeight="1" spans="1:11">
      <c r="A590" s="20">
        <v>589</v>
      </c>
      <c r="B590" s="21" t="s">
        <v>1516</v>
      </c>
      <c r="C590" s="21" t="s">
        <v>1371</v>
      </c>
      <c r="D590" s="21" t="s">
        <v>1328</v>
      </c>
      <c r="E590" s="21" t="s">
        <v>1299</v>
      </c>
      <c r="F590" s="20">
        <v>320</v>
      </c>
      <c r="G590" s="21">
        <v>1</v>
      </c>
      <c r="H590" s="21">
        <v>12.7</v>
      </c>
      <c r="I590" s="21">
        <v>0.037</v>
      </c>
      <c r="J590" s="21">
        <f t="shared" si="18"/>
        <v>0.05588</v>
      </c>
      <c r="K590" s="21">
        <f t="shared" si="19"/>
        <v>4.064</v>
      </c>
    </row>
    <row r="591" ht="15" customHeight="1" spans="1:11">
      <c r="A591" s="20">
        <v>590</v>
      </c>
      <c r="B591" s="21" t="s">
        <v>1516</v>
      </c>
      <c r="C591" s="21" t="s">
        <v>1313</v>
      </c>
      <c r="D591" s="21" t="s">
        <v>1307</v>
      </c>
      <c r="E591" s="21" t="s">
        <v>1299</v>
      </c>
      <c r="F591" s="20">
        <v>320</v>
      </c>
      <c r="G591" s="21">
        <v>250</v>
      </c>
      <c r="H591" s="21">
        <v>4250</v>
      </c>
      <c r="I591" s="21">
        <v>11.73</v>
      </c>
      <c r="J591" s="21">
        <f t="shared" si="18"/>
        <v>18.7</v>
      </c>
      <c r="K591" s="21">
        <f t="shared" si="19"/>
        <v>1360</v>
      </c>
    </row>
    <row r="592" ht="15" customHeight="1" spans="1:11">
      <c r="A592" s="20">
        <v>591</v>
      </c>
      <c r="B592" s="21" t="s">
        <v>1516</v>
      </c>
      <c r="C592" s="21" t="s">
        <v>1297</v>
      </c>
      <c r="D592" s="21" t="s">
        <v>1301</v>
      </c>
      <c r="E592" s="21" t="s">
        <v>1299</v>
      </c>
      <c r="F592" s="20">
        <v>320</v>
      </c>
      <c r="G592" s="21">
        <v>450</v>
      </c>
      <c r="H592" s="21">
        <v>6975</v>
      </c>
      <c r="I592" s="21">
        <v>19.02</v>
      </c>
      <c r="J592" s="21">
        <f t="shared" si="18"/>
        <v>30.69</v>
      </c>
      <c r="K592" s="21">
        <f t="shared" si="19"/>
        <v>2232</v>
      </c>
    </row>
    <row r="593" ht="15" customHeight="1" spans="1:11">
      <c r="A593" s="20">
        <v>592</v>
      </c>
      <c r="B593" s="21" t="s">
        <v>1516</v>
      </c>
      <c r="C593" s="21" t="s">
        <v>1297</v>
      </c>
      <c r="D593" s="21" t="s">
        <v>1301</v>
      </c>
      <c r="E593" s="21" t="s">
        <v>1299</v>
      </c>
      <c r="F593" s="20">
        <v>320</v>
      </c>
      <c r="G593" s="21">
        <v>164</v>
      </c>
      <c r="H593" s="21">
        <v>2542</v>
      </c>
      <c r="I593" s="21">
        <v>6.93</v>
      </c>
      <c r="J593" s="21">
        <f t="shared" si="18"/>
        <v>11.1848</v>
      </c>
      <c r="K593" s="21">
        <f t="shared" si="19"/>
        <v>813.44</v>
      </c>
    </row>
    <row r="594" ht="15" customHeight="1" spans="1:11">
      <c r="A594" s="20">
        <v>593</v>
      </c>
      <c r="B594" s="21" t="s">
        <v>1516</v>
      </c>
      <c r="C594" s="21" t="s">
        <v>1297</v>
      </c>
      <c r="D594" s="21" t="s">
        <v>1301</v>
      </c>
      <c r="E594" s="21" t="s">
        <v>1299</v>
      </c>
      <c r="F594" s="20">
        <v>320</v>
      </c>
      <c r="G594" s="21">
        <v>125</v>
      </c>
      <c r="H594" s="21">
        <v>2625</v>
      </c>
      <c r="I594" s="21">
        <v>8.95</v>
      </c>
      <c r="J594" s="21">
        <f t="shared" si="18"/>
        <v>11.55</v>
      </c>
      <c r="K594" s="21">
        <f t="shared" si="19"/>
        <v>840</v>
      </c>
    </row>
    <row r="595" ht="15" customHeight="1" spans="1:11">
      <c r="A595" s="20">
        <v>594</v>
      </c>
      <c r="B595" s="21" t="s">
        <v>1516</v>
      </c>
      <c r="C595" s="21" t="s">
        <v>1313</v>
      </c>
      <c r="D595" s="21" t="s">
        <v>1307</v>
      </c>
      <c r="E595" s="21" t="s">
        <v>1299</v>
      </c>
      <c r="F595" s="20">
        <v>320</v>
      </c>
      <c r="G595" s="21">
        <v>150</v>
      </c>
      <c r="H595" s="21">
        <v>3225</v>
      </c>
      <c r="I595" s="21">
        <v>10.99</v>
      </c>
      <c r="J595" s="21">
        <f t="shared" si="18"/>
        <v>14.19</v>
      </c>
      <c r="K595" s="21">
        <f t="shared" si="19"/>
        <v>1032</v>
      </c>
    </row>
    <row r="596" ht="15" customHeight="1" spans="1:11">
      <c r="A596" s="20">
        <v>595</v>
      </c>
      <c r="B596" s="21" t="s">
        <v>1516</v>
      </c>
      <c r="C596" s="21" t="s">
        <v>1434</v>
      </c>
      <c r="D596" s="21" t="s">
        <v>1358</v>
      </c>
      <c r="E596" s="21" t="s">
        <v>1359</v>
      </c>
      <c r="F596" s="20">
        <v>30</v>
      </c>
      <c r="G596" s="21">
        <v>500</v>
      </c>
      <c r="H596" s="21">
        <v>8000</v>
      </c>
      <c r="I596" s="21">
        <v>18.5</v>
      </c>
      <c r="J596" s="21">
        <f t="shared" si="18"/>
        <v>3.3</v>
      </c>
      <c r="K596" s="21">
        <f t="shared" si="19"/>
        <v>240</v>
      </c>
    </row>
    <row r="597" ht="15" customHeight="1" spans="1:11">
      <c r="A597" s="20">
        <v>596</v>
      </c>
      <c r="B597" s="21" t="s">
        <v>1516</v>
      </c>
      <c r="C597" s="21" t="s">
        <v>1303</v>
      </c>
      <c r="D597" s="21" t="s">
        <v>1301</v>
      </c>
      <c r="E597" s="21" t="s">
        <v>1299</v>
      </c>
      <c r="F597" s="20">
        <v>320</v>
      </c>
      <c r="G597" s="21">
        <v>63</v>
      </c>
      <c r="H597" s="21">
        <v>661.5</v>
      </c>
      <c r="I597" s="21">
        <v>2.347</v>
      </c>
      <c r="J597" s="21">
        <f t="shared" si="18"/>
        <v>2.9106</v>
      </c>
      <c r="K597" s="21">
        <f t="shared" si="19"/>
        <v>211.68</v>
      </c>
    </row>
    <row r="598" ht="15" customHeight="1" spans="1:11">
      <c r="A598" s="20">
        <v>597</v>
      </c>
      <c r="B598" s="21" t="s">
        <v>1517</v>
      </c>
      <c r="C598" s="21" t="s">
        <v>1339</v>
      </c>
      <c r="D598" s="21" t="s">
        <v>1307</v>
      </c>
      <c r="E598" s="21" t="s">
        <v>1359</v>
      </c>
      <c r="F598" s="20">
        <v>50</v>
      </c>
      <c r="G598" s="21">
        <v>99</v>
      </c>
      <c r="H598" s="21">
        <v>1576</v>
      </c>
      <c r="I598" s="21">
        <v>3.755</v>
      </c>
      <c r="J598" s="21">
        <f t="shared" si="18"/>
        <v>1.0835</v>
      </c>
      <c r="K598" s="21">
        <f t="shared" si="19"/>
        <v>78.8</v>
      </c>
    </row>
    <row r="599" ht="15" customHeight="1" spans="1:11">
      <c r="A599" s="20">
        <v>598</v>
      </c>
      <c r="B599" s="21" t="s">
        <v>1517</v>
      </c>
      <c r="C599" s="21" t="s">
        <v>1339</v>
      </c>
      <c r="D599" s="21" t="s">
        <v>1307</v>
      </c>
      <c r="E599" s="21" t="s">
        <v>1359</v>
      </c>
      <c r="F599" s="20">
        <v>50</v>
      </c>
      <c r="G599" s="21">
        <v>100</v>
      </c>
      <c r="H599" s="21">
        <v>1600</v>
      </c>
      <c r="I599" s="21">
        <v>3.812</v>
      </c>
      <c r="J599" s="21">
        <f t="shared" si="18"/>
        <v>1.1</v>
      </c>
      <c r="K599" s="21">
        <f t="shared" si="19"/>
        <v>80</v>
      </c>
    </row>
    <row r="600" ht="15" customHeight="1" spans="1:11">
      <c r="A600" s="20">
        <v>599</v>
      </c>
      <c r="B600" s="21" t="s">
        <v>1517</v>
      </c>
      <c r="C600" s="21" t="s">
        <v>1303</v>
      </c>
      <c r="D600" s="21" t="s">
        <v>1301</v>
      </c>
      <c r="E600" s="21" t="s">
        <v>1305</v>
      </c>
      <c r="F600" s="20">
        <v>320</v>
      </c>
      <c r="G600" s="21">
        <v>63</v>
      </c>
      <c r="H600" s="21">
        <v>661.5</v>
      </c>
      <c r="I600" s="21">
        <v>2.347</v>
      </c>
      <c r="J600" s="21">
        <f t="shared" si="18"/>
        <v>2.9106</v>
      </c>
      <c r="K600" s="21">
        <f t="shared" si="19"/>
        <v>211.68</v>
      </c>
    </row>
    <row r="601" ht="15" customHeight="1" spans="1:11">
      <c r="A601" s="20">
        <v>600</v>
      </c>
      <c r="B601" s="21" t="s">
        <v>1517</v>
      </c>
      <c r="C601" s="21" t="s">
        <v>1313</v>
      </c>
      <c r="D601" s="21" t="s">
        <v>1363</v>
      </c>
      <c r="E601" s="21" t="s">
        <v>1299</v>
      </c>
      <c r="F601" s="20">
        <v>320</v>
      </c>
      <c r="G601" s="21">
        <v>250</v>
      </c>
      <c r="H601" s="21">
        <v>5375</v>
      </c>
      <c r="I601" s="21">
        <v>18.32</v>
      </c>
      <c r="J601" s="21">
        <f t="shared" si="18"/>
        <v>23.65</v>
      </c>
      <c r="K601" s="21">
        <f t="shared" si="19"/>
        <v>1720</v>
      </c>
    </row>
    <row r="602" ht="15" customHeight="1" spans="1:11">
      <c r="A602" s="20">
        <v>601</v>
      </c>
      <c r="B602" s="21" t="s">
        <v>1517</v>
      </c>
      <c r="C602" s="21" t="s">
        <v>1427</v>
      </c>
      <c r="D602" s="21" t="s">
        <v>1325</v>
      </c>
      <c r="E602" s="21" t="s">
        <v>1299</v>
      </c>
      <c r="F602" s="20">
        <v>320</v>
      </c>
      <c r="G602" s="21">
        <v>1250</v>
      </c>
      <c r="H602" s="21">
        <v>3375</v>
      </c>
      <c r="I602" s="21">
        <v>17.11</v>
      </c>
      <c r="J602" s="21">
        <f t="shared" si="18"/>
        <v>14.85</v>
      </c>
      <c r="K602" s="21">
        <f t="shared" si="19"/>
        <v>1080</v>
      </c>
    </row>
    <row r="603" ht="15" customHeight="1" spans="1:11">
      <c r="A603" s="20">
        <v>602</v>
      </c>
      <c r="B603" s="21" t="s">
        <v>1517</v>
      </c>
      <c r="C603" s="21" t="s">
        <v>1303</v>
      </c>
      <c r="D603" s="21" t="s">
        <v>1301</v>
      </c>
      <c r="E603" s="21" t="s">
        <v>1305</v>
      </c>
      <c r="F603" s="20">
        <v>320</v>
      </c>
      <c r="G603" s="21">
        <v>63</v>
      </c>
      <c r="H603" s="21">
        <v>1260</v>
      </c>
      <c r="I603" s="21">
        <v>5.715</v>
      </c>
      <c r="J603" s="21">
        <f t="shared" si="18"/>
        <v>5.544</v>
      </c>
      <c r="K603" s="21">
        <f t="shared" si="19"/>
        <v>403.2</v>
      </c>
    </row>
    <row r="604" ht="15" customHeight="1" spans="1:11">
      <c r="A604" s="20">
        <v>603</v>
      </c>
      <c r="B604" s="21" t="s">
        <v>1517</v>
      </c>
      <c r="C604" s="21" t="s">
        <v>1303</v>
      </c>
      <c r="D604" s="21" t="s">
        <v>1301</v>
      </c>
      <c r="E604" s="21" t="s">
        <v>1299</v>
      </c>
      <c r="F604" s="20">
        <v>320</v>
      </c>
      <c r="G604" s="21">
        <v>63</v>
      </c>
      <c r="H604" s="21">
        <v>661.5</v>
      </c>
      <c r="I604" s="21">
        <v>2.347</v>
      </c>
      <c r="J604" s="21">
        <f t="shared" si="18"/>
        <v>2.9106</v>
      </c>
      <c r="K604" s="21">
        <f t="shared" si="19"/>
        <v>211.68</v>
      </c>
    </row>
    <row r="605" ht="15" customHeight="1" spans="1:11">
      <c r="A605" s="20">
        <v>604</v>
      </c>
      <c r="B605" s="21" t="s">
        <v>1517</v>
      </c>
      <c r="C605" s="21" t="s">
        <v>1361</v>
      </c>
      <c r="D605" s="21" t="s">
        <v>1362</v>
      </c>
      <c r="E605" s="21" t="s">
        <v>1299</v>
      </c>
      <c r="F605" s="20">
        <v>320</v>
      </c>
      <c r="G605" s="21">
        <v>150</v>
      </c>
      <c r="H605" s="21">
        <v>3225</v>
      </c>
      <c r="I605" s="21">
        <v>8.219</v>
      </c>
      <c r="J605" s="21">
        <f t="shared" si="18"/>
        <v>14.19</v>
      </c>
      <c r="K605" s="21">
        <f t="shared" si="19"/>
        <v>1032</v>
      </c>
    </row>
    <row r="606" ht="15" customHeight="1" spans="1:11">
      <c r="A606" s="20">
        <v>605</v>
      </c>
      <c r="B606" s="21" t="s">
        <v>1517</v>
      </c>
      <c r="C606" s="21" t="s">
        <v>1361</v>
      </c>
      <c r="D606" s="21" t="s">
        <v>1362</v>
      </c>
      <c r="E606" s="21" t="s">
        <v>1299</v>
      </c>
      <c r="F606" s="20">
        <v>320</v>
      </c>
      <c r="G606" s="21">
        <v>1</v>
      </c>
      <c r="H606" s="21">
        <v>3</v>
      </c>
      <c r="I606" s="21">
        <v>0.03</v>
      </c>
      <c r="J606" s="21">
        <f t="shared" si="18"/>
        <v>0.0132</v>
      </c>
      <c r="K606" s="21">
        <f t="shared" si="19"/>
        <v>0.96</v>
      </c>
    </row>
    <row r="607" ht="15" customHeight="1" spans="1:11">
      <c r="A607" s="20">
        <v>606</v>
      </c>
      <c r="B607" s="21" t="s">
        <v>1517</v>
      </c>
      <c r="C607" s="21" t="s">
        <v>1361</v>
      </c>
      <c r="D607" s="21" t="s">
        <v>1362</v>
      </c>
      <c r="E607" s="21" t="s">
        <v>1299</v>
      </c>
      <c r="F607" s="20">
        <v>320</v>
      </c>
      <c r="G607" s="21">
        <v>7</v>
      </c>
      <c r="H607" s="21">
        <v>90</v>
      </c>
      <c r="I607" s="21">
        <v>0.15</v>
      </c>
      <c r="J607" s="21">
        <f t="shared" si="18"/>
        <v>0.396</v>
      </c>
      <c r="K607" s="21">
        <f t="shared" si="19"/>
        <v>28.8</v>
      </c>
    </row>
    <row r="608" ht="15" customHeight="1" spans="1:11">
      <c r="A608" s="20">
        <v>607</v>
      </c>
      <c r="B608" s="21" t="s">
        <v>1518</v>
      </c>
      <c r="C608" s="21" t="s">
        <v>1315</v>
      </c>
      <c r="D608" s="21" t="s">
        <v>1366</v>
      </c>
      <c r="E608" s="21" t="s">
        <v>1305</v>
      </c>
      <c r="F608" s="20">
        <v>320</v>
      </c>
      <c r="G608" s="21">
        <v>89</v>
      </c>
      <c r="H608" s="21">
        <v>2136</v>
      </c>
      <c r="I608" s="21">
        <v>6.4</v>
      </c>
      <c r="J608" s="21">
        <f t="shared" si="18"/>
        <v>9.3984</v>
      </c>
      <c r="K608" s="21">
        <f t="shared" si="19"/>
        <v>683.52</v>
      </c>
    </row>
    <row r="609" ht="15" customHeight="1" spans="1:11">
      <c r="A609" s="20">
        <v>608</v>
      </c>
      <c r="B609" s="21" t="s">
        <v>1518</v>
      </c>
      <c r="C609" s="21" t="s">
        <v>1317</v>
      </c>
      <c r="D609" s="21" t="s">
        <v>1350</v>
      </c>
      <c r="E609" s="21" t="s">
        <v>1299</v>
      </c>
      <c r="F609" s="20">
        <v>320</v>
      </c>
      <c r="G609" s="21">
        <v>500</v>
      </c>
      <c r="H609" s="21">
        <v>8250</v>
      </c>
      <c r="I609" s="21">
        <v>21.45</v>
      </c>
      <c r="J609" s="21">
        <f t="shared" si="18"/>
        <v>36.3</v>
      </c>
      <c r="K609" s="21">
        <f t="shared" si="19"/>
        <v>2640</v>
      </c>
    </row>
    <row r="610" ht="15" customHeight="1" spans="1:11">
      <c r="A610" s="20">
        <v>609</v>
      </c>
      <c r="B610" s="21" t="s">
        <v>1518</v>
      </c>
      <c r="C610" s="21" t="s">
        <v>1317</v>
      </c>
      <c r="D610" s="21" t="s">
        <v>1350</v>
      </c>
      <c r="E610" s="21" t="s">
        <v>1299</v>
      </c>
      <c r="F610" s="20">
        <v>320</v>
      </c>
      <c r="G610" s="21">
        <v>600</v>
      </c>
      <c r="H610" s="21">
        <v>10080</v>
      </c>
      <c r="I610" s="21">
        <v>22.988</v>
      </c>
      <c r="J610" s="21">
        <f t="shared" si="18"/>
        <v>44.352</v>
      </c>
      <c r="K610" s="21">
        <f t="shared" si="19"/>
        <v>3225.6</v>
      </c>
    </row>
    <row r="611" ht="15" customHeight="1" spans="1:11">
      <c r="A611" s="20">
        <v>610</v>
      </c>
      <c r="B611" s="21" t="s">
        <v>1518</v>
      </c>
      <c r="C611" s="21" t="s">
        <v>1317</v>
      </c>
      <c r="D611" s="21" t="s">
        <v>1350</v>
      </c>
      <c r="E611" s="21" t="s">
        <v>1299</v>
      </c>
      <c r="F611" s="20">
        <v>320</v>
      </c>
      <c r="G611" s="21">
        <v>400</v>
      </c>
      <c r="H611" s="21">
        <v>6720</v>
      </c>
      <c r="I611" s="21">
        <v>15.325</v>
      </c>
      <c r="J611" s="21">
        <f t="shared" si="18"/>
        <v>29.568</v>
      </c>
      <c r="K611" s="21">
        <f t="shared" si="19"/>
        <v>2150.4</v>
      </c>
    </row>
    <row r="612" ht="15" customHeight="1" spans="1:11">
      <c r="A612" s="20">
        <v>611</v>
      </c>
      <c r="B612" s="21" t="s">
        <v>1518</v>
      </c>
      <c r="C612" s="21" t="s">
        <v>1519</v>
      </c>
      <c r="D612" s="21" t="s">
        <v>1520</v>
      </c>
      <c r="E612" s="21" t="s">
        <v>1299</v>
      </c>
      <c r="F612" s="20">
        <v>320</v>
      </c>
      <c r="G612" s="21">
        <v>120</v>
      </c>
      <c r="H612" s="21">
        <v>2580</v>
      </c>
      <c r="I612" s="21">
        <v>6.089</v>
      </c>
      <c r="J612" s="21">
        <f t="shared" si="18"/>
        <v>11.352</v>
      </c>
      <c r="K612" s="21">
        <f t="shared" si="19"/>
        <v>825.6</v>
      </c>
    </row>
    <row r="613" ht="15" customHeight="1" spans="1:11">
      <c r="A613" s="20">
        <v>612</v>
      </c>
      <c r="B613" s="21" t="s">
        <v>1518</v>
      </c>
      <c r="C613" s="21" t="s">
        <v>1519</v>
      </c>
      <c r="D613" s="21" t="s">
        <v>1520</v>
      </c>
      <c r="E613" s="21" t="s">
        <v>1299</v>
      </c>
      <c r="F613" s="20">
        <v>320</v>
      </c>
      <c r="G613" s="21">
        <v>60</v>
      </c>
      <c r="H613" s="21">
        <v>1290</v>
      </c>
      <c r="I613" s="21">
        <v>3.044</v>
      </c>
      <c r="J613" s="21">
        <f t="shared" si="18"/>
        <v>5.676</v>
      </c>
      <c r="K613" s="21">
        <f t="shared" si="19"/>
        <v>412.8</v>
      </c>
    </row>
    <row r="614" ht="15" customHeight="1" spans="1:11">
      <c r="A614" s="20">
        <v>613</v>
      </c>
      <c r="B614" s="21" t="s">
        <v>1518</v>
      </c>
      <c r="C614" s="21" t="s">
        <v>1519</v>
      </c>
      <c r="D614" s="21" t="s">
        <v>1520</v>
      </c>
      <c r="E614" s="21" t="s">
        <v>1299</v>
      </c>
      <c r="F614" s="20">
        <v>320</v>
      </c>
      <c r="G614" s="21">
        <v>2</v>
      </c>
      <c r="H614" s="21">
        <v>16.8</v>
      </c>
      <c r="I614" s="21">
        <v>0.038</v>
      </c>
      <c r="J614" s="21">
        <f t="shared" si="18"/>
        <v>0.07392</v>
      </c>
      <c r="K614" s="21">
        <f t="shared" si="19"/>
        <v>5.376</v>
      </c>
    </row>
    <row r="615" ht="15" customHeight="1" spans="1:11">
      <c r="A615" s="20">
        <v>614</v>
      </c>
      <c r="B615" s="21" t="s">
        <v>1518</v>
      </c>
      <c r="C615" s="21" t="s">
        <v>1521</v>
      </c>
      <c r="D615" s="21" t="s">
        <v>1358</v>
      </c>
      <c r="E615" s="21" t="s">
        <v>1522</v>
      </c>
      <c r="F615" s="20">
        <v>320</v>
      </c>
      <c r="G615" s="21">
        <v>3</v>
      </c>
      <c r="H615" s="21">
        <v>57</v>
      </c>
      <c r="I615" s="21">
        <v>0.09</v>
      </c>
      <c r="J615" s="21">
        <f t="shared" si="18"/>
        <v>0.2508</v>
      </c>
      <c r="K615" s="21">
        <f t="shared" si="19"/>
        <v>18.24</v>
      </c>
    </row>
    <row r="616" ht="15" customHeight="1" spans="1:11">
      <c r="A616" s="20">
        <v>615</v>
      </c>
      <c r="B616" s="21" t="s">
        <v>1523</v>
      </c>
      <c r="C616" s="21" t="s">
        <v>1313</v>
      </c>
      <c r="D616" s="21" t="s">
        <v>1330</v>
      </c>
      <c r="E616" s="21" t="s">
        <v>1299</v>
      </c>
      <c r="F616" s="20">
        <v>320</v>
      </c>
      <c r="G616" s="21">
        <v>725</v>
      </c>
      <c r="H616" s="21">
        <v>10295</v>
      </c>
      <c r="I616" s="21">
        <v>28.48</v>
      </c>
      <c r="J616" s="21">
        <f t="shared" si="18"/>
        <v>45.298</v>
      </c>
      <c r="K616" s="21">
        <f t="shared" si="19"/>
        <v>3294.4</v>
      </c>
    </row>
    <row r="617" ht="15" customHeight="1" spans="1:11">
      <c r="A617" s="20">
        <v>616</v>
      </c>
      <c r="B617" s="21" t="s">
        <v>1523</v>
      </c>
      <c r="C617" s="21" t="s">
        <v>1524</v>
      </c>
      <c r="D617" s="21" t="s">
        <v>1328</v>
      </c>
      <c r="E617" s="21" t="s">
        <v>1299</v>
      </c>
      <c r="F617" s="20">
        <v>320</v>
      </c>
      <c r="G617" s="21">
        <v>15</v>
      </c>
      <c r="H617" s="21">
        <v>179.8</v>
      </c>
      <c r="I617" s="21">
        <v>0.31</v>
      </c>
      <c r="J617" s="21">
        <f t="shared" si="18"/>
        <v>0.79112</v>
      </c>
      <c r="K617" s="21">
        <f t="shared" si="19"/>
        <v>57.536</v>
      </c>
    </row>
    <row r="618" ht="15" customHeight="1" spans="1:11">
      <c r="A618" s="20">
        <v>617</v>
      </c>
      <c r="B618" s="21" t="s">
        <v>1523</v>
      </c>
      <c r="C618" s="21" t="s">
        <v>1524</v>
      </c>
      <c r="D618" s="21" t="s">
        <v>1328</v>
      </c>
      <c r="E618" s="21" t="s">
        <v>1299</v>
      </c>
      <c r="F618" s="20">
        <v>320</v>
      </c>
      <c r="G618" s="21">
        <v>100</v>
      </c>
      <c r="H618" s="21">
        <v>2030</v>
      </c>
      <c r="I618" s="21">
        <v>4.6</v>
      </c>
      <c r="J618" s="21">
        <f t="shared" si="18"/>
        <v>8.932</v>
      </c>
      <c r="K618" s="21">
        <f t="shared" si="19"/>
        <v>649.6</v>
      </c>
    </row>
    <row r="619" ht="15" customHeight="1" spans="1:11">
      <c r="A619" s="20">
        <v>618</v>
      </c>
      <c r="B619" s="21" t="s">
        <v>1523</v>
      </c>
      <c r="C619" s="21" t="s">
        <v>1524</v>
      </c>
      <c r="D619" s="21" t="s">
        <v>1328</v>
      </c>
      <c r="E619" s="21" t="s">
        <v>1299</v>
      </c>
      <c r="F619" s="20">
        <v>320</v>
      </c>
      <c r="G619" s="21">
        <v>50</v>
      </c>
      <c r="H619" s="21">
        <v>775</v>
      </c>
      <c r="I619" s="21">
        <v>1.89</v>
      </c>
      <c r="J619" s="21">
        <f t="shared" si="18"/>
        <v>3.41</v>
      </c>
      <c r="K619" s="21">
        <f t="shared" si="19"/>
        <v>248</v>
      </c>
    </row>
    <row r="620" ht="15" customHeight="1" spans="1:11">
      <c r="A620" s="20">
        <v>619</v>
      </c>
      <c r="B620" s="21" t="s">
        <v>1523</v>
      </c>
      <c r="C620" s="21" t="s">
        <v>1524</v>
      </c>
      <c r="D620" s="21" t="s">
        <v>1328</v>
      </c>
      <c r="E620" s="21" t="s">
        <v>1299</v>
      </c>
      <c r="F620" s="20">
        <v>320</v>
      </c>
      <c r="G620" s="21">
        <v>6</v>
      </c>
      <c r="H620" s="21">
        <v>79.8</v>
      </c>
      <c r="I620" s="21">
        <v>0.13</v>
      </c>
      <c r="J620" s="21">
        <f t="shared" si="18"/>
        <v>0.35112</v>
      </c>
      <c r="K620" s="21">
        <f t="shared" si="19"/>
        <v>25.536</v>
      </c>
    </row>
    <row r="621" ht="15" customHeight="1" spans="1:11">
      <c r="A621" s="20">
        <v>620</v>
      </c>
      <c r="B621" s="21" t="s">
        <v>1523</v>
      </c>
      <c r="C621" s="21" t="s">
        <v>1317</v>
      </c>
      <c r="D621" s="21" t="s">
        <v>1348</v>
      </c>
      <c r="E621" s="21" t="s">
        <v>1299</v>
      </c>
      <c r="F621" s="20">
        <v>320</v>
      </c>
      <c r="G621" s="21">
        <v>200</v>
      </c>
      <c r="H621" s="21">
        <v>3400</v>
      </c>
      <c r="I621" s="21">
        <v>7.663</v>
      </c>
      <c r="J621" s="21">
        <f t="shared" si="18"/>
        <v>14.96</v>
      </c>
      <c r="K621" s="21">
        <f t="shared" si="19"/>
        <v>1088</v>
      </c>
    </row>
    <row r="622" ht="15" customHeight="1" spans="1:11">
      <c r="A622" s="20">
        <v>621</v>
      </c>
      <c r="B622" s="21" t="s">
        <v>1523</v>
      </c>
      <c r="C622" s="21" t="s">
        <v>1327</v>
      </c>
      <c r="D622" s="21" t="s">
        <v>1316</v>
      </c>
      <c r="E622" s="21" t="s">
        <v>1299</v>
      </c>
      <c r="F622" s="20">
        <v>320</v>
      </c>
      <c r="G622" s="21">
        <v>1093</v>
      </c>
      <c r="H622" s="21">
        <v>16941.5</v>
      </c>
      <c r="I622" s="21">
        <v>68.85</v>
      </c>
      <c r="J622" s="21">
        <f t="shared" si="18"/>
        <v>74.5426</v>
      </c>
      <c r="K622" s="21">
        <f t="shared" si="19"/>
        <v>5421.28</v>
      </c>
    </row>
    <row r="623" ht="15" customHeight="1" spans="1:11">
      <c r="A623" s="20">
        <v>622</v>
      </c>
      <c r="B623" s="21" t="s">
        <v>1523</v>
      </c>
      <c r="C623" s="21" t="s">
        <v>1297</v>
      </c>
      <c r="D623" s="21" t="s">
        <v>1363</v>
      </c>
      <c r="E623" s="21" t="s">
        <v>1299</v>
      </c>
      <c r="F623" s="20">
        <v>320</v>
      </c>
      <c r="G623" s="21">
        <v>280</v>
      </c>
      <c r="H623" s="21">
        <v>4340</v>
      </c>
      <c r="I623" s="21">
        <v>11.83</v>
      </c>
      <c r="J623" s="21">
        <f t="shared" si="18"/>
        <v>19.096</v>
      </c>
      <c r="K623" s="21">
        <f t="shared" si="19"/>
        <v>1388.8</v>
      </c>
    </row>
    <row r="624" ht="15" customHeight="1" spans="1:11">
      <c r="A624" s="20">
        <v>623</v>
      </c>
      <c r="B624" s="21" t="s">
        <v>1523</v>
      </c>
      <c r="C624" s="21" t="s">
        <v>1297</v>
      </c>
      <c r="D624" s="21" t="s">
        <v>1328</v>
      </c>
      <c r="E624" s="21" t="s">
        <v>1299</v>
      </c>
      <c r="F624" s="20">
        <v>320</v>
      </c>
      <c r="G624" s="21">
        <v>500</v>
      </c>
      <c r="H624" s="21">
        <v>7750</v>
      </c>
      <c r="I624" s="21">
        <v>21.13</v>
      </c>
      <c r="J624" s="21">
        <f t="shared" si="18"/>
        <v>34.1</v>
      </c>
      <c r="K624" s="21">
        <f t="shared" si="19"/>
        <v>2480</v>
      </c>
    </row>
    <row r="625" ht="15" customHeight="1" spans="1:11">
      <c r="A625" s="20">
        <v>624</v>
      </c>
      <c r="B625" s="21" t="s">
        <v>1525</v>
      </c>
      <c r="C625" s="21" t="s">
        <v>1317</v>
      </c>
      <c r="D625" s="21" t="s">
        <v>1350</v>
      </c>
      <c r="E625" s="21" t="s">
        <v>1299</v>
      </c>
      <c r="F625" s="20">
        <v>320</v>
      </c>
      <c r="G625" s="21">
        <v>500</v>
      </c>
      <c r="H625" s="21">
        <v>8250</v>
      </c>
      <c r="I625" s="21">
        <v>21.45</v>
      </c>
      <c r="J625" s="21">
        <f t="shared" si="18"/>
        <v>36.3</v>
      </c>
      <c r="K625" s="21">
        <f t="shared" si="19"/>
        <v>2640</v>
      </c>
    </row>
    <row r="626" ht="15" customHeight="1" spans="1:11">
      <c r="A626" s="20">
        <v>625</v>
      </c>
      <c r="B626" s="21" t="s">
        <v>1525</v>
      </c>
      <c r="C626" s="21" t="s">
        <v>1317</v>
      </c>
      <c r="D626" s="21" t="s">
        <v>1350</v>
      </c>
      <c r="E626" s="21" t="s">
        <v>1299</v>
      </c>
      <c r="F626" s="20">
        <v>320</v>
      </c>
      <c r="G626" s="21">
        <v>437</v>
      </c>
      <c r="H626" s="21">
        <v>7341.6</v>
      </c>
      <c r="I626" s="21">
        <v>16.743</v>
      </c>
      <c r="J626" s="21">
        <f t="shared" si="18"/>
        <v>32.30304</v>
      </c>
      <c r="K626" s="21">
        <f t="shared" si="19"/>
        <v>2349.312</v>
      </c>
    </row>
    <row r="627" ht="15" customHeight="1" spans="1:11">
      <c r="A627" s="20">
        <v>626</v>
      </c>
      <c r="B627" s="21" t="s">
        <v>1525</v>
      </c>
      <c r="C627" s="21" t="s">
        <v>1317</v>
      </c>
      <c r="D627" s="21" t="s">
        <v>1350</v>
      </c>
      <c r="E627" s="21" t="s">
        <v>1299</v>
      </c>
      <c r="F627" s="20">
        <v>320</v>
      </c>
      <c r="G627" s="21">
        <v>150</v>
      </c>
      <c r="H627" s="21">
        <v>1800</v>
      </c>
      <c r="I627" s="21">
        <v>5.196</v>
      </c>
      <c r="J627" s="21">
        <f t="shared" si="18"/>
        <v>7.92</v>
      </c>
      <c r="K627" s="21">
        <f t="shared" si="19"/>
        <v>576</v>
      </c>
    </row>
    <row r="628" ht="15" customHeight="1" spans="1:11">
      <c r="A628" s="20">
        <v>627</v>
      </c>
      <c r="B628" s="21" t="s">
        <v>1526</v>
      </c>
      <c r="C628" s="21" t="s">
        <v>1313</v>
      </c>
      <c r="D628" s="21" t="s">
        <v>1301</v>
      </c>
      <c r="E628" s="21" t="s">
        <v>1299</v>
      </c>
      <c r="F628" s="20">
        <v>320</v>
      </c>
      <c r="G628" s="21">
        <v>430</v>
      </c>
      <c r="H628" s="21">
        <v>6914.4</v>
      </c>
      <c r="I628" s="21">
        <v>20.01</v>
      </c>
      <c r="J628" s="21">
        <f t="shared" si="18"/>
        <v>30.42336</v>
      </c>
      <c r="K628" s="21">
        <f t="shared" si="19"/>
        <v>2212.608</v>
      </c>
    </row>
    <row r="629" ht="15" customHeight="1" spans="1:11">
      <c r="A629" s="20">
        <v>628</v>
      </c>
      <c r="B629" s="21" t="s">
        <v>1526</v>
      </c>
      <c r="C629" s="21" t="s">
        <v>1313</v>
      </c>
      <c r="D629" s="21" t="s">
        <v>1314</v>
      </c>
      <c r="E629" s="21" t="s">
        <v>1299</v>
      </c>
      <c r="F629" s="20">
        <v>320</v>
      </c>
      <c r="G629" s="21">
        <v>175</v>
      </c>
      <c r="H629" s="21">
        <v>2747.5</v>
      </c>
      <c r="I629" s="21">
        <v>8.36</v>
      </c>
      <c r="J629" s="21">
        <f t="shared" si="18"/>
        <v>12.089</v>
      </c>
      <c r="K629" s="21">
        <f t="shared" si="19"/>
        <v>879.2</v>
      </c>
    </row>
    <row r="630" ht="15" customHeight="1" spans="1:11">
      <c r="A630" s="20">
        <v>629</v>
      </c>
      <c r="B630" s="21" t="s">
        <v>1527</v>
      </c>
      <c r="C630" s="21" t="s">
        <v>1528</v>
      </c>
      <c r="D630" s="21" t="s">
        <v>1316</v>
      </c>
      <c r="E630" s="21" t="s">
        <v>1299</v>
      </c>
      <c r="F630" s="20">
        <v>320</v>
      </c>
      <c r="G630" s="21">
        <v>149</v>
      </c>
      <c r="H630" s="21">
        <v>3024.7</v>
      </c>
      <c r="I630" s="21">
        <v>7.63</v>
      </c>
      <c r="J630" s="21">
        <f t="shared" si="18"/>
        <v>13.30868</v>
      </c>
      <c r="K630" s="21">
        <f t="shared" si="19"/>
        <v>967.904</v>
      </c>
    </row>
    <row r="631" ht="15" customHeight="1" spans="1:11">
      <c r="A631" s="20">
        <v>630</v>
      </c>
      <c r="B631" s="21" t="s">
        <v>1527</v>
      </c>
      <c r="C631" s="21" t="s">
        <v>1529</v>
      </c>
      <c r="D631" s="21" t="s">
        <v>1454</v>
      </c>
      <c r="E631" s="21" t="s">
        <v>1305</v>
      </c>
      <c r="F631" s="20">
        <v>320</v>
      </c>
      <c r="G631" s="21">
        <v>167</v>
      </c>
      <c r="H631" s="21">
        <v>3356.7</v>
      </c>
      <c r="I631" s="21">
        <v>8.619</v>
      </c>
      <c r="J631" s="21">
        <f t="shared" si="18"/>
        <v>14.76948</v>
      </c>
      <c r="K631" s="21">
        <f t="shared" si="19"/>
        <v>1074.144</v>
      </c>
    </row>
    <row r="632" ht="15" customHeight="1" spans="1:11">
      <c r="A632" s="20">
        <v>631</v>
      </c>
      <c r="B632" s="21" t="s">
        <v>1527</v>
      </c>
      <c r="C632" s="21" t="s">
        <v>1303</v>
      </c>
      <c r="D632" s="21" t="s">
        <v>1301</v>
      </c>
      <c r="E632" s="21" t="s">
        <v>1299</v>
      </c>
      <c r="F632" s="20">
        <v>320</v>
      </c>
      <c r="G632" s="21">
        <v>63</v>
      </c>
      <c r="H632" s="21">
        <v>724.5</v>
      </c>
      <c r="I632" s="21">
        <v>2.35</v>
      </c>
      <c r="J632" s="21">
        <f t="shared" si="18"/>
        <v>3.1878</v>
      </c>
      <c r="K632" s="21">
        <f t="shared" si="19"/>
        <v>231.84</v>
      </c>
    </row>
    <row r="633" ht="15" customHeight="1" spans="1:11">
      <c r="A633" s="20">
        <v>632</v>
      </c>
      <c r="B633" s="21" t="s">
        <v>1530</v>
      </c>
      <c r="C633" s="21" t="s">
        <v>1339</v>
      </c>
      <c r="D633" s="21" t="s">
        <v>1363</v>
      </c>
      <c r="E633" s="21" t="s">
        <v>1340</v>
      </c>
      <c r="F633" s="20">
        <v>50</v>
      </c>
      <c r="G633" s="21">
        <v>150</v>
      </c>
      <c r="H633" s="21">
        <v>2400</v>
      </c>
      <c r="I633" s="21">
        <v>5.7</v>
      </c>
      <c r="J633" s="21">
        <f t="shared" si="18"/>
        <v>1.65</v>
      </c>
      <c r="K633" s="21">
        <f t="shared" si="19"/>
        <v>120</v>
      </c>
    </row>
    <row r="634" ht="15" customHeight="1" spans="1:11">
      <c r="A634" s="20">
        <v>633</v>
      </c>
      <c r="B634" s="21" t="s">
        <v>1530</v>
      </c>
      <c r="C634" s="21" t="s">
        <v>1351</v>
      </c>
      <c r="D634" s="21" t="s">
        <v>1307</v>
      </c>
      <c r="E634" s="21" t="s">
        <v>1299</v>
      </c>
      <c r="F634" s="20">
        <v>320</v>
      </c>
      <c r="G634" s="21">
        <v>250</v>
      </c>
      <c r="H634" s="21">
        <v>4375</v>
      </c>
      <c r="I634" s="21">
        <v>13.92</v>
      </c>
      <c r="J634" s="21">
        <f t="shared" si="18"/>
        <v>19.25</v>
      </c>
      <c r="K634" s="21">
        <f t="shared" si="19"/>
        <v>1400</v>
      </c>
    </row>
    <row r="635" ht="15" customHeight="1" spans="1:11">
      <c r="A635" s="20">
        <v>634</v>
      </c>
      <c r="B635" s="21" t="s">
        <v>1530</v>
      </c>
      <c r="C635" s="21" t="s">
        <v>1351</v>
      </c>
      <c r="D635" s="21" t="s">
        <v>1307</v>
      </c>
      <c r="E635" s="21" t="s">
        <v>1299</v>
      </c>
      <c r="F635" s="20">
        <v>320</v>
      </c>
      <c r="G635" s="21">
        <v>2</v>
      </c>
      <c r="H635" s="21">
        <v>17.6</v>
      </c>
      <c r="I635" s="21">
        <v>0.038</v>
      </c>
      <c r="J635" s="21">
        <f t="shared" si="18"/>
        <v>0.07744</v>
      </c>
      <c r="K635" s="21">
        <f t="shared" si="19"/>
        <v>5.632</v>
      </c>
    </row>
    <row r="636" ht="15" customHeight="1" spans="1:11">
      <c r="A636" s="20">
        <v>635</v>
      </c>
      <c r="B636" s="21" t="s">
        <v>1530</v>
      </c>
      <c r="C636" s="21" t="s">
        <v>1367</v>
      </c>
      <c r="D636" s="21" t="s">
        <v>1368</v>
      </c>
      <c r="E636" s="21" t="s">
        <v>1340</v>
      </c>
      <c r="F636" s="20">
        <v>80</v>
      </c>
      <c r="G636" s="21">
        <v>50</v>
      </c>
      <c r="H636" s="21">
        <v>1135</v>
      </c>
      <c r="I636" s="21">
        <v>3.02</v>
      </c>
      <c r="J636" s="21">
        <f t="shared" si="18"/>
        <v>1.2485</v>
      </c>
      <c r="K636" s="21">
        <f t="shared" si="19"/>
        <v>90.8</v>
      </c>
    </row>
    <row r="637" ht="15" customHeight="1" spans="1:11">
      <c r="A637" s="20">
        <v>636</v>
      </c>
      <c r="B637" s="21" t="s">
        <v>1530</v>
      </c>
      <c r="C637" s="21" t="s">
        <v>1367</v>
      </c>
      <c r="D637" s="21" t="s">
        <v>1368</v>
      </c>
      <c r="E637" s="21" t="s">
        <v>1340</v>
      </c>
      <c r="F637" s="20">
        <v>80</v>
      </c>
      <c r="G637" s="21">
        <v>100</v>
      </c>
      <c r="H637" s="21">
        <v>2000</v>
      </c>
      <c r="I637" s="21">
        <v>4.51</v>
      </c>
      <c r="J637" s="21">
        <f t="shared" si="18"/>
        <v>2.2</v>
      </c>
      <c r="K637" s="21">
        <f t="shared" si="19"/>
        <v>160</v>
      </c>
    </row>
    <row r="638" s="9" customFormat="1" ht="15" customHeight="1" spans="1:11">
      <c r="A638" s="20">
        <v>637</v>
      </c>
      <c r="B638" s="21" t="s">
        <v>1530</v>
      </c>
      <c r="C638" s="21" t="s">
        <v>1367</v>
      </c>
      <c r="D638" s="21" t="s">
        <v>1368</v>
      </c>
      <c r="E638" s="21" t="s">
        <v>1340</v>
      </c>
      <c r="F638" s="20">
        <v>80</v>
      </c>
      <c r="G638" s="21">
        <v>100</v>
      </c>
      <c r="H638" s="21">
        <v>1600</v>
      </c>
      <c r="I638" s="21">
        <v>5.91</v>
      </c>
      <c r="J638" s="21">
        <f t="shared" si="18"/>
        <v>1.76</v>
      </c>
      <c r="K638" s="21">
        <f t="shared" si="19"/>
        <v>128</v>
      </c>
    </row>
    <row r="639" s="9" customFormat="1" ht="15" customHeight="1" spans="1:11">
      <c r="A639" s="20">
        <v>638</v>
      </c>
      <c r="B639" s="21" t="s">
        <v>1530</v>
      </c>
      <c r="C639" s="21" t="s">
        <v>1367</v>
      </c>
      <c r="D639" s="21" t="s">
        <v>1368</v>
      </c>
      <c r="E639" s="21" t="s">
        <v>1340</v>
      </c>
      <c r="F639" s="20">
        <v>80</v>
      </c>
      <c r="G639" s="21">
        <v>125</v>
      </c>
      <c r="H639" s="21">
        <v>1500</v>
      </c>
      <c r="I639" s="21">
        <v>3.56</v>
      </c>
      <c r="J639" s="21">
        <f t="shared" si="18"/>
        <v>1.65</v>
      </c>
      <c r="K639" s="21">
        <f t="shared" si="19"/>
        <v>120</v>
      </c>
    </row>
    <row r="640" ht="15" customHeight="1" spans="1:11">
      <c r="A640" s="20">
        <v>639</v>
      </c>
      <c r="B640" s="21" t="s">
        <v>1530</v>
      </c>
      <c r="C640" s="21" t="s">
        <v>1367</v>
      </c>
      <c r="D640" s="21" t="s">
        <v>1368</v>
      </c>
      <c r="E640" s="21" t="s">
        <v>1340</v>
      </c>
      <c r="F640" s="20">
        <v>80</v>
      </c>
      <c r="G640" s="21">
        <v>305</v>
      </c>
      <c r="H640" s="21">
        <v>4727.5</v>
      </c>
      <c r="I640" s="21">
        <v>11.34</v>
      </c>
      <c r="J640" s="21">
        <f t="shared" si="18"/>
        <v>5.20025</v>
      </c>
      <c r="K640" s="21">
        <f t="shared" si="19"/>
        <v>378.2</v>
      </c>
    </row>
    <row r="641" ht="15" customHeight="1" spans="1:11">
      <c r="A641" s="20">
        <v>640</v>
      </c>
      <c r="B641" s="21" t="s">
        <v>1530</v>
      </c>
      <c r="C641" s="21" t="s">
        <v>1367</v>
      </c>
      <c r="D641" s="21" t="s">
        <v>1368</v>
      </c>
      <c r="E641" s="21" t="s">
        <v>1340</v>
      </c>
      <c r="F641" s="20">
        <v>80</v>
      </c>
      <c r="G641" s="21">
        <v>17</v>
      </c>
      <c r="H641" s="21">
        <v>233.1</v>
      </c>
      <c r="I641" s="21">
        <v>0.43</v>
      </c>
      <c r="J641" s="21">
        <f t="shared" si="18"/>
        <v>0.25641</v>
      </c>
      <c r="K641" s="21">
        <f t="shared" si="19"/>
        <v>18.648</v>
      </c>
    </row>
    <row r="642" ht="15" customHeight="1" spans="1:11">
      <c r="A642" s="20">
        <v>641</v>
      </c>
      <c r="B642" s="21" t="s">
        <v>1530</v>
      </c>
      <c r="C642" s="21" t="s">
        <v>1303</v>
      </c>
      <c r="D642" s="21" t="s">
        <v>1330</v>
      </c>
      <c r="E642" s="21" t="s">
        <v>1299</v>
      </c>
      <c r="F642" s="20">
        <v>320</v>
      </c>
      <c r="G642" s="21">
        <v>63</v>
      </c>
      <c r="H642" s="21">
        <v>661.5</v>
      </c>
      <c r="I642" s="21">
        <v>2.35</v>
      </c>
      <c r="J642" s="21">
        <f t="shared" ref="J642:J705" si="20">SUMPRODUCT(0.01375,F642,H642/1000)</f>
        <v>2.9106</v>
      </c>
      <c r="K642" s="21">
        <f t="shared" ref="K642:K705" si="21">SUMPRODUCT(F642,H642/1000)</f>
        <v>211.68</v>
      </c>
    </row>
    <row r="643" ht="15" customHeight="1" spans="1:11">
      <c r="A643" s="20">
        <v>642</v>
      </c>
      <c r="B643" s="21" t="s">
        <v>1531</v>
      </c>
      <c r="C643" s="21" t="s">
        <v>1532</v>
      </c>
      <c r="D643" s="21" t="s">
        <v>1358</v>
      </c>
      <c r="E643" s="21" t="s">
        <v>1340</v>
      </c>
      <c r="F643" s="20">
        <v>80</v>
      </c>
      <c r="G643" s="21">
        <v>25</v>
      </c>
      <c r="H643" s="21">
        <v>400</v>
      </c>
      <c r="I643" s="21">
        <v>1.785</v>
      </c>
      <c r="J643" s="21">
        <f t="shared" si="20"/>
        <v>0.44</v>
      </c>
      <c r="K643" s="21">
        <f t="shared" si="21"/>
        <v>32</v>
      </c>
    </row>
    <row r="644" ht="15" customHeight="1" spans="1:11">
      <c r="A644" s="20">
        <v>643</v>
      </c>
      <c r="B644" s="21" t="s">
        <v>1531</v>
      </c>
      <c r="C644" s="21" t="s">
        <v>1533</v>
      </c>
      <c r="D644" s="21" t="s">
        <v>1534</v>
      </c>
      <c r="E644" s="21" t="s">
        <v>1340</v>
      </c>
      <c r="F644" s="20">
        <v>80</v>
      </c>
      <c r="G644" s="21">
        <v>2</v>
      </c>
      <c r="H644" s="21">
        <v>15</v>
      </c>
      <c r="I644" s="21">
        <v>0.056</v>
      </c>
      <c r="J644" s="21">
        <f t="shared" si="20"/>
        <v>0.0165</v>
      </c>
      <c r="K644" s="21">
        <f t="shared" si="21"/>
        <v>1.2</v>
      </c>
    </row>
    <row r="645" ht="15" customHeight="1" spans="1:11">
      <c r="A645" s="20">
        <v>644</v>
      </c>
      <c r="B645" s="21" t="s">
        <v>1531</v>
      </c>
      <c r="C645" s="21" t="s">
        <v>1388</v>
      </c>
      <c r="D645" s="21" t="s">
        <v>1309</v>
      </c>
      <c r="E645" s="21" t="s">
        <v>1305</v>
      </c>
      <c r="F645" s="20">
        <v>320</v>
      </c>
      <c r="G645" s="21">
        <v>150</v>
      </c>
      <c r="H645" s="21">
        <v>3030</v>
      </c>
      <c r="I645" s="21">
        <v>6.8</v>
      </c>
      <c r="J645" s="21">
        <f t="shared" si="20"/>
        <v>13.332</v>
      </c>
      <c r="K645" s="21">
        <f t="shared" si="21"/>
        <v>969.6</v>
      </c>
    </row>
    <row r="646" ht="15" customHeight="1" spans="1:11">
      <c r="A646" s="20">
        <v>645</v>
      </c>
      <c r="B646" s="21" t="s">
        <v>1531</v>
      </c>
      <c r="C646" s="21" t="s">
        <v>1388</v>
      </c>
      <c r="D646" s="21" t="s">
        <v>1309</v>
      </c>
      <c r="E646" s="21" t="s">
        <v>1305</v>
      </c>
      <c r="F646" s="20">
        <v>320</v>
      </c>
      <c r="G646" s="21">
        <v>4</v>
      </c>
      <c r="H646" s="21">
        <v>47</v>
      </c>
      <c r="I646" s="21">
        <v>0.1</v>
      </c>
      <c r="J646" s="21">
        <f t="shared" si="20"/>
        <v>0.2068</v>
      </c>
      <c r="K646" s="21">
        <f t="shared" si="21"/>
        <v>15.04</v>
      </c>
    </row>
    <row r="647" ht="15" customHeight="1" spans="1:11">
      <c r="A647" s="20">
        <v>646</v>
      </c>
      <c r="B647" s="21" t="s">
        <v>1531</v>
      </c>
      <c r="C647" s="21" t="s">
        <v>1535</v>
      </c>
      <c r="D647" s="21" t="s">
        <v>1321</v>
      </c>
      <c r="E647" s="21" t="s">
        <v>1299</v>
      </c>
      <c r="F647" s="20">
        <v>320</v>
      </c>
      <c r="G647" s="21">
        <v>250</v>
      </c>
      <c r="H647" s="21">
        <v>4750</v>
      </c>
      <c r="I647" s="21">
        <v>13</v>
      </c>
      <c r="J647" s="21">
        <f t="shared" si="20"/>
        <v>20.9</v>
      </c>
      <c r="K647" s="21">
        <f t="shared" si="21"/>
        <v>1520</v>
      </c>
    </row>
    <row r="648" ht="15" customHeight="1" spans="1:11">
      <c r="A648" s="20">
        <v>647</v>
      </c>
      <c r="B648" s="21" t="s">
        <v>1531</v>
      </c>
      <c r="C648" s="21" t="s">
        <v>1384</v>
      </c>
      <c r="D648" s="21" t="s">
        <v>1328</v>
      </c>
      <c r="E648" s="21" t="s">
        <v>1299</v>
      </c>
      <c r="F648" s="20">
        <v>320</v>
      </c>
      <c r="G648" s="21">
        <v>370</v>
      </c>
      <c r="H648" s="21">
        <v>6105</v>
      </c>
      <c r="I648" s="21">
        <v>19.93</v>
      </c>
      <c r="J648" s="21">
        <f t="shared" si="20"/>
        <v>26.862</v>
      </c>
      <c r="K648" s="21">
        <f t="shared" si="21"/>
        <v>1953.6</v>
      </c>
    </row>
    <row r="649" ht="15" customHeight="1" spans="1:11">
      <c r="A649" s="20">
        <v>648</v>
      </c>
      <c r="B649" s="21" t="s">
        <v>1531</v>
      </c>
      <c r="C649" s="21" t="s">
        <v>1384</v>
      </c>
      <c r="D649" s="21" t="s">
        <v>1328</v>
      </c>
      <c r="E649" s="21" t="s">
        <v>1299</v>
      </c>
      <c r="F649" s="20">
        <v>320</v>
      </c>
      <c r="G649" s="21">
        <v>100</v>
      </c>
      <c r="H649" s="21">
        <v>1700</v>
      </c>
      <c r="I649" s="21">
        <v>5.57</v>
      </c>
      <c r="J649" s="21">
        <f t="shared" si="20"/>
        <v>7.48</v>
      </c>
      <c r="K649" s="21">
        <f t="shared" si="21"/>
        <v>544</v>
      </c>
    </row>
    <row r="650" ht="15" customHeight="1" spans="1:11">
      <c r="A650" s="20">
        <v>649</v>
      </c>
      <c r="B650" s="21" t="s">
        <v>1531</v>
      </c>
      <c r="C650" s="21" t="s">
        <v>1384</v>
      </c>
      <c r="D650" s="21" t="s">
        <v>1328</v>
      </c>
      <c r="E650" s="21" t="s">
        <v>1299</v>
      </c>
      <c r="F650" s="20">
        <v>320</v>
      </c>
      <c r="G650" s="21">
        <v>25</v>
      </c>
      <c r="H650" s="21">
        <v>362.5</v>
      </c>
      <c r="I650" s="21">
        <v>0.99</v>
      </c>
      <c r="J650" s="21">
        <f t="shared" si="20"/>
        <v>1.595</v>
      </c>
      <c r="K650" s="21">
        <f t="shared" si="21"/>
        <v>116</v>
      </c>
    </row>
    <row r="651" ht="15" customHeight="1" spans="1:11">
      <c r="A651" s="20">
        <v>650</v>
      </c>
      <c r="B651" s="21" t="s">
        <v>1531</v>
      </c>
      <c r="C651" s="21" t="s">
        <v>1384</v>
      </c>
      <c r="D651" s="21" t="s">
        <v>1328</v>
      </c>
      <c r="E651" s="21" t="s">
        <v>1299</v>
      </c>
      <c r="F651" s="20">
        <v>320</v>
      </c>
      <c r="G651" s="21">
        <v>1</v>
      </c>
      <c r="H651" s="21">
        <v>12.7</v>
      </c>
      <c r="I651" s="21">
        <v>0.01</v>
      </c>
      <c r="J651" s="21">
        <f t="shared" si="20"/>
        <v>0.05588</v>
      </c>
      <c r="K651" s="21">
        <f t="shared" si="21"/>
        <v>4.064</v>
      </c>
    </row>
    <row r="652" ht="15" customHeight="1" spans="1:11">
      <c r="A652" s="20">
        <v>651</v>
      </c>
      <c r="B652" s="21" t="s">
        <v>1531</v>
      </c>
      <c r="C652" s="21" t="s">
        <v>1384</v>
      </c>
      <c r="D652" s="21" t="s">
        <v>1328</v>
      </c>
      <c r="E652" s="21" t="s">
        <v>1299</v>
      </c>
      <c r="F652" s="20">
        <v>320</v>
      </c>
      <c r="G652" s="21">
        <v>2</v>
      </c>
      <c r="H652" s="21">
        <v>22.1</v>
      </c>
      <c r="I652" s="21">
        <v>0.07</v>
      </c>
      <c r="J652" s="21">
        <f t="shared" si="20"/>
        <v>0.09724</v>
      </c>
      <c r="K652" s="21">
        <f t="shared" si="21"/>
        <v>7.072</v>
      </c>
    </row>
    <row r="653" ht="15" customHeight="1" spans="1:11">
      <c r="A653" s="20">
        <v>652</v>
      </c>
      <c r="B653" s="21" t="s">
        <v>1531</v>
      </c>
      <c r="C653" s="21" t="s">
        <v>1317</v>
      </c>
      <c r="D653" s="21" t="s">
        <v>1314</v>
      </c>
      <c r="E653" s="21" t="s">
        <v>1299</v>
      </c>
      <c r="F653" s="20">
        <v>320</v>
      </c>
      <c r="G653" s="21">
        <v>200</v>
      </c>
      <c r="H653" s="21">
        <v>3400</v>
      </c>
      <c r="I653" s="21">
        <v>7.663</v>
      </c>
      <c r="J653" s="21">
        <f t="shared" si="20"/>
        <v>14.96</v>
      </c>
      <c r="K653" s="21">
        <f t="shared" si="21"/>
        <v>1088</v>
      </c>
    </row>
    <row r="654" ht="15" customHeight="1" spans="1:11">
      <c r="A654" s="20">
        <v>653</v>
      </c>
      <c r="B654" s="21" t="s">
        <v>1531</v>
      </c>
      <c r="C654" s="21" t="s">
        <v>1317</v>
      </c>
      <c r="D654" s="21" t="s">
        <v>1314</v>
      </c>
      <c r="E654" s="21" t="s">
        <v>1299</v>
      </c>
      <c r="F654" s="20">
        <v>320</v>
      </c>
      <c r="G654" s="21">
        <v>13.5</v>
      </c>
      <c r="H654" s="21">
        <v>201.9</v>
      </c>
      <c r="I654" s="21">
        <v>0.514</v>
      </c>
      <c r="J654" s="21">
        <f t="shared" si="20"/>
        <v>0.88836</v>
      </c>
      <c r="K654" s="21">
        <f t="shared" si="21"/>
        <v>64.608</v>
      </c>
    </row>
    <row r="655" ht="15" customHeight="1" spans="1:11">
      <c r="A655" s="20">
        <v>654</v>
      </c>
      <c r="B655" s="21" t="s">
        <v>1531</v>
      </c>
      <c r="C655" s="21" t="s">
        <v>1317</v>
      </c>
      <c r="D655" s="21" t="s">
        <v>1314</v>
      </c>
      <c r="E655" s="21" t="s">
        <v>1299</v>
      </c>
      <c r="F655" s="20">
        <v>320</v>
      </c>
      <c r="G655" s="21">
        <v>0.5</v>
      </c>
      <c r="H655" s="21">
        <v>0.8</v>
      </c>
      <c r="I655" s="21">
        <v>0.003</v>
      </c>
      <c r="J655" s="21">
        <f t="shared" si="20"/>
        <v>0.00352</v>
      </c>
      <c r="K655" s="21">
        <f t="shared" si="21"/>
        <v>0.256</v>
      </c>
    </row>
    <row r="656" ht="15" customHeight="1" spans="1:11">
      <c r="A656" s="20">
        <v>655</v>
      </c>
      <c r="B656" s="21" t="s">
        <v>1531</v>
      </c>
      <c r="C656" s="21" t="s">
        <v>1327</v>
      </c>
      <c r="D656" s="21" t="s">
        <v>1316</v>
      </c>
      <c r="E656" s="21" t="s">
        <v>1299</v>
      </c>
      <c r="F656" s="20">
        <v>320</v>
      </c>
      <c r="G656" s="21">
        <v>1104</v>
      </c>
      <c r="H656" s="21">
        <v>16008</v>
      </c>
      <c r="I656" s="21">
        <v>66.51</v>
      </c>
      <c r="J656" s="21">
        <f t="shared" si="20"/>
        <v>70.4352</v>
      </c>
      <c r="K656" s="21">
        <f t="shared" si="21"/>
        <v>5122.56</v>
      </c>
    </row>
    <row r="657" ht="15" customHeight="1" spans="1:11">
      <c r="A657" s="20">
        <v>656</v>
      </c>
      <c r="B657" s="21" t="s">
        <v>1531</v>
      </c>
      <c r="C657" s="21" t="s">
        <v>1327</v>
      </c>
      <c r="D657" s="21" t="s">
        <v>1316</v>
      </c>
      <c r="E657" s="21" t="s">
        <v>1299</v>
      </c>
      <c r="F657" s="20">
        <v>320</v>
      </c>
      <c r="G657" s="21">
        <v>7</v>
      </c>
      <c r="H657" s="21">
        <v>17</v>
      </c>
      <c r="I657" s="21">
        <v>0.07</v>
      </c>
      <c r="J657" s="21">
        <f t="shared" si="20"/>
        <v>0.0748</v>
      </c>
      <c r="K657" s="21">
        <f t="shared" si="21"/>
        <v>5.44</v>
      </c>
    </row>
    <row r="658" ht="15" customHeight="1" spans="1:11">
      <c r="A658" s="20">
        <v>657</v>
      </c>
      <c r="B658" s="21" t="s">
        <v>1531</v>
      </c>
      <c r="C658" s="21" t="s">
        <v>1327</v>
      </c>
      <c r="D658" s="21" t="s">
        <v>1316</v>
      </c>
      <c r="E658" s="21" t="s">
        <v>1299</v>
      </c>
      <c r="F658" s="20">
        <v>320</v>
      </c>
      <c r="G658" s="21">
        <v>1</v>
      </c>
      <c r="H658" s="21">
        <v>13.5</v>
      </c>
      <c r="I658" s="21">
        <v>0.03</v>
      </c>
      <c r="J658" s="21">
        <f t="shared" si="20"/>
        <v>0.0594</v>
      </c>
      <c r="K658" s="21">
        <f t="shared" si="21"/>
        <v>4.32</v>
      </c>
    </row>
    <row r="659" ht="15" customHeight="1" spans="1:11">
      <c r="A659" s="20">
        <v>658</v>
      </c>
      <c r="B659" s="21" t="s">
        <v>1536</v>
      </c>
      <c r="C659" s="21" t="s">
        <v>1300</v>
      </c>
      <c r="D659" s="21" t="s">
        <v>1301</v>
      </c>
      <c r="E659" s="21" t="s">
        <v>1299</v>
      </c>
      <c r="F659" s="20">
        <v>320</v>
      </c>
      <c r="G659" s="21">
        <v>5125</v>
      </c>
      <c r="H659" s="21">
        <v>82512.5</v>
      </c>
      <c r="I659" s="21">
        <v>198.21</v>
      </c>
      <c r="J659" s="21">
        <f t="shared" si="20"/>
        <v>363.055</v>
      </c>
      <c r="K659" s="21">
        <f t="shared" si="21"/>
        <v>26404</v>
      </c>
    </row>
    <row r="660" ht="15" customHeight="1" spans="1:11">
      <c r="A660" s="20">
        <v>659</v>
      </c>
      <c r="B660" s="21" t="s">
        <v>1536</v>
      </c>
      <c r="C660" s="21" t="s">
        <v>1313</v>
      </c>
      <c r="D660" s="21" t="s">
        <v>1330</v>
      </c>
      <c r="E660" s="21" t="s">
        <v>1299</v>
      </c>
      <c r="F660" s="20">
        <v>320</v>
      </c>
      <c r="G660" s="21">
        <v>725</v>
      </c>
      <c r="H660" s="21">
        <v>10295</v>
      </c>
      <c r="I660" s="21">
        <v>28.48</v>
      </c>
      <c r="J660" s="21">
        <f t="shared" si="20"/>
        <v>45.298</v>
      </c>
      <c r="K660" s="21">
        <f t="shared" si="21"/>
        <v>3294.4</v>
      </c>
    </row>
    <row r="661" ht="15" customHeight="1" spans="1:11">
      <c r="A661" s="20">
        <v>660</v>
      </c>
      <c r="B661" s="21" t="s">
        <v>1537</v>
      </c>
      <c r="C661" s="21" t="s">
        <v>1402</v>
      </c>
      <c r="D661" s="21" t="s">
        <v>1330</v>
      </c>
      <c r="E661" s="21" t="s">
        <v>1299</v>
      </c>
      <c r="F661" s="20">
        <v>320</v>
      </c>
      <c r="G661" s="21">
        <v>400</v>
      </c>
      <c r="H661" s="21">
        <v>9800</v>
      </c>
      <c r="I661" s="21">
        <v>24.56</v>
      </c>
      <c r="J661" s="21">
        <f t="shared" si="20"/>
        <v>43.12</v>
      </c>
      <c r="K661" s="21">
        <f t="shared" si="21"/>
        <v>3136</v>
      </c>
    </row>
    <row r="662" ht="15" customHeight="1" spans="1:11">
      <c r="A662" s="20">
        <v>661</v>
      </c>
      <c r="B662" s="21" t="s">
        <v>1537</v>
      </c>
      <c r="C662" s="21" t="s">
        <v>1303</v>
      </c>
      <c r="D662" s="21" t="s">
        <v>1304</v>
      </c>
      <c r="E662" s="21" t="s">
        <v>1305</v>
      </c>
      <c r="F662" s="20">
        <v>320</v>
      </c>
      <c r="G662" s="21">
        <v>125</v>
      </c>
      <c r="H662" s="21">
        <v>1312.5</v>
      </c>
      <c r="I662" s="21">
        <v>4.66</v>
      </c>
      <c r="J662" s="21">
        <f t="shared" si="20"/>
        <v>5.775</v>
      </c>
      <c r="K662" s="21">
        <f t="shared" si="21"/>
        <v>420</v>
      </c>
    </row>
    <row r="663" ht="15" customHeight="1" spans="1:11">
      <c r="A663" s="20">
        <v>662</v>
      </c>
      <c r="B663" s="21" t="s">
        <v>1537</v>
      </c>
      <c r="C663" s="21" t="s">
        <v>1303</v>
      </c>
      <c r="D663" s="21" t="s">
        <v>1301</v>
      </c>
      <c r="E663" s="21" t="s">
        <v>1305</v>
      </c>
      <c r="F663" s="20">
        <v>320</v>
      </c>
      <c r="G663" s="21">
        <v>63</v>
      </c>
      <c r="H663" s="21">
        <v>661.5</v>
      </c>
      <c r="I663" s="21">
        <v>2.347</v>
      </c>
      <c r="J663" s="21">
        <f t="shared" si="20"/>
        <v>2.9106</v>
      </c>
      <c r="K663" s="21">
        <f t="shared" si="21"/>
        <v>211.68</v>
      </c>
    </row>
    <row r="664" ht="15" customHeight="1" spans="1:11">
      <c r="A664" s="20">
        <v>663</v>
      </c>
      <c r="B664" s="21" t="s">
        <v>1537</v>
      </c>
      <c r="C664" s="21" t="s">
        <v>1317</v>
      </c>
      <c r="D664" s="21" t="s">
        <v>1366</v>
      </c>
      <c r="E664" s="21" t="s">
        <v>1299</v>
      </c>
      <c r="F664" s="20">
        <v>320</v>
      </c>
      <c r="G664" s="21">
        <v>200</v>
      </c>
      <c r="H664" s="21">
        <v>3400</v>
      </c>
      <c r="I664" s="21">
        <v>7.663</v>
      </c>
      <c r="J664" s="21">
        <f t="shared" si="20"/>
        <v>14.96</v>
      </c>
      <c r="K664" s="21">
        <f t="shared" si="21"/>
        <v>1088</v>
      </c>
    </row>
    <row r="665" ht="15" customHeight="1" spans="1:11">
      <c r="A665" s="20">
        <v>664</v>
      </c>
      <c r="B665" s="21" t="s">
        <v>1537</v>
      </c>
      <c r="C665" s="21" t="s">
        <v>1317</v>
      </c>
      <c r="D665" s="21" t="s">
        <v>1366</v>
      </c>
      <c r="E665" s="21" t="s">
        <v>1299</v>
      </c>
      <c r="F665" s="20">
        <v>320</v>
      </c>
      <c r="G665" s="21">
        <v>100</v>
      </c>
      <c r="H665" s="21">
        <v>1700</v>
      </c>
      <c r="I665" s="21">
        <v>3.831</v>
      </c>
      <c r="J665" s="21">
        <f t="shared" si="20"/>
        <v>7.48</v>
      </c>
      <c r="K665" s="21">
        <f t="shared" si="21"/>
        <v>544</v>
      </c>
    </row>
    <row r="666" ht="15" customHeight="1" spans="1:11">
      <c r="A666" s="20">
        <v>665</v>
      </c>
      <c r="B666" s="21" t="s">
        <v>1538</v>
      </c>
      <c r="C666" s="21" t="s">
        <v>1297</v>
      </c>
      <c r="D666" s="21" t="s">
        <v>1328</v>
      </c>
      <c r="E666" s="21" t="s">
        <v>1299</v>
      </c>
      <c r="F666" s="20">
        <v>320</v>
      </c>
      <c r="G666" s="21">
        <v>500</v>
      </c>
      <c r="H666" s="21">
        <v>7900</v>
      </c>
      <c r="I666" s="21">
        <v>21.13</v>
      </c>
      <c r="J666" s="21">
        <f t="shared" si="20"/>
        <v>34.76</v>
      </c>
      <c r="K666" s="21">
        <f t="shared" si="21"/>
        <v>2528</v>
      </c>
    </row>
    <row r="667" ht="15" customHeight="1" spans="1:11">
      <c r="A667" s="20">
        <v>666</v>
      </c>
      <c r="B667" s="21" t="s">
        <v>1538</v>
      </c>
      <c r="C667" s="21" t="s">
        <v>1297</v>
      </c>
      <c r="D667" s="21" t="s">
        <v>1328</v>
      </c>
      <c r="E667" s="21" t="s">
        <v>1299</v>
      </c>
      <c r="F667" s="20">
        <v>320</v>
      </c>
      <c r="G667" s="21">
        <v>641</v>
      </c>
      <c r="H667" s="21">
        <v>9935.5</v>
      </c>
      <c r="I667" s="21">
        <v>27.09</v>
      </c>
      <c r="J667" s="21">
        <f t="shared" si="20"/>
        <v>43.7162</v>
      </c>
      <c r="K667" s="21">
        <f t="shared" si="21"/>
        <v>3179.36</v>
      </c>
    </row>
    <row r="668" ht="15" customHeight="1" spans="1:11">
      <c r="A668" s="20">
        <v>667</v>
      </c>
      <c r="B668" s="21" t="s">
        <v>1538</v>
      </c>
      <c r="C668" s="21" t="s">
        <v>1297</v>
      </c>
      <c r="D668" s="21" t="s">
        <v>1328</v>
      </c>
      <c r="E668" s="21" t="s">
        <v>1299</v>
      </c>
      <c r="F668" s="20">
        <v>320</v>
      </c>
      <c r="G668" s="21">
        <v>125</v>
      </c>
      <c r="H668" s="21">
        <v>2625</v>
      </c>
      <c r="I668" s="21">
        <v>8.95</v>
      </c>
      <c r="J668" s="21">
        <f t="shared" si="20"/>
        <v>11.55</v>
      </c>
      <c r="K668" s="21">
        <f t="shared" si="21"/>
        <v>840</v>
      </c>
    </row>
    <row r="669" ht="15" customHeight="1" spans="1:11">
      <c r="A669" s="20">
        <v>668</v>
      </c>
      <c r="B669" s="21" t="s">
        <v>1538</v>
      </c>
      <c r="C669" s="21" t="s">
        <v>1297</v>
      </c>
      <c r="D669" s="21" t="s">
        <v>1363</v>
      </c>
      <c r="E669" s="21" t="s">
        <v>1299</v>
      </c>
      <c r="F669" s="20">
        <v>320</v>
      </c>
      <c r="G669" s="21">
        <v>750</v>
      </c>
      <c r="H669" s="21">
        <v>15750</v>
      </c>
      <c r="I669" s="21">
        <v>53.73</v>
      </c>
      <c r="J669" s="21">
        <f t="shared" si="20"/>
        <v>69.3</v>
      </c>
      <c r="K669" s="21">
        <f t="shared" si="21"/>
        <v>5040</v>
      </c>
    </row>
    <row r="670" ht="15" customHeight="1" spans="1:11">
      <c r="A670" s="20">
        <v>669</v>
      </c>
      <c r="B670" s="21" t="s">
        <v>1538</v>
      </c>
      <c r="C670" s="21" t="s">
        <v>1297</v>
      </c>
      <c r="D670" s="21" t="s">
        <v>1356</v>
      </c>
      <c r="E670" s="21" t="s">
        <v>1299</v>
      </c>
      <c r="F670" s="20">
        <v>320</v>
      </c>
      <c r="G670" s="21">
        <v>250</v>
      </c>
      <c r="H670" s="21">
        <v>3875</v>
      </c>
      <c r="I670" s="21">
        <v>10.57</v>
      </c>
      <c r="J670" s="21">
        <f t="shared" si="20"/>
        <v>17.05</v>
      </c>
      <c r="K670" s="21">
        <f t="shared" si="21"/>
        <v>1240</v>
      </c>
    </row>
    <row r="671" ht="15" customHeight="1" spans="1:11">
      <c r="A671" s="20">
        <v>670</v>
      </c>
      <c r="B671" s="21" t="s">
        <v>1538</v>
      </c>
      <c r="C671" s="21" t="s">
        <v>1297</v>
      </c>
      <c r="D671" s="21" t="s">
        <v>1301</v>
      </c>
      <c r="E671" s="21" t="s">
        <v>1299</v>
      </c>
      <c r="F671" s="20">
        <v>320</v>
      </c>
      <c r="G671" s="21">
        <v>250</v>
      </c>
      <c r="H671" s="21">
        <v>3875</v>
      </c>
      <c r="I671" s="21">
        <v>10.57</v>
      </c>
      <c r="J671" s="21">
        <f t="shared" si="20"/>
        <v>17.05</v>
      </c>
      <c r="K671" s="21">
        <f t="shared" si="21"/>
        <v>1240</v>
      </c>
    </row>
    <row r="672" ht="15" customHeight="1" spans="1:11">
      <c r="A672" s="20">
        <v>671</v>
      </c>
      <c r="B672" s="21" t="s">
        <v>1538</v>
      </c>
      <c r="C672" s="21" t="s">
        <v>1313</v>
      </c>
      <c r="D672" s="21" t="s">
        <v>1363</v>
      </c>
      <c r="E672" s="21" t="s">
        <v>1299</v>
      </c>
      <c r="F672" s="20">
        <v>320</v>
      </c>
      <c r="G672" s="21">
        <v>465</v>
      </c>
      <c r="H672" s="21">
        <v>8370</v>
      </c>
      <c r="I672" s="21">
        <v>25.79</v>
      </c>
      <c r="J672" s="21">
        <f t="shared" si="20"/>
        <v>36.828</v>
      </c>
      <c r="K672" s="21">
        <f t="shared" si="21"/>
        <v>2678.4</v>
      </c>
    </row>
    <row r="673" ht="15" customHeight="1" spans="1:11">
      <c r="A673" s="20">
        <v>672</v>
      </c>
      <c r="B673" s="21" t="s">
        <v>1539</v>
      </c>
      <c r="C673" s="21" t="s">
        <v>1349</v>
      </c>
      <c r="D673" s="21" t="s">
        <v>1350</v>
      </c>
      <c r="E673" s="21" t="s">
        <v>1299</v>
      </c>
      <c r="F673" s="20">
        <v>320</v>
      </c>
      <c r="G673" s="21">
        <v>1350</v>
      </c>
      <c r="H673" s="21">
        <v>24907.5</v>
      </c>
      <c r="I673" s="21">
        <v>54.65</v>
      </c>
      <c r="J673" s="21">
        <f t="shared" si="20"/>
        <v>109.593</v>
      </c>
      <c r="K673" s="21">
        <f t="shared" si="21"/>
        <v>7970.4</v>
      </c>
    </row>
    <row r="674" ht="15" customHeight="1" spans="1:11">
      <c r="A674" s="20">
        <v>673</v>
      </c>
      <c r="B674" s="21" t="s">
        <v>1539</v>
      </c>
      <c r="C674" s="21" t="s">
        <v>1349</v>
      </c>
      <c r="D674" s="21" t="s">
        <v>1350</v>
      </c>
      <c r="E674" s="21" t="s">
        <v>1299</v>
      </c>
      <c r="F674" s="20">
        <v>320</v>
      </c>
      <c r="G674" s="21">
        <v>1</v>
      </c>
      <c r="H674" s="21">
        <v>3.6</v>
      </c>
      <c r="I674" s="21">
        <v>0.023</v>
      </c>
      <c r="J674" s="21">
        <f t="shared" si="20"/>
        <v>0.01584</v>
      </c>
      <c r="K674" s="21">
        <f t="shared" si="21"/>
        <v>1.152</v>
      </c>
    </row>
    <row r="675" ht="15" customHeight="1" spans="1:11">
      <c r="A675" s="20">
        <v>674</v>
      </c>
      <c r="B675" s="21" t="s">
        <v>1539</v>
      </c>
      <c r="C675" s="21" t="s">
        <v>1349</v>
      </c>
      <c r="D675" s="21" t="s">
        <v>1350</v>
      </c>
      <c r="E675" s="21" t="s">
        <v>1299</v>
      </c>
      <c r="F675" s="20">
        <v>320</v>
      </c>
      <c r="G675" s="21">
        <v>700</v>
      </c>
      <c r="H675" s="21">
        <v>8750</v>
      </c>
      <c r="I675" s="21">
        <v>27.49</v>
      </c>
      <c r="J675" s="21">
        <f t="shared" si="20"/>
        <v>38.5</v>
      </c>
      <c r="K675" s="21">
        <f t="shared" si="21"/>
        <v>2800</v>
      </c>
    </row>
    <row r="676" ht="15" customHeight="1" spans="1:11">
      <c r="A676" s="20">
        <v>675</v>
      </c>
      <c r="B676" s="21" t="s">
        <v>1539</v>
      </c>
      <c r="C676" s="21" t="s">
        <v>1349</v>
      </c>
      <c r="D676" s="21" t="s">
        <v>1350</v>
      </c>
      <c r="E676" s="21" t="s">
        <v>1299</v>
      </c>
      <c r="F676" s="20">
        <v>320</v>
      </c>
      <c r="G676" s="21">
        <v>1</v>
      </c>
      <c r="H676" s="21">
        <v>4</v>
      </c>
      <c r="I676" s="21">
        <v>0.017</v>
      </c>
      <c r="J676" s="21">
        <f t="shared" si="20"/>
        <v>0.0176</v>
      </c>
      <c r="K676" s="21">
        <f t="shared" si="21"/>
        <v>1.28</v>
      </c>
    </row>
    <row r="677" ht="15" customHeight="1" spans="1:11">
      <c r="A677" s="20">
        <v>676</v>
      </c>
      <c r="B677" s="21" t="s">
        <v>1539</v>
      </c>
      <c r="C677" s="21" t="s">
        <v>1306</v>
      </c>
      <c r="D677" s="21" t="s">
        <v>1298</v>
      </c>
      <c r="E677" s="21" t="s">
        <v>1299</v>
      </c>
      <c r="F677" s="20">
        <v>320</v>
      </c>
      <c r="G677" s="21">
        <v>250</v>
      </c>
      <c r="H677" s="21">
        <v>5375</v>
      </c>
      <c r="I677" s="21">
        <v>9.72</v>
      </c>
      <c r="J677" s="21">
        <f t="shared" si="20"/>
        <v>23.65</v>
      </c>
      <c r="K677" s="21">
        <f t="shared" si="21"/>
        <v>1720</v>
      </c>
    </row>
    <row r="678" ht="15" customHeight="1" spans="1:11">
      <c r="A678" s="20">
        <v>677</v>
      </c>
      <c r="B678" s="21" t="s">
        <v>1539</v>
      </c>
      <c r="C678" s="21" t="s">
        <v>1306</v>
      </c>
      <c r="D678" s="21" t="s">
        <v>1298</v>
      </c>
      <c r="E678" s="21" t="s">
        <v>1299</v>
      </c>
      <c r="F678" s="20">
        <v>320</v>
      </c>
      <c r="G678" s="21">
        <v>300</v>
      </c>
      <c r="H678" s="21">
        <v>6600</v>
      </c>
      <c r="I678" s="21">
        <v>17.93</v>
      </c>
      <c r="J678" s="21">
        <f t="shared" si="20"/>
        <v>29.04</v>
      </c>
      <c r="K678" s="21">
        <f t="shared" si="21"/>
        <v>2112</v>
      </c>
    </row>
    <row r="679" ht="15" customHeight="1" spans="1:11">
      <c r="A679" s="20">
        <v>678</v>
      </c>
      <c r="B679" s="21" t="s">
        <v>1539</v>
      </c>
      <c r="C679" s="21" t="s">
        <v>1317</v>
      </c>
      <c r="D679" s="21" t="s">
        <v>1325</v>
      </c>
      <c r="E679" s="21" t="s">
        <v>1299</v>
      </c>
      <c r="F679" s="20">
        <v>320</v>
      </c>
      <c r="G679" s="21">
        <v>278</v>
      </c>
      <c r="H679" s="21">
        <v>4726</v>
      </c>
      <c r="I679" s="21">
        <v>10.651</v>
      </c>
      <c r="J679" s="21">
        <f t="shared" si="20"/>
        <v>20.7944</v>
      </c>
      <c r="K679" s="21">
        <f t="shared" si="21"/>
        <v>1512.32</v>
      </c>
    </row>
    <row r="680" ht="15" customHeight="1" spans="1:11">
      <c r="A680" s="20">
        <v>679</v>
      </c>
      <c r="B680" s="21" t="s">
        <v>1539</v>
      </c>
      <c r="C680" s="21" t="s">
        <v>1313</v>
      </c>
      <c r="D680" s="21" t="s">
        <v>1307</v>
      </c>
      <c r="E680" s="21" t="s">
        <v>1299</v>
      </c>
      <c r="F680" s="20">
        <v>320</v>
      </c>
      <c r="G680" s="21">
        <v>150</v>
      </c>
      <c r="H680" s="21">
        <v>3225</v>
      </c>
      <c r="I680" s="21">
        <v>10.99</v>
      </c>
      <c r="J680" s="21">
        <f t="shared" si="20"/>
        <v>14.19</v>
      </c>
      <c r="K680" s="21">
        <f t="shared" si="21"/>
        <v>1032</v>
      </c>
    </row>
    <row r="681" ht="15" customHeight="1" spans="1:11">
      <c r="A681" s="20">
        <v>680</v>
      </c>
      <c r="B681" s="21" t="s">
        <v>1540</v>
      </c>
      <c r="C681" s="21" t="s">
        <v>1339</v>
      </c>
      <c r="D681" s="21" t="s">
        <v>1325</v>
      </c>
      <c r="E681" s="21" t="s">
        <v>1359</v>
      </c>
      <c r="F681" s="20">
        <v>50</v>
      </c>
      <c r="G681" s="21">
        <v>50</v>
      </c>
      <c r="H681" s="21">
        <v>800</v>
      </c>
      <c r="I681" s="21">
        <v>1.906</v>
      </c>
      <c r="J681" s="21">
        <f t="shared" si="20"/>
        <v>0.55</v>
      </c>
      <c r="K681" s="21">
        <f t="shared" si="21"/>
        <v>40</v>
      </c>
    </row>
    <row r="682" ht="15" customHeight="1" spans="1:11">
      <c r="A682" s="20">
        <v>681</v>
      </c>
      <c r="B682" s="21" t="s">
        <v>1540</v>
      </c>
      <c r="C682" s="21" t="s">
        <v>1541</v>
      </c>
      <c r="D682" s="21" t="s">
        <v>1542</v>
      </c>
      <c r="E682" s="21" t="s">
        <v>1299</v>
      </c>
      <c r="F682" s="20">
        <v>320</v>
      </c>
      <c r="G682" s="21">
        <v>50</v>
      </c>
      <c r="H682" s="21">
        <v>1070</v>
      </c>
      <c r="I682" s="21">
        <v>2.311</v>
      </c>
      <c r="J682" s="21">
        <f t="shared" si="20"/>
        <v>4.708</v>
      </c>
      <c r="K682" s="21">
        <f t="shared" si="21"/>
        <v>342.4</v>
      </c>
    </row>
    <row r="683" ht="15" customHeight="1" spans="1:11">
      <c r="A683" s="20">
        <v>682</v>
      </c>
      <c r="B683" s="21" t="s">
        <v>1540</v>
      </c>
      <c r="C683" s="21" t="s">
        <v>1541</v>
      </c>
      <c r="D683" s="21" t="s">
        <v>1542</v>
      </c>
      <c r="E683" s="21" t="s">
        <v>1299</v>
      </c>
      <c r="F683" s="20">
        <v>320</v>
      </c>
      <c r="G683" s="21">
        <v>100</v>
      </c>
      <c r="H683" s="21">
        <v>2100</v>
      </c>
      <c r="I683" s="21">
        <v>3.515</v>
      </c>
      <c r="J683" s="21">
        <f t="shared" si="20"/>
        <v>9.24</v>
      </c>
      <c r="K683" s="21">
        <f t="shared" si="21"/>
        <v>672</v>
      </c>
    </row>
    <row r="684" ht="15" customHeight="1" spans="1:11">
      <c r="A684" s="20">
        <v>683</v>
      </c>
      <c r="B684" s="21" t="s">
        <v>1540</v>
      </c>
      <c r="C684" s="21" t="s">
        <v>1541</v>
      </c>
      <c r="D684" s="21" t="s">
        <v>1542</v>
      </c>
      <c r="E684" s="21" t="s">
        <v>1299</v>
      </c>
      <c r="F684" s="20">
        <v>320</v>
      </c>
      <c r="G684" s="21">
        <v>8</v>
      </c>
      <c r="H684" s="21">
        <v>85.1</v>
      </c>
      <c r="I684" s="21">
        <v>0.162</v>
      </c>
      <c r="J684" s="21">
        <f t="shared" si="20"/>
        <v>0.37444</v>
      </c>
      <c r="K684" s="21">
        <f t="shared" si="21"/>
        <v>27.232</v>
      </c>
    </row>
    <row r="685" ht="15" customHeight="1" spans="1:11">
      <c r="A685" s="20">
        <v>684</v>
      </c>
      <c r="B685" s="21" t="s">
        <v>1540</v>
      </c>
      <c r="C685" s="21" t="s">
        <v>1543</v>
      </c>
      <c r="D685" s="21" t="s">
        <v>1544</v>
      </c>
      <c r="E685" s="21" t="s">
        <v>1299</v>
      </c>
      <c r="F685" s="20">
        <v>320</v>
      </c>
      <c r="G685" s="21">
        <v>150</v>
      </c>
      <c r="H685" s="21">
        <v>2025</v>
      </c>
      <c r="I685" s="21">
        <v>4.6</v>
      </c>
      <c r="J685" s="21">
        <f t="shared" si="20"/>
        <v>8.91</v>
      </c>
      <c r="K685" s="21">
        <f t="shared" si="21"/>
        <v>648</v>
      </c>
    </row>
    <row r="686" ht="15" customHeight="1" spans="1:11">
      <c r="A686" s="20">
        <v>685</v>
      </c>
      <c r="B686" s="21" t="s">
        <v>1540</v>
      </c>
      <c r="C686" s="21" t="s">
        <v>1543</v>
      </c>
      <c r="D686" s="21" t="s">
        <v>1544</v>
      </c>
      <c r="E686" s="21" t="s">
        <v>1299</v>
      </c>
      <c r="F686" s="20">
        <v>320</v>
      </c>
      <c r="G686" s="21">
        <v>150</v>
      </c>
      <c r="H686" s="21">
        <v>2400</v>
      </c>
      <c r="I686" s="21">
        <v>5.54</v>
      </c>
      <c r="J686" s="21">
        <f t="shared" si="20"/>
        <v>10.56</v>
      </c>
      <c r="K686" s="21">
        <f t="shared" si="21"/>
        <v>768</v>
      </c>
    </row>
    <row r="687" ht="15" customHeight="1" spans="1:11">
      <c r="A687" s="20">
        <v>686</v>
      </c>
      <c r="B687" s="21" t="s">
        <v>1540</v>
      </c>
      <c r="C687" s="21" t="s">
        <v>1543</v>
      </c>
      <c r="D687" s="21" t="s">
        <v>1544</v>
      </c>
      <c r="E687" s="21" t="s">
        <v>1299</v>
      </c>
      <c r="F687" s="20">
        <v>320</v>
      </c>
      <c r="G687" s="21">
        <v>250</v>
      </c>
      <c r="H687" s="21">
        <v>5500</v>
      </c>
      <c r="I687" s="21">
        <v>15.06</v>
      </c>
      <c r="J687" s="21">
        <f t="shared" si="20"/>
        <v>24.2</v>
      </c>
      <c r="K687" s="21">
        <f t="shared" si="21"/>
        <v>1760</v>
      </c>
    </row>
    <row r="688" ht="15" customHeight="1" spans="1:11">
      <c r="A688" s="20">
        <v>687</v>
      </c>
      <c r="B688" s="21" t="s">
        <v>1540</v>
      </c>
      <c r="C688" s="21" t="s">
        <v>1543</v>
      </c>
      <c r="D688" s="21" t="s">
        <v>1544</v>
      </c>
      <c r="E688" s="21" t="s">
        <v>1299</v>
      </c>
      <c r="F688" s="20">
        <v>320</v>
      </c>
      <c r="G688" s="21">
        <v>17</v>
      </c>
      <c r="H688" s="21">
        <v>150.45</v>
      </c>
      <c r="I688" s="21">
        <v>0.07</v>
      </c>
      <c r="J688" s="21">
        <f t="shared" si="20"/>
        <v>0.66198</v>
      </c>
      <c r="K688" s="21">
        <f t="shared" si="21"/>
        <v>48.144</v>
      </c>
    </row>
    <row r="689" ht="15" customHeight="1" spans="1:11">
      <c r="A689" s="20">
        <v>688</v>
      </c>
      <c r="B689" s="21" t="s">
        <v>1540</v>
      </c>
      <c r="C689" s="21" t="s">
        <v>1543</v>
      </c>
      <c r="D689" s="21" t="s">
        <v>1544</v>
      </c>
      <c r="E689" s="21" t="s">
        <v>1299</v>
      </c>
      <c r="F689" s="20">
        <v>320</v>
      </c>
      <c r="G689" s="21">
        <v>2</v>
      </c>
      <c r="H689" s="21">
        <v>25.3</v>
      </c>
      <c r="I689" s="21">
        <v>0.04</v>
      </c>
      <c r="J689" s="21">
        <f t="shared" si="20"/>
        <v>0.11132</v>
      </c>
      <c r="K689" s="21">
        <f t="shared" si="21"/>
        <v>8.096</v>
      </c>
    </row>
    <row r="690" ht="15" customHeight="1" spans="1:11">
      <c r="A690" s="20">
        <v>689</v>
      </c>
      <c r="B690" s="21" t="s">
        <v>1545</v>
      </c>
      <c r="C690" s="21" t="s">
        <v>1317</v>
      </c>
      <c r="D690" s="21" t="s">
        <v>1307</v>
      </c>
      <c r="E690" s="21" t="s">
        <v>1299</v>
      </c>
      <c r="F690" s="20">
        <v>320</v>
      </c>
      <c r="G690" s="21">
        <v>6</v>
      </c>
      <c r="H690" s="21">
        <v>60.1</v>
      </c>
      <c r="I690" s="21">
        <v>0.204</v>
      </c>
      <c r="J690" s="21">
        <f t="shared" si="20"/>
        <v>0.26444</v>
      </c>
      <c r="K690" s="21">
        <f t="shared" si="21"/>
        <v>19.232</v>
      </c>
    </row>
    <row r="691" ht="15" customHeight="1" spans="1:11">
      <c r="A691" s="20">
        <v>690</v>
      </c>
      <c r="B691" s="21" t="s">
        <v>1545</v>
      </c>
      <c r="C691" s="21" t="s">
        <v>1317</v>
      </c>
      <c r="D691" s="21" t="s">
        <v>1307</v>
      </c>
      <c r="E691" s="21" t="s">
        <v>1299</v>
      </c>
      <c r="F691" s="20">
        <v>320</v>
      </c>
      <c r="G691" s="21">
        <v>3</v>
      </c>
      <c r="H691" s="21">
        <v>41.6</v>
      </c>
      <c r="I691" s="21">
        <v>0.075</v>
      </c>
      <c r="J691" s="21">
        <f t="shared" si="20"/>
        <v>0.18304</v>
      </c>
      <c r="K691" s="21">
        <f t="shared" si="21"/>
        <v>13.312</v>
      </c>
    </row>
    <row r="692" ht="15" customHeight="1" spans="1:11">
      <c r="A692" s="20">
        <v>691</v>
      </c>
      <c r="B692" s="21" t="s">
        <v>1545</v>
      </c>
      <c r="C692" s="21" t="s">
        <v>1317</v>
      </c>
      <c r="D692" s="21" t="s">
        <v>1307</v>
      </c>
      <c r="E692" s="21" t="s">
        <v>1299</v>
      </c>
      <c r="F692" s="20">
        <v>320</v>
      </c>
      <c r="G692" s="21">
        <v>2</v>
      </c>
      <c r="H692" s="21">
        <v>16</v>
      </c>
      <c r="I692" s="21">
        <v>0.019</v>
      </c>
      <c r="J692" s="21">
        <f t="shared" si="20"/>
        <v>0.0704</v>
      </c>
      <c r="K692" s="21">
        <f t="shared" si="21"/>
        <v>5.12</v>
      </c>
    </row>
    <row r="693" ht="15" customHeight="1" spans="1:11">
      <c r="A693" s="20">
        <v>692</v>
      </c>
      <c r="B693" s="21" t="s">
        <v>1545</v>
      </c>
      <c r="C693" s="21" t="s">
        <v>1384</v>
      </c>
      <c r="D693" s="21" t="s">
        <v>1328</v>
      </c>
      <c r="E693" s="21" t="s">
        <v>1385</v>
      </c>
      <c r="F693" s="20">
        <v>300</v>
      </c>
      <c r="G693" s="21">
        <v>20</v>
      </c>
      <c r="H693" s="21">
        <v>384</v>
      </c>
      <c r="I693" s="21">
        <v>1.3</v>
      </c>
      <c r="J693" s="21">
        <f t="shared" si="20"/>
        <v>1.584</v>
      </c>
      <c r="K693" s="21">
        <f t="shared" si="21"/>
        <v>115.2</v>
      </c>
    </row>
    <row r="694" ht="15" customHeight="1" spans="1:11">
      <c r="A694" s="20">
        <v>693</v>
      </c>
      <c r="B694" s="21" t="s">
        <v>1545</v>
      </c>
      <c r="C694" s="21" t="s">
        <v>1384</v>
      </c>
      <c r="D694" s="21" t="s">
        <v>1328</v>
      </c>
      <c r="E694" s="21" t="s">
        <v>1385</v>
      </c>
      <c r="F694" s="20">
        <v>300</v>
      </c>
      <c r="G694" s="21">
        <v>100</v>
      </c>
      <c r="H694" s="21">
        <v>1500</v>
      </c>
      <c r="I694" s="21">
        <v>4.48</v>
      </c>
      <c r="J694" s="21">
        <f t="shared" si="20"/>
        <v>6.1875</v>
      </c>
      <c r="K694" s="21">
        <f t="shared" si="21"/>
        <v>450</v>
      </c>
    </row>
    <row r="695" ht="15" customHeight="1" spans="1:11">
      <c r="A695" s="20">
        <v>694</v>
      </c>
      <c r="B695" s="21" t="s">
        <v>1545</v>
      </c>
      <c r="C695" s="21" t="s">
        <v>1384</v>
      </c>
      <c r="D695" s="21" t="s">
        <v>1328</v>
      </c>
      <c r="E695" s="21" t="s">
        <v>1385</v>
      </c>
      <c r="F695" s="20">
        <v>300</v>
      </c>
      <c r="G695" s="21">
        <v>18</v>
      </c>
      <c r="H695" s="21">
        <v>345.6</v>
      </c>
      <c r="I695" s="21">
        <v>1.17</v>
      </c>
      <c r="J695" s="21">
        <f t="shared" si="20"/>
        <v>1.4256</v>
      </c>
      <c r="K695" s="21">
        <f t="shared" si="21"/>
        <v>103.68</v>
      </c>
    </row>
    <row r="696" ht="15" customHeight="1" spans="1:11">
      <c r="A696" s="20">
        <v>695</v>
      </c>
      <c r="B696" s="21" t="s">
        <v>1545</v>
      </c>
      <c r="C696" s="21" t="s">
        <v>1384</v>
      </c>
      <c r="D696" s="21" t="s">
        <v>1328</v>
      </c>
      <c r="E696" s="21" t="s">
        <v>1385</v>
      </c>
      <c r="F696" s="20">
        <v>300</v>
      </c>
      <c r="G696" s="21">
        <v>10</v>
      </c>
      <c r="H696" s="21">
        <v>145</v>
      </c>
      <c r="I696" s="21">
        <v>0.39</v>
      </c>
      <c r="J696" s="21">
        <f t="shared" si="20"/>
        <v>0.598125</v>
      </c>
      <c r="K696" s="21">
        <f t="shared" si="21"/>
        <v>43.5</v>
      </c>
    </row>
    <row r="697" ht="15" customHeight="1" spans="1:11">
      <c r="A697" s="20">
        <v>696</v>
      </c>
      <c r="B697" s="21" t="s">
        <v>1545</v>
      </c>
      <c r="C697" s="21" t="s">
        <v>1384</v>
      </c>
      <c r="D697" s="21" t="s">
        <v>1328</v>
      </c>
      <c r="E697" s="21" t="s">
        <v>1385</v>
      </c>
      <c r="F697" s="20">
        <v>300</v>
      </c>
      <c r="G697" s="21">
        <v>1</v>
      </c>
      <c r="H697" s="21">
        <v>0.3</v>
      </c>
      <c r="I697" s="21">
        <v>0.002</v>
      </c>
      <c r="J697" s="21">
        <f t="shared" si="20"/>
        <v>0.0012375</v>
      </c>
      <c r="K697" s="21">
        <f t="shared" si="21"/>
        <v>0.09</v>
      </c>
    </row>
    <row r="698" ht="15" customHeight="1" spans="1:11">
      <c r="A698" s="20">
        <v>697</v>
      </c>
      <c r="B698" s="21" t="s">
        <v>1545</v>
      </c>
      <c r="C698" s="21" t="s">
        <v>1546</v>
      </c>
      <c r="D698" s="21" t="s">
        <v>1307</v>
      </c>
      <c r="E698" s="21" t="s">
        <v>1299</v>
      </c>
      <c r="F698" s="20">
        <v>320</v>
      </c>
      <c r="G698" s="21">
        <v>300</v>
      </c>
      <c r="H698" s="21">
        <v>5550</v>
      </c>
      <c r="I698" s="21">
        <v>14</v>
      </c>
      <c r="J698" s="21">
        <f t="shared" si="20"/>
        <v>24.42</v>
      </c>
      <c r="K698" s="21">
        <f t="shared" si="21"/>
        <v>1776</v>
      </c>
    </row>
    <row r="699" ht="15" customHeight="1" spans="1:11">
      <c r="A699" s="20">
        <v>698</v>
      </c>
      <c r="B699" s="21" t="s">
        <v>1545</v>
      </c>
      <c r="C699" s="21" t="s">
        <v>1440</v>
      </c>
      <c r="D699" s="21" t="s">
        <v>1441</v>
      </c>
      <c r="E699" s="21" t="s">
        <v>1299</v>
      </c>
      <c r="F699" s="20">
        <v>320</v>
      </c>
      <c r="G699" s="21">
        <v>250</v>
      </c>
      <c r="H699" s="21">
        <v>3825</v>
      </c>
      <c r="I699" s="21">
        <v>9.531</v>
      </c>
      <c r="J699" s="21">
        <f t="shared" si="20"/>
        <v>16.83</v>
      </c>
      <c r="K699" s="21">
        <f t="shared" si="21"/>
        <v>1224</v>
      </c>
    </row>
    <row r="700" ht="15" customHeight="1" spans="1:11">
      <c r="A700" s="20">
        <v>699</v>
      </c>
      <c r="B700" s="21" t="s">
        <v>1545</v>
      </c>
      <c r="C700" s="21" t="s">
        <v>1315</v>
      </c>
      <c r="D700" s="21" t="s">
        <v>1343</v>
      </c>
      <c r="E700" s="21" t="s">
        <v>1305</v>
      </c>
      <c r="F700" s="20">
        <v>320</v>
      </c>
      <c r="G700" s="21">
        <v>350</v>
      </c>
      <c r="H700" s="21">
        <v>5460</v>
      </c>
      <c r="I700" s="21">
        <v>14.04</v>
      </c>
      <c r="J700" s="21">
        <f t="shared" si="20"/>
        <v>24.024</v>
      </c>
      <c r="K700" s="21">
        <f t="shared" si="21"/>
        <v>1747.2</v>
      </c>
    </row>
    <row r="701" ht="15" customHeight="1" spans="1:11">
      <c r="A701" s="20">
        <v>700</v>
      </c>
      <c r="B701" s="21" t="s">
        <v>1545</v>
      </c>
      <c r="C701" s="21" t="s">
        <v>1440</v>
      </c>
      <c r="D701" s="21" t="s">
        <v>1441</v>
      </c>
      <c r="E701" s="21" t="s">
        <v>1299</v>
      </c>
      <c r="F701" s="20">
        <v>320</v>
      </c>
      <c r="G701" s="21">
        <v>250</v>
      </c>
      <c r="H701" s="21">
        <v>6075</v>
      </c>
      <c r="I701" s="21">
        <v>13.17</v>
      </c>
      <c r="J701" s="21">
        <f t="shared" si="20"/>
        <v>26.73</v>
      </c>
      <c r="K701" s="21">
        <f t="shared" si="21"/>
        <v>1944</v>
      </c>
    </row>
    <row r="702" ht="15" customHeight="1" spans="1:11">
      <c r="A702" s="20">
        <v>701</v>
      </c>
      <c r="B702" s="21" t="s">
        <v>1545</v>
      </c>
      <c r="C702" s="21" t="s">
        <v>1303</v>
      </c>
      <c r="D702" s="21" t="s">
        <v>1304</v>
      </c>
      <c r="E702" s="21" t="s">
        <v>1305</v>
      </c>
      <c r="F702" s="20">
        <v>320</v>
      </c>
      <c r="G702" s="21">
        <v>63</v>
      </c>
      <c r="H702" s="21">
        <v>724.5</v>
      </c>
      <c r="I702" s="21">
        <v>2.347</v>
      </c>
      <c r="J702" s="21">
        <f t="shared" si="20"/>
        <v>3.1878</v>
      </c>
      <c r="K702" s="21">
        <f t="shared" si="21"/>
        <v>231.84</v>
      </c>
    </row>
    <row r="703" ht="15" customHeight="1" spans="1:11">
      <c r="A703" s="20">
        <v>702</v>
      </c>
      <c r="B703" s="21" t="s">
        <v>1545</v>
      </c>
      <c r="C703" s="21" t="s">
        <v>1303</v>
      </c>
      <c r="D703" s="21" t="s">
        <v>1304</v>
      </c>
      <c r="E703" s="21" t="s">
        <v>1299</v>
      </c>
      <c r="F703" s="20">
        <v>320</v>
      </c>
      <c r="G703" s="21">
        <v>63</v>
      </c>
      <c r="H703" s="21">
        <v>724.5</v>
      </c>
      <c r="I703" s="21">
        <v>2.347</v>
      </c>
      <c r="J703" s="21">
        <f t="shared" si="20"/>
        <v>3.1878</v>
      </c>
      <c r="K703" s="21">
        <f t="shared" si="21"/>
        <v>231.84</v>
      </c>
    </row>
    <row r="704" ht="15" customHeight="1" spans="1:11">
      <c r="A704" s="20">
        <v>703</v>
      </c>
      <c r="B704" s="21" t="s">
        <v>1545</v>
      </c>
      <c r="C704" s="21" t="s">
        <v>1317</v>
      </c>
      <c r="D704" s="21" t="s">
        <v>1395</v>
      </c>
      <c r="E704" s="21" t="s">
        <v>1299</v>
      </c>
      <c r="F704" s="20">
        <v>320</v>
      </c>
      <c r="G704" s="21">
        <v>200</v>
      </c>
      <c r="H704" s="21">
        <v>3400</v>
      </c>
      <c r="I704" s="21">
        <v>7.663</v>
      </c>
      <c r="J704" s="21">
        <f t="shared" si="20"/>
        <v>14.96</v>
      </c>
      <c r="K704" s="21">
        <f t="shared" si="21"/>
        <v>1088</v>
      </c>
    </row>
    <row r="705" ht="15" customHeight="1" spans="1:11">
      <c r="A705" s="20">
        <v>704</v>
      </c>
      <c r="B705" s="21" t="s">
        <v>1547</v>
      </c>
      <c r="C705" s="21" t="s">
        <v>1548</v>
      </c>
      <c r="D705" s="21" t="s">
        <v>1549</v>
      </c>
      <c r="E705" s="21" t="s">
        <v>1299</v>
      </c>
      <c r="F705" s="20">
        <v>320</v>
      </c>
      <c r="G705" s="21">
        <v>150</v>
      </c>
      <c r="H705" s="21">
        <v>3150</v>
      </c>
      <c r="I705" s="21">
        <v>6.77</v>
      </c>
      <c r="J705" s="21">
        <f t="shared" si="20"/>
        <v>13.86</v>
      </c>
      <c r="K705" s="21">
        <f t="shared" si="21"/>
        <v>1008</v>
      </c>
    </row>
    <row r="706" ht="15" customHeight="1" spans="1:11">
      <c r="A706" s="20">
        <v>705</v>
      </c>
      <c r="B706" s="21" t="s">
        <v>1547</v>
      </c>
      <c r="C706" s="21" t="s">
        <v>1361</v>
      </c>
      <c r="D706" s="21" t="s">
        <v>1362</v>
      </c>
      <c r="E706" s="21" t="s">
        <v>1299</v>
      </c>
      <c r="F706" s="20">
        <v>320</v>
      </c>
      <c r="G706" s="21">
        <v>300</v>
      </c>
      <c r="H706" s="21">
        <v>6450</v>
      </c>
      <c r="I706" s="21">
        <v>15.581</v>
      </c>
      <c r="J706" s="21">
        <f t="shared" ref="J706:J769" si="22">SUMPRODUCT(0.01375,F706,H706/1000)</f>
        <v>28.38</v>
      </c>
      <c r="K706" s="21">
        <f t="shared" ref="K706:K769" si="23">SUMPRODUCT(F706,H706/1000)</f>
        <v>2064</v>
      </c>
    </row>
    <row r="707" ht="15" customHeight="1" spans="1:11">
      <c r="A707" s="20">
        <v>706</v>
      </c>
      <c r="B707" s="21" t="s">
        <v>1547</v>
      </c>
      <c r="C707" s="21" t="s">
        <v>1361</v>
      </c>
      <c r="D707" s="21" t="s">
        <v>1362</v>
      </c>
      <c r="E707" s="21" t="s">
        <v>1299</v>
      </c>
      <c r="F707" s="20">
        <v>320</v>
      </c>
      <c r="G707" s="21">
        <v>67</v>
      </c>
      <c r="H707" s="21">
        <v>636.5</v>
      </c>
      <c r="I707" s="21">
        <v>0.283</v>
      </c>
      <c r="J707" s="21">
        <f t="shared" si="22"/>
        <v>2.8006</v>
      </c>
      <c r="K707" s="21">
        <f t="shared" si="23"/>
        <v>203.68</v>
      </c>
    </row>
    <row r="708" ht="15" customHeight="1" spans="1:11">
      <c r="A708" s="20">
        <v>707</v>
      </c>
      <c r="B708" s="21" t="s">
        <v>1547</v>
      </c>
      <c r="C708" s="21" t="s">
        <v>1361</v>
      </c>
      <c r="D708" s="21" t="s">
        <v>1362</v>
      </c>
      <c r="E708" s="21" t="s">
        <v>1299</v>
      </c>
      <c r="F708" s="20">
        <v>320</v>
      </c>
      <c r="G708" s="21">
        <v>1</v>
      </c>
      <c r="H708" s="21">
        <v>3</v>
      </c>
      <c r="I708" s="21">
        <v>0.001</v>
      </c>
      <c r="J708" s="21">
        <f t="shared" si="22"/>
        <v>0.0132</v>
      </c>
      <c r="K708" s="21">
        <f t="shared" si="23"/>
        <v>0.96</v>
      </c>
    </row>
    <row r="709" ht="15" customHeight="1" spans="1:11">
      <c r="A709" s="20">
        <v>708</v>
      </c>
      <c r="B709" s="21" t="s">
        <v>1547</v>
      </c>
      <c r="C709" s="21" t="s">
        <v>1361</v>
      </c>
      <c r="D709" s="21" t="s">
        <v>1362</v>
      </c>
      <c r="E709" s="21" t="s">
        <v>1299</v>
      </c>
      <c r="F709" s="20">
        <v>320</v>
      </c>
      <c r="G709" s="21">
        <v>1</v>
      </c>
      <c r="H709" s="21">
        <v>1.1</v>
      </c>
      <c r="I709" s="21">
        <v>0.003</v>
      </c>
      <c r="J709" s="21">
        <f t="shared" si="22"/>
        <v>0.00484</v>
      </c>
      <c r="K709" s="21">
        <f t="shared" si="23"/>
        <v>0.352</v>
      </c>
    </row>
    <row r="710" ht="15" customHeight="1" spans="1:11">
      <c r="A710" s="20">
        <v>709</v>
      </c>
      <c r="B710" s="21" t="s">
        <v>1547</v>
      </c>
      <c r="C710" s="21" t="s">
        <v>1313</v>
      </c>
      <c r="D710" s="21" t="s">
        <v>1363</v>
      </c>
      <c r="E710" s="21" t="s">
        <v>1299</v>
      </c>
      <c r="F710" s="20">
        <v>320</v>
      </c>
      <c r="G710" s="21">
        <v>200</v>
      </c>
      <c r="H710" s="21">
        <v>3600</v>
      </c>
      <c r="I710" s="21">
        <v>11.09</v>
      </c>
      <c r="J710" s="21">
        <f t="shared" si="22"/>
        <v>15.84</v>
      </c>
      <c r="K710" s="21">
        <f t="shared" si="23"/>
        <v>1152</v>
      </c>
    </row>
    <row r="711" ht="15" customHeight="1" spans="1:11">
      <c r="A711" s="20">
        <v>710</v>
      </c>
      <c r="B711" s="21" t="s">
        <v>1550</v>
      </c>
      <c r="C711" s="21" t="s">
        <v>1551</v>
      </c>
      <c r="D711" s="21" t="s">
        <v>1307</v>
      </c>
      <c r="E711" s="21" t="s">
        <v>1299</v>
      </c>
      <c r="F711" s="20">
        <v>320</v>
      </c>
      <c r="G711" s="21">
        <v>35</v>
      </c>
      <c r="H711" s="21">
        <v>307</v>
      </c>
      <c r="I711" s="21">
        <v>0.17</v>
      </c>
      <c r="J711" s="21">
        <f t="shared" si="22"/>
        <v>1.3508</v>
      </c>
      <c r="K711" s="21">
        <f t="shared" si="23"/>
        <v>98.24</v>
      </c>
    </row>
    <row r="712" ht="15" customHeight="1" spans="1:11">
      <c r="A712" s="20">
        <v>711</v>
      </c>
      <c r="B712" s="21" t="s">
        <v>1550</v>
      </c>
      <c r="C712" s="21" t="s">
        <v>1317</v>
      </c>
      <c r="D712" s="21" t="s">
        <v>1350</v>
      </c>
      <c r="E712" s="21" t="s">
        <v>1299</v>
      </c>
      <c r="F712" s="20">
        <v>320</v>
      </c>
      <c r="G712" s="21">
        <v>500</v>
      </c>
      <c r="H712" s="21">
        <v>8250</v>
      </c>
      <c r="I712" s="21">
        <v>21.445</v>
      </c>
      <c r="J712" s="21">
        <f t="shared" si="22"/>
        <v>36.3</v>
      </c>
      <c r="K712" s="21">
        <f t="shared" si="23"/>
        <v>2640</v>
      </c>
    </row>
    <row r="713" ht="15" customHeight="1" spans="1:11">
      <c r="A713" s="20">
        <v>712</v>
      </c>
      <c r="B713" s="21" t="s">
        <v>1550</v>
      </c>
      <c r="C713" s="21" t="s">
        <v>1317</v>
      </c>
      <c r="D713" s="21" t="s">
        <v>1350</v>
      </c>
      <c r="E713" s="21" t="s">
        <v>1299</v>
      </c>
      <c r="F713" s="20">
        <v>320</v>
      </c>
      <c r="G713" s="21">
        <v>300</v>
      </c>
      <c r="H713" s="21">
        <v>1800</v>
      </c>
      <c r="I713" s="21">
        <v>5.196</v>
      </c>
      <c r="J713" s="21">
        <f t="shared" si="22"/>
        <v>7.92</v>
      </c>
      <c r="K713" s="21">
        <f t="shared" si="23"/>
        <v>576</v>
      </c>
    </row>
    <row r="714" ht="15" customHeight="1" spans="1:11">
      <c r="A714" s="20">
        <v>713</v>
      </c>
      <c r="B714" s="21" t="s">
        <v>1550</v>
      </c>
      <c r="C714" s="21" t="s">
        <v>1317</v>
      </c>
      <c r="D714" s="21" t="s">
        <v>1350</v>
      </c>
      <c r="E714" s="21" t="s">
        <v>1299</v>
      </c>
      <c r="F714" s="20">
        <v>320</v>
      </c>
      <c r="G714" s="21">
        <v>413</v>
      </c>
      <c r="H714" s="21">
        <v>6938.4</v>
      </c>
      <c r="I714" s="21">
        <v>15.823</v>
      </c>
      <c r="J714" s="21">
        <f t="shared" si="22"/>
        <v>30.52896</v>
      </c>
      <c r="K714" s="21">
        <f t="shared" si="23"/>
        <v>2220.288</v>
      </c>
    </row>
    <row r="715" ht="15" customHeight="1" spans="1:11">
      <c r="A715" s="20">
        <v>714</v>
      </c>
      <c r="B715" s="21" t="s">
        <v>1552</v>
      </c>
      <c r="C715" s="21" t="s">
        <v>1313</v>
      </c>
      <c r="D715" s="21" t="s">
        <v>1377</v>
      </c>
      <c r="E715" s="21" t="s">
        <v>1299</v>
      </c>
      <c r="F715" s="20">
        <v>320</v>
      </c>
      <c r="G715" s="21">
        <v>150</v>
      </c>
      <c r="H715" s="21">
        <v>2445</v>
      </c>
      <c r="I715" s="21">
        <v>7</v>
      </c>
      <c r="J715" s="21">
        <f t="shared" si="22"/>
        <v>10.758</v>
      </c>
      <c r="K715" s="21">
        <f t="shared" si="23"/>
        <v>782.4</v>
      </c>
    </row>
    <row r="716" ht="15" customHeight="1" spans="1:11">
      <c r="A716" s="20">
        <v>715</v>
      </c>
      <c r="B716" s="21" t="s">
        <v>1552</v>
      </c>
      <c r="C716" s="21" t="s">
        <v>1414</v>
      </c>
      <c r="D716" s="21" t="s">
        <v>1321</v>
      </c>
      <c r="E716" s="21" t="s">
        <v>1305</v>
      </c>
      <c r="F716" s="20">
        <v>320</v>
      </c>
      <c r="G716" s="21">
        <v>96</v>
      </c>
      <c r="H716" s="21">
        <v>1810</v>
      </c>
      <c r="I716" s="21">
        <v>5.4</v>
      </c>
      <c r="J716" s="21">
        <f t="shared" si="22"/>
        <v>7.964</v>
      </c>
      <c r="K716" s="21">
        <f t="shared" si="23"/>
        <v>579.2</v>
      </c>
    </row>
    <row r="717" ht="15" customHeight="1" spans="1:11">
      <c r="A717" s="20">
        <v>716</v>
      </c>
      <c r="B717" s="21" t="s">
        <v>1552</v>
      </c>
      <c r="C717" s="21" t="s">
        <v>1414</v>
      </c>
      <c r="D717" s="21" t="s">
        <v>1321</v>
      </c>
      <c r="E717" s="21" t="s">
        <v>1305</v>
      </c>
      <c r="F717" s="20">
        <v>320</v>
      </c>
      <c r="G717" s="21">
        <v>1</v>
      </c>
      <c r="H717" s="21">
        <v>12.5</v>
      </c>
      <c r="I717" s="21">
        <v>0.05</v>
      </c>
      <c r="J717" s="21">
        <f t="shared" si="22"/>
        <v>0.055</v>
      </c>
      <c r="K717" s="21">
        <f t="shared" si="23"/>
        <v>4</v>
      </c>
    </row>
    <row r="718" ht="15" customHeight="1" spans="1:11">
      <c r="A718" s="20">
        <v>717</v>
      </c>
      <c r="B718" s="21" t="s">
        <v>1552</v>
      </c>
      <c r="C718" s="21" t="s">
        <v>1414</v>
      </c>
      <c r="D718" s="21" t="s">
        <v>1321</v>
      </c>
      <c r="E718" s="21" t="s">
        <v>1305</v>
      </c>
      <c r="F718" s="20">
        <v>320</v>
      </c>
      <c r="G718" s="21">
        <v>440</v>
      </c>
      <c r="H718" s="21">
        <v>11844</v>
      </c>
      <c r="I718" s="21">
        <v>34.8</v>
      </c>
      <c r="J718" s="21">
        <f t="shared" si="22"/>
        <v>52.1136</v>
      </c>
      <c r="K718" s="21">
        <f t="shared" si="23"/>
        <v>3790.08</v>
      </c>
    </row>
    <row r="719" ht="15" customHeight="1" spans="1:11">
      <c r="A719" s="20">
        <v>718</v>
      </c>
      <c r="B719" s="21" t="s">
        <v>1552</v>
      </c>
      <c r="C719" s="21" t="s">
        <v>1414</v>
      </c>
      <c r="D719" s="21" t="s">
        <v>1321</v>
      </c>
      <c r="E719" s="21" t="s">
        <v>1305</v>
      </c>
      <c r="F719" s="20">
        <v>320</v>
      </c>
      <c r="G719" s="21">
        <v>2</v>
      </c>
      <c r="H719" s="21">
        <v>24</v>
      </c>
      <c r="I719" s="21">
        <v>0.1</v>
      </c>
      <c r="J719" s="21">
        <f t="shared" si="22"/>
        <v>0.1056</v>
      </c>
      <c r="K719" s="21">
        <f t="shared" si="23"/>
        <v>7.68</v>
      </c>
    </row>
    <row r="720" ht="15" customHeight="1" spans="1:11">
      <c r="A720" s="20">
        <v>719</v>
      </c>
      <c r="B720" s="21" t="s">
        <v>1552</v>
      </c>
      <c r="C720" s="21" t="s">
        <v>1414</v>
      </c>
      <c r="D720" s="21" t="s">
        <v>1321</v>
      </c>
      <c r="E720" s="21" t="s">
        <v>1305</v>
      </c>
      <c r="F720" s="20">
        <v>320</v>
      </c>
      <c r="G720" s="21">
        <v>5</v>
      </c>
      <c r="H720" s="21">
        <v>50.6</v>
      </c>
      <c r="I720" s="21">
        <v>0.2</v>
      </c>
      <c r="J720" s="21">
        <f t="shared" si="22"/>
        <v>0.22264</v>
      </c>
      <c r="K720" s="21">
        <f t="shared" si="23"/>
        <v>16.192</v>
      </c>
    </row>
    <row r="721" ht="15" customHeight="1" spans="1:11">
      <c r="A721" s="20">
        <v>720</v>
      </c>
      <c r="B721" s="21" t="s">
        <v>1552</v>
      </c>
      <c r="C721" s="21" t="s">
        <v>1414</v>
      </c>
      <c r="D721" s="21" t="s">
        <v>1321</v>
      </c>
      <c r="E721" s="21" t="s">
        <v>1305</v>
      </c>
      <c r="F721" s="20">
        <v>320</v>
      </c>
      <c r="G721" s="21">
        <v>1862</v>
      </c>
      <c r="H721" s="21">
        <v>25882</v>
      </c>
      <c r="I721" s="21">
        <v>115.5</v>
      </c>
      <c r="J721" s="21">
        <f t="shared" si="22"/>
        <v>113.8808</v>
      </c>
      <c r="K721" s="21">
        <f t="shared" si="23"/>
        <v>8282.24</v>
      </c>
    </row>
    <row r="722" ht="15" customHeight="1" spans="1:11">
      <c r="A722" s="20">
        <v>721</v>
      </c>
      <c r="B722" s="21" t="s">
        <v>1552</v>
      </c>
      <c r="C722" s="21" t="s">
        <v>1339</v>
      </c>
      <c r="D722" s="21" t="s">
        <v>1363</v>
      </c>
      <c r="E722" s="21" t="s">
        <v>1359</v>
      </c>
      <c r="F722" s="20">
        <v>50</v>
      </c>
      <c r="G722" s="21">
        <v>100</v>
      </c>
      <c r="H722" s="21">
        <v>1600</v>
      </c>
      <c r="I722" s="21">
        <v>3.8</v>
      </c>
      <c r="J722" s="21">
        <f t="shared" si="22"/>
        <v>1.1</v>
      </c>
      <c r="K722" s="21">
        <f t="shared" si="23"/>
        <v>80</v>
      </c>
    </row>
    <row r="723" ht="15" customHeight="1" spans="1:11">
      <c r="A723" s="20">
        <v>722</v>
      </c>
      <c r="B723" s="21" t="s">
        <v>1552</v>
      </c>
      <c r="C723" s="21" t="s">
        <v>1553</v>
      </c>
      <c r="D723" s="21" t="s">
        <v>1307</v>
      </c>
      <c r="E723" s="21" t="s">
        <v>1299</v>
      </c>
      <c r="F723" s="20">
        <v>320</v>
      </c>
      <c r="G723" s="21">
        <v>51</v>
      </c>
      <c r="H723" s="21">
        <v>692</v>
      </c>
      <c r="I723" s="21">
        <v>1.16</v>
      </c>
      <c r="J723" s="21">
        <f t="shared" si="22"/>
        <v>3.0448</v>
      </c>
      <c r="K723" s="21">
        <f t="shared" si="23"/>
        <v>221.44</v>
      </c>
    </row>
    <row r="724" ht="15" customHeight="1" spans="1:11">
      <c r="A724" s="20">
        <v>723</v>
      </c>
      <c r="B724" s="21" t="s">
        <v>1552</v>
      </c>
      <c r="C724" s="21" t="s">
        <v>1524</v>
      </c>
      <c r="D724" s="21" t="s">
        <v>1328</v>
      </c>
      <c r="E724" s="21" t="s">
        <v>1299</v>
      </c>
      <c r="F724" s="20">
        <v>320</v>
      </c>
      <c r="G724" s="21">
        <v>100</v>
      </c>
      <c r="H724" s="21">
        <v>2030</v>
      </c>
      <c r="I724" s="21">
        <v>4.6</v>
      </c>
      <c r="J724" s="21">
        <f t="shared" si="22"/>
        <v>8.932</v>
      </c>
      <c r="K724" s="21">
        <f t="shared" si="23"/>
        <v>649.6</v>
      </c>
    </row>
    <row r="725" ht="15" customHeight="1" spans="1:11">
      <c r="A725" s="20">
        <v>724</v>
      </c>
      <c r="B725" s="21" t="s">
        <v>1552</v>
      </c>
      <c r="C725" s="21" t="s">
        <v>1524</v>
      </c>
      <c r="D725" s="21" t="s">
        <v>1328</v>
      </c>
      <c r="E725" s="21" t="s">
        <v>1299</v>
      </c>
      <c r="F725" s="20">
        <v>320</v>
      </c>
      <c r="G725" s="21">
        <v>200</v>
      </c>
      <c r="H725" s="21">
        <v>3000</v>
      </c>
      <c r="I725" s="21">
        <v>8.37</v>
      </c>
      <c r="J725" s="21">
        <f t="shared" si="22"/>
        <v>13.2</v>
      </c>
      <c r="K725" s="21">
        <f t="shared" si="23"/>
        <v>960</v>
      </c>
    </row>
    <row r="726" ht="15" customHeight="1" spans="1:11">
      <c r="A726" s="20">
        <v>725</v>
      </c>
      <c r="B726" s="21" t="s">
        <v>1552</v>
      </c>
      <c r="C726" s="21" t="s">
        <v>1524</v>
      </c>
      <c r="D726" s="21" t="s">
        <v>1328</v>
      </c>
      <c r="E726" s="21" t="s">
        <v>1299</v>
      </c>
      <c r="F726" s="20">
        <v>320</v>
      </c>
      <c r="G726" s="21">
        <v>100</v>
      </c>
      <c r="H726" s="21">
        <v>2060</v>
      </c>
      <c r="I726" s="21">
        <v>5.28</v>
      </c>
      <c r="J726" s="21">
        <f t="shared" si="22"/>
        <v>9.064</v>
      </c>
      <c r="K726" s="21">
        <f t="shared" si="23"/>
        <v>659.2</v>
      </c>
    </row>
    <row r="727" ht="15" customHeight="1" spans="1:11">
      <c r="A727" s="20">
        <v>726</v>
      </c>
      <c r="B727" s="21" t="s">
        <v>1552</v>
      </c>
      <c r="C727" s="21" t="s">
        <v>1524</v>
      </c>
      <c r="D727" s="21" t="s">
        <v>1328</v>
      </c>
      <c r="E727" s="21" t="s">
        <v>1299</v>
      </c>
      <c r="F727" s="20">
        <v>320</v>
      </c>
      <c r="G727" s="21">
        <v>150</v>
      </c>
      <c r="H727" s="21">
        <v>1980</v>
      </c>
      <c r="I727" s="21">
        <v>5.39</v>
      </c>
      <c r="J727" s="21">
        <f t="shared" si="22"/>
        <v>8.712</v>
      </c>
      <c r="K727" s="21">
        <f t="shared" si="23"/>
        <v>633.6</v>
      </c>
    </row>
    <row r="728" ht="15" customHeight="1" spans="1:11">
      <c r="A728" s="20">
        <v>727</v>
      </c>
      <c r="B728" s="21" t="s">
        <v>1552</v>
      </c>
      <c r="C728" s="21" t="s">
        <v>1524</v>
      </c>
      <c r="D728" s="21" t="s">
        <v>1328</v>
      </c>
      <c r="E728" s="21" t="s">
        <v>1299</v>
      </c>
      <c r="F728" s="20">
        <v>320</v>
      </c>
      <c r="G728" s="21">
        <v>50</v>
      </c>
      <c r="H728" s="21">
        <v>775</v>
      </c>
      <c r="I728" s="21">
        <v>1.89</v>
      </c>
      <c r="J728" s="21">
        <f t="shared" si="22"/>
        <v>3.41</v>
      </c>
      <c r="K728" s="21">
        <f t="shared" si="23"/>
        <v>248</v>
      </c>
    </row>
    <row r="729" ht="15" customHeight="1" spans="1:11">
      <c r="A729" s="20">
        <v>728</v>
      </c>
      <c r="B729" s="21" t="s">
        <v>1552</v>
      </c>
      <c r="C729" s="21" t="s">
        <v>1524</v>
      </c>
      <c r="D729" s="21" t="s">
        <v>1328</v>
      </c>
      <c r="E729" s="21" t="s">
        <v>1299</v>
      </c>
      <c r="F729" s="20">
        <v>320</v>
      </c>
      <c r="G729" s="21">
        <v>68</v>
      </c>
      <c r="H729" s="21">
        <v>646</v>
      </c>
      <c r="I729" s="21">
        <v>0.28</v>
      </c>
      <c r="J729" s="21">
        <f t="shared" si="22"/>
        <v>2.8424</v>
      </c>
      <c r="K729" s="21">
        <f t="shared" si="23"/>
        <v>206.72</v>
      </c>
    </row>
    <row r="730" ht="15" customHeight="1" spans="1:11">
      <c r="A730" s="20">
        <v>729</v>
      </c>
      <c r="B730" s="21" t="s">
        <v>1552</v>
      </c>
      <c r="C730" s="21" t="s">
        <v>1524</v>
      </c>
      <c r="D730" s="21" t="s">
        <v>1328</v>
      </c>
      <c r="E730" s="21" t="s">
        <v>1299</v>
      </c>
      <c r="F730" s="20">
        <v>320</v>
      </c>
      <c r="G730" s="21">
        <v>9</v>
      </c>
      <c r="H730" s="21">
        <v>102.2</v>
      </c>
      <c r="I730" s="21">
        <v>0.17</v>
      </c>
      <c r="J730" s="21">
        <f t="shared" si="22"/>
        <v>0.44968</v>
      </c>
      <c r="K730" s="21">
        <f t="shared" si="23"/>
        <v>32.704</v>
      </c>
    </row>
    <row r="731" ht="15" customHeight="1" spans="1:11">
      <c r="A731" s="20">
        <v>730</v>
      </c>
      <c r="B731" s="21" t="s">
        <v>1552</v>
      </c>
      <c r="C731" s="21" t="s">
        <v>1297</v>
      </c>
      <c r="D731" s="21" t="s">
        <v>1301</v>
      </c>
      <c r="E731" s="21" t="s">
        <v>1299</v>
      </c>
      <c r="F731" s="20">
        <v>320</v>
      </c>
      <c r="G731" s="21">
        <v>150</v>
      </c>
      <c r="H731" s="21">
        <v>2325</v>
      </c>
      <c r="I731" s="21">
        <v>6.34</v>
      </c>
      <c r="J731" s="21">
        <f t="shared" si="22"/>
        <v>10.23</v>
      </c>
      <c r="K731" s="21">
        <f t="shared" si="23"/>
        <v>744</v>
      </c>
    </row>
    <row r="732" ht="15" customHeight="1" spans="1:11">
      <c r="A732" s="20">
        <v>731</v>
      </c>
      <c r="B732" s="21" t="s">
        <v>1552</v>
      </c>
      <c r="C732" s="21" t="s">
        <v>1303</v>
      </c>
      <c r="D732" s="21" t="s">
        <v>1301</v>
      </c>
      <c r="E732" s="21" t="s">
        <v>1305</v>
      </c>
      <c r="F732" s="20">
        <v>320</v>
      </c>
      <c r="G732" s="21">
        <v>63</v>
      </c>
      <c r="H732" s="21">
        <v>661.5</v>
      </c>
      <c r="I732" s="21">
        <v>2.35</v>
      </c>
      <c r="J732" s="21">
        <f t="shared" si="22"/>
        <v>2.9106</v>
      </c>
      <c r="K732" s="21">
        <f t="shared" si="23"/>
        <v>211.68</v>
      </c>
    </row>
    <row r="733" ht="15" customHeight="1" spans="1:11">
      <c r="A733" s="20">
        <v>732</v>
      </c>
      <c r="B733" s="21" t="s">
        <v>1554</v>
      </c>
      <c r="C733" s="21" t="s">
        <v>1555</v>
      </c>
      <c r="D733" s="21" t="s">
        <v>1464</v>
      </c>
      <c r="E733" s="21" t="s">
        <v>1305</v>
      </c>
      <c r="F733" s="20">
        <v>320</v>
      </c>
      <c r="G733" s="21">
        <v>250</v>
      </c>
      <c r="H733" s="21">
        <v>3400</v>
      </c>
      <c r="I733" s="21">
        <v>7.66</v>
      </c>
      <c r="J733" s="21">
        <f t="shared" si="22"/>
        <v>14.96</v>
      </c>
      <c r="K733" s="21">
        <f t="shared" si="23"/>
        <v>1088</v>
      </c>
    </row>
    <row r="734" ht="15" customHeight="1" spans="1:11">
      <c r="A734" s="20">
        <v>733</v>
      </c>
      <c r="B734" s="21" t="s">
        <v>1554</v>
      </c>
      <c r="C734" s="21" t="s">
        <v>1555</v>
      </c>
      <c r="D734" s="21" t="s">
        <v>1464</v>
      </c>
      <c r="E734" s="21" t="s">
        <v>1305</v>
      </c>
      <c r="F734" s="20">
        <v>320</v>
      </c>
      <c r="G734" s="21">
        <v>250</v>
      </c>
      <c r="H734" s="21">
        <v>5250</v>
      </c>
      <c r="I734" s="21">
        <v>13.2</v>
      </c>
      <c r="J734" s="21">
        <f t="shared" si="22"/>
        <v>23.1</v>
      </c>
      <c r="K734" s="21">
        <f t="shared" si="23"/>
        <v>1680</v>
      </c>
    </row>
    <row r="735" ht="15" customHeight="1" spans="1:11">
      <c r="A735" s="20">
        <v>734</v>
      </c>
      <c r="B735" s="21" t="s">
        <v>1554</v>
      </c>
      <c r="C735" s="21" t="s">
        <v>1320</v>
      </c>
      <c r="D735" s="21" t="s">
        <v>1321</v>
      </c>
      <c r="E735" s="21" t="s">
        <v>1299</v>
      </c>
      <c r="F735" s="20">
        <v>320</v>
      </c>
      <c r="G735" s="21">
        <v>4</v>
      </c>
      <c r="H735" s="21">
        <v>26.6</v>
      </c>
      <c r="I735" s="21">
        <v>0.17</v>
      </c>
      <c r="J735" s="21">
        <f t="shared" si="22"/>
        <v>0.11704</v>
      </c>
      <c r="K735" s="21">
        <f t="shared" si="23"/>
        <v>8.512</v>
      </c>
    </row>
    <row r="736" ht="15" customHeight="1" spans="1:11">
      <c r="A736" s="20">
        <v>735</v>
      </c>
      <c r="B736" s="21" t="s">
        <v>1554</v>
      </c>
      <c r="C736" s="21" t="s">
        <v>1320</v>
      </c>
      <c r="D736" s="21" t="s">
        <v>1321</v>
      </c>
      <c r="E736" s="21" t="s">
        <v>1299</v>
      </c>
      <c r="F736" s="20">
        <v>320</v>
      </c>
      <c r="G736" s="21">
        <v>350</v>
      </c>
      <c r="H736" s="21">
        <v>4900</v>
      </c>
      <c r="I736" s="21">
        <v>10.7</v>
      </c>
      <c r="J736" s="21">
        <f t="shared" si="22"/>
        <v>21.56</v>
      </c>
      <c r="K736" s="21">
        <f t="shared" si="23"/>
        <v>1568</v>
      </c>
    </row>
    <row r="737" ht="15" customHeight="1" spans="1:11">
      <c r="A737" s="20">
        <v>736</v>
      </c>
      <c r="B737" s="21" t="s">
        <v>1554</v>
      </c>
      <c r="C737" s="21" t="s">
        <v>1388</v>
      </c>
      <c r="D737" s="21" t="s">
        <v>1325</v>
      </c>
      <c r="E737" s="21" t="s">
        <v>1305</v>
      </c>
      <c r="F737" s="20">
        <v>320</v>
      </c>
      <c r="G737" s="21">
        <v>200</v>
      </c>
      <c r="H737" s="21">
        <v>4320</v>
      </c>
      <c r="I737" s="21">
        <v>9.206</v>
      </c>
      <c r="J737" s="21">
        <f t="shared" si="22"/>
        <v>19.008</v>
      </c>
      <c r="K737" s="21">
        <f t="shared" si="23"/>
        <v>1382.4</v>
      </c>
    </row>
    <row r="738" ht="15" customHeight="1" spans="1:11">
      <c r="A738" s="20">
        <v>737</v>
      </c>
      <c r="B738" s="21" t="s">
        <v>1554</v>
      </c>
      <c r="C738" s="21" t="s">
        <v>1313</v>
      </c>
      <c r="D738" s="21" t="s">
        <v>1307</v>
      </c>
      <c r="E738" s="21" t="s">
        <v>1299</v>
      </c>
      <c r="F738" s="20">
        <v>320</v>
      </c>
      <c r="G738" s="21">
        <v>843</v>
      </c>
      <c r="H738" s="21">
        <v>10453.2</v>
      </c>
      <c r="I738" s="21">
        <v>33.53</v>
      </c>
      <c r="J738" s="21">
        <f t="shared" si="22"/>
        <v>45.99408</v>
      </c>
      <c r="K738" s="21">
        <f t="shared" si="23"/>
        <v>3345.024</v>
      </c>
    </row>
    <row r="739" ht="15" customHeight="1" spans="1:11">
      <c r="A739" s="20">
        <v>738</v>
      </c>
      <c r="B739" s="21" t="s">
        <v>1556</v>
      </c>
      <c r="C739" s="21" t="s">
        <v>1300</v>
      </c>
      <c r="D739" s="21" t="s">
        <v>1301</v>
      </c>
      <c r="E739" s="21" t="s">
        <v>1299</v>
      </c>
      <c r="F739" s="20">
        <v>320</v>
      </c>
      <c r="G739" s="21">
        <v>74</v>
      </c>
      <c r="H739" s="21">
        <v>1043.9</v>
      </c>
      <c r="I739" s="21">
        <v>1.417</v>
      </c>
      <c r="J739" s="21">
        <f t="shared" si="22"/>
        <v>4.59316</v>
      </c>
      <c r="K739" s="21">
        <f t="shared" si="23"/>
        <v>334.048</v>
      </c>
    </row>
    <row r="740" ht="15" customHeight="1" spans="1:11">
      <c r="A740" s="20">
        <v>739</v>
      </c>
      <c r="B740" s="21" t="s">
        <v>1556</v>
      </c>
      <c r="C740" s="21" t="s">
        <v>1313</v>
      </c>
      <c r="D740" s="21" t="s">
        <v>1323</v>
      </c>
      <c r="E740" s="21" t="s">
        <v>1299</v>
      </c>
      <c r="F740" s="20">
        <v>320</v>
      </c>
      <c r="G740" s="21">
        <v>100</v>
      </c>
      <c r="H740" s="21">
        <v>1630</v>
      </c>
      <c r="I740" s="21">
        <v>4.7</v>
      </c>
      <c r="J740" s="21">
        <f t="shared" si="22"/>
        <v>7.172</v>
      </c>
      <c r="K740" s="21">
        <f t="shared" si="23"/>
        <v>521.6</v>
      </c>
    </row>
    <row r="741" ht="15" customHeight="1" spans="1:11">
      <c r="A741" s="20">
        <v>740</v>
      </c>
      <c r="B741" s="21" t="s">
        <v>1556</v>
      </c>
      <c r="C741" s="21" t="s">
        <v>1313</v>
      </c>
      <c r="D741" s="21" t="s">
        <v>1337</v>
      </c>
      <c r="E741" s="21" t="s">
        <v>1299</v>
      </c>
      <c r="F741" s="20">
        <v>320</v>
      </c>
      <c r="G741" s="21">
        <v>150</v>
      </c>
      <c r="H741" s="21">
        <v>2445</v>
      </c>
      <c r="I741" s="21">
        <v>7</v>
      </c>
      <c r="J741" s="21">
        <f t="shared" si="22"/>
        <v>10.758</v>
      </c>
      <c r="K741" s="21">
        <f t="shared" si="23"/>
        <v>782.4</v>
      </c>
    </row>
    <row r="742" ht="15" customHeight="1" spans="1:11">
      <c r="A742" s="20">
        <v>741</v>
      </c>
      <c r="B742" s="21" t="s">
        <v>1556</v>
      </c>
      <c r="C742" s="21" t="s">
        <v>1313</v>
      </c>
      <c r="D742" s="21" t="s">
        <v>1314</v>
      </c>
      <c r="E742" s="21" t="s">
        <v>1299</v>
      </c>
      <c r="F742" s="20">
        <v>320</v>
      </c>
      <c r="G742" s="21">
        <v>150</v>
      </c>
      <c r="H742" s="21">
        <v>1800</v>
      </c>
      <c r="I742" s="21">
        <v>6</v>
      </c>
      <c r="J742" s="21">
        <f t="shared" si="22"/>
        <v>7.92</v>
      </c>
      <c r="K742" s="21">
        <f t="shared" si="23"/>
        <v>576</v>
      </c>
    </row>
    <row r="743" ht="15" customHeight="1" spans="1:11">
      <c r="A743" s="20">
        <v>742</v>
      </c>
      <c r="B743" s="21" t="s">
        <v>1556</v>
      </c>
      <c r="C743" s="21" t="s">
        <v>1313</v>
      </c>
      <c r="D743" s="21" t="s">
        <v>1470</v>
      </c>
      <c r="E743" s="21" t="s">
        <v>1299</v>
      </c>
      <c r="F743" s="20">
        <v>320</v>
      </c>
      <c r="G743" s="21">
        <v>50</v>
      </c>
      <c r="H743" s="21">
        <v>815</v>
      </c>
      <c r="I743" s="21">
        <v>2.35</v>
      </c>
      <c r="J743" s="21">
        <f t="shared" si="22"/>
        <v>3.586</v>
      </c>
      <c r="K743" s="21">
        <f t="shared" si="23"/>
        <v>260.8</v>
      </c>
    </row>
    <row r="744" ht="15" customHeight="1" spans="1:11">
      <c r="A744" s="20">
        <v>743</v>
      </c>
      <c r="B744" s="21" t="s">
        <v>1556</v>
      </c>
      <c r="C744" s="21" t="s">
        <v>1313</v>
      </c>
      <c r="D744" s="21" t="s">
        <v>1307</v>
      </c>
      <c r="E744" s="21" t="s">
        <v>1299</v>
      </c>
      <c r="F744" s="20">
        <v>320</v>
      </c>
      <c r="G744" s="21">
        <v>150</v>
      </c>
      <c r="H744" s="21">
        <v>3225</v>
      </c>
      <c r="I744" s="21">
        <v>10.99</v>
      </c>
      <c r="J744" s="21">
        <f t="shared" si="22"/>
        <v>14.19</v>
      </c>
      <c r="K744" s="21">
        <f t="shared" si="23"/>
        <v>1032</v>
      </c>
    </row>
    <row r="745" ht="15" customHeight="1" spans="1:11">
      <c r="A745" s="20">
        <v>744</v>
      </c>
      <c r="B745" s="21" t="s">
        <v>1557</v>
      </c>
      <c r="C745" s="21" t="s">
        <v>1313</v>
      </c>
      <c r="D745" s="21" t="s">
        <v>1558</v>
      </c>
      <c r="E745" s="21" t="s">
        <v>1299</v>
      </c>
      <c r="F745" s="20">
        <v>320</v>
      </c>
      <c r="G745" s="21">
        <v>30</v>
      </c>
      <c r="H745" s="21">
        <v>489</v>
      </c>
      <c r="I745" s="21">
        <v>1.41</v>
      </c>
      <c r="J745" s="21">
        <f t="shared" si="22"/>
        <v>2.1516</v>
      </c>
      <c r="K745" s="21">
        <f t="shared" si="23"/>
        <v>156.48</v>
      </c>
    </row>
    <row r="746" ht="15" customHeight="1" spans="1:11">
      <c r="A746" s="20">
        <v>745</v>
      </c>
      <c r="B746" s="21" t="s">
        <v>1557</v>
      </c>
      <c r="C746" s="21" t="s">
        <v>1313</v>
      </c>
      <c r="D746" s="21" t="s">
        <v>1307</v>
      </c>
      <c r="E746" s="21" t="s">
        <v>1299</v>
      </c>
      <c r="F746" s="20">
        <v>320</v>
      </c>
      <c r="G746" s="21">
        <v>682</v>
      </c>
      <c r="H746" s="21">
        <v>8456.8</v>
      </c>
      <c r="I746" s="21">
        <v>27.13</v>
      </c>
      <c r="J746" s="21">
        <f t="shared" si="22"/>
        <v>37.20992</v>
      </c>
      <c r="K746" s="21">
        <f t="shared" si="23"/>
        <v>2706.176</v>
      </c>
    </row>
    <row r="747" ht="15" customHeight="1" spans="1:11">
      <c r="A747" s="20">
        <v>746</v>
      </c>
      <c r="B747" s="21" t="s">
        <v>1557</v>
      </c>
      <c r="C747" s="21" t="s">
        <v>1317</v>
      </c>
      <c r="D747" s="21" t="s">
        <v>1318</v>
      </c>
      <c r="E747" s="21" t="s">
        <v>1299</v>
      </c>
      <c r="F747" s="20">
        <v>320</v>
      </c>
      <c r="G747" s="21">
        <v>40</v>
      </c>
      <c r="H747" s="21">
        <v>508</v>
      </c>
      <c r="I747" s="21">
        <v>1.398</v>
      </c>
      <c r="J747" s="21">
        <f t="shared" si="22"/>
        <v>2.2352</v>
      </c>
      <c r="K747" s="21">
        <f t="shared" si="23"/>
        <v>162.56</v>
      </c>
    </row>
    <row r="748" ht="15" customHeight="1" spans="1:11">
      <c r="A748" s="20">
        <v>747</v>
      </c>
      <c r="B748" s="21" t="s">
        <v>1559</v>
      </c>
      <c r="C748" s="21" t="s">
        <v>1297</v>
      </c>
      <c r="D748" s="21" t="s">
        <v>1363</v>
      </c>
      <c r="E748" s="21" t="s">
        <v>1299</v>
      </c>
      <c r="F748" s="20">
        <v>320</v>
      </c>
      <c r="G748" s="21">
        <v>476</v>
      </c>
      <c r="H748" s="21">
        <v>7378</v>
      </c>
      <c r="I748" s="21">
        <v>20.12</v>
      </c>
      <c r="J748" s="21">
        <f t="shared" si="22"/>
        <v>32.4632</v>
      </c>
      <c r="K748" s="21">
        <f t="shared" si="23"/>
        <v>2360.96</v>
      </c>
    </row>
    <row r="749" ht="15" customHeight="1" spans="1:11">
      <c r="A749" s="20">
        <v>748</v>
      </c>
      <c r="B749" s="21" t="s">
        <v>1559</v>
      </c>
      <c r="C749" s="21" t="s">
        <v>1297</v>
      </c>
      <c r="D749" s="21" t="s">
        <v>1363</v>
      </c>
      <c r="E749" s="21" t="s">
        <v>1299</v>
      </c>
      <c r="F749" s="20">
        <v>320</v>
      </c>
      <c r="G749" s="21">
        <v>325</v>
      </c>
      <c r="H749" s="21">
        <v>6825</v>
      </c>
      <c r="I749" s="21">
        <v>23.28</v>
      </c>
      <c r="J749" s="21">
        <f t="shared" si="22"/>
        <v>30.03</v>
      </c>
      <c r="K749" s="21">
        <f t="shared" si="23"/>
        <v>2184</v>
      </c>
    </row>
    <row r="750" ht="15" customHeight="1" spans="1:11">
      <c r="A750" s="20">
        <v>749</v>
      </c>
      <c r="B750" s="21" t="s">
        <v>1559</v>
      </c>
      <c r="C750" s="21" t="s">
        <v>1297</v>
      </c>
      <c r="D750" s="21" t="s">
        <v>1363</v>
      </c>
      <c r="E750" s="21" t="s">
        <v>1299</v>
      </c>
      <c r="F750" s="20">
        <v>320</v>
      </c>
      <c r="G750" s="21">
        <v>308</v>
      </c>
      <c r="H750" s="21">
        <v>4774</v>
      </c>
      <c r="I750" s="21">
        <v>13.02</v>
      </c>
      <c r="J750" s="21">
        <f t="shared" si="22"/>
        <v>21.0056</v>
      </c>
      <c r="K750" s="21">
        <f t="shared" si="23"/>
        <v>1527.68</v>
      </c>
    </row>
    <row r="751" s="9" customFormat="1" ht="15" customHeight="1" spans="1:11">
      <c r="A751" s="20">
        <v>750</v>
      </c>
      <c r="B751" s="21" t="s">
        <v>1559</v>
      </c>
      <c r="C751" s="21" t="s">
        <v>1297</v>
      </c>
      <c r="D751" s="21" t="s">
        <v>1363</v>
      </c>
      <c r="E751" s="21" t="s">
        <v>1299</v>
      </c>
      <c r="F751" s="20">
        <v>320</v>
      </c>
      <c r="G751" s="21">
        <v>125</v>
      </c>
      <c r="H751" s="21">
        <v>2625</v>
      </c>
      <c r="I751" s="21">
        <v>8.95</v>
      </c>
      <c r="J751" s="21">
        <f t="shared" si="22"/>
        <v>11.55</v>
      </c>
      <c r="K751" s="21">
        <f t="shared" si="23"/>
        <v>840</v>
      </c>
    </row>
    <row r="752" ht="15" customHeight="1" spans="1:11">
      <c r="A752" s="20">
        <v>751</v>
      </c>
      <c r="B752" s="21" t="s">
        <v>1559</v>
      </c>
      <c r="C752" s="21" t="s">
        <v>1560</v>
      </c>
      <c r="D752" s="21" t="s">
        <v>1358</v>
      </c>
      <c r="E752" s="21" t="s">
        <v>1359</v>
      </c>
      <c r="F752" s="20">
        <v>30</v>
      </c>
      <c r="G752" s="21">
        <v>0.5</v>
      </c>
      <c r="H752" s="21">
        <v>1.2</v>
      </c>
      <c r="I752" s="21">
        <v>0.005</v>
      </c>
      <c r="J752" s="21">
        <f t="shared" si="22"/>
        <v>0.000495</v>
      </c>
      <c r="K752" s="21">
        <f t="shared" si="23"/>
        <v>0.036</v>
      </c>
    </row>
    <row r="753" ht="15" customHeight="1" spans="1:11">
      <c r="A753" s="20">
        <v>752</v>
      </c>
      <c r="B753" s="21" t="s">
        <v>1559</v>
      </c>
      <c r="C753" s="21" t="s">
        <v>1560</v>
      </c>
      <c r="D753" s="21" t="s">
        <v>1358</v>
      </c>
      <c r="E753" s="21" t="s">
        <v>1359</v>
      </c>
      <c r="F753" s="20">
        <v>30</v>
      </c>
      <c r="G753" s="21">
        <v>0.5</v>
      </c>
      <c r="H753" s="21">
        <v>1</v>
      </c>
      <c r="I753" s="21">
        <v>0.005</v>
      </c>
      <c r="J753" s="21">
        <f t="shared" si="22"/>
        <v>0.0004125</v>
      </c>
      <c r="K753" s="21">
        <f t="shared" si="23"/>
        <v>0.03</v>
      </c>
    </row>
    <row r="754" ht="15" customHeight="1" spans="1:11">
      <c r="A754" s="20">
        <v>753</v>
      </c>
      <c r="B754" s="21" t="s">
        <v>1559</v>
      </c>
      <c r="C754" s="21" t="s">
        <v>1560</v>
      </c>
      <c r="D754" s="21" t="s">
        <v>1358</v>
      </c>
      <c r="E754" s="21" t="s">
        <v>1359</v>
      </c>
      <c r="F754" s="20">
        <v>30</v>
      </c>
      <c r="G754" s="21">
        <v>8</v>
      </c>
      <c r="H754" s="21">
        <v>125.3</v>
      </c>
      <c r="I754" s="21">
        <v>0.24</v>
      </c>
      <c r="J754" s="21">
        <f t="shared" si="22"/>
        <v>0.05168625</v>
      </c>
      <c r="K754" s="21">
        <f t="shared" si="23"/>
        <v>3.759</v>
      </c>
    </row>
    <row r="755" ht="15" customHeight="1" spans="1:11">
      <c r="A755" s="20">
        <v>754</v>
      </c>
      <c r="B755" s="21" t="s">
        <v>1559</v>
      </c>
      <c r="C755" s="21" t="s">
        <v>1560</v>
      </c>
      <c r="D755" s="21" t="s">
        <v>1358</v>
      </c>
      <c r="E755" s="21" t="s">
        <v>1359</v>
      </c>
      <c r="F755" s="20">
        <v>30</v>
      </c>
      <c r="G755" s="21">
        <v>1</v>
      </c>
      <c r="H755" s="21">
        <v>4.4</v>
      </c>
      <c r="I755" s="21">
        <v>0.019</v>
      </c>
      <c r="J755" s="21">
        <f t="shared" si="22"/>
        <v>0.001815</v>
      </c>
      <c r="K755" s="21">
        <f t="shared" si="23"/>
        <v>0.132</v>
      </c>
    </row>
    <row r="756" ht="15" customHeight="1" spans="1:11">
      <c r="A756" s="20">
        <v>755</v>
      </c>
      <c r="B756" s="21" t="s">
        <v>1561</v>
      </c>
      <c r="C756" s="21" t="s">
        <v>1313</v>
      </c>
      <c r="D756" s="21" t="s">
        <v>1307</v>
      </c>
      <c r="E756" s="21" t="s">
        <v>1299</v>
      </c>
      <c r="F756" s="20">
        <v>320</v>
      </c>
      <c r="G756" s="21">
        <v>200</v>
      </c>
      <c r="H756" s="21">
        <v>3600</v>
      </c>
      <c r="I756" s="21">
        <v>11.09</v>
      </c>
      <c r="J756" s="21">
        <f t="shared" si="22"/>
        <v>15.84</v>
      </c>
      <c r="K756" s="21">
        <f t="shared" si="23"/>
        <v>1152</v>
      </c>
    </row>
    <row r="757" ht="15" customHeight="1" spans="1:11">
      <c r="A757" s="20">
        <v>756</v>
      </c>
      <c r="B757" s="21" t="s">
        <v>1561</v>
      </c>
      <c r="C757" s="21" t="s">
        <v>1313</v>
      </c>
      <c r="D757" s="21" t="s">
        <v>1298</v>
      </c>
      <c r="E757" s="21" t="s">
        <v>1299</v>
      </c>
      <c r="F757" s="20">
        <v>320</v>
      </c>
      <c r="G757" s="21">
        <v>25</v>
      </c>
      <c r="H757" s="21">
        <v>407.5</v>
      </c>
      <c r="I757" s="21">
        <v>1.17</v>
      </c>
      <c r="J757" s="21">
        <f t="shared" si="22"/>
        <v>1.793</v>
      </c>
      <c r="K757" s="21">
        <f t="shared" si="23"/>
        <v>130.4</v>
      </c>
    </row>
    <row r="758" ht="15" customHeight="1" spans="1:11">
      <c r="A758" s="20">
        <v>757</v>
      </c>
      <c r="B758" s="21" t="s">
        <v>1561</v>
      </c>
      <c r="C758" s="21" t="s">
        <v>1427</v>
      </c>
      <c r="D758" s="21" t="s">
        <v>1325</v>
      </c>
      <c r="E758" s="21" t="s">
        <v>1299</v>
      </c>
      <c r="F758" s="20">
        <v>320</v>
      </c>
      <c r="G758" s="21">
        <v>1250</v>
      </c>
      <c r="H758" s="21">
        <v>3375</v>
      </c>
      <c r="I758" s="21">
        <v>17.11</v>
      </c>
      <c r="J758" s="21">
        <f t="shared" si="22"/>
        <v>14.85</v>
      </c>
      <c r="K758" s="21">
        <f t="shared" si="23"/>
        <v>1080</v>
      </c>
    </row>
    <row r="759" ht="15" customHeight="1" spans="1:11">
      <c r="A759" s="20">
        <v>758</v>
      </c>
      <c r="B759" s="21" t="s">
        <v>1562</v>
      </c>
      <c r="C759" s="21" t="s">
        <v>1313</v>
      </c>
      <c r="D759" s="21" t="s">
        <v>1337</v>
      </c>
      <c r="E759" s="21" t="s">
        <v>1299</v>
      </c>
      <c r="F759" s="20">
        <v>320</v>
      </c>
      <c r="G759" s="21">
        <v>150</v>
      </c>
      <c r="H759" s="21">
        <v>3225</v>
      </c>
      <c r="I759" s="21">
        <v>10.99</v>
      </c>
      <c r="J759" s="21">
        <f t="shared" si="22"/>
        <v>14.19</v>
      </c>
      <c r="K759" s="21">
        <f t="shared" si="23"/>
        <v>1032</v>
      </c>
    </row>
    <row r="760" ht="15" customHeight="1" spans="1:11">
      <c r="A760" s="20">
        <v>759</v>
      </c>
      <c r="B760" s="21" t="s">
        <v>1562</v>
      </c>
      <c r="C760" s="21" t="s">
        <v>1445</v>
      </c>
      <c r="D760" s="21" t="s">
        <v>1358</v>
      </c>
      <c r="E760" s="21" t="s">
        <v>1446</v>
      </c>
      <c r="F760" s="20">
        <v>995</v>
      </c>
      <c r="G760" s="21">
        <v>77</v>
      </c>
      <c r="H760" s="21">
        <v>429.4</v>
      </c>
      <c r="I760" s="21">
        <v>3.87</v>
      </c>
      <c r="J760" s="21">
        <f t="shared" si="22"/>
        <v>5.87472875</v>
      </c>
      <c r="K760" s="21">
        <f t="shared" si="23"/>
        <v>427.253</v>
      </c>
    </row>
    <row r="761" ht="15" customHeight="1" spans="1:11">
      <c r="A761" s="20">
        <v>760</v>
      </c>
      <c r="B761" s="21" t="s">
        <v>1563</v>
      </c>
      <c r="C761" s="21" t="s">
        <v>1361</v>
      </c>
      <c r="D761" s="21" t="s">
        <v>1362</v>
      </c>
      <c r="E761" s="21" t="s">
        <v>1299</v>
      </c>
      <c r="F761" s="20">
        <v>320</v>
      </c>
      <c r="G761" s="21">
        <v>100</v>
      </c>
      <c r="H761" s="21">
        <v>2150</v>
      </c>
      <c r="I761" s="21">
        <v>5.48</v>
      </c>
      <c r="J761" s="21">
        <f t="shared" si="22"/>
        <v>9.46</v>
      </c>
      <c r="K761" s="21">
        <f t="shared" si="23"/>
        <v>688</v>
      </c>
    </row>
    <row r="762" ht="15" customHeight="1" spans="1:11">
      <c r="A762" s="20">
        <v>761</v>
      </c>
      <c r="B762" s="21" t="s">
        <v>1563</v>
      </c>
      <c r="C762" s="21" t="s">
        <v>1361</v>
      </c>
      <c r="D762" s="21" t="s">
        <v>1362</v>
      </c>
      <c r="E762" s="21" t="s">
        <v>1299</v>
      </c>
      <c r="F762" s="20">
        <v>320</v>
      </c>
      <c r="G762" s="21">
        <v>1</v>
      </c>
      <c r="H762" s="21">
        <v>3</v>
      </c>
      <c r="I762" s="21">
        <v>0.03</v>
      </c>
      <c r="J762" s="21">
        <f t="shared" si="22"/>
        <v>0.0132</v>
      </c>
      <c r="K762" s="21">
        <f t="shared" si="23"/>
        <v>0.96</v>
      </c>
    </row>
    <row r="763" ht="15" customHeight="1" spans="1:11">
      <c r="A763" s="20">
        <v>762</v>
      </c>
      <c r="B763" s="21" t="s">
        <v>1563</v>
      </c>
      <c r="C763" s="21" t="s">
        <v>1361</v>
      </c>
      <c r="D763" s="21" t="s">
        <v>1362</v>
      </c>
      <c r="E763" s="21" t="s">
        <v>1299</v>
      </c>
      <c r="F763" s="20">
        <v>320</v>
      </c>
      <c r="G763" s="21">
        <v>1</v>
      </c>
      <c r="H763" s="21">
        <v>10.8</v>
      </c>
      <c r="I763" s="21">
        <v>0.019</v>
      </c>
      <c r="J763" s="21">
        <f t="shared" si="22"/>
        <v>0.04752</v>
      </c>
      <c r="K763" s="21">
        <f t="shared" si="23"/>
        <v>3.456</v>
      </c>
    </row>
    <row r="764" ht="15" customHeight="1" spans="1:11">
      <c r="A764" s="20">
        <v>763</v>
      </c>
      <c r="B764" s="21" t="s">
        <v>1563</v>
      </c>
      <c r="C764" s="21" t="s">
        <v>1436</v>
      </c>
      <c r="D764" s="21" t="s">
        <v>1307</v>
      </c>
      <c r="E764" s="21" t="s">
        <v>1305</v>
      </c>
      <c r="F764" s="20">
        <v>320</v>
      </c>
      <c r="G764" s="21">
        <v>125</v>
      </c>
      <c r="H764" s="21">
        <v>3062</v>
      </c>
      <c r="I764" s="21">
        <v>7.15</v>
      </c>
      <c r="J764" s="21">
        <f t="shared" si="22"/>
        <v>13.4728</v>
      </c>
      <c r="K764" s="21">
        <f t="shared" si="23"/>
        <v>979.84</v>
      </c>
    </row>
    <row r="765" ht="15" customHeight="1" spans="1:11">
      <c r="A765" s="20">
        <v>764</v>
      </c>
      <c r="B765" s="21" t="s">
        <v>1564</v>
      </c>
      <c r="C765" s="21" t="s">
        <v>1303</v>
      </c>
      <c r="D765" s="21" t="s">
        <v>1330</v>
      </c>
      <c r="E765" s="21" t="s">
        <v>1299</v>
      </c>
      <c r="F765" s="20">
        <v>320</v>
      </c>
      <c r="G765" s="21">
        <v>252</v>
      </c>
      <c r="H765" s="21">
        <v>2646</v>
      </c>
      <c r="I765" s="21">
        <v>9.387</v>
      </c>
      <c r="J765" s="21">
        <f t="shared" si="22"/>
        <v>11.6424</v>
      </c>
      <c r="K765" s="21">
        <f t="shared" si="23"/>
        <v>846.72</v>
      </c>
    </row>
    <row r="766" ht="15" customHeight="1" spans="1:11">
      <c r="A766" s="20">
        <v>765</v>
      </c>
      <c r="B766" s="21" t="s">
        <v>1564</v>
      </c>
      <c r="C766" s="21" t="s">
        <v>1313</v>
      </c>
      <c r="D766" s="21" t="s">
        <v>1337</v>
      </c>
      <c r="E766" s="21" t="s">
        <v>1299</v>
      </c>
      <c r="F766" s="20">
        <v>320</v>
      </c>
      <c r="G766" s="21">
        <v>414</v>
      </c>
      <c r="H766" s="21">
        <v>6748.2</v>
      </c>
      <c r="I766" s="21">
        <v>19.43</v>
      </c>
      <c r="J766" s="21">
        <f t="shared" si="22"/>
        <v>29.69208</v>
      </c>
      <c r="K766" s="21">
        <f t="shared" si="23"/>
        <v>2159.424</v>
      </c>
    </row>
    <row r="767" ht="15" customHeight="1" spans="1:11">
      <c r="A767" s="20">
        <v>766</v>
      </c>
      <c r="B767" s="21" t="s">
        <v>1564</v>
      </c>
      <c r="C767" s="21" t="s">
        <v>1300</v>
      </c>
      <c r="D767" s="21" t="s">
        <v>1301</v>
      </c>
      <c r="E767" s="21" t="s">
        <v>1299</v>
      </c>
      <c r="F767" s="20">
        <v>320</v>
      </c>
      <c r="G767" s="21">
        <v>4958</v>
      </c>
      <c r="H767" s="21">
        <v>79823.8</v>
      </c>
      <c r="I767" s="21">
        <v>207.68</v>
      </c>
      <c r="J767" s="21">
        <f t="shared" si="22"/>
        <v>351.22472</v>
      </c>
      <c r="K767" s="21">
        <f t="shared" si="23"/>
        <v>25543.616</v>
      </c>
    </row>
    <row r="768" ht="15" customHeight="1" spans="1:11">
      <c r="A768" s="20">
        <v>767</v>
      </c>
      <c r="B768" s="21" t="s">
        <v>1564</v>
      </c>
      <c r="C768" s="21" t="s">
        <v>1300</v>
      </c>
      <c r="D768" s="21" t="s">
        <v>1301</v>
      </c>
      <c r="E768" s="21" t="s">
        <v>1299</v>
      </c>
      <c r="F768" s="20">
        <v>320</v>
      </c>
      <c r="G768" s="21">
        <v>7628</v>
      </c>
      <c r="H768" s="21">
        <v>122810.8</v>
      </c>
      <c r="I768" s="21">
        <v>319.52</v>
      </c>
      <c r="J768" s="21">
        <f t="shared" si="22"/>
        <v>540.36752</v>
      </c>
      <c r="K768" s="21">
        <f t="shared" si="23"/>
        <v>39299.456</v>
      </c>
    </row>
    <row r="769" ht="15" customHeight="1" spans="1:11">
      <c r="A769" s="20">
        <v>768</v>
      </c>
      <c r="B769" s="21" t="s">
        <v>1564</v>
      </c>
      <c r="C769" s="21" t="s">
        <v>1313</v>
      </c>
      <c r="D769" s="21" t="s">
        <v>1341</v>
      </c>
      <c r="E769" s="21" t="s">
        <v>1299</v>
      </c>
      <c r="F769" s="20">
        <v>320</v>
      </c>
      <c r="G769" s="21">
        <v>25</v>
      </c>
      <c r="H769" s="21">
        <v>407.5</v>
      </c>
      <c r="I769" s="21">
        <v>1.17</v>
      </c>
      <c r="J769" s="21">
        <f t="shared" si="22"/>
        <v>1.793</v>
      </c>
      <c r="K769" s="21">
        <f t="shared" si="23"/>
        <v>130.4</v>
      </c>
    </row>
    <row r="770" ht="15" customHeight="1" spans="1:11">
      <c r="A770" s="20">
        <v>769</v>
      </c>
      <c r="B770" s="21" t="s">
        <v>1565</v>
      </c>
      <c r="C770" s="21" t="s">
        <v>1317</v>
      </c>
      <c r="D770" s="21" t="s">
        <v>1325</v>
      </c>
      <c r="E770" s="21" t="s">
        <v>1299</v>
      </c>
      <c r="F770" s="20">
        <v>320</v>
      </c>
      <c r="G770" s="21">
        <v>200</v>
      </c>
      <c r="H770" s="21">
        <v>3400</v>
      </c>
      <c r="I770" s="21">
        <v>7.663</v>
      </c>
      <c r="J770" s="21">
        <f t="shared" ref="J770:J833" si="24">SUMPRODUCT(0.01375,F770,H770/1000)</f>
        <v>14.96</v>
      </c>
      <c r="K770" s="21">
        <f t="shared" ref="K770:K833" si="25">SUMPRODUCT(F770,H770/1000)</f>
        <v>1088</v>
      </c>
    </row>
    <row r="771" ht="15" customHeight="1" spans="1:11">
      <c r="A771" s="20">
        <v>770</v>
      </c>
      <c r="B771" s="21" t="s">
        <v>1565</v>
      </c>
      <c r="C771" s="21" t="s">
        <v>1317</v>
      </c>
      <c r="D771" s="21" t="s">
        <v>1316</v>
      </c>
      <c r="E771" s="21" t="s">
        <v>1299</v>
      </c>
      <c r="F771" s="20">
        <v>320</v>
      </c>
      <c r="G771" s="21">
        <v>200</v>
      </c>
      <c r="H771" s="21">
        <v>3400</v>
      </c>
      <c r="I771" s="21">
        <v>7.663</v>
      </c>
      <c r="J771" s="21">
        <f t="shared" si="24"/>
        <v>14.96</v>
      </c>
      <c r="K771" s="21">
        <f t="shared" si="25"/>
        <v>1088</v>
      </c>
    </row>
    <row r="772" ht="15" customHeight="1" spans="1:11">
      <c r="A772" s="20">
        <v>771</v>
      </c>
      <c r="B772" s="21" t="s">
        <v>1565</v>
      </c>
      <c r="C772" s="21" t="s">
        <v>1317</v>
      </c>
      <c r="D772" s="21" t="s">
        <v>1350</v>
      </c>
      <c r="E772" s="21" t="s">
        <v>1299</v>
      </c>
      <c r="F772" s="20">
        <v>320</v>
      </c>
      <c r="G772" s="21">
        <v>500</v>
      </c>
      <c r="H772" s="21">
        <v>8250</v>
      </c>
      <c r="I772" s="21">
        <v>21.445</v>
      </c>
      <c r="J772" s="21">
        <f t="shared" si="24"/>
        <v>36.3</v>
      </c>
      <c r="K772" s="21">
        <f t="shared" si="25"/>
        <v>2640</v>
      </c>
    </row>
    <row r="773" ht="15" customHeight="1" spans="1:11">
      <c r="A773" s="20">
        <v>772</v>
      </c>
      <c r="B773" s="21" t="s">
        <v>1566</v>
      </c>
      <c r="C773" s="21" t="s">
        <v>1315</v>
      </c>
      <c r="D773" s="21" t="s">
        <v>1343</v>
      </c>
      <c r="E773" s="21" t="s">
        <v>1305</v>
      </c>
      <c r="F773" s="20">
        <v>320</v>
      </c>
      <c r="G773" s="21">
        <v>100</v>
      </c>
      <c r="H773" s="21">
        <v>1560</v>
      </c>
      <c r="I773" s="21">
        <v>4.01</v>
      </c>
      <c r="J773" s="21">
        <f t="shared" si="24"/>
        <v>6.864</v>
      </c>
      <c r="K773" s="21">
        <f t="shared" si="25"/>
        <v>499.2</v>
      </c>
    </row>
    <row r="774" ht="15" customHeight="1" spans="1:11">
      <c r="A774" s="20">
        <v>773</v>
      </c>
      <c r="B774" s="21" t="s">
        <v>1566</v>
      </c>
      <c r="C774" s="21" t="s">
        <v>1371</v>
      </c>
      <c r="D774" s="21" t="s">
        <v>1372</v>
      </c>
      <c r="E774" s="21" t="s">
        <v>1299</v>
      </c>
      <c r="F774" s="20">
        <v>320</v>
      </c>
      <c r="G774" s="21">
        <v>150</v>
      </c>
      <c r="H774" s="21">
        <v>2250</v>
      </c>
      <c r="I774" s="21">
        <v>6.6</v>
      </c>
      <c r="J774" s="21">
        <f t="shared" si="24"/>
        <v>9.9</v>
      </c>
      <c r="K774" s="21">
        <f t="shared" si="25"/>
        <v>720</v>
      </c>
    </row>
    <row r="775" ht="15" customHeight="1" spans="1:11">
      <c r="A775" s="20">
        <v>774</v>
      </c>
      <c r="B775" s="21" t="s">
        <v>1566</v>
      </c>
      <c r="C775" s="21" t="s">
        <v>1371</v>
      </c>
      <c r="D775" s="21" t="s">
        <v>1328</v>
      </c>
      <c r="E775" s="21" t="s">
        <v>1299</v>
      </c>
      <c r="F775" s="20">
        <v>320</v>
      </c>
      <c r="G775" s="21">
        <v>1</v>
      </c>
      <c r="H775" s="21">
        <v>7.7</v>
      </c>
      <c r="I775" s="21">
        <v>0.02</v>
      </c>
      <c r="J775" s="21">
        <f t="shared" si="24"/>
        <v>0.03388</v>
      </c>
      <c r="K775" s="21">
        <f t="shared" si="25"/>
        <v>2.464</v>
      </c>
    </row>
    <row r="776" ht="15" customHeight="1" spans="1:11">
      <c r="A776" s="20">
        <v>775</v>
      </c>
      <c r="B776" s="21" t="s">
        <v>1566</v>
      </c>
      <c r="C776" s="21" t="s">
        <v>1371</v>
      </c>
      <c r="D776" s="21" t="s">
        <v>1328</v>
      </c>
      <c r="E776" s="21" t="s">
        <v>1299</v>
      </c>
      <c r="F776" s="20">
        <v>320</v>
      </c>
      <c r="G776" s="21">
        <v>2</v>
      </c>
      <c r="H776" s="21">
        <v>7</v>
      </c>
      <c r="I776" s="21">
        <v>0.05</v>
      </c>
      <c r="J776" s="21">
        <f t="shared" si="24"/>
        <v>0.0308</v>
      </c>
      <c r="K776" s="21">
        <f t="shared" si="25"/>
        <v>2.24</v>
      </c>
    </row>
    <row r="777" ht="15" customHeight="1" spans="1:11">
      <c r="A777" s="20">
        <v>776</v>
      </c>
      <c r="B777" s="21" t="s">
        <v>1566</v>
      </c>
      <c r="C777" s="21" t="s">
        <v>1313</v>
      </c>
      <c r="D777" s="21" t="s">
        <v>1301</v>
      </c>
      <c r="E777" s="21" t="s">
        <v>1299</v>
      </c>
      <c r="F777" s="20">
        <v>320</v>
      </c>
      <c r="G777" s="21">
        <v>250</v>
      </c>
      <c r="H777" s="21">
        <v>4075</v>
      </c>
      <c r="I777" s="21">
        <v>11.73</v>
      </c>
      <c r="J777" s="21">
        <f t="shared" si="24"/>
        <v>17.93</v>
      </c>
      <c r="K777" s="21">
        <f t="shared" si="25"/>
        <v>1304</v>
      </c>
    </row>
    <row r="778" ht="15" customHeight="1" spans="1:11">
      <c r="A778" s="20">
        <v>777</v>
      </c>
      <c r="B778" s="21" t="s">
        <v>1566</v>
      </c>
      <c r="C778" s="21" t="s">
        <v>1313</v>
      </c>
      <c r="D778" s="21" t="s">
        <v>1363</v>
      </c>
      <c r="E778" s="21" t="s">
        <v>1299</v>
      </c>
      <c r="F778" s="20">
        <v>320</v>
      </c>
      <c r="G778" s="21">
        <v>465</v>
      </c>
      <c r="H778" s="21">
        <v>8370</v>
      </c>
      <c r="I778" s="21">
        <v>25.8</v>
      </c>
      <c r="J778" s="21">
        <f t="shared" si="24"/>
        <v>36.828</v>
      </c>
      <c r="K778" s="21">
        <f t="shared" si="25"/>
        <v>2678.4</v>
      </c>
    </row>
    <row r="779" ht="15" customHeight="1" spans="1:11">
      <c r="A779" s="20">
        <v>778</v>
      </c>
      <c r="B779" s="21" t="s">
        <v>1567</v>
      </c>
      <c r="C779" s="21" t="s">
        <v>1436</v>
      </c>
      <c r="D779" s="21" t="s">
        <v>1437</v>
      </c>
      <c r="E779" s="21" t="s">
        <v>1305</v>
      </c>
      <c r="F779" s="20">
        <v>320</v>
      </c>
      <c r="G779" s="21">
        <v>150</v>
      </c>
      <c r="H779" s="21">
        <v>2850</v>
      </c>
      <c r="I779" s="21">
        <v>9.57</v>
      </c>
      <c r="J779" s="21">
        <f t="shared" si="24"/>
        <v>12.54</v>
      </c>
      <c r="K779" s="21">
        <f t="shared" si="25"/>
        <v>912</v>
      </c>
    </row>
    <row r="780" ht="15" customHeight="1" spans="1:11">
      <c r="A780" s="20">
        <v>779</v>
      </c>
      <c r="B780" s="21" t="s">
        <v>1567</v>
      </c>
      <c r="C780" s="21" t="s">
        <v>1434</v>
      </c>
      <c r="D780" s="21" t="s">
        <v>1358</v>
      </c>
      <c r="E780" s="21" t="s">
        <v>1359</v>
      </c>
      <c r="F780" s="20">
        <v>30</v>
      </c>
      <c r="G780" s="21">
        <v>1665</v>
      </c>
      <c r="H780" s="21">
        <v>23310</v>
      </c>
      <c r="I780" s="21">
        <v>59.57</v>
      </c>
      <c r="J780" s="21">
        <f t="shared" si="24"/>
        <v>9.615375</v>
      </c>
      <c r="K780" s="21">
        <f t="shared" si="25"/>
        <v>699.3</v>
      </c>
    </row>
    <row r="781" ht="15" customHeight="1" spans="1:11">
      <c r="A781" s="20">
        <v>780</v>
      </c>
      <c r="B781" s="21" t="s">
        <v>1568</v>
      </c>
      <c r="C781" s="21" t="s">
        <v>1303</v>
      </c>
      <c r="D781" s="21" t="s">
        <v>1304</v>
      </c>
      <c r="E781" s="21" t="s">
        <v>1305</v>
      </c>
      <c r="F781" s="20">
        <v>320</v>
      </c>
      <c r="G781" s="21">
        <v>63</v>
      </c>
      <c r="H781" s="21">
        <v>724.5</v>
      </c>
      <c r="I781" s="21">
        <v>2.347</v>
      </c>
      <c r="J781" s="21">
        <f t="shared" si="24"/>
        <v>3.1878</v>
      </c>
      <c r="K781" s="21">
        <f t="shared" si="25"/>
        <v>231.84</v>
      </c>
    </row>
    <row r="782" ht="15" customHeight="1" spans="1:11">
      <c r="A782" s="20">
        <v>781</v>
      </c>
      <c r="B782" s="21" t="s">
        <v>1568</v>
      </c>
      <c r="C782" s="21" t="s">
        <v>1313</v>
      </c>
      <c r="D782" s="21" t="s">
        <v>1338</v>
      </c>
      <c r="E782" s="21" t="s">
        <v>1305</v>
      </c>
      <c r="F782" s="20">
        <v>320</v>
      </c>
      <c r="G782" s="21">
        <v>320</v>
      </c>
      <c r="H782" s="21">
        <v>4544</v>
      </c>
      <c r="I782" s="21">
        <v>12.57</v>
      </c>
      <c r="J782" s="21">
        <f t="shared" si="24"/>
        <v>19.9936</v>
      </c>
      <c r="K782" s="21">
        <f t="shared" si="25"/>
        <v>1454.08</v>
      </c>
    </row>
    <row r="783" ht="15" customHeight="1" spans="1:11">
      <c r="A783" s="20">
        <v>782</v>
      </c>
      <c r="B783" s="21" t="s">
        <v>1568</v>
      </c>
      <c r="C783" s="21" t="s">
        <v>1313</v>
      </c>
      <c r="D783" s="21" t="s">
        <v>1330</v>
      </c>
      <c r="E783" s="21" t="s">
        <v>1299</v>
      </c>
      <c r="F783" s="20">
        <v>320</v>
      </c>
      <c r="G783" s="21">
        <v>512</v>
      </c>
      <c r="H783" s="21">
        <v>7270.4</v>
      </c>
      <c r="I783" s="21">
        <v>20.11</v>
      </c>
      <c r="J783" s="21">
        <f t="shared" si="24"/>
        <v>31.98976</v>
      </c>
      <c r="K783" s="21">
        <f t="shared" si="25"/>
        <v>2326.528</v>
      </c>
    </row>
    <row r="784" ht="15" customHeight="1" spans="1:11">
      <c r="A784" s="20">
        <v>783</v>
      </c>
      <c r="B784" s="21" t="s">
        <v>1568</v>
      </c>
      <c r="C784" s="21" t="s">
        <v>1313</v>
      </c>
      <c r="D784" s="21" t="s">
        <v>1362</v>
      </c>
      <c r="E784" s="21" t="s">
        <v>1305</v>
      </c>
      <c r="F784" s="20">
        <v>320</v>
      </c>
      <c r="G784" s="21">
        <v>150</v>
      </c>
      <c r="H784" s="21">
        <v>1875</v>
      </c>
      <c r="I784" s="21">
        <v>5.97</v>
      </c>
      <c r="J784" s="21">
        <f t="shared" si="24"/>
        <v>8.25</v>
      </c>
      <c r="K784" s="21">
        <f t="shared" si="25"/>
        <v>600</v>
      </c>
    </row>
    <row r="785" ht="15" customHeight="1" spans="1:11">
      <c r="A785" s="20">
        <v>784</v>
      </c>
      <c r="B785" s="21" t="s">
        <v>1568</v>
      </c>
      <c r="C785" s="21" t="s">
        <v>1546</v>
      </c>
      <c r="D785" s="21" t="s">
        <v>1325</v>
      </c>
      <c r="E785" s="21" t="s">
        <v>1299</v>
      </c>
      <c r="F785" s="20">
        <v>320</v>
      </c>
      <c r="G785" s="21">
        <v>250</v>
      </c>
      <c r="H785" s="21">
        <v>4625</v>
      </c>
      <c r="I785" s="21">
        <v>11.6</v>
      </c>
      <c r="J785" s="21">
        <f t="shared" si="24"/>
        <v>20.35</v>
      </c>
      <c r="K785" s="21">
        <f t="shared" si="25"/>
        <v>1480</v>
      </c>
    </row>
    <row r="786" ht="15" customHeight="1" spans="1:11">
      <c r="A786" s="20">
        <v>785</v>
      </c>
      <c r="B786" s="21" t="s">
        <v>1569</v>
      </c>
      <c r="C786" s="21" t="s">
        <v>1339</v>
      </c>
      <c r="D786" s="21" t="s">
        <v>1307</v>
      </c>
      <c r="E786" s="21" t="s">
        <v>1340</v>
      </c>
      <c r="F786" s="20">
        <v>50</v>
      </c>
      <c r="G786" s="21">
        <v>150</v>
      </c>
      <c r="H786" s="21">
        <v>2400</v>
      </c>
      <c r="I786" s="21">
        <v>5.7</v>
      </c>
      <c r="J786" s="21">
        <f t="shared" si="24"/>
        <v>1.65</v>
      </c>
      <c r="K786" s="21">
        <f t="shared" si="25"/>
        <v>120</v>
      </c>
    </row>
    <row r="787" ht="15" customHeight="1" spans="1:11">
      <c r="A787" s="20">
        <v>786</v>
      </c>
      <c r="B787" s="21" t="s">
        <v>1569</v>
      </c>
      <c r="C787" s="21" t="s">
        <v>1339</v>
      </c>
      <c r="D787" s="21" t="s">
        <v>1307</v>
      </c>
      <c r="E787" s="21" t="s">
        <v>1340</v>
      </c>
      <c r="F787" s="20">
        <v>50</v>
      </c>
      <c r="G787" s="21">
        <v>50</v>
      </c>
      <c r="H787" s="21">
        <v>800</v>
      </c>
      <c r="I787" s="21">
        <v>1.9</v>
      </c>
      <c r="J787" s="21">
        <f t="shared" si="24"/>
        <v>0.55</v>
      </c>
      <c r="K787" s="21">
        <f t="shared" si="25"/>
        <v>40</v>
      </c>
    </row>
    <row r="788" ht="15" customHeight="1" spans="1:11">
      <c r="A788" s="20">
        <v>787</v>
      </c>
      <c r="B788" s="21" t="s">
        <v>1569</v>
      </c>
      <c r="C788" s="21" t="s">
        <v>1570</v>
      </c>
      <c r="D788" s="21" t="s">
        <v>1301</v>
      </c>
      <c r="E788" s="21" t="s">
        <v>1299</v>
      </c>
      <c r="F788" s="20">
        <v>320</v>
      </c>
      <c r="G788" s="21">
        <v>150</v>
      </c>
      <c r="H788" s="21">
        <v>3000</v>
      </c>
      <c r="I788" s="21">
        <v>6.8</v>
      </c>
      <c r="J788" s="21">
        <f t="shared" si="24"/>
        <v>13.2</v>
      </c>
      <c r="K788" s="21">
        <f t="shared" si="25"/>
        <v>960</v>
      </c>
    </row>
    <row r="789" ht="15" customHeight="1" spans="1:11">
      <c r="A789" s="20">
        <v>788</v>
      </c>
      <c r="B789" s="21" t="s">
        <v>1569</v>
      </c>
      <c r="C789" s="21" t="s">
        <v>1570</v>
      </c>
      <c r="D789" s="21" t="s">
        <v>1301</v>
      </c>
      <c r="E789" s="21" t="s">
        <v>1299</v>
      </c>
      <c r="F789" s="20">
        <v>320</v>
      </c>
      <c r="G789" s="21">
        <v>4</v>
      </c>
      <c r="H789" s="21">
        <v>57</v>
      </c>
      <c r="I789" s="21">
        <v>0.1</v>
      </c>
      <c r="J789" s="21">
        <f t="shared" si="24"/>
        <v>0.2508</v>
      </c>
      <c r="K789" s="21">
        <f t="shared" si="25"/>
        <v>18.24</v>
      </c>
    </row>
    <row r="790" ht="15" customHeight="1" spans="1:11">
      <c r="A790" s="20">
        <v>789</v>
      </c>
      <c r="B790" s="21" t="s">
        <v>1571</v>
      </c>
      <c r="C790" s="21" t="s">
        <v>1303</v>
      </c>
      <c r="D790" s="21" t="s">
        <v>1338</v>
      </c>
      <c r="E790" s="21" t="s">
        <v>1299</v>
      </c>
      <c r="F790" s="20">
        <v>320</v>
      </c>
      <c r="G790" s="21">
        <v>38</v>
      </c>
      <c r="H790" s="21">
        <v>399</v>
      </c>
      <c r="I790" s="21">
        <v>1.415</v>
      </c>
      <c r="J790" s="21">
        <f t="shared" si="24"/>
        <v>1.7556</v>
      </c>
      <c r="K790" s="21">
        <f t="shared" si="25"/>
        <v>127.68</v>
      </c>
    </row>
    <row r="791" ht="15" customHeight="1" spans="1:11">
      <c r="A791" s="20">
        <v>790</v>
      </c>
      <c r="B791" s="21" t="s">
        <v>1571</v>
      </c>
      <c r="C791" s="21" t="s">
        <v>1297</v>
      </c>
      <c r="D791" s="21" t="s">
        <v>1328</v>
      </c>
      <c r="E791" s="21" t="s">
        <v>1299</v>
      </c>
      <c r="F791" s="20">
        <v>320</v>
      </c>
      <c r="G791" s="21">
        <v>738</v>
      </c>
      <c r="H791" s="21">
        <v>11439</v>
      </c>
      <c r="I791" s="21">
        <v>31.19</v>
      </c>
      <c r="J791" s="21">
        <f t="shared" si="24"/>
        <v>50.3316</v>
      </c>
      <c r="K791" s="21">
        <f t="shared" si="25"/>
        <v>3660.48</v>
      </c>
    </row>
    <row r="792" ht="15" customHeight="1" spans="1:11">
      <c r="A792" s="20">
        <v>791</v>
      </c>
      <c r="B792" s="21" t="s">
        <v>1571</v>
      </c>
      <c r="C792" s="21" t="s">
        <v>1297</v>
      </c>
      <c r="D792" s="21" t="s">
        <v>1328</v>
      </c>
      <c r="E792" s="21" t="s">
        <v>1299</v>
      </c>
      <c r="F792" s="20">
        <v>320</v>
      </c>
      <c r="G792" s="21">
        <v>125</v>
      </c>
      <c r="H792" s="21">
        <v>2625</v>
      </c>
      <c r="I792" s="21">
        <v>8.95</v>
      </c>
      <c r="J792" s="21">
        <f t="shared" si="24"/>
        <v>11.55</v>
      </c>
      <c r="K792" s="21">
        <f t="shared" si="25"/>
        <v>840</v>
      </c>
    </row>
    <row r="793" ht="15" customHeight="1" spans="1:11">
      <c r="A793" s="20">
        <v>792</v>
      </c>
      <c r="B793" s="21" t="s">
        <v>1571</v>
      </c>
      <c r="C793" s="21" t="s">
        <v>1313</v>
      </c>
      <c r="D793" s="21" t="s">
        <v>1307</v>
      </c>
      <c r="E793" s="21" t="s">
        <v>1299</v>
      </c>
      <c r="F793" s="20">
        <v>320</v>
      </c>
      <c r="G793" s="21">
        <v>500</v>
      </c>
      <c r="H793" s="21">
        <v>8335</v>
      </c>
      <c r="I793" s="21">
        <v>23.27</v>
      </c>
      <c r="J793" s="21">
        <f t="shared" si="24"/>
        <v>36.674</v>
      </c>
      <c r="K793" s="21">
        <f t="shared" si="25"/>
        <v>2667.2</v>
      </c>
    </row>
    <row r="794" ht="15" customHeight="1" spans="1:11">
      <c r="A794" s="20">
        <v>793</v>
      </c>
      <c r="B794" s="21" t="s">
        <v>1571</v>
      </c>
      <c r="C794" s="21" t="s">
        <v>1313</v>
      </c>
      <c r="D794" s="21" t="s">
        <v>1330</v>
      </c>
      <c r="E794" s="21" t="s">
        <v>1299</v>
      </c>
      <c r="F794" s="20">
        <v>320</v>
      </c>
      <c r="G794" s="21">
        <v>1451</v>
      </c>
      <c r="H794" s="21">
        <v>20604.2</v>
      </c>
      <c r="I794" s="21">
        <v>57</v>
      </c>
      <c r="J794" s="21">
        <f t="shared" si="24"/>
        <v>90.65848</v>
      </c>
      <c r="K794" s="21">
        <f t="shared" si="25"/>
        <v>6593.344</v>
      </c>
    </row>
    <row r="795" ht="15" customHeight="1" spans="1:11">
      <c r="A795" s="20">
        <v>794</v>
      </c>
      <c r="B795" s="21" t="s">
        <v>1571</v>
      </c>
      <c r="C795" s="21" t="s">
        <v>1313</v>
      </c>
      <c r="D795" s="21" t="s">
        <v>1330</v>
      </c>
      <c r="E795" s="21" t="s">
        <v>1299</v>
      </c>
      <c r="F795" s="20">
        <v>320</v>
      </c>
      <c r="G795" s="21">
        <v>725</v>
      </c>
      <c r="H795" s="21">
        <v>10295</v>
      </c>
      <c r="I795" s="21">
        <v>28.5</v>
      </c>
      <c r="J795" s="21">
        <f t="shared" si="24"/>
        <v>45.298</v>
      </c>
      <c r="K795" s="21">
        <f t="shared" si="25"/>
        <v>3294.4</v>
      </c>
    </row>
    <row r="796" ht="15" customHeight="1" spans="1:11">
      <c r="A796" s="20">
        <v>795</v>
      </c>
      <c r="B796" s="21" t="s">
        <v>1571</v>
      </c>
      <c r="C796" s="21" t="s">
        <v>1331</v>
      </c>
      <c r="D796" s="21" t="s">
        <v>1332</v>
      </c>
      <c r="E796" s="21" t="s">
        <v>1333</v>
      </c>
      <c r="F796" s="20">
        <v>30</v>
      </c>
      <c r="G796" s="21">
        <v>75</v>
      </c>
      <c r="H796" s="21">
        <v>1822.5</v>
      </c>
      <c r="I796" s="21">
        <v>3.74</v>
      </c>
      <c r="J796" s="21">
        <f t="shared" si="24"/>
        <v>0.75178125</v>
      </c>
      <c r="K796" s="21">
        <f t="shared" si="25"/>
        <v>54.675</v>
      </c>
    </row>
    <row r="797" ht="15" customHeight="1" spans="1:11">
      <c r="A797" s="20">
        <v>796</v>
      </c>
      <c r="B797" s="21" t="s">
        <v>1571</v>
      </c>
      <c r="C797" s="21" t="s">
        <v>1331</v>
      </c>
      <c r="D797" s="21" t="s">
        <v>1332</v>
      </c>
      <c r="E797" s="21" t="s">
        <v>1333</v>
      </c>
      <c r="F797" s="20">
        <v>30</v>
      </c>
      <c r="G797" s="21">
        <v>100</v>
      </c>
      <c r="H797" s="21">
        <v>2400</v>
      </c>
      <c r="I797" s="21">
        <v>9.26</v>
      </c>
      <c r="J797" s="21">
        <f t="shared" si="24"/>
        <v>0.99</v>
      </c>
      <c r="K797" s="21">
        <f t="shared" si="25"/>
        <v>72</v>
      </c>
    </row>
    <row r="798" ht="15" customHeight="1" spans="1:11">
      <c r="A798" s="20">
        <v>797</v>
      </c>
      <c r="B798" s="21" t="s">
        <v>1571</v>
      </c>
      <c r="C798" s="21" t="s">
        <v>1331</v>
      </c>
      <c r="D798" s="21" t="s">
        <v>1332</v>
      </c>
      <c r="E798" s="21" t="s">
        <v>1333</v>
      </c>
      <c r="F798" s="20">
        <v>30</v>
      </c>
      <c r="G798" s="21">
        <v>200</v>
      </c>
      <c r="H798" s="21">
        <v>3060</v>
      </c>
      <c r="I798" s="21">
        <v>9</v>
      </c>
      <c r="J798" s="21">
        <f t="shared" si="24"/>
        <v>1.26225</v>
      </c>
      <c r="K798" s="21">
        <f t="shared" si="25"/>
        <v>91.8</v>
      </c>
    </row>
    <row r="799" ht="15" customHeight="1" spans="1:11">
      <c r="A799" s="20">
        <v>798</v>
      </c>
      <c r="B799" s="21" t="s">
        <v>1571</v>
      </c>
      <c r="C799" s="21" t="s">
        <v>1315</v>
      </c>
      <c r="D799" s="21" t="s">
        <v>1343</v>
      </c>
      <c r="E799" s="21" t="s">
        <v>1305</v>
      </c>
      <c r="F799" s="20">
        <v>320</v>
      </c>
      <c r="G799" s="21">
        <v>50</v>
      </c>
      <c r="H799" s="21">
        <v>1175</v>
      </c>
      <c r="I799" s="21">
        <v>3.59</v>
      </c>
      <c r="J799" s="21">
        <f t="shared" si="24"/>
        <v>5.17</v>
      </c>
      <c r="K799" s="21">
        <f t="shared" si="25"/>
        <v>376</v>
      </c>
    </row>
    <row r="800" ht="15" customHeight="1" spans="1:11">
      <c r="A800" s="20">
        <v>799</v>
      </c>
      <c r="B800" s="21" t="s">
        <v>1572</v>
      </c>
      <c r="C800" s="21" t="s">
        <v>1317</v>
      </c>
      <c r="D800" s="21" t="s">
        <v>1350</v>
      </c>
      <c r="E800" s="21" t="s">
        <v>1299</v>
      </c>
      <c r="F800" s="20">
        <v>320</v>
      </c>
      <c r="G800" s="21">
        <v>500</v>
      </c>
      <c r="H800" s="21">
        <v>8250</v>
      </c>
      <c r="I800" s="21">
        <v>21.445</v>
      </c>
      <c r="J800" s="21">
        <f t="shared" si="24"/>
        <v>36.3</v>
      </c>
      <c r="K800" s="21">
        <f t="shared" si="25"/>
        <v>2640</v>
      </c>
    </row>
    <row r="801" ht="15" customHeight="1" spans="1:11">
      <c r="A801" s="20">
        <v>800</v>
      </c>
      <c r="B801" s="21" t="s">
        <v>1572</v>
      </c>
      <c r="C801" s="21" t="s">
        <v>1313</v>
      </c>
      <c r="D801" s="21" t="s">
        <v>1307</v>
      </c>
      <c r="E801" s="21" t="s">
        <v>1299</v>
      </c>
      <c r="F801" s="20">
        <v>320</v>
      </c>
      <c r="G801" s="21">
        <v>25</v>
      </c>
      <c r="H801" s="21">
        <v>407.5</v>
      </c>
      <c r="I801" s="21">
        <v>1.17</v>
      </c>
      <c r="J801" s="21">
        <f t="shared" si="24"/>
        <v>1.793</v>
      </c>
      <c r="K801" s="21">
        <f t="shared" si="25"/>
        <v>130.4</v>
      </c>
    </row>
    <row r="802" ht="15" customHeight="1" spans="1:11">
      <c r="A802" s="20">
        <v>801</v>
      </c>
      <c r="B802" s="21" t="s">
        <v>1572</v>
      </c>
      <c r="C802" s="21" t="s">
        <v>1313</v>
      </c>
      <c r="D802" s="21" t="s">
        <v>1377</v>
      </c>
      <c r="E802" s="21" t="s">
        <v>1299</v>
      </c>
      <c r="F802" s="20">
        <v>320</v>
      </c>
      <c r="G802" s="21">
        <v>200</v>
      </c>
      <c r="H802" s="21">
        <v>3600</v>
      </c>
      <c r="I802" s="21">
        <v>11.1</v>
      </c>
      <c r="J802" s="21">
        <f t="shared" si="24"/>
        <v>15.84</v>
      </c>
      <c r="K802" s="21">
        <f t="shared" si="25"/>
        <v>1152</v>
      </c>
    </row>
    <row r="803" ht="15" customHeight="1" spans="1:11">
      <c r="A803" s="20">
        <v>802</v>
      </c>
      <c r="B803" s="21" t="s">
        <v>1572</v>
      </c>
      <c r="C803" s="21" t="s">
        <v>1444</v>
      </c>
      <c r="D803" s="21" t="s">
        <v>1321</v>
      </c>
      <c r="E803" s="21" t="s">
        <v>1305</v>
      </c>
      <c r="F803" s="20">
        <v>320</v>
      </c>
      <c r="G803" s="21">
        <v>250</v>
      </c>
      <c r="H803" s="21">
        <v>3750</v>
      </c>
      <c r="I803" s="21">
        <v>9.5</v>
      </c>
      <c r="J803" s="21">
        <f t="shared" si="24"/>
        <v>16.5</v>
      </c>
      <c r="K803" s="21">
        <f t="shared" si="25"/>
        <v>1200</v>
      </c>
    </row>
    <row r="804" ht="15" customHeight="1" spans="1:11">
      <c r="A804" s="20">
        <v>803</v>
      </c>
      <c r="B804" s="21" t="s">
        <v>1572</v>
      </c>
      <c r="C804" s="21" t="s">
        <v>1297</v>
      </c>
      <c r="D804" s="21" t="s">
        <v>1301</v>
      </c>
      <c r="E804" s="21" t="s">
        <v>1299</v>
      </c>
      <c r="F804" s="20">
        <v>320</v>
      </c>
      <c r="G804" s="21">
        <v>125</v>
      </c>
      <c r="H804" s="21">
        <v>3162.5</v>
      </c>
      <c r="I804" s="21">
        <v>7.93</v>
      </c>
      <c r="J804" s="21">
        <f t="shared" si="24"/>
        <v>13.915</v>
      </c>
      <c r="K804" s="21">
        <f t="shared" si="25"/>
        <v>1012</v>
      </c>
    </row>
    <row r="805" ht="15" customHeight="1" spans="1:11">
      <c r="A805" s="20">
        <v>804</v>
      </c>
      <c r="B805" s="21" t="s">
        <v>1573</v>
      </c>
      <c r="C805" s="21" t="s">
        <v>1297</v>
      </c>
      <c r="D805" s="21" t="s">
        <v>1356</v>
      </c>
      <c r="E805" s="21" t="s">
        <v>1299</v>
      </c>
      <c r="F805" s="20">
        <v>320</v>
      </c>
      <c r="G805" s="21">
        <v>250</v>
      </c>
      <c r="H805" s="21">
        <v>3875</v>
      </c>
      <c r="I805" s="21">
        <v>10.57</v>
      </c>
      <c r="J805" s="21">
        <f t="shared" si="24"/>
        <v>17.05</v>
      </c>
      <c r="K805" s="21">
        <f t="shared" si="25"/>
        <v>1240</v>
      </c>
    </row>
    <row r="806" ht="15" customHeight="1" spans="1:11">
      <c r="A806" s="20">
        <v>805</v>
      </c>
      <c r="B806" s="21" t="s">
        <v>1573</v>
      </c>
      <c r="C806" s="21" t="s">
        <v>1297</v>
      </c>
      <c r="D806" s="21" t="s">
        <v>1356</v>
      </c>
      <c r="E806" s="21" t="s">
        <v>1299</v>
      </c>
      <c r="F806" s="20">
        <v>320</v>
      </c>
      <c r="G806" s="21">
        <v>500</v>
      </c>
      <c r="H806" s="21">
        <v>7750</v>
      </c>
      <c r="I806" s="21">
        <v>21.13</v>
      </c>
      <c r="J806" s="21">
        <f t="shared" si="24"/>
        <v>34.1</v>
      </c>
      <c r="K806" s="21">
        <f t="shared" si="25"/>
        <v>2480</v>
      </c>
    </row>
    <row r="807" ht="15" customHeight="1" spans="1:11">
      <c r="A807" s="20">
        <v>806</v>
      </c>
      <c r="B807" s="21" t="s">
        <v>1573</v>
      </c>
      <c r="C807" s="21" t="s">
        <v>1297</v>
      </c>
      <c r="D807" s="21" t="s">
        <v>1363</v>
      </c>
      <c r="E807" s="21" t="s">
        <v>1299</v>
      </c>
      <c r="F807" s="20">
        <v>320</v>
      </c>
      <c r="G807" s="21">
        <v>500</v>
      </c>
      <c r="H807" s="21">
        <v>10500</v>
      </c>
      <c r="I807" s="21">
        <v>35.82</v>
      </c>
      <c r="J807" s="21">
        <f t="shared" si="24"/>
        <v>46.2</v>
      </c>
      <c r="K807" s="21">
        <f t="shared" si="25"/>
        <v>3360</v>
      </c>
    </row>
    <row r="808" ht="15" customHeight="1" spans="1:11">
      <c r="A808" s="20">
        <v>807</v>
      </c>
      <c r="B808" s="21" t="s">
        <v>1573</v>
      </c>
      <c r="C808" s="21" t="s">
        <v>1297</v>
      </c>
      <c r="D808" s="21" t="s">
        <v>1356</v>
      </c>
      <c r="E808" s="21" t="s">
        <v>1299</v>
      </c>
      <c r="F808" s="20">
        <v>320</v>
      </c>
      <c r="G808" s="21">
        <v>225</v>
      </c>
      <c r="H808" s="21">
        <v>5692.5</v>
      </c>
      <c r="I808" s="21">
        <v>14.27</v>
      </c>
      <c r="J808" s="21">
        <f t="shared" si="24"/>
        <v>25.047</v>
      </c>
      <c r="K808" s="21">
        <f t="shared" si="25"/>
        <v>1821.6</v>
      </c>
    </row>
    <row r="809" ht="15" customHeight="1" spans="1:11">
      <c r="A809" s="20">
        <v>808</v>
      </c>
      <c r="B809" s="21" t="s">
        <v>1573</v>
      </c>
      <c r="C809" s="21" t="s">
        <v>1306</v>
      </c>
      <c r="D809" s="21" t="s">
        <v>1301</v>
      </c>
      <c r="E809" s="21" t="s">
        <v>1299</v>
      </c>
      <c r="F809" s="20">
        <v>320</v>
      </c>
      <c r="G809" s="21">
        <v>1110</v>
      </c>
      <c r="H809" s="21">
        <v>24420</v>
      </c>
      <c r="I809" s="21">
        <v>66.33</v>
      </c>
      <c r="J809" s="21">
        <f t="shared" si="24"/>
        <v>107.448</v>
      </c>
      <c r="K809" s="21">
        <f t="shared" si="25"/>
        <v>7814.4</v>
      </c>
    </row>
    <row r="810" ht="15" customHeight="1" spans="1:11">
      <c r="A810" s="20">
        <v>809</v>
      </c>
      <c r="B810" s="21" t="s">
        <v>1574</v>
      </c>
      <c r="C810" s="21" t="s">
        <v>1317</v>
      </c>
      <c r="D810" s="21" t="s">
        <v>1314</v>
      </c>
      <c r="E810" s="21" t="s">
        <v>1299</v>
      </c>
      <c r="F810" s="20">
        <v>320</v>
      </c>
      <c r="G810" s="21">
        <v>200</v>
      </c>
      <c r="H810" s="21">
        <v>3400</v>
      </c>
      <c r="I810" s="21">
        <v>7.663</v>
      </c>
      <c r="J810" s="21">
        <f t="shared" si="24"/>
        <v>14.96</v>
      </c>
      <c r="K810" s="21">
        <f t="shared" si="25"/>
        <v>1088</v>
      </c>
    </row>
    <row r="811" ht="15" customHeight="1" spans="1:11">
      <c r="A811" s="20">
        <v>810</v>
      </c>
      <c r="B811" s="21" t="s">
        <v>1574</v>
      </c>
      <c r="C811" s="21" t="s">
        <v>1297</v>
      </c>
      <c r="D811" s="21" t="s">
        <v>1301</v>
      </c>
      <c r="E811" s="21" t="s">
        <v>1299</v>
      </c>
      <c r="F811" s="20">
        <v>320</v>
      </c>
      <c r="G811" s="21">
        <v>375</v>
      </c>
      <c r="H811" s="21">
        <v>9487.5</v>
      </c>
      <c r="I811" s="21">
        <v>23.78</v>
      </c>
      <c r="J811" s="21">
        <f t="shared" si="24"/>
        <v>41.745</v>
      </c>
      <c r="K811" s="21">
        <f t="shared" si="25"/>
        <v>3036</v>
      </c>
    </row>
    <row r="812" ht="15" customHeight="1" spans="1:11">
      <c r="A812" s="20">
        <v>811</v>
      </c>
      <c r="B812" s="21" t="s">
        <v>1574</v>
      </c>
      <c r="C812" s="21" t="s">
        <v>1297</v>
      </c>
      <c r="D812" s="21" t="s">
        <v>1301</v>
      </c>
      <c r="E812" s="21" t="s">
        <v>1299</v>
      </c>
      <c r="F812" s="20">
        <v>320</v>
      </c>
      <c r="G812" s="21">
        <v>250</v>
      </c>
      <c r="H812" s="21">
        <v>6325</v>
      </c>
      <c r="I812" s="21">
        <v>15.86</v>
      </c>
      <c r="J812" s="21">
        <f t="shared" si="24"/>
        <v>27.83</v>
      </c>
      <c r="K812" s="21">
        <f t="shared" si="25"/>
        <v>2024</v>
      </c>
    </row>
    <row r="813" ht="15" customHeight="1" spans="1:11">
      <c r="A813" s="20">
        <v>812</v>
      </c>
      <c r="B813" s="21" t="s">
        <v>1574</v>
      </c>
      <c r="C813" s="21" t="s">
        <v>1297</v>
      </c>
      <c r="D813" s="21" t="s">
        <v>1301</v>
      </c>
      <c r="E813" s="21" t="s">
        <v>1299</v>
      </c>
      <c r="F813" s="20">
        <v>320</v>
      </c>
      <c r="G813" s="21">
        <v>750</v>
      </c>
      <c r="H813" s="21">
        <v>18975</v>
      </c>
      <c r="I813" s="21">
        <v>47.57</v>
      </c>
      <c r="J813" s="21">
        <f t="shared" si="24"/>
        <v>83.49</v>
      </c>
      <c r="K813" s="21">
        <f t="shared" si="25"/>
        <v>6072</v>
      </c>
    </row>
    <row r="814" ht="15" customHeight="1" spans="1:11">
      <c r="A814" s="20">
        <v>813</v>
      </c>
      <c r="B814" s="21" t="s">
        <v>1574</v>
      </c>
      <c r="C814" s="21" t="s">
        <v>1297</v>
      </c>
      <c r="D814" s="21" t="s">
        <v>1301</v>
      </c>
      <c r="E814" s="21" t="s">
        <v>1299</v>
      </c>
      <c r="F814" s="20">
        <v>320</v>
      </c>
      <c r="G814" s="21">
        <v>250</v>
      </c>
      <c r="H814" s="21">
        <v>3875</v>
      </c>
      <c r="I814" s="21">
        <v>10.57</v>
      </c>
      <c r="J814" s="21">
        <f t="shared" si="24"/>
        <v>17.05</v>
      </c>
      <c r="K814" s="21">
        <f t="shared" si="25"/>
        <v>1240</v>
      </c>
    </row>
    <row r="815" ht="15" customHeight="1" spans="1:11">
      <c r="A815" s="20">
        <v>814</v>
      </c>
      <c r="B815" s="21" t="s">
        <v>1574</v>
      </c>
      <c r="C815" s="21" t="s">
        <v>1297</v>
      </c>
      <c r="D815" s="21" t="s">
        <v>1301</v>
      </c>
      <c r="E815" s="21" t="s">
        <v>1299</v>
      </c>
      <c r="F815" s="20">
        <v>320</v>
      </c>
      <c r="G815" s="21">
        <v>250</v>
      </c>
      <c r="H815" s="21">
        <v>3875</v>
      </c>
      <c r="I815" s="21">
        <v>10.57</v>
      </c>
      <c r="J815" s="21">
        <f t="shared" si="24"/>
        <v>17.05</v>
      </c>
      <c r="K815" s="21">
        <f t="shared" si="25"/>
        <v>1240</v>
      </c>
    </row>
    <row r="816" ht="15" customHeight="1" spans="1:11">
      <c r="A816" s="20">
        <v>815</v>
      </c>
      <c r="B816" s="21" t="s">
        <v>1574</v>
      </c>
      <c r="C816" s="21" t="s">
        <v>1355</v>
      </c>
      <c r="D816" s="21" t="s">
        <v>1356</v>
      </c>
      <c r="E816" s="21" t="s">
        <v>1299</v>
      </c>
      <c r="F816" s="20">
        <v>320</v>
      </c>
      <c r="G816" s="21">
        <v>2</v>
      </c>
      <c r="H816" s="21">
        <v>25.5</v>
      </c>
      <c r="I816" s="21">
        <v>0.06</v>
      </c>
      <c r="J816" s="21">
        <f t="shared" si="24"/>
        <v>0.1122</v>
      </c>
      <c r="K816" s="21">
        <f t="shared" si="25"/>
        <v>8.16</v>
      </c>
    </row>
    <row r="817" ht="15" customHeight="1" spans="1:11">
      <c r="A817" s="20">
        <v>816</v>
      </c>
      <c r="B817" s="21" t="s">
        <v>1574</v>
      </c>
      <c r="C817" s="21" t="s">
        <v>1355</v>
      </c>
      <c r="D817" s="21" t="s">
        <v>1356</v>
      </c>
      <c r="E817" s="21" t="s">
        <v>1299</v>
      </c>
      <c r="F817" s="20">
        <v>320</v>
      </c>
      <c r="G817" s="21">
        <v>75</v>
      </c>
      <c r="H817" s="21">
        <v>750</v>
      </c>
      <c r="I817" s="21">
        <v>2.38</v>
      </c>
      <c r="J817" s="21">
        <f t="shared" si="24"/>
        <v>3.3</v>
      </c>
      <c r="K817" s="21">
        <f t="shared" si="25"/>
        <v>240</v>
      </c>
    </row>
    <row r="818" ht="15" customHeight="1" spans="1:11">
      <c r="A818" s="20">
        <v>817</v>
      </c>
      <c r="B818" s="21" t="s">
        <v>1574</v>
      </c>
      <c r="C818" s="21" t="s">
        <v>1313</v>
      </c>
      <c r="D818" s="21" t="s">
        <v>1307</v>
      </c>
      <c r="E818" s="21" t="s">
        <v>1299</v>
      </c>
      <c r="F818" s="20">
        <v>320</v>
      </c>
      <c r="G818" s="21">
        <v>302</v>
      </c>
      <c r="H818" s="21">
        <v>4892.4</v>
      </c>
      <c r="I818" s="21">
        <v>14.43</v>
      </c>
      <c r="J818" s="21">
        <f t="shared" si="24"/>
        <v>21.52656</v>
      </c>
      <c r="K818" s="21">
        <f t="shared" si="25"/>
        <v>1565.568</v>
      </c>
    </row>
    <row r="819" ht="15" customHeight="1" spans="1:11">
      <c r="A819" s="20">
        <v>818</v>
      </c>
      <c r="B819" s="21" t="s">
        <v>1574</v>
      </c>
      <c r="C819" s="21" t="s">
        <v>1313</v>
      </c>
      <c r="D819" s="21" t="s">
        <v>1307</v>
      </c>
      <c r="E819" s="21" t="s">
        <v>1299</v>
      </c>
      <c r="F819" s="20">
        <v>320</v>
      </c>
      <c r="G819" s="21">
        <v>200</v>
      </c>
      <c r="H819" s="21">
        <v>3240</v>
      </c>
      <c r="I819" s="21">
        <v>9.56</v>
      </c>
      <c r="J819" s="21">
        <f t="shared" si="24"/>
        <v>14.256</v>
      </c>
      <c r="K819" s="21">
        <f t="shared" si="25"/>
        <v>1036.8</v>
      </c>
    </row>
    <row r="820" ht="15" customHeight="1" spans="1:11">
      <c r="A820" s="20">
        <v>819</v>
      </c>
      <c r="B820" s="21" t="s">
        <v>1574</v>
      </c>
      <c r="C820" s="21" t="s">
        <v>1381</v>
      </c>
      <c r="D820" s="21" t="s">
        <v>1372</v>
      </c>
      <c r="E820" s="21" t="s">
        <v>1299</v>
      </c>
      <c r="F820" s="20">
        <v>320</v>
      </c>
      <c r="G820" s="21">
        <v>2</v>
      </c>
      <c r="H820" s="21">
        <v>4.4</v>
      </c>
      <c r="I820" s="21">
        <v>0.03</v>
      </c>
      <c r="J820" s="21">
        <f t="shared" si="24"/>
        <v>0.01936</v>
      </c>
      <c r="K820" s="21">
        <f t="shared" si="25"/>
        <v>1.408</v>
      </c>
    </row>
    <row r="821" ht="15" customHeight="1" spans="1:11">
      <c r="A821" s="20">
        <v>820</v>
      </c>
      <c r="B821" s="21" t="s">
        <v>1574</v>
      </c>
      <c r="C821" s="21" t="s">
        <v>1381</v>
      </c>
      <c r="D821" s="21" t="s">
        <v>1372</v>
      </c>
      <c r="E821" s="21" t="s">
        <v>1299</v>
      </c>
      <c r="F821" s="20">
        <v>320</v>
      </c>
      <c r="G821" s="21">
        <v>7</v>
      </c>
      <c r="H821" s="21">
        <v>31.5</v>
      </c>
      <c r="I821" s="21">
        <v>0.1</v>
      </c>
      <c r="J821" s="21">
        <f t="shared" si="24"/>
        <v>0.1386</v>
      </c>
      <c r="K821" s="21">
        <f t="shared" si="25"/>
        <v>10.08</v>
      </c>
    </row>
    <row r="822" ht="15" customHeight="1" spans="1:11">
      <c r="A822" s="20">
        <v>821</v>
      </c>
      <c r="B822" s="21" t="s">
        <v>1574</v>
      </c>
      <c r="C822" s="21" t="s">
        <v>1381</v>
      </c>
      <c r="D822" s="21" t="s">
        <v>1372</v>
      </c>
      <c r="E822" s="21" t="s">
        <v>1299</v>
      </c>
      <c r="F822" s="20">
        <v>320</v>
      </c>
      <c r="G822" s="21">
        <v>1</v>
      </c>
      <c r="H822" s="21">
        <v>12</v>
      </c>
      <c r="I822" s="21">
        <v>0.01</v>
      </c>
      <c r="J822" s="21">
        <f t="shared" si="24"/>
        <v>0.0528</v>
      </c>
      <c r="K822" s="21">
        <f t="shared" si="25"/>
        <v>3.84</v>
      </c>
    </row>
    <row r="823" ht="15" customHeight="1" spans="1:11">
      <c r="A823" s="20">
        <v>822</v>
      </c>
      <c r="B823" s="21" t="s">
        <v>1575</v>
      </c>
      <c r="C823" s="21" t="s">
        <v>1313</v>
      </c>
      <c r="D823" s="21" t="s">
        <v>1330</v>
      </c>
      <c r="E823" s="21" t="s">
        <v>1305</v>
      </c>
      <c r="F823" s="20">
        <v>320</v>
      </c>
      <c r="G823" s="21">
        <v>400</v>
      </c>
      <c r="H823" s="21">
        <v>4920</v>
      </c>
      <c r="I823" s="21">
        <v>13.23</v>
      </c>
      <c r="J823" s="21">
        <f t="shared" si="24"/>
        <v>21.648</v>
      </c>
      <c r="K823" s="21">
        <f t="shared" si="25"/>
        <v>1574.4</v>
      </c>
    </row>
    <row r="824" ht="15" customHeight="1" spans="1:11">
      <c r="A824" s="20">
        <v>823</v>
      </c>
      <c r="B824" s="21" t="s">
        <v>1575</v>
      </c>
      <c r="C824" s="21" t="s">
        <v>1313</v>
      </c>
      <c r="D824" s="21" t="s">
        <v>1307</v>
      </c>
      <c r="E824" s="21" t="s">
        <v>1299</v>
      </c>
      <c r="F824" s="20">
        <v>320</v>
      </c>
      <c r="G824" s="21">
        <v>200</v>
      </c>
      <c r="H824" s="21">
        <v>4020</v>
      </c>
      <c r="I824" s="21">
        <v>9.86</v>
      </c>
      <c r="J824" s="21">
        <f t="shared" si="24"/>
        <v>17.688</v>
      </c>
      <c r="K824" s="21">
        <f t="shared" si="25"/>
        <v>1286.4</v>
      </c>
    </row>
    <row r="825" ht="15" customHeight="1" spans="1:11">
      <c r="A825" s="20">
        <v>824</v>
      </c>
      <c r="B825" s="21" t="s">
        <v>1575</v>
      </c>
      <c r="C825" s="21" t="s">
        <v>1384</v>
      </c>
      <c r="D825" s="21" t="s">
        <v>1328</v>
      </c>
      <c r="E825" s="21" t="s">
        <v>1299</v>
      </c>
      <c r="F825" s="20">
        <v>320</v>
      </c>
      <c r="G825" s="21">
        <v>150</v>
      </c>
      <c r="H825" s="21">
        <v>2250</v>
      </c>
      <c r="I825" s="21">
        <v>6.72</v>
      </c>
      <c r="J825" s="21">
        <f t="shared" si="24"/>
        <v>9.9</v>
      </c>
      <c r="K825" s="21">
        <f t="shared" si="25"/>
        <v>720</v>
      </c>
    </row>
    <row r="826" ht="15" customHeight="1" spans="1:11">
      <c r="A826" s="20">
        <v>825</v>
      </c>
      <c r="B826" s="21" t="s">
        <v>1575</v>
      </c>
      <c r="C826" s="21" t="s">
        <v>1384</v>
      </c>
      <c r="D826" s="21" t="s">
        <v>1328</v>
      </c>
      <c r="E826" s="21" t="s">
        <v>1299</v>
      </c>
      <c r="F826" s="20">
        <v>320</v>
      </c>
      <c r="G826" s="21">
        <v>75</v>
      </c>
      <c r="H826" s="21">
        <v>1440</v>
      </c>
      <c r="I826" s="21">
        <v>4.88</v>
      </c>
      <c r="J826" s="21">
        <f t="shared" si="24"/>
        <v>6.336</v>
      </c>
      <c r="K826" s="21">
        <f t="shared" si="25"/>
        <v>460.8</v>
      </c>
    </row>
    <row r="827" ht="15" customHeight="1" spans="1:11">
      <c r="A827" s="20">
        <v>826</v>
      </c>
      <c r="B827" s="21" t="s">
        <v>1575</v>
      </c>
      <c r="C827" s="21" t="s">
        <v>1384</v>
      </c>
      <c r="D827" s="21" t="s">
        <v>1328</v>
      </c>
      <c r="E827" s="21" t="s">
        <v>1299</v>
      </c>
      <c r="F827" s="20">
        <v>320</v>
      </c>
      <c r="G827" s="21">
        <v>1</v>
      </c>
      <c r="H827" s="21">
        <v>2.7</v>
      </c>
      <c r="I827" s="21">
        <v>0.01</v>
      </c>
      <c r="J827" s="21">
        <f t="shared" si="24"/>
        <v>0.01188</v>
      </c>
      <c r="K827" s="21">
        <f t="shared" si="25"/>
        <v>0.864</v>
      </c>
    </row>
    <row r="828" ht="15" customHeight="1" spans="1:11">
      <c r="A828" s="20">
        <v>827</v>
      </c>
      <c r="B828" s="21" t="s">
        <v>1575</v>
      </c>
      <c r="C828" s="21" t="s">
        <v>1384</v>
      </c>
      <c r="D828" s="21" t="s">
        <v>1328</v>
      </c>
      <c r="E828" s="21" t="s">
        <v>1299</v>
      </c>
      <c r="F828" s="20">
        <v>320</v>
      </c>
      <c r="G828" s="21">
        <v>40</v>
      </c>
      <c r="H828" s="21">
        <v>580</v>
      </c>
      <c r="I828" s="21">
        <v>1.58</v>
      </c>
      <c r="J828" s="21">
        <f t="shared" si="24"/>
        <v>2.552</v>
      </c>
      <c r="K828" s="21">
        <f t="shared" si="25"/>
        <v>185.6</v>
      </c>
    </row>
    <row r="829" ht="15" customHeight="1" spans="1:11">
      <c r="A829" s="20">
        <v>828</v>
      </c>
      <c r="B829" s="21" t="s">
        <v>1575</v>
      </c>
      <c r="C829" s="21" t="s">
        <v>1384</v>
      </c>
      <c r="D829" s="21" t="s">
        <v>1328</v>
      </c>
      <c r="E829" s="21" t="s">
        <v>1299</v>
      </c>
      <c r="F829" s="20">
        <v>320</v>
      </c>
      <c r="G829" s="21">
        <v>2</v>
      </c>
      <c r="H829" s="21">
        <v>16.7</v>
      </c>
      <c r="I829" s="21">
        <v>0.05</v>
      </c>
      <c r="J829" s="21">
        <f t="shared" si="24"/>
        <v>0.07348</v>
      </c>
      <c r="K829" s="21">
        <f t="shared" si="25"/>
        <v>5.344</v>
      </c>
    </row>
    <row r="830" ht="15" customHeight="1" spans="1:11">
      <c r="A830" s="20">
        <v>829</v>
      </c>
      <c r="B830" s="21" t="s">
        <v>1576</v>
      </c>
      <c r="C830" s="21" t="s">
        <v>1303</v>
      </c>
      <c r="D830" s="21" t="s">
        <v>1330</v>
      </c>
      <c r="E830" s="21" t="s">
        <v>1299</v>
      </c>
      <c r="F830" s="20">
        <v>320</v>
      </c>
      <c r="G830" s="21">
        <v>63</v>
      </c>
      <c r="H830" s="21">
        <v>662</v>
      </c>
      <c r="I830" s="21">
        <v>2.35</v>
      </c>
      <c r="J830" s="21">
        <f t="shared" si="24"/>
        <v>2.9128</v>
      </c>
      <c r="K830" s="21">
        <f t="shared" si="25"/>
        <v>211.84</v>
      </c>
    </row>
    <row r="831" ht="15" customHeight="1" spans="1:11">
      <c r="A831" s="20">
        <v>830</v>
      </c>
      <c r="B831" s="21" t="s">
        <v>1576</v>
      </c>
      <c r="C831" s="21" t="s">
        <v>1303</v>
      </c>
      <c r="D831" s="21" t="s">
        <v>1330</v>
      </c>
      <c r="E831" s="21" t="s">
        <v>1299</v>
      </c>
      <c r="F831" s="20">
        <v>320</v>
      </c>
      <c r="G831" s="21">
        <v>126</v>
      </c>
      <c r="H831" s="21">
        <v>1184</v>
      </c>
      <c r="I831" s="21">
        <v>4.69</v>
      </c>
      <c r="J831" s="21">
        <f t="shared" si="24"/>
        <v>5.2096</v>
      </c>
      <c r="K831" s="21">
        <f t="shared" si="25"/>
        <v>378.88</v>
      </c>
    </row>
    <row r="832" ht="15" customHeight="1" spans="1:11">
      <c r="A832" s="20">
        <v>831</v>
      </c>
      <c r="B832" s="21" t="s">
        <v>1576</v>
      </c>
      <c r="C832" s="21" t="s">
        <v>1339</v>
      </c>
      <c r="D832" s="21" t="s">
        <v>1363</v>
      </c>
      <c r="E832" s="21" t="s">
        <v>1340</v>
      </c>
      <c r="F832" s="20">
        <v>50</v>
      </c>
      <c r="G832" s="21">
        <v>100</v>
      </c>
      <c r="H832" s="21">
        <v>1600</v>
      </c>
      <c r="I832" s="21">
        <v>3.812</v>
      </c>
      <c r="J832" s="21">
        <f t="shared" si="24"/>
        <v>1.1</v>
      </c>
      <c r="K832" s="21">
        <f t="shared" si="25"/>
        <v>80</v>
      </c>
    </row>
    <row r="833" ht="15" customHeight="1" spans="1:11">
      <c r="A833" s="20">
        <v>832</v>
      </c>
      <c r="B833" s="21" t="s">
        <v>1577</v>
      </c>
      <c r="C833" s="21" t="s">
        <v>1297</v>
      </c>
      <c r="D833" s="21" t="s">
        <v>1363</v>
      </c>
      <c r="E833" s="21" t="s">
        <v>1299</v>
      </c>
      <c r="F833" s="20">
        <v>320</v>
      </c>
      <c r="G833" s="21">
        <v>308</v>
      </c>
      <c r="H833" s="21">
        <v>4474</v>
      </c>
      <c r="I833" s="21">
        <v>13.02</v>
      </c>
      <c r="J833" s="21">
        <f t="shared" si="24"/>
        <v>19.6856</v>
      </c>
      <c r="K833" s="21">
        <f t="shared" si="25"/>
        <v>1431.68</v>
      </c>
    </row>
    <row r="834" ht="15" customHeight="1" spans="1:11">
      <c r="A834" s="20">
        <v>833</v>
      </c>
      <c r="B834" s="21" t="s">
        <v>1577</v>
      </c>
      <c r="C834" s="21" t="s">
        <v>1297</v>
      </c>
      <c r="D834" s="21" t="s">
        <v>1363</v>
      </c>
      <c r="E834" s="21" t="s">
        <v>1299</v>
      </c>
      <c r="F834" s="20">
        <v>320</v>
      </c>
      <c r="G834" s="21">
        <v>121</v>
      </c>
      <c r="H834" s="21">
        <v>2541</v>
      </c>
      <c r="I834" s="21">
        <v>8.67</v>
      </c>
      <c r="J834" s="21">
        <f t="shared" ref="J834:J897" si="26">SUMPRODUCT(0.01375,F834,H834/1000)</f>
        <v>11.1804</v>
      </c>
      <c r="K834" s="21">
        <f t="shared" ref="K834:K897" si="27">SUMPRODUCT(F834,H834/1000)</f>
        <v>813.12</v>
      </c>
    </row>
    <row r="835" ht="15" customHeight="1" spans="1:11">
      <c r="A835" s="20">
        <v>834</v>
      </c>
      <c r="B835" s="21" t="s">
        <v>1577</v>
      </c>
      <c r="C835" s="21" t="s">
        <v>1297</v>
      </c>
      <c r="D835" s="21" t="s">
        <v>1363</v>
      </c>
      <c r="E835" s="21" t="s">
        <v>1299</v>
      </c>
      <c r="F835" s="20">
        <v>320</v>
      </c>
      <c r="G835" s="21">
        <v>252</v>
      </c>
      <c r="H835" s="21">
        <v>3906</v>
      </c>
      <c r="I835" s="21">
        <v>10.65</v>
      </c>
      <c r="J835" s="21">
        <f t="shared" si="26"/>
        <v>17.1864</v>
      </c>
      <c r="K835" s="21">
        <f t="shared" si="27"/>
        <v>1249.92</v>
      </c>
    </row>
    <row r="836" ht="15" customHeight="1" spans="1:11">
      <c r="A836" s="20">
        <v>835</v>
      </c>
      <c r="B836" s="21" t="s">
        <v>1578</v>
      </c>
      <c r="C836" s="21" t="s">
        <v>1297</v>
      </c>
      <c r="D836" s="21" t="s">
        <v>1301</v>
      </c>
      <c r="E836" s="21" t="s">
        <v>1299</v>
      </c>
      <c r="F836" s="20">
        <v>320</v>
      </c>
      <c r="G836" s="21">
        <v>125</v>
      </c>
      <c r="H836" s="21">
        <v>2625</v>
      </c>
      <c r="I836" s="21">
        <v>8.95</v>
      </c>
      <c r="J836" s="21">
        <f t="shared" si="26"/>
        <v>11.55</v>
      </c>
      <c r="K836" s="21">
        <f t="shared" si="27"/>
        <v>840</v>
      </c>
    </row>
    <row r="837" ht="15" customHeight="1" spans="1:11">
      <c r="A837" s="20">
        <v>836</v>
      </c>
      <c r="B837" s="21" t="s">
        <v>1578</v>
      </c>
      <c r="C837" s="21" t="s">
        <v>1297</v>
      </c>
      <c r="D837" s="21" t="s">
        <v>1301</v>
      </c>
      <c r="E837" s="21" t="s">
        <v>1299</v>
      </c>
      <c r="F837" s="20">
        <v>320</v>
      </c>
      <c r="G837" s="21">
        <v>150</v>
      </c>
      <c r="H837" s="21">
        <v>2325</v>
      </c>
      <c r="I837" s="21">
        <v>6.34</v>
      </c>
      <c r="J837" s="21">
        <f t="shared" si="26"/>
        <v>10.23</v>
      </c>
      <c r="K837" s="21">
        <f t="shared" si="27"/>
        <v>744</v>
      </c>
    </row>
    <row r="838" ht="15" customHeight="1" spans="1:11">
      <c r="A838" s="20">
        <v>837</v>
      </c>
      <c r="B838" s="21" t="s">
        <v>1578</v>
      </c>
      <c r="C838" s="21" t="s">
        <v>1297</v>
      </c>
      <c r="D838" s="21" t="s">
        <v>1301</v>
      </c>
      <c r="E838" s="21" t="s">
        <v>1299</v>
      </c>
      <c r="F838" s="20">
        <v>320</v>
      </c>
      <c r="G838" s="21">
        <v>125</v>
      </c>
      <c r="H838" s="21">
        <v>2625</v>
      </c>
      <c r="I838" s="21">
        <v>8.95</v>
      </c>
      <c r="J838" s="21">
        <f t="shared" si="26"/>
        <v>11.55</v>
      </c>
      <c r="K838" s="21">
        <f t="shared" si="27"/>
        <v>840</v>
      </c>
    </row>
    <row r="839" ht="15" customHeight="1" spans="1:11">
      <c r="A839" s="20">
        <v>838</v>
      </c>
      <c r="B839" s="21" t="s">
        <v>1578</v>
      </c>
      <c r="C839" s="21" t="s">
        <v>1303</v>
      </c>
      <c r="D839" s="21" t="s">
        <v>1304</v>
      </c>
      <c r="E839" s="21" t="s">
        <v>1299</v>
      </c>
      <c r="F839" s="20">
        <v>320</v>
      </c>
      <c r="G839" s="21">
        <v>63</v>
      </c>
      <c r="H839" s="21">
        <v>661.5</v>
      </c>
      <c r="I839" s="21">
        <v>2.347</v>
      </c>
      <c r="J839" s="21">
        <f t="shared" si="26"/>
        <v>2.9106</v>
      </c>
      <c r="K839" s="21">
        <f t="shared" si="27"/>
        <v>211.68</v>
      </c>
    </row>
    <row r="840" ht="15" customHeight="1" spans="1:11">
      <c r="A840" s="20">
        <v>839</v>
      </c>
      <c r="B840" s="21" t="s">
        <v>1578</v>
      </c>
      <c r="C840" s="21" t="s">
        <v>1303</v>
      </c>
      <c r="D840" s="21" t="s">
        <v>1301</v>
      </c>
      <c r="E840" s="21" t="s">
        <v>1299</v>
      </c>
      <c r="F840" s="20">
        <v>320</v>
      </c>
      <c r="G840" s="21">
        <v>88</v>
      </c>
      <c r="H840" s="21">
        <v>924</v>
      </c>
      <c r="I840" s="21">
        <v>3.278</v>
      </c>
      <c r="J840" s="21">
        <f t="shared" si="26"/>
        <v>4.0656</v>
      </c>
      <c r="K840" s="21">
        <f t="shared" si="27"/>
        <v>295.68</v>
      </c>
    </row>
    <row r="841" ht="15" customHeight="1" spans="1:11">
      <c r="A841" s="20">
        <v>840</v>
      </c>
      <c r="B841" s="21" t="s">
        <v>1578</v>
      </c>
      <c r="C841" s="21" t="s">
        <v>1303</v>
      </c>
      <c r="D841" s="21" t="s">
        <v>1304</v>
      </c>
      <c r="E841" s="21" t="s">
        <v>1299</v>
      </c>
      <c r="F841" s="20">
        <v>320</v>
      </c>
      <c r="G841" s="21">
        <v>63</v>
      </c>
      <c r="H841" s="21">
        <v>661.5</v>
      </c>
      <c r="I841" s="21">
        <v>2.347</v>
      </c>
      <c r="J841" s="21">
        <f t="shared" si="26"/>
        <v>2.9106</v>
      </c>
      <c r="K841" s="21">
        <f t="shared" si="27"/>
        <v>211.68</v>
      </c>
    </row>
    <row r="842" ht="15" customHeight="1" spans="1:11">
      <c r="A842" s="20">
        <v>841</v>
      </c>
      <c r="B842" s="21" t="s">
        <v>1578</v>
      </c>
      <c r="C842" s="21" t="s">
        <v>1313</v>
      </c>
      <c r="D842" s="21" t="s">
        <v>1328</v>
      </c>
      <c r="E842" s="21" t="s">
        <v>1299</v>
      </c>
      <c r="F842" s="20">
        <v>320</v>
      </c>
      <c r="G842" s="21">
        <v>350</v>
      </c>
      <c r="H842" s="21">
        <v>5705</v>
      </c>
      <c r="I842" s="21">
        <v>16.42</v>
      </c>
      <c r="J842" s="21">
        <f t="shared" si="26"/>
        <v>25.102</v>
      </c>
      <c r="K842" s="21">
        <f t="shared" si="27"/>
        <v>1825.6</v>
      </c>
    </row>
    <row r="843" ht="15" customHeight="1" spans="1:11">
      <c r="A843" s="20">
        <v>842</v>
      </c>
      <c r="B843" s="21" t="s">
        <v>1578</v>
      </c>
      <c r="C843" s="21" t="s">
        <v>1313</v>
      </c>
      <c r="D843" s="21" t="s">
        <v>1307</v>
      </c>
      <c r="E843" s="21" t="s">
        <v>1299</v>
      </c>
      <c r="F843" s="20">
        <v>320</v>
      </c>
      <c r="G843" s="21">
        <v>250</v>
      </c>
      <c r="H843" s="21">
        <v>4250</v>
      </c>
      <c r="I843" s="21">
        <v>11.73</v>
      </c>
      <c r="J843" s="21">
        <f t="shared" si="26"/>
        <v>18.7</v>
      </c>
      <c r="K843" s="21">
        <f t="shared" si="27"/>
        <v>1360</v>
      </c>
    </row>
    <row r="844" ht="15" customHeight="1" spans="1:11">
      <c r="A844" s="20">
        <v>843</v>
      </c>
      <c r="B844" s="21" t="s">
        <v>1578</v>
      </c>
      <c r="C844" s="21" t="s">
        <v>1388</v>
      </c>
      <c r="D844" s="21" t="s">
        <v>1325</v>
      </c>
      <c r="E844" s="21" t="s">
        <v>1305</v>
      </c>
      <c r="F844" s="20">
        <v>320</v>
      </c>
      <c r="G844" s="21">
        <v>150</v>
      </c>
      <c r="H844" s="21">
        <v>3000</v>
      </c>
      <c r="I844" s="21">
        <v>6.849</v>
      </c>
      <c r="J844" s="21">
        <f t="shared" si="26"/>
        <v>13.2</v>
      </c>
      <c r="K844" s="21">
        <f t="shared" si="27"/>
        <v>960</v>
      </c>
    </row>
    <row r="845" ht="15" customHeight="1" spans="1:11">
      <c r="A845" s="20">
        <v>844</v>
      </c>
      <c r="B845" s="21" t="s">
        <v>1579</v>
      </c>
      <c r="C845" s="21" t="s">
        <v>1306</v>
      </c>
      <c r="D845" s="21" t="s">
        <v>1464</v>
      </c>
      <c r="E845" s="21" t="s">
        <v>1299</v>
      </c>
      <c r="F845" s="20">
        <v>320</v>
      </c>
      <c r="G845" s="21">
        <v>150</v>
      </c>
      <c r="H845" s="21">
        <v>3225</v>
      </c>
      <c r="I845" s="21">
        <v>5.83</v>
      </c>
      <c r="J845" s="21">
        <f t="shared" si="26"/>
        <v>14.19</v>
      </c>
      <c r="K845" s="21">
        <f t="shared" si="27"/>
        <v>1032</v>
      </c>
    </row>
    <row r="846" ht="15" customHeight="1" spans="1:11">
      <c r="A846" s="20">
        <v>845</v>
      </c>
      <c r="B846" s="21" t="s">
        <v>1579</v>
      </c>
      <c r="C846" s="21" t="s">
        <v>1306</v>
      </c>
      <c r="D846" s="21" t="s">
        <v>1464</v>
      </c>
      <c r="E846" s="21" t="s">
        <v>1299</v>
      </c>
      <c r="F846" s="20">
        <v>320</v>
      </c>
      <c r="G846" s="21">
        <v>400</v>
      </c>
      <c r="H846" s="21">
        <v>8600</v>
      </c>
      <c r="I846" s="21">
        <v>15.55</v>
      </c>
      <c r="J846" s="21">
        <f t="shared" si="26"/>
        <v>37.84</v>
      </c>
      <c r="K846" s="21">
        <f t="shared" si="27"/>
        <v>2752</v>
      </c>
    </row>
    <row r="847" ht="15" customHeight="1" spans="1:11">
      <c r="A847" s="20">
        <v>846</v>
      </c>
      <c r="B847" s="21" t="s">
        <v>1579</v>
      </c>
      <c r="C847" s="21" t="s">
        <v>1306</v>
      </c>
      <c r="D847" s="21" t="s">
        <v>1464</v>
      </c>
      <c r="E847" s="21" t="s">
        <v>1299</v>
      </c>
      <c r="F847" s="20">
        <v>320</v>
      </c>
      <c r="G847" s="21">
        <v>600</v>
      </c>
      <c r="H847" s="21">
        <v>13200</v>
      </c>
      <c r="I847" s="21">
        <v>35.86</v>
      </c>
      <c r="J847" s="21">
        <f t="shared" si="26"/>
        <v>58.08</v>
      </c>
      <c r="K847" s="21">
        <f t="shared" si="27"/>
        <v>4224</v>
      </c>
    </row>
    <row r="848" ht="15" customHeight="1" spans="1:11">
      <c r="A848" s="20">
        <v>847</v>
      </c>
      <c r="B848" s="21" t="s">
        <v>1579</v>
      </c>
      <c r="C848" s="21" t="s">
        <v>1306</v>
      </c>
      <c r="D848" s="21" t="s">
        <v>1464</v>
      </c>
      <c r="E848" s="21" t="s">
        <v>1299</v>
      </c>
      <c r="F848" s="20">
        <v>320</v>
      </c>
      <c r="G848" s="21">
        <v>50</v>
      </c>
      <c r="H848" s="21">
        <v>1100</v>
      </c>
      <c r="I848" s="21">
        <v>2.99</v>
      </c>
      <c r="J848" s="21">
        <f t="shared" si="26"/>
        <v>4.84</v>
      </c>
      <c r="K848" s="21">
        <f t="shared" si="27"/>
        <v>352</v>
      </c>
    </row>
    <row r="849" ht="15" customHeight="1" spans="1:11">
      <c r="A849" s="20">
        <v>848</v>
      </c>
      <c r="B849" s="21" t="s">
        <v>1579</v>
      </c>
      <c r="C849" s="21" t="s">
        <v>1313</v>
      </c>
      <c r="D849" s="21" t="s">
        <v>1338</v>
      </c>
      <c r="E849" s="21" t="s">
        <v>1305</v>
      </c>
      <c r="F849" s="20">
        <v>320</v>
      </c>
      <c r="G849" s="21">
        <v>48</v>
      </c>
      <c r="H849" s="21">
        <v>801.6</v>
      </c>
      <c r="I849" s="21">
        <v>2.48</v>
      </c>
      <c r="J849" s="21">
        <f t="shared" si="26"/>
        <v>3.52704</v>
      </c>
      <c r="K849" s="21">
        <f t="shared" si="27"/>
        <v>256.512</v>
      </c>
    </row>
    <row r="850" ht="15" customHeight="1" spans="1:11">
      <c r="A850" s="20">
        <v>849</v>
      </c>
      <c r="B850" s="21" t="s">
        <v>1579</v>
      </c>
      <c r="C850" s="21" t="s">
        <v>1313</v>
      </c>
      <c r="D850" s="21" t="s">
        <v>1330</v>
      </c>
      <c r="E850" s="21" t="s">
        <v>1305</v>
      </c>
      <c r="F850" s="20">
        <v>320</v>
      </c>
      <c r="G850" s="21">
        <v>288</v>
      </c>
      <c r="H850" s="21">
        <v>4809.6</v>
      </c>
      <c r="I850" s="21">
        <v>14.85</v>
      </c>
      <c r="J850" s="21">
        <f t="shared" si="26"/>
        <v>21.16224</v>
      </c>
      <c r="K850" s="21">
        <f t="shared" si="27"/>
        <v>1539.072</v>
      </c>
    </row>
    <row r="851" ht="15" customHeight="1" spans="1:11">
      <c r="A851" s="20">
        <v>850</v>
      </c>
      <c r="B851" s="21" t="s">
        <v>1579</v>
      </c>
      <c r="C851" s="21" t="s">
        <v>1580</v>
      </c>
      <c r="D851" s="21" t="s">
        <v>1395</v>
      </c>
      <c r="E851" s="21" t="s">
        <v>1305</v>
      </c>
      <c r="F851" s="20">
        <v>320</v>
      </c>
      <c r="G851" s="21">
        <v>63</v>
      </c>
      <c r="H851" s="21">
        <v>648.9</v>
      </c>
      <c r="I851" s="21">
        <v>1.9</v>
      </c>
      <c r="J851" s="21">
        <f t="shared" si="26"/>
        <v>2.85516</v>
      </c>
      <c r="K851" s="21">
        <f t="shared" si="27"/>
        <v>207.648</v>
      </c>
    </row>
    <row r="852" ht="15" customHeight="1" spans="1:11">
      <c r="A852" s="20">
        <v>851</v>
      </c>
      <c r="B852" s="21" t="s">
        <v>1579</v>
      </c>
      <c r="C852" s="21" t="s">
        <v>1581</v>
      </c>
      <c r="D852" s="21" t="s">
        <v>1328</v>
      </c>
      <c r="E852" s="21" t="s">
        <v>1582</v>
      </c>
      <c r="F852" s="21">
        <v>1430</v>
      </c>
      <c r="G852" s="21">
        <v>247</v>
      </c>
      <c r="H852" s="21">
        <v>2642.9</v>
      </c>
      <c r="I852" s="21">
        <v>24.92</v>
      </c>
      <c r="J852" s="21">
        <f t="shared" si="26"/>
        <v>51.96602125</v>
      </c>
      <c r="K852" s="21">
        <f t="shared" si="27"/>
        <v>3779.347</v>
      </c>
    </row>
    <row r="853" ht="15" customHeight="1" spans="1:11">
      <c r="A853" s="20">
        <v>852</v>
      </c>
      <c r="B853" s="21" t="s">
        <v>1583</v>
      </c>
      <c r="C853" s="21" t="s">
        <v>1339</v>
      </c>
      <c r="D853" s="21" t="s">
        <v>1307</v>
      </c>
      <c r="E853" s="21" t="s">
        <v>1359</v>
      </c>
      <c r="F853" s="20">
        <v>50</v>
      </c>
      <c r="G853" s="21">
        <v>150</v>
      </c>
      <c r="H853" s="21">
        <v>2400</v>
      </c>
      <c r="I853" s="21">
        <v>5.718</v>
      </c>
      <c r="J853" s="21">
        <f t="shared" si="26"/>
        <v>1.65</v>
      </c>
      <c r="K853" s="21">
        <f t="shared" si="27"/>
        <v>120</v>
      </c>
    </row>
    <row r="854" ht="15" customHeight="1" spans="1:11">
      <c r="A854" s="20">
        <v>853</v>
      </c>
      <c r="B854" s="21" t="s">
        <v>1583</v>
      </c>
      <c r="C854" s="21" t="s">
        <v>1317</v>
      </c>
      <c r="D854" s="21" t="s">
        <v>1395</v>
      </c>
      <c r="E854" s="21" t="s">
        <v>1299</v>
      </c>
      <c r="F854" s="20">
        <v>320</v>
      </c>
      <c r="G854" s="21">
        <v>200</v>
      </c>
      <c r="H854" s="21">
        <v>3400</v>
      </c>
      <c r="I854" s="21">
        <v>7.663</v>
      </c>
      <c r="J854" s="21">
        <f t="shared" si="26"/>
        <v>14.96</v>
      </c>
      <c r="K854" s="21">
        <f t="shared" si="27"/>
        <v>1088</v>
      </c>
    </row>
    <row r="855" ht="15" customHeight="1" spans="1:11">
      <c r="A855" s="20">
        <v>854</v>
      </c>
      <c r="B855" s="21" t="s">
        <v>1583</v>
      </c>
      <c r="C855" s="21" t="s">
        <v>1317</v>
      </c>
      <c r="D855" s="21" t="s">
        <v>1395</v>
      </c>
      <c r="E855" s="21" t="s">
        <v>1299</v>
      </c>
      <c r="F855" s="20">
        <v>320</v>
      </c>
      <c r="G855" s="21">
        <v>0.5</v>
      </c>
      <c r="H855" s="21">
        <v>2.5</v>
      </c>
      <c r="I855" s="21">
        <v>0.005</v>
      </c>
      <c r="J855" s="21">
        <f t="shared" si="26"/>
        <v>0.011</v>
      </c>
      <c r="K855" s="21">
        <f t="shared" si="27"/>
        <v>0.8</v>
      </c>
    </row>
    <row r="856" ht="15" customHeight="1" spans="1:11">
      <c r="A856" s="20">
        <v>855</v>
      </c>
      <c r="B856" s="21" t="s">
        <v>1583</v>
      </c>
      <c r="C856" s="21" t="s">
        <v>1317</v>
      </c>
      <c r="D856" s="21" t="s">
        <v>1395</v>
      </c>
      <c r="E856" s="21" t="s">
        <v>1299</v>
      </c>
      <c r="F856" s="20">
        <v>320</v>
      </c>
      <c r="G856" s="21">
        <v>0.5</v>
      </c>
      <c r="H856" s="21">
        <v>2.5</v>
      </c>
      <c r="I856" s="21">
        <v>0.005</v>
      </c>
      <c r="J856" s="21">
        <f t="shared" si="26"/>
        <v>0.011</v>
      </c>
      <c r="K856" s="21">
        <f t="shared" si="27"/>
        <v>0.8</v>
      </c>
    </row>
    <row r="857" ht="15" customHeight="1" spans="1:11">
      <c r="A857" s="20">
        <v>856</v>
      </c>
      <c r="B857" s="21" t="s">
        <v>1583</v>
      </c>
      <c r="C857" s="21" t="s">
        <v>1317</v>
      </c>
      <c r="D857" s="21" t="s">
        <v>1350</v>
      </c>
      <c r="E857" s="21" t="s">
        <v>1299</v>
      </c>
      <c r="F857" s="20">
        <v>320</v>
      </c>
      <c r="G857" s="21">
        <v>200</v>
      </c>
      <c r="H857" s="21">
        <v>3360</v>
      </c>
      <c r="I857" s="21">
        <v>7.663</v>
      </c>
      <c r="J857" s="21">
        <f t="shared" si="26"/>
        <v>14.784</v>
      </c>
      <c r="K857" s="21">
        <f t="shared" si="27"/>
        <v>1075.2</v>
      </c>
    </row>
    <row r="858" ht="15" customHeight="1" spans="1:11">
      <c r="A858" s="20">
        <v>857</v>
      </c>
      <c r="B858" s="21" t="s">
        <v>1584</v>
      </c>
      <c r="C858" s="21" t="s">
        <v>1339</v>
      </c>
      <c r="D858" s="21" t="s">
        <v>1325</v>
      </c>
      <c r="E858" s="21" t="s">
        <v>1359</v>
      </c>
      <c r="F858" s="20">
        <v>50</v>
      </c>
      <c r="G858" s="21">
        <v>49</v>
      </c>
      <c r="H858" s="21">
        <v>784</v>
      </c>
      <c r="I858" s="21">
        <v>1.868</v>
      </c>
      <c r="J858" s="21">
        <f t="shared" si="26"/>
        <v>0.539</v>
      </c>
      <c r="K858" s="21">
        <f t="shared" si="27"/>
        <v>39.2</v>
      </c>
    </row>
    <row r="859" ht="15" customHeight="1" spans="1:11">
      <c r="A859" s="20">
        <v>858</v>
      </c>
      <c r="B859" s="21" t="s">
        <v>1584</v>
      </c>
      <c r="C859" s="21" t="s">
        <v>1339</v>
      </c>
      <c r="D859" s="21" t="s">
        <v>1325</v>
      </c>
      <c r="E859" s="21" t="s">
        <v>1359</v>
      </c>
      <c r="F859" s="20">
        <v>50</v>
      </c>
      <c r="G859" s="21">
        <v>101</v>
      </c>
      <c r="H859" s="21">
        <v>1616</v>
      </c>
      <c r="I859" s="21">
        <v>3.85</v>
      </c>
      <c r="J859" s="21">
        <f t="shared" si="26"/>
        <v>1.111</v>
      </c>
      <c r="K859" s="21">
        <f t="shared" si="27"/>
        <v>80.8</v>
      </c>
    </row>
    <row r="860" ht="15" customHeight="1" spans="1:11">
      <c r="A860" s="20">
        <v>859</v>
      </c>
      <c r="B860" s="21" t="s">
        <v>1584</v>
      </c>
      <c r="C860" s="21" t="s">
        <v>1313</v>
      </c>
      <c r="D860" s="21" t="s">
        <v>1337</v>
      </c>
      <c r="E860" s="21" t="s">
        <v>1299</v>
      </c>
      <c r="F860" s="20">
        <v>320</v>
      </c>
      <c r="G860" s="21">
        <v>150</v>
      </c>
      <c r="H860" s="21">
        <v>2445</v>
      </c>
      <c r="I860" s="21">
        <v>7.04</v>
      </c>
      <c r="J860" s="21">
        <f t="shared" si="26"/>
        <v>10.758</v>
      </c>
      <c r="K860" s="21">
        <f t="shared" si="27"/>
        <v>782.4</v>
      </c>
    </row>
    <row r="861" ht="15" customHeight="1" spans="1:11">
      <c r="A861" s="20">
        <v>860</v>
      </c>
      <c r="B861" s="21" t="s">
        <v>1584</v>
      </c>
      <c r="C861" s="21" t="s">
        <v>1313</v>
      </c>
      <c r="D861" s="21" t="s">
        <v>1301</v>
      </c>
      <c r="E861" s="21" t="s">
        <v>1299</v>
      </c>
      <c r="F861" s="20">
        <v>320</v>
      </c>
      <c r="G861" s="21">
        <v>150</v>
      </c>
      <c r="H861" s="21">
        <v>2445</v>
      </c>
      <c r="I861" s="21">
        <v>7.04</v>
      </c>
      <c r="J861" s="21">
        <f t="shared" si="26"/>
        <v>10.758</v>
      </c>
      <c r="K861" s="21">
        <f t="shared" si="27"/>
        <v>782.4</v>
      </c>
    </row>
    <row r="862" ht="15" customHeight="1" spans="1:11">
      <c r="A862" s="20">
        <v>861</v>
      </c>
      <c r="B862" s="21" t="s">
        <v>1584</v>
      </c>
      <c r="C862" s="21" t="s">
        <v>1303</v>
      </c>
      <c r="D862" s="21" t="s">
        <v>1330</v>
      </c>
      <c r="E862" s="21" t="s">
        <v>1299</v>
      </c>
      <c r="F862" s="20">
        <v>320</v>
      </c>
      <c r="G862" s="21">
        <v>189</v>
      </c>
      <c r="H862" s="21">
        <v>1984.5</v>
      </c>
      <c r="I862" s="21">
        <v>7.05</v>
      </c>
      <c r="J862" s="21">
        <f t="shared" si="26"/>
        <v>8.7318</v>
      </c>
      <c r="K862" s="21">
        <f t="shared" si="27"/>
        <v>635.04</v>
      </c>
    </row>
    <row r="863" ht="15" customHeight="1" spans="1:11">
      <c r="A863" s="20">
        <v>862</v>
      </c>
      <c r="B863" s="21" t="s">
        <v>1584</v>
      </c>
      <c r="C863" s="21" t="s">
        <v>1303</v>
      </c>
      <c r="D863" s="21" t="s">
        <v>1330</v>
      </c>
      <c r="E863" s="21" t="s">
        <v>1299</v>
      </c>
      <c r="F863" s="20">
        <v>320</v>
      </c>
      <c r="G863" s="21">
        <v>1</v>
      </c>
      <c r="H863" s="21">
        <v>12.3</v>
      </c>
      <c r="I863" s="21">
        <v>0.019</v>
      </c>
      <c r="J863" s="21">
        <f t="shared" si="26"/>
        <v>0.05412</v>
      </c>
      <c r="K863" s="21">
        <f t="shared" si="27"/>
        <v>3.936</v>
      </c>
    </row>
    <row r="864" ht="15" customHeight="1" spans="1:11">
      <c r="A864" s="20">
        <v>863</v>
      </c>
      <c r="B864" s="21" t="s">
        <v>1585</v>
      </c>
      <c r="C864" s="21" t="s">
        <v>1375</v>
      </c>
      <c r="D864" s="21" t="s">
        <v>1376</v>
      </c>
      <c r="E864" s="21" t="s">
        <v>1340</v>
      </c>
      <c r="F864" s="20">
        <v>80</v>
      </c>
      <c r="G864" s="21">
        <v>150</v>
      </c>
      <c r="H864" s="21">
        <v>3495</v>
      </c>
      <c r="I864" s="21">
        <v>6.926</v>
      </c>
      <c r="J864" s="21">
        <f t="shared" si="26"/>
        <v>3.8445</v>
      </c>
      <c r="K864" s="21">
        <f t="shared" si="27"/>
        <v>279.6</v>
      </c>
    </row>
    <row r="865" ht="15" customHeight="1" spans="1:11">
      <c r="A865" s="20">
        <v>864</v>
      </c>
      <c r="B865" s="21" t="s">
        <v>1585</v>
      </c>
      <c r="C865" s="21" t="s">
        <v>1317</v>
      </c>
      <c r="D865" s="21" t="s">
        <v>1318</v>
      </c>
      <c r="E865" s="21" t="s">
        <v>1299</v>
      </c>
      <c r="F865" s="20">
        <v>320</v>
      </c>
      <c r="G865" s="21">
        <v>40</v>
      </c>
      <c r="H865" s="21">
        <v>508</v>
      </c>
      <c r="I865" s="21">
        <v>1.398</v>
      </c>
      <c r="J865" s="21">
        <f t="shared" si="26"/>
        <v>2.2352</v>
      </c>
      <c r="K865" s="21">
        <f t="shared" si="27"/>
        <v>162.56</v>
      </c>
    </row>
    <row r="866" ht="15" customHeight="1" spans="1:11">
      <c r="A866" s="20">
        <v>865</v>
      </c>
      <c r="B866" s="21" t="s">
        <v>1585</v>
      </c>
      <c r="C866" s="21" t="s">
        <v>1524</v>
      </c>
      <c r="D866" s="21" t="s">
        <v>1328</v>
      </c>
      <c r="E866" s="21" t="s">
        <v>1299</v>
      </c>
      <c r="F866" s="20">
        <v>320</v>
      </c>
      <c r="G866" s="21">
        <v>100</v>
      </c>
      <c r="H866" s="21">
        <v>2030</v>
      </c>
      <c r="I866" s="21">
        <v>4.6</v>
      </c>
      <c r="J866" s="21">
        <f t="shared" si="26"/>
        <v>8.932</v>
      </c>
      <c r="K866" s="21">
        <f t="shared" si="27"/>
        <v>649.6</v>
      </c>
    </row>
    <row r="867" ht="15" customHeight="1" spans="1:11">
      <c r="A867" s="20">
        <v>866</v>
      </c>
      <c r="B867" s="21" t="s">
        <v>1585</v>
      </c>
      <c r="C867" s="21" t="s">
        <v>1524</v>
      </c>
      <c r="D867" s="21" t="s">
        <v>1328</v>
      </c>
      <c r="E867" s="21" t="s">
        <v>1299</v>
      </c>
      <c r="F867" s="20">
        <v>320</v>
      </c>
      <c r="G867" s="21">
        <v>250</v>
      </c>
      <c r="H867" s="21">
        <v>3750</v>
      </c>
      <c r="I867" s="21">
        <v>10.46</v>
      </c>
      <c r="J867" s="21">
        <f t="shared" si="26"/>
        <v>16.5</v>
      </c>
      <c r="K867" s="21">
        <f t="shared" si="27"/>
        <v>1200</v>
      </c>
    </row>
    <row r="868" ht="15" customHeight="1" spans="1:11">
      <c r="A868" s="20">
        <v>867</v>
      </c>
      <c r="B868" s="21" t="s">
        <v>1585</v>
      </c>
      <c r="C868" s="21" t="s">
        <v>1524</v>
      </c>
      <c r="D868" s="21" t="s">
        <v>1328</v>
      </c>
      <c r="E868" s="21" t="s">
        <v>1299</v>
      </c>
      <c r="F868" s="20">
        <v>320</v>
      </c>
      <c r="G868" s="21">
        <v>34</v>
      </c>
      <c r="H868" s="21">
        <v>323</v>
      </c>
      <c r="I868" s="21">
        <v>0.14</v>
      </c>
      <c r="J868" s="21">
        <f t="shared" si="26"/>
        <v>1.4212</v>
      </c>
      <c r="K868" s="21">
        <f t="shared" si="27"/>
        <v>103.36</v>
      </c>
    </row>
    <row r="869" ht="15" customHeight="1" spans="1:11">
      <c r="A869" s="20">
        <v>868</v>
      </c>
      <c r="B869" s="21" t="s">
        <v>1585</v>
      </c>
      <c r="C869" s="21" t="s">
        <v>1524</v>
      </c>
      <c r="D869" s="21" t="s">
        <v>1328</v>
      </c>
      <c r="E869" s="21" t="s">
        <v>1299</v>
      </c>
      <c r="F869" s="20">
        <v>320</v>
      </c>
      <c r="G869" s="21">
        <v>8</v>
      </c>
      <c r="H869" s="21">
        <v>92.3</v>
      </c>
      <c r="I869" s="21">
        <v>0.14</v>
      </c>
      <c r="J869" s="21">
        <f t="shared" si="26"/>
        <v>0.40612</v>
      </c>
      <c r="K869" s="21">
        <f t="shared" si="27"/>
        <v>29.536</v>
      </c>
    </row>
    <row r="870" ht="15" customHeight="1" spans="1:11">
      <c r="A870" s="20">
        <v>869</v>
      </c>
      <c r="B870" s="21" t="s">
        <v>1585</v>
      </c>
      <c r="C870" s="21" t="s">
        <v>1327</v>
      </c>
      <c r="D870" s="21" t="s">
        <v>1316</v>
      </c>
      <c r="E870" s="21" t="s">
        <v>1299</v>
      </c>
      <c r="F870" s="20">
        <v>320</v>
      </c>
      <c r="G870" s="21">
        <v>357</v>
      </c>
      <c r="H870" s="21">
        <v>6069</v>
      </c>
      <c r="I870" s="21">
        <v>27</v>
      </c>
      <c r="J870" s="21">
        <f t="shared" si="26"/>
        <v>26.7036</v>
      </c>
      <c r="K870" s="21">
        <f t="shared" si="27"/>
        <v>1942.08</v>
      </c>
    </row>
    <row r="871" ht="15" customHeight="1" spans="1:11">
      <c r="A871" s="20">
        <v>870</v>
      </c>
      <c r="B871" s="21" t="s">
        <v>1585</v>
      </c>
      <c r="C871" s="21" t="s">
        <v>1327</v>
      </c>
      <c r="D871" s="21" t="s">
        <v>1316</v>
      </c>
      <c r="E871" s="21" t="s">
        <v>1299</v>
      </c>
      <c r="F871" s="20">
        <v>320</v>
      </c>
      <c r="G871" s="21">
        <v>6</v>
      </c>
      <c r="H871" s="21">
        <v>71.2</v>
      </c>
      <c r="I871" s="21">
        <v>0.128</v>
      </c>
      <c r="J871" s="21">
        <f t="shared" si="26"/>
        <v>0.31328</v>
      </c>
      <c r="K871" s="21">
        <f t="shared" si="27"/>
        <v>22.784</v>
      </c>
    </row>
    <row r="872" ht="15" customHeight="1" spans="1:11">
      <c r="A872" s="20">
        <v>871</v>
      </c>
      <c r="B872" s="21" t="s">
        <v>1585</v>
      </c>
      <c r="C872" s="21" t="s">
        <v>1327</v>
      </c>
      <c r="D872" s="21" t="s">
        <v>1316</v>
      </c>
      <c r="E872" s="21" t="s">
        <v>1299</v>
      </c>
      <c r="F872" s="20">
        <v>320</v>
      </c>
      <c r="G872" s="21">
        <v>1</v>
      </c>
      <c r="H872" s="21">
        <v>5</v>
      </c>
      <c r="I872" s="21">
        <v>0.01</v>
      </c>
      <c r="J872" s="21">
        <f t="shared" si="26"/>
        <v>0.022</v>
      </c>
      <c r="K872" s="21">
        <f t="shared" si="27"/>
        <v>1.6</v>
      </c>
    </row>
    <row r="873" ht="15" customHeight="1" spans="1:11">
      <c r="A873" s="20">
        <v>872</v>
      </c>
      <c r="B873" s="21" t="s">
        <v>1585</v>
      </c>
      <c r="C873" s="21" t="s">
        <v>1327</v>
      </c>
      <c r="D873" s="21" t="s">
        <v>1316</v>
      </c>
      <c r="E873" s="21" t="s">
        <v>1299</v>
      </c>
      <c r="F873" s="20">
        <v>320</v>
      </c>
      <c r="G873" s="21">
        <v>2</v>
      </c>
      <c r="H873" s="21">
        <v>27.1</v>
      </c>
      <c r="I873" s="21">
        <v>0.029</v>
      </c>
      <c r="J873" s="21">
        <f t="shared" si="26"/>
        <v>0.11924</v>
      </c>
      <c r="K873" s="21">
        <f t="shared" si="27"/>
        <v>8.672</v>
      </c>
    </row>
    <row r="874" ht="15" customHeight="1" spans="1:11">
      <c r="A874" s="20">
        <v>873</v>
      </c>
      <c r="B874" s="21" t="s">
        <v>1585</v>
      </c>
      <c r="C874" s="21" t="s">
        <v>1315</v>
      </c>
      <c r="D874" s="21" t="s">
        <v>1362</v>
      </c>
      <c r="E874" s="21" t="s">
        <v>1305</v>
      </c>
      <c r="F874" s="20">
        <v>320</v>
      </c>
      <c r="G874" s="21">
        <v>50</v>
      </c>
      <c r="H874" s="21">
        <v>1175</v>
      </c>
      <c r="I874" s="21">
        <v>3.59</v>
      </c>
      <c r="J874" s="21">
        <f t="shared" si="26"/>
        <v>5.17</v>
      </c>
      <c r="K874" s="21">
        <f t="shared" si="27"/>
        <v>376</v>
      </c>
    </row>
    <row r="875" ht="15" customHeight="1" spans="1:11">
      <c r="A875" s="20">
        <v>874</v>
      </c>
      <c r="B875" s="21" t="s">
        <v>1585</v>
      </c>
      <c r="C875" s="21" t="s">
        <v>1297</v>
      </c>
      <c r="D875" s="21" t="s">
        <v>1363</v>
      </c>
      <c r="E875" s="21" t="s">
        <v>1299</v>
      </c>
      <c r="F875" s="20">
        <v>320</v>
      </c>
      <c r="G875" s="21">
        <v>308</v>
      </c>
      <c r="H875" s="21">
        <v>4774</v>
      </c>
      <c r="I875" s="21">
        <v>13.02</v>
      </c>
      <c r="J875" s="21">
        <f t="shared" si="26"/>
        <v>21.0056</v>
      </c>
      <c r="K875" s="21">
        <f t="shared" si="27"/>
        <v>1527.68</v>
      </c>
    </row>
    <row r="876" ht="15" customHeight="1" spans="1:11">
      <c r="A876" s="20">
        <v>875</v>
      </c>
      <c r="B876" s="21" t="s">
        <v>1585</v>
      </c>
      <c r="C876" s="21" t="s">
        <v>1297</v>
      </c>
      <c r="D876" s="21" t="s">
        <v>1363</v>
      </c>
      <c r="E876" s="21" t="s">
        <v>1299</v>
      </c>
      <c r="F876" s="20">
        <v>320</v>
      </c>
      <c r="G876" s="21">
        <v>121</v>
      </c>
      <c r="H876" s="21">
        <v>2541</v>
      </c>
      <c r="I876" s="21">
        <v>8.67</v>
      </c>
      <c r="J876" s="21">
        <f t="shared" si="26"/>
        <v>11.1804</v>
      </c>
      <c r="K876" s="21">
        <f t="shared" si="27"/>
        <v>813.12</v>
      </c>
    </row>
    <row r="877" ht="15" customHeight="1" spans="1:11">
      <c r="A877" s="20">
        <v>876</v>
      </c>
      <c r="B877" s="21" t="s">
        <v>1586</v>
      </c>
      <c r="C877" s="21" t="s">
        <v>1445</v>
      </c>
      <c r="D877" s="21" t="s">
        <v>1358</v>
      </c>
      <c r="E877" s="21" t="s">
        <v>1446</v>
      </c>
      <c r="F877" s="20">
        <v>995</v>
      </c>
      <c r="G877" s="21">
        <v>0.1</v>
      </c>
      <c r="H877" s="21">
        <v>1</v>
      </c>
      <c r="I877" s="21">
        <v>0.001</v>
      </c>
      <c r="J877" s="21">
        <f t="shared" si="26"/>
        <v>0.01368125</v>
      </c>
      <c r="K877" s="21">
        <f t="shared" si="27"/>
        <v>0.995</v>
      </c>
    </row>
    <row r="878" ht="15" customHeight="1" spans="1:11">
      <c r="A878" s="20">
        <v>877</v>
      </c>
      <c r="B878" s="21" t="s">
        <v>1586</v>
      </c>
      <c r="C878" s="21" t="s">
        <v>1381</v>
      </c>
      <c r="D878" s="21" t="s">
        <v>1372</v>
      </c>
      <c r="E878" s="21" t="s">
        <v>1299</v>
      </c>
      <c r="F878" s="20">
        <v>320</v>
      </c>
      <c r="G878" s="21">
        <v>125</v>
      </c>
      <c r="H878" s="21">
        <v>1512.5</v>
      </c>
      <c r="I878" s="21">
        <v>6.01</v>
      </c>
      <c r="J878" s="21">
        <f t="shared" si="26"/>
        <v>6.655</v>
      </c>
      <c r="K878" s="21">
        <f t="shared" si="27"/>
        <v>484</v>
      </c>
    </row>
    <row r="879" ht="15" customHeight="1" spans="1:11">
      <c r="A879" s="20">
        <v>878</v>
      </c>
      <c r="B879" s="21" t="s">
        <v>1587</v>
      </c>
      <c r="C879" s="21" t="s">
        <v>1297</v>
      </c>
      <c r="D879" s="21" t="s">
        <v>1301</v>
      </c>
      <c r="E879" s="21" t="s">
        <v>1299</v>
      </c>
      <c r="F879" s="20">
        <v>320</v>
      </c>
      <c r="G879" s="21">
        <v>125</v>
      </c>
      <c r="H879" s="21">
        <v>2625</v>
      </c>
      <c r="I879" s="21">
        <v>8.95</v>
      </c>
      <c r="J879" s="21">
        <f t="shared" si="26"/>
        <v>11.55</v>
      </c>
      <c r="K879" s="21">
        <f t="shared" si="27"/>
        <v>840</v>
      </c>
    </row>
    <row r="880" ht="15" customHeight="1" spans="1:11">
      <c r="A880" s="20">
        <v>879</v>
      </c>
      <c r="B880" s="21" t="s">
        <v>1587</v>
      </c>
      <c r="C880" s="21" t="s">
        <v>1427</v>
      </c>
      <c r="D880" s="21" t="s">
        <v>1325</v>
      </c>
      <c r="E880" s="21" t="s">
        <v>1299</v>
      </c>
      <c r="F880" s="20">
        <v>320</v>
      </c>
      <c r="G880" s="21">
        <v>1250</v>
      </c>
      <c r="H880" s="21">
        <v>3375</v>
      </c>
      <c r="I880" s="21">
        <v>17.11</v>
      </c>
      <c r="J880" s="21">
        <f t="shared" si="26"/>
        <v>14.85</v>
      </c>
      <c r="K880" s="21">
        <f t="shared" si="27"/>
        <v>1080</v>
      </c>
    </row>
    <row r="881" ht="15" customHeight="1" spans="1:11">
      <c r="A881" s="20">
        <v>880</v>
      </c>
      <c r="B881" s="21" t="s">
        <v>1587</v>
      </c>
      <c r="C881" s="21" t="s">
        <v>1315</v>
      </c>
      <c r="D881" s="21" t="s">
        <v>1316</v>
      </c>
      <c r="E881" s="21" t="s">
        <v>1305</v>
      </c>
      <c r="F881" s="20">
        <v>320</v>
      </c>
      <c r="G881" s="21">
        <v>100</v>
      </c>
      <c r="H881" s="21">
        <v>1560</v>
      </c>
      <c r="I881" s="21">
        <v>4.01</v>
      </c>
      <c r="J881" s="21">
        <f t="shared" si="26"/>
        <v>6.864</v>
      </c>
      <c r="K881" s="21">
        <f t="shared" si="27"/>
        <v>499.2</v>
      </c>
    </row>
    <row r="882" ht="15" customHeight="1" spans="1:11">
      <c r="A882" s="20">
        <v>881</v>
      </c>
      <c r="B882" s="21" t="s">
        <v>1588</v>
      </c>
      <c r="C882" s="21" t="s">
        <v>1313</v>
      </c>
      <c r="D882" s="21" t="s">
        <v>1307</v>
      </c>
      <c r="E882" s="21" t="s">
        <v>1299</v>
      </c>
      <c r="F882" s="20">
        <v>320</v>
      </c>
      <c r="G882" s="21">
        <v>603</v>
      </c>
      <c r="H882" s="21">
        <v>7477.2</v>
      </c>
      <c r="I882" s="21">
        <v>23.99</v>
      </c>
      <c r="J882" s="21">
        <f t="shared" si="26"/>
        <v>32.89968</v>
      </c>
      <c r="K882" s="21">
        <f t="shared" si="27"/>
        <v>2392.704</v>
      </c>
    </row>
    <row r="883" ht="15" customHeight="1" spans="1:11">
      <c r="A883" s="20">
        <v>882</v>
      </c>
      <c r="B883" s="21" t="s">
        <v>1588</v>
      </c>
      <c r="C883" s="21" t="s">
        <v>1313</v>
      </c>
      <c r="D883" s="21" t="s">
        <v>1301</v>
      </c>
      <c r="E883" s="21" t="s">
        <v>1299</v>
      </c>
      <c r="F883" s="20">
        <v>320</v>
      </c>
      <c r="G883" s="21">
        <v>150</v>
      </c>
      <c r="H883" s="21">
        <v>3225</v>
      </c>
      <c r="I883" s="21">
        <v>10.99</v>
      </c>
      <c r="J883" s="21">
        <f t="shared" si="26"/>
        <v>14.19</v>
      </c>
      <c r="K883" s="21">
        <f t="shared" si="27"/>
        <v>1032</v>
      </c>
    </row>
    <row r="884" ht="15" customHeight="1" spans="1:11">
      <c r="A884" s="20">
        <v>883</v>
      </c>
      <c r="B884" s="21" t="s">
        <v>1588</v>
      </c>
      <c r="C884" s="21" t="s">
        <v>1581</v>
      </c>
      <c r="D884" s="21" t="s">
        <v>1328</v>
      </c>
      <c r="E884" s="21" t="s">
        <v>1582</v>
      </c>
      <c r="F884" s="21">
        <v>1430</v>
      </c>
      <c r="G884" s="21">
        <v>3</v>
      </c>
      <c r="H884" s="21">
        <v>32.1</v>
      </c>
      <c r="I884" s="21">
        <v>0.3</v>
      </c>
      <c r="J884" s="21">
        <f t="shared" si="26"/>
        <v>0.63116625</v>
      </c>
      <c r="K884" s="21">
        <f t="shared" si="27"/>
        <v>45.903</v>
      </c>
    </row>
    <row r="885" ht="15" customHeight="1" spans="1:11">
      <c r="A885" s="20">
        <v>884</v>
      </c>
      <c r="B885" s="21" t="s">
        <v>1588</v>
      </c>
      <c r="C885" s="21" t="s">
        <v>1381</v>
      </c>
      <c r="D885" s="21" t="s">
        <v>1372</v>
      </c>
      <c r="E885" s="21" t="s">
        <v>1299</v>
      </c>
      <c r="F885" s="20">
        <v>320</v>
      </c>
      <c r="G885" s="21">
        <v>171</v>
      </c>
      <c r="H885" s="21">
        <v>1590</v>
      </c>
      <c r="I885" s="21">
        <v>7.67</v>
      </c>
      <c r="J885" s="21">
        <f t="shared" si="26"/>
        <v>6.996</v>
      </c>
      <c r="K885" s="21">
        <f t="shared" si="27"/>
        <v>508.8</v>
      </c>
    </row>
    <row r="886" ht="15" customHeight="1" spans="1:11">
      <c r="A886" s="20">
        <v>885</v>
      </c>
      <c r="B886" s="21" t="s">
        <v>1588</v>
      </c>
      <c r="C886" s="21" t="s">
        <v>1381</v>
      </c>
      <c r="D886" s="21" t="s">
        <v>1372</v>
      </c>
      <c r="E886" s="21" t="s">
        <v>1299</v>
      </c>
      <c r="F886" s="20">
        <v>320</v>
      </c>
      <c r="G886" s="21">
        <v>125</v>
      </c>
      <c r="H886" s="21">
        <v>2027.5</v>
      </c>
      <c r="I886" s="21">
        <v>6.01</v>
      </c>
      <c r="J886" s="21">
        <f t="shared" si="26"/>
        <v>8.921</v>
      </c>
      <c r="K886" s="21">
        <f t="shared" si="27"/>
        <v>648.8</v>
      </c>
    </row>
    <row r="887" ht="15" customHeight="1" spans="1:11">
      <c r="A887" s="20">
        <v>886</v>
      </c>
      <c r="B887" s="21" t="s">
        <v>1588</v>
      </c>
      <c r="C887" s="21" t="s">
        <v>1381</v>
      </c>
      <c r="D887" s="21" t="s">
        <v>1372</v>
      </c>
      <c r="E887" s="21" t="s">
        <v>1299</v>
      </c>
      <c r="F887" s="20">
        <v>320</v>
      </c>
      <c r="G887" s="21">
        <v>7</v>
      </c>
      <c r="H887" s="21">
        <v>113</v>
      </c>
      <c r="I887" s="21">
        <v>0.34</v>
      </c>
      <c r="J887" s="21">
        <f t="shared" si="26"/>
        <v>0.4972</v>
      </c>
      <c r="K887" s="21">
        <f t="shared" si="27"/>
        <v>36.16</v>
      </c>
    </row>
    <row r="888" ht="15" customHeight="1" spans="1:11">
      <c r="A888" s="20">
        <v>887</v>
      </c>
      <c r="B888" s="21" t="s">
        <v>1588</v>
      </c>
      <c r="C888" s="21" t="s">
        <v>1381</v>
      </c>
      <c r="D888" s="21" t="s">
        <v>1372</v>
      </c>
      <c r="E888" s="21" t="s">
        <v>1299</v>
      </c>
      <c r="F888" s="20">
        <v>320</v>
      </c>
      <c r="G888" s="21">
        <v>118</v>
      </c>
      <c r="H888" s="21">
        <v>1913</v>
      </c>
      <c r="I888" s="21">
        <v>5.68</v>
      </c>
      <c r="J888" s="21">
        <f t="shared" si="26"/>
        <v>8.4172</v>
      </c>
      <c r="K888" s="21">
        <f t="shared" si="27"/>
        <v>612.16</v>
      </c>
    </row>
    <row r="889" ht="15" customHeight="1" spans="1:11">
      <c r="A889" s="20">
        <v>888</v>
      </c>
      <c r="B889" s="21" t="s">
        <v>1588</v>
      </c>
      <c r="C889" s="21" t="s">
        <v>1474</v>
      </c>
      <c r="D889" s="21" t="s">
        <v>1353</v>
      </c>
      <c r="E889" s="21" t="s">
        <v>1299</v>
      </c>
      <c r="F889" s="20">
        <v>320</v>
      </c>
      <c r="G889" s="21">
        <v>150</v>
      </c>
      <c r="H889" s="21">
        <v>2700</v>
      </c>
      <c r="I889" s="21">
        <v>6.73</v>
      </c>
      <c r="J889" s="21">
        <f t="shared" si="26"/>
        <v>11.88</v>
      </c>
      <c r="K889" s="21">
        <f t="shared" si="27"/>
        <v>864</v>
      </c>
    </row>
    <row r="890" ht="15" customHeight="1" spans="1:11">
      <c r="A890" s="20">
        <v>889</v>
      </c>
      <c r="B890" s="21" t="s">
        <v>1588</v>
      </c>
      <c r="C890" s="21" t="s">
        <v>1474</v>
      </c>
      <c r="D890" s="21" t="s">
        <v>1353</v>
      </c>
      <c r="E890" s="21" t="s">
        <v>1299</v>
      </c>
      <c r="F890" s="20">
        <v>320</v>
      </c>
      <c r="G890" s="21">
        <v>2</v>
      </c>
      <c r="H890" s="21">
        <v>18</v>
      </c>
      <c r="I890" s="21">
        <v>0.05</v>
      </c>
      <c r="J890" s="21">
        <f t="shared" si="26"/>
        <v>0.0792</v>
      </c>
      <c r="K890" s="21">
        <f t="shared" si="27"/>
        <v>5.76</v>
      </c>
    </row>
    <row r="891" ht="15" customHeight="1" spans="1:11">
      <c r="A891" s="20">
        <v>890</v>
      </c>
      <c r="B891" s="21" t="s">
        <v>1589</v>
      </c>
      <c r="C891" s="21" t="s">
        <v>1303</v>
      </c>
      <c r="D891" s="21" t="s">
        <v>1330</v>
      </c>
      <c r="E891" s="21" t="s">
        <v>1299</v>
      </c>
      <c r="F891" s="20">
        <v>320</v>
      </c>
      <c r="G891" s="21">
        <v>38</v>
      </c>
      <c r="H891" s="21">
        <v>357.2</v>
      </c>
      <c r="I891" s="21">
        <v>1.415</v>
      </c>
      <c r="J891" s="21">
        <f t="shared" si="26"/>
        <v>1.57168</v>
      </c>
      <c r="K891" s="21">
        <f t="shared" si="27"/>
        <v>114.304</v>
      </c>
    </row>
    <row r="892" ht="15" customHeight="1" spans="1:11">
      <c r="A892" s="20">
        <v>891</v>
      </c>
      <c r="B892" s="21" t="s">
        <v>1589</v>
      </c>
      <c r="C892" s="21" t="s">
        <v>1312</v>
      </c>
      <c r="D892" s="21" t="s">
        <v>1307</v>
      </c>
      <c r="E892" s="21" t="s">
        <v>1299</v>
      </c>
      <c r="F892" s="20">
        <v>320</v>
      </c>
      <c r="G892" s="21">
        <v>167</v>
      </c>
      <c r="H892" s="21">
        <v>2621.9</v>
      </c>
      <c r="I892" s="21">
        <v>7.66</v>
      </c>
      <c r="J892" s="21">
        <f t="shared" si="26"/>
        <v>11.53636</v>
      </c>
      <c r="K892" s="21">
        <f t="shared" si="27"/>
        <v>839.008</v>
      </c>
    </row>
    <row r="893" ht="15" customHeight="1" spans="1:11">
      <c r="A893" s="20">
        <v>892</v>
      </c>
      <c r="B893" s="21" t="s">
        <v>1589</v>
      </c>
      <c r="C893" s="21" t="s">
        <v>1300</v>
      </c>
      <c r="D893" s="21" t="s">
        <v>1366</v>
      </c>
      <c r="E893" s="21" t="s">
        <v>1299</v>
      </c>
      <c r="F893" s="20">
        <v>320</v>
      </c>
      <c r="G893" s="21">
        <v>250</v>
      </c>
      <c r="H893" s="21">
        <v>4025</v>
      </c>
      <c r="I893" s="21">
        <v>9.97</v>
      </c>
      <c r="J893" s="21">
        <f t="shared" si="26"/>
        <v>17.71</v>
      </c>
      <c r="K893" s="21">
        <f t="shared" si="27"/>
        <v>1288</v>
      </c>
    </row>
    <row r="894" ht="15" customHeight="1" spans="1:11">
      <c r="A894" s="20">
        <v>893</v>
      </c>
      <c r="B894" s="21" t="s">
        <v>1589</v>
      </c>
      <c r="C894" s="21" t="s">
        <v>1474</v>
      </c>
      <c r="D894" s="21" t="s">
        <v>1353</v>
      </c>
      <c r="E894" s="21" t="s">
        <v>1299</v>
      </c>
      <c r="F894" s="20">
        <v>320</v>
      </c>
      <c r="G894" s="21">
        <v>1</v>
      </c>
      <c r="H894" s="21">
        <v>2</v>
      </c>
      <c r="I894" s="21">
        <v>0.01</v>
      </c>
      <c r="J894" s="21">
        <f t="shared" si="26"/>
        <v>0.0088</v>
      </c>
      <c r="K894" s="21">
        <f t="shared" si="27"/>
        <v>0.64</v>
      </c>
    </row>
    <row r="895" ht="15" customHeight="1" spans="1:11">
      <c r="A895" s="20">
        <v>894</v>
      </c>
      <c r="B895" s="21" t="s">
        <v>1590</v>
      </c>
      <c r="C895" s="21" t="s">
        <v>1327</v>
      </c>
      <c r="D895" s="21" t="s">
        <v>1316</v>
      </c>
      <c r="E895" s="21" t="s">
        <v>1299</v>
      </c>
      <c r="F895" s="20">
        <v>320</v>
      </c>
      <c r="G895" s="21">
        <v>1140</v>
      </c>
      <c r="H895" s="21">
        <v>14706</v>
      </c>
      <c r="I895" s="21">
        <v>68.678</v>
      </c>
      <c r="J895" s="21">
        <f t="shared" si="26"/>
        <v>64.7064</v>
      </c>
      <c r="K895" s="21">
        <f t="shared" si="27"/>
        <v>4705.92</v>
      </c>
    </row>
    <row r="896" ht="15" customHeight="1" spans="1:11">
      <c r="A896" s="20">
        <v>895</v>
      </c>
      <c r="B896" s="21" t="s">
        <v>1590</v>
      </c>
      <c r="C896" s="21" t="s">
        <v>1521</v>
      </c>
      <c r="D896" s="21" t="s">
        <v>1358</v>
      </c>
      <c r="E896" s="21" t="s">
        <v>1340</v>
      </c>
      <c r="F896" s="20">
        <v>80</v>
      </c>
      <c r="G896" s="21">
        <v>7</v>
      </c>
      <c r="H896" s="21">
        <v>115</v>
      </c>
      <c r="I896" s="21">
        <v>0.19</v>
      </c>
      <c r="J896" s="21">
        <f t="shared" si="26"/>
        <v>0.1265</v>
      </c>
      <c r="K896" s="21">
        <f t="shared" si="27"/>
        <v>9.2</v>
      </c>
    </row>
    <row r="897" ht="15" customHeight="1" spans="1:11">
      <c r="A897" s="20">
        <v>896</v>
      </c>
      <c r="B897" s="21" t="s">
        <v>1591</v>
      </c>
      <c r="C897" s="21" t="s">
        <v>1297</v>
      </c>
      <c r="D897" s="21" t="s">
        <v>1301</v>
      </c>
      <c r="E897" s="21" t="s">
        <v>1299</v>
      </c>
      <c r="F897" s="20">
        <v>320</v>
      </c>
      <c r="G897" s="21">
        <v>250</v>
      </c>
      <c r="H897" s="21">
        <v>3875</v>
      </c>
      <c r="I897" s="21">
        <v>10.57</v>
      </c>
      <c r="J897" s="21">
        <f t="shared" si="26"/>
        <v>17.05</v>
      </c>
      <c r="K897" s="21">
        <f t="shared" si="27"/>
        <v>1240</v>
      </c>
    </row>
    <row r="898" ht="15" customHeight="1" spans="1:11">
      <c r="A898" s="20">
        <v>897</v>
      </c>
      <c r="B898" s="21" t="s">
        <v>1591</v>
      </c>
      <c r="C898" s="21" t="s">
        <v>1306</v>
      </c>
      <c r="D898" s="21" t="s">
        <v>1307</v>
      </c>
      <c r="E898" s="21" t="s">
        <v>1299</v>
      </c>
      <c r="F898" s="20">
        <v>320</v>
      </c>
      <c r="G898" s="21">
        <v>1110</v>
      </c>
      <c r="H898" s="21">
        <v>24420</v>
      </c>
      <c r="I898" s="21">
        <v>66.33</v>
      </c>
      <c r="J898" s="21">
        <f t="shared" ref="J898:J961" si="28">SUMPRODUCT(0.01375,F898,H898/1000)</f>
        <v>107.448</v>
      </c>
      <c r="K898" s="21">
        <f t="shared" ref="K898:K961" si="29">SUMPRODUCT(F898,H898/1000)</f>
        <v>7814.4</v>
      </c>
    </row>
    <row r="899" ht="15" customHeight="1" spans="1:11">
      <c r="A899" s="20">
        <v>898</v>
      </c>
      <c r="B899" s="21" t="s">
        <v>1591</v>
      </c>
      <c r="C899" s="21" t="s">
        <v>1306</v>
      </c>
      <c r="D899" s="21" t="s">
        <v>1307</v>
      </c>
      <c r="E899" s="21" t="s">
        <v>1299</v>
      </c>
      <c r="F899" s="20">
        <v>320</v>
      </c>
      <c r="G899" s="21">
        <v>84</v>
      </c>
      <c r="H899" s="21">
        <v>625.5</v>
      </c>
      <c r="I899" s="21">
        <v>0.35</v>
      </c>
      <c r="J899" s="21">
        <f t="shared" si="28"/>
        <v>2.7522</v>
      </c>
      <c r="K899" s="21">
        <f t="shared" si="29"/>
        <v>200.16</v>
      </c>
    </row>
    <row r="900" ht="15" customHeight="1" spans="1:11">
      <c r="A900" s="20">
        <v>899</v>
      </c>
      <c r="B900" s="21" t="s">
        <v>1591</v>
      </c>
      <c r="C900" s="21" t="s">
        <v>1478</v>
      </c>
      <c r="D900" s="21" t="s">
        <v>1363</v>
      </c>
      <c r="E900" s="21" t="s">
        <v>1299</v>
      </c>
      <c r="F900" s="20">
        <v>320</v>
      </c>
      <c r="G900" s="21">
        <v>1030</v>
      </c>
      <c r="H900" s="21">
        <v>19055</v>
      </c>
      <c r="I900" s="21">
        <v>46.21</v>
      </c>
      <c r="J900" s="21">
        <f t="shared" si="28"/>
        <v>83.842</v>
      </c>
      <c r="K900" s="21">
        <f t="shared" si="29"/>
        <v>6097.6</v>
      </c>
    </row>
    <row r="901" ht="15" customHeight="1" spans="1:11">
      <c r="A901" s="20">
        <v>900</v>
      </c>
      <c r="B901" s="21" t="s">
        <v>1591</v>
      </c>
      <c r="C901" s="21" t="s">
        <v>1478</v>
      </c>
      <c r="D901" s="21" t="s">
        <v>1363</v>
      </c>
      <c r="E901" s="21" t="s">
        <v>1299</v>
      </c>
      <c r="F901" s="20">
        <v>320</v>
      </c>
      <c r="G901" s="21">
        <v>1</v>
      </c>
      <c r="H901" s="21">
        <v>5.8</v>
      </c>
      <c r="I901" s="21">
        <v>0.004</v>
      </c>
      <c r="J901" s="21">
        <f t="shared" si="28"/>
        <v>0.02552</v>
      </c>
      <c r="K901" s="21">
        <f t="shared" si="29"/>
        <v>1.856</v>
      </c>
    </row>
    <row r="902" ht="15" customHeight="1" spans="1:11">
      <c r="A902" s="20">
        <v>901</v>
      </c>
      <c r="B902" s="21" t="s">
        <v>1591</v>
      </c>
      <c r="C902" s="21" t="s">
        <v>1478</v>
      </c>
      <c r="D902" s="21" t="s">
        <v>1363</v>
      </c>
      <c r="E902" s="21" t="s">
        <v>1299</v>
      </c>
      <c r="F902" s="20">
        <v>320</v>
      </c>
      <c r="G902" s="21">
        <v>1</v>
      </c>
      <c r="H902" s="21">
        <v>4.1</v>
      </c>
      <c r="I902" s="21">
        <v>0.009</v>
      </c>
      <c r="J902" s="21">
        <f t="shared" si="28"/>
        <v>0.01804</v>
      </c>
      <c r="K902" s="21">
        <f t="shared" si="29"/>
        <v>1.312</v>
      </c>
    </row>
    <row r="903" ht="15" customHeight="1" spans="1:11">
      <c r="A903" s="20">
        <v>902</v>
      </c>
      <c r="B903" s="21" t="s">
        <v>1592</v>
      </c>
      <c r="C903" s="21" t="s">
        <v>1306</v>
      </c>
      <c r="D903" s="21" t="s">
        <v>1307</v>
      </c>
      <c r="E903" s="21" t="s">
        <v>1299</v>
      </c>
      <c r="F903" s="20">
        <v>320</v>
      </c>
      <c r="G903" s="21">
        <v>730</v>
      </c>
      <c r="H903" s="21">
        <v>11315</v>
      </c>
      <c r="I903" s="21">
        <v>27.5</v>
      </c>
      <c r="J903" s="21">
        <f t="shared" si="28"/>
        <v>49.786</v>
      </c>
      <c r="K903" s="21">
        <f t="shared" si="29"/>
        <v>3620.8</v>
      </c>
    </row>
    <row r="904" ht="15" customHeight="1" spans="1:11">
      <c r="A904" s="20">
        <v>903</v>
      </c>
      <c r="B904" s="21" t="s">
        <v>1592</v>
      </c>
      <c r="C904" s="21" t="s">
        <v>1436</v>
      </c>
      <c r="D904" s="21" t="s">
        <v>1363</v>
      </c>
      <c r="E904" s="21" t="s">
        <v>1299</v>
      </c>
      <c r="F904" s="20">
        <v>320</v>
      </c>
      <c r="G904" s="21">
        <v>150</v>
      </c>
      <c r="H904" s="21">
        <v>3150</v>
      </c>
      <c r="I904" s="21">
        <v>7.9</v>
      </c>
      <c r="J904" s="21">
        <f t="shared" si="28"/>
        <v>13.86</v>
      </c>
      <c r="K904" s="21">
        <f t="shared" si="29"/>
        <v>1008</v>
      </c>
    </row>
    <row r="905" ht="15" customHeight="1" spans="1:11">
      <c r="A905" s="20">
        <v>904</v>
      </c>
      <c r="B905" s="21" t="s">
        <v>1592</v>
      </c>
      <c r="C905" s="21" t="s">
        <v>1444</v>
      </c>
      <c r="D905" s="21" t="s">
        <v>1321</v>
      </c>
      <c r="E905" s="21" t="s">
        <v>1299</v>
      </c>
      <c r="F905" s="20">
        <v>320</v>
      </c>
      <c r="G905" s="21">
        <v>500</v>
      </c>
      <c r="H905" s="21">
        <v>7500</v>
      </c>
      <c r="I905" s="21">
        <v>19</v>
      </c>
      <c r="J905" s="21">
        <f t="shared" si="28"/>
        <v>33</v>
      </c>
      <c r="K905" s="21">
        <f t="shared" si="29"/>
        <v>2400</v>
      </c>
    </row>
    <row r="906" ht="15" customHeight="1" spans="1:11">
      <c r="A906" s="20">
        <v>905</v>
      </c>
      <c r="B906" s="21" t="s">
        <v>1592</v>
      </c>
      <c r="C906" s="21" t="s">
        <v>1303</v>
      </c>
      <c r="D906" s="21" t="s">
        <v>1301</v>
      </c>
      <c r="E906" s="21" t="s">
        <v>1299</v>
      </c>
      <c r="F906" s="20">
        <v>320</v>
      </c>
      <c r="G906" s="21">
        <v>63</v>
      </c>
      <c r="H906" s="21">
        <v>1260</v>
      </c>
      <c r="I906" s="21">
        <v>5.72</v>
      </c>
      <c r="J906" s="21">
        <f t="shared" si="28"/>
        <v>5.544</v>
      </c>
      <c r="K906" s="21">
        <f t="shared" si="29"/>
        <v>403.2</v>
      </c>
    </row>
    <row r="907" ht="15" customHeight="1" spans="1:11">
      <c r="A907" s="20">
        <v>906</v>
      </c>
      <c r="B907" s="21" t="s">
        <v>1592</v>
      </c>
      <c r="C907" s="21" t="s">
        <v>1313</v>
      </c>
      <c r="D907" s="21" t="s">
        <v>1330</v>
      </c>
      <c r="E907" s="21" t="s">
        <v>1299</v>
      </c>
      <c r="F907" s="20">
        <v>320</v>
      </c>
      <c r="G907" s="21">
        <v>1705</v>
      </c>
      <c r="H907" s="21">
        <v>24211</v>
      </c>
      <c r="I907" s="21">
        <v>66.98</v>
      </c>
      <c r="J907" s="21">
        <f t="shared" si="28"/>
        <v>106.5284</v>
      </c>
      <c r="K907" s="21">
        <f t="shared" si="29"/>
        <v>7747.52</v>
      </c>
    </row>
    <row r="908" ht="15" customHeight="1" spans="1:11">
      <c r="A908" s="20">
        <v>907</v>
      </c>
      <c r="B908" s="21" t="s">
        <v>1592</v>
      </c>
      <c r="C908" s="21" t="s">
        <v>1414</v>
      </c>
      <c r="D908" s="21" t="s">
        <v>1321</v>
      </c>
      <c r="E908" s="21" t="s">
        <v>1305</v>
      </c>
      <c r="F908" s="20">
        <v>320</v>
      </c>
      <c r="G908" s="21">
        <v>1</v>
      </c>
      <c r="H908" s="21">
        <v>6.6</v>
      </c>
      <c r="I908" s="21">
        <v>0.06</v>
      </c>
      <c r="J908" s="21">
        <f t="shared" si="28"/>
        <v>0.02904</v>
      </c>
      <c r="K908" s="21">
        <f t="shared" si="29"/>
        <v>2.112</v>
      </c>
    </row>
    <row r="909" ht="15" customHeight="1" spans="1:11">
      <c r="A909" s="20">
        <v>908</v>
      </c>
      <c r="B909" s="21" t="s">
        <v>1592</v>
      </c>
      <c r="C909" s="21" t="s">
        <v>1313</v>
      </c>
      <c r="D909" s="21" t="s">
        <v>1338</v>
      </c>
      <c r="E909" s="21" t="s">
        <v>1305</v>
      </c>
      <c r="F909" s="20">
        <v>320</v>
      </c>
      <c r="G909" s="21">
        <v>192</v>
      </c>
      <c r="H909" s="21">
        <v>2726.4</v>
      </c>
      <c r="I909" s="21">
        <v>7.54</v>
      </c>
      <c r="J909" s="21">
        <f t="shared" si="28"/>
        <v>11.99616</v>
      </c>
      <c r="K909" s="21">
        <f t="shared" si="29"/>
        <v>872.448</v>
      </c>
    </row>
    <row r="910" ht="15" customHeight="1" spans="1:11">
      <c r="A910" s="20">
        <v>909</v>
      </c>
      <c r="B910" s="21" t="s">
        <v>1592</v>
      </c>
      <c r="C910" s="21" t="s">
        <v>1414</v>
      </c>
      <c r="D910" s="21" t="s">
        <v>1321</v>
      </c>
      <c r="E910" s="21" t="s">
        <v>1305</v>
      </c>
      <c r="F910" s="20">
        <v>320</v>
      </c>
      <c r="G910" s="21">
        <v>264</v>
      </c>
      <c r="H910" s="21">
        <v>3144.24</v>
      </c>
      <c r="I910" s="21">
        <v>6.91</v>
      </c>
      <c r="J910" s="21">
        <f t="shared" si="28"/>
        <v>13.834656</v>
      </c>
      <c r="K910" s="21">
        <f t="shared" si="29"/>
        <v>1006.1568</v>
      </c>
    </row>
    <row r="911" ht="15" customHeight="1" spans="1:11">
      <c r="A911" s="20">
        <v>910</v>
      </c>
      <c r="B911" s="21" t="s">
        <v>1592</v>
      </c>
      <c r="C911" s="21" t="s">
        <v>1414</v>
      </c>
      <c r="D911" s="21" t="s">
        <v>1321</v>
      </c>
      <c r="E911" s="21" t="s">
        <v>1305</v>
      </c>
      <c r="F911" s="20">
        <v>320</v>
      </c>
      <c r="G911" s="21">
        <v>2</v>
      </c>
      <c r="H911" s="21">
        <v>10</v>
      </c>
      <c r="I911" s="21">
        <v>0.1</v>
      </c>
      <c r="J911" s="21">
        <f t="shared" si="28"/>
        <v>0.044</v>
      </c>
      <c r="K911" s="21">
        <f t="shared" si="29"/>
        <v>3.2</v>
      </c>
    </row>
    <row r="912" ht="15" customHeight="1" spans="1:11">
      <c r="A912" s="20">
        <v>911</v>
      </c>
      <c r="B912" s="21" t="s">
        <v>1592</v>
      </c>
      <c r="C912" s="21" t="s">
        <v>1414</v>
      </c>
      <c r="D912" s="21" t="s">
        <v>1321</v>
      </c>
      <c r="E912" s="21" t="s">
        <v>1305</v>
      </c>
      <c r="F912" s="20">
        <v>320</v>
      </c>
      <c r="G912" s="21">
        <v>1</v>
      </c>
      <c r="H912" s="21">
        <v>6.6</v>
      </c>
      <c r="I912" s="21">
        <v>0.06</v>
      </c>
      <c r="J912" s="21">
        <f t="shared" si="28"/>
        <v>0.02904</v>
      </c>
      <c r="K912" s="21">
        <f t="shared" si="29"/>
        <v>2.112</v>
      </c>
    </row>
    <row r="913" ht="15" customHeight="1" spans="1:11">
      <c r="A913" s="20">
        <v>912</v>
      </c>
      <c r="B913" s="21" t="s">
        <v>1592</v>
      </c>
      <c r="C913" s="21" t="s">
        <v>1414</v>
      </c>
      <c r="D913" s="21" t="s">
        <v>1321</v>
      </c>
      <c r="E913" s="21" t="s">
        <v>1305</v>
      </c>
      <c r="F913" s="20">
        <v>320</v>
      </c>
      <c r="G913" s="21">
        <v>319</v>
      </c>
      <c r="H913" s="21">
        <v>4035.35</v>
      </c>
      <c r="I913" s="21">
        <v>8.96</v>
      </c>
      <c r="J913" s="21">
        <f t="shared" si="28"/>
        <v>17.75554</v>
      </c>
      <c r="K913" s="21">
        <f t="shared" si="29"/>
        <v>1291.312</v>
      </c>
    </row>
    <row r="914" ht="15" customHeight="1" spans="1:11">
      <c r="A914" s="20">
        <v>913</v>
      </c>
      <c r="B914" s="21" t="s">
        <v>1592</v>
      </c>
      <c r="C914" s="21" t="s">
        <v>1414</v>
      </c>
      <c r="D914" s="21" t="s">
        <v>1321</v>
      </c>
      <c r="E914" s="21" t="s">
        <v>1305</v>
      </c>
      <c r="F914" s="20">
        <v>320</v>
      </c>
      <c r="G914" s="21">
        <v>3</v>
      </c>
      <c r="H914" s="21">
        <v>12</v>
      </c>
      <c r="I914" s="21">
        <v>0.1</v>
      </c>
      <c r="J914" s="21">
        <f t="shared" si="28"/>
        <v>0.0528</v>
      </c>
      <c r="K914" s="21">
        <f t="shared" si="29"/>
        <v>3.84</v>
      </c>
    </row>
    <row r="915" ht="15" customHeight="1" spans="1:11">
      <c r="A915" s="20">
        <v>914</v>
      </c>
      <c r="B915" s="21" t="s">
        <v>1592</v>
      </c>
      <c r="C915" s="21" t="s">
        <v>1414</v>
      </c>
      <c r="D915" s="21" t="s">
        <v>1321</v>
      </c>
      <c r="E915" s="21" t="s">
        <v>1305</v>
      </c>
      <c r="F915" s="20">
        <v>320</v>
      </c>
      <c r="G915" s="21">
        <v>306</v>
      </c>
      <c r="H915" s="21">
        <v>4590</v>
      </c>
      <c r="I915" s="21">
        <v>10.78</v>
      </c>
      <c r="J915" s="21">
        <f t="shared" si="28"/>
        <v>20.196</v>
      </c>
      <c r="K915" s="21">
        <f t="shared" si="29"/>
        <v>1468.8</v>
      </c>
    </row>
    <row r="916" ht="15" customHeight="1" spans="1:11">
      <c r="A916" s="20">
        <v>915</v>
      </c>
      <c r="B916" s="21" t="s">
        <v>1592</v>
      </c>
      <c r="C916" s="21" t="s">
        <v>1414</v>
      </c>
      <c r="D916" s="21" t="s">
        <v>1321</v>
      </c>
      <c r="E916" s="21" t="s">
        <v>1305</v>
      </c>
      <c r="F916" s="20">
        <v>320</v>
      </c>
      <c r="G916" s="21">
        <v>2</v>
      </c>
      <c r="H916" s="21">
        <v>10.8</v>
      </c>
      <c r="I916" s="21">
        <v>0.1</v>
      </c>
      <c r="J916" s="21">
        <f t="shared" si="28"/>
        <v>0.04752</v>
      </c>
      <c r="K916" s="21">
        <f t="shared" si="29"/>
        <v>3.456</v>
      </c>
    </row>
    <row r="917" ht="15" customHeight="1" spans="1:11">
      <c r="A917" s="20">
        <v>916</v>
      </c>
      <c r="B917" s="21" t="s">
        <v>1592</v>
      </c>
      <c r="C917" s="21" t="s">
        <v>1414</v>
      </c>
      <c r="D917" s="21" t="s">
        <v>1321</v>
      </c>
      <c r="E917" s="21" t="s">
        <v>1305</v>
      </c>
      <c r="F917" s="20">
        <v>320</v>
      </c>
      <c r="G917" s="21">
        <v>264</v>
      </c>
      <c r="H917" s="21">
        <v>3999.6</v>
      </c>
      <c r="I917" s="21">
        <v>9.3</v>
      </c>
      <c r="J917" s="21">
        <f t="shared" si="28"/>
        <v>17.59824</v>
      </c>
      <c r="K917" s="21">
        <f t="shared" si="29"/>
        <v>1279.872</v>
      </c>
    </row>
    <row r="918" ht="15" customHeight="1" spans="1:11">
      <c r="A918" s="20">
        <v>917</v>
      </c>
      <c r="B918" s="21" t="s">
        <v>1592</v>
      </c>
      <c r="C918" s="21" t="s">
        <v>1414</v>
      </c>
      <c r="D918" s="21" t="s">
        <v>1321</v>
      </c>
      <c r="E918" s="21" t="s">
        <v>1305</v>
      </c>
      <c r="F918" s="20">
        <v>320</v>
      </c>
      <c r="G918" s="21">
        <v>1</v>
      </c>
      <c r="H918" s="21">
        <v>5.8</v>
      </c>
      <c r="I918" s="21">
        <v>0.06</v>
      </c>
      <c r="J918" s="21">
        <f t="shared" si="28"/>
        <v>0.02552</v>
      </c>
      <c r="K918" s="21">
        <f t="shared" si="29"/>
        <v>1.856</v>
      </c>
    </row>
    <row r="919" ht="15" customHeight="1" spans="1:11">
      <c r="A919" s="20">
        <v>918</v>
      </c>
      <c r="B919" s="21" t="s">
        <v>1592</v>
      </c>
      <c r="C919" s="21" t="s">
        <v>1414</v>
      </c>
      <c r="D919" s="21" t="s">
        <v>1321</v>
      </c>
      <c r="E919" s="21" t="s">
        <v>1305</v>
      </c>
      <c r="F919" s="20">
        <v>320</v>
      </c>
      <c r="G919" s="21">
        <v>528</v>
      </c>
      <c r="H919" s="21">
        <v>6283.2</v>
      </c>
      <c r="I919" s="21">
        <v>13.82</v>
      </c>
      <c r="J919" s="21">
        <f t="shared" si="28"/>
        <v>27.64608</v>
      </c>
      <c r="K919" s="21">
        <f t="shared" si="29"/>
        <v>2010.624</v>
      </c>
    </row>
    <row r="920" ht="15" customHeight="1" spans="1:11">
      <c r="A920" s="20">
        <v>919</v>
      </c>
      <c r="B920" s="21" t="s">
        <v>1592</v>
      </c>
      <c r="C920" s="21" t="s">
        <v>1414</v>
      </c>
      <c r="D920" s="21" t="s">
        <v>1321</v>
      </c>
      <c r="E920" s="21" t="s">
        <v>1305</v>
      </c>
      <c r="F920" s="20">
        <v>320</v>
      </c>
      <c r="G920" s="21">
        <v>2</v>
      </c>
      <c r="H920" s="21">
        <v>8.2</v>
      </c>
      <c r="I920" s="21">
        <v>0.09</v>
      </c>
      <c r="J920" s="21">
        <f t="shared" si="28"/>
        <v>0.03608</v>
      </c>
      <c r="K920" s="21">
        <f t="shared" si="29"/>
        <v>2.624</v>
      </c>
    </row>
    <row r="921" ht="15" customHeight="1" spans="1:11">
      <c r="A921" s="20">
        <v>920</v>
      </c>
      <c r="B921" s="21" t="s">
        <v>1592</v>
      </c>
      <c r="C921" s="21" t="s">
        <v>1414</v>
      </c>
      <c r="D921" s="21" t="s">
        <v>1321</v>
      </c>
      <c r="E921" s="21" t="s">
        <v>1305</v>
      </c>
      <c r="F921" s="20">
        <v>320</v>
      </c>
      <c r="G921" s="21">
        <v>216</v>
      </c>
      <c r="H921" s="21">
        <v>2548.8</v>
      </c>
      <c r="I921" s="21">
        <v>5.66</v>
      </c>
      <c r="J921" s="21">
        <f t="shared" si="28"/>
        <v>11.21472</v>
      </c>
      <c r="K921" s="21">
        <f t="shared" si="29"/>
        <v>815.616</v>
      </c>
    </row>
    <row r="922" ht="15" customHeight="1" spans="1:11">
      <c r="A922" s="20">
        <v>921</v>
      </c>
      <c r="B922" s="21" t="s">
        <v>1592</v>
      </c>
      <c r="C922" s="21" t="s">
        <v>1414</v>
      </c>
      <c r="D922" s="21" t="s">
        <v>1321</v>
      </c>
      <c r="E922" s="21" t="s">
        <v>1305</v>
      </c>
      <c r="F922" s="20">
        <v>320</v>
      </c>
      <c r="G922" s="21">
        <v>180</v>
      </c>
      <c r="H922" s="21">
        <v>2700</v>
      </c>
      <c r="I922" s="21">
        <v>6.34</v>
      </c>
      <c r="J922" s="21">
        <f t="shared" si="28"/>
        <v>11.88</v>
      </c>
      <c r="K922" s="21">
        <f t="shared" si="29"/>
        <v>864</v>
      </c>
    </row>
    <row r="923" ht="15" customHeight="1" spans="1:11">
      <c r="A923" s="20">
        <v>922</v>
      </c>
      <c r="B923" s="21" t="s">
        <v>1593</v>
      </c>
      <c r="C923" s="21" t="s">
        <v>1384</v>
      </c>
      <c r="D923" s="21" t="s">
        <v>1358</v>
      </c>
      <c r="E923" s="21" t="s">
        <v>1385</v>
      </c>
      <c r="F923" s="20">
        <v>300</v>
      </c>
      <c r="G923" s="21">
        <v>50</v>
      </c>
      <c r="H923" s="21">
        <v>875</v>
      </c>
      <c r="I923" s="21">
        <v>2.87</v>
      </c>
      <c r="J923" s="21">
        <f t="shared" si="28"/>
        <v>3.609375</v>
      </c>
      <c r="K923" s="21">
        <f t="shared" si="29"/>
        <v>262.5</v>
      </c>
    </row>
    <row r="924" ht="15" customHeight="1" spans="1:11">
      <c r="A924" s="20">
        <v>923</v>
      </c>
      <c r="B924" s="21" t="s">
        <v>1593</v>
      </c>
      <c r="C924" s="21" t="s">
        <v>1384</v>
      </c>
      <c r="D924" s="21" t="s">
        <v>1328</v>
      </c>
      <c r="E924" s="21" t="s">
        <v>1385</v>
      </c>
      <c r="F924" s="20">
        <v>300</v>
      </c>
      <c r="G924" s="21">
        <v>1</v>
      </c>
      <c r="H924" s="21">
        <v>1.3</v>
      </c>
      <c r="I924" s="21">
        <v>0.01</v>
      </c>
      <c r="J924" s="21">
        <f t="shared" si="28"/>
        <v>0.0053625</v>
      </c>
      <c r="K924" s="21">
        <f t="shared" si="29"/>
        <v>0.39</v>
      </c>
    </row>
    <row r="925" ht="15" customHeight="1" spans="1:11">
      <c r="A925" s="20">
        <v>924</v>
      </c>
      <c r="B925" s="21" t="s">
        <v>1593</v>
      </c>
      <c r="C925" s="21" t="s">
        <v>1317</v>
      </c>
      <c r="D925" s="21" t="s">
        <v>1366</v>
      </c>
      <c r="E925" s="21" t="s">
        <v>1299</v>
      </c>
      <c r="F925" s="20">
        <v>320</v>
      </c>
      <c r="G925" s="21">
        <v>200</v>
      </c>
      <c r="H925" s="21">
        <v>3400</v>
      </c>
      <c r="I925" s="21">
        <v>7.663</v>
      </c>
      <c r="J925" s="21">
        <f t="shared" si="28"/>
        <v>14.96</v>
      </c>
      <c r="K925" s="21">
        <f t="shared" si="29"/>
        <v>1088</v>
      </c>
    </row>
    <row r="926" ht="15" customHeight="1" spans="1:11">
      <c r="A926" s="20">
        <v>925</v>
      </c>
      <c r="B926" s="21" t="s">
        <v>1593</v>
      </c>
      <c r="C926" s="21" t="s">
        <v>1317</v>
      </c>
      <c r="D926" s="21" t="s">
        <v>1366</v>
      </c>
      <c r="E926" s="21" t="s">
        <v>1299</v>
      </c>
      <c r="F926" s="20">
        <v>320</v>
      </c>
      <c r="G926" s="21">
        <v>100</v>
      </c>
      <c r="H926" s="21">
        <v>170</v>
      </c>
      <c r="I926" s="21">
        <v>3.831</v>
      </c>
      <c r="J926" s="21">
        <f t="shared" si="28"/>
        <v>0.748</v>
      </c>
      <c r="K926" s="21">
        <f t="shared" si="29"/>
        <v>54.4</v>
      </c>
    </row>
    <row r="927" ht="15" customHeight="1" spans="1:11">
      <c r="A927" s="20">
        <v>926</v>
      </c>
      <c r="B927" s="21" t="s">
        <v>1593</v>
      </c>
      <c r="C927" s="21" t="s">
        <v>1317</v>
      </c>
      <c r="D927" s="21" t="s">
        <v>1366</v>
      </c>
      <c r="E927" s="21" t="s">
        <v>1299</v>
      </c>
      <c r="F927" s="20">
        <v>320</v>
      </c>
      <c r="G927" s="21">
        <v>1</v>
      </c>
      <c r="H927" s="21">
        <v>14.9</v>
      </c>
      <c r="I927" s="21">
        <v>0.036</v>
      </c>
      <c r="J927" s="21">
        <f t="shared" si="28"/>
        <v>0.06556</v>
      </c>
      <c r="K927" s="21">
        <f t="shared" si="29"/>
        <v>4.768</v>
      </c>
    </row>
    <row r="928" ht="15" customHeight="1" spans="1:11">
      <c r="A928" s="20">
        <v>927</v>
      </c>
      <c r="B928" s="21" t="s">
        <v>1593</v>
      </c>
      <c r="C928" s="21" t="s">
        <v>1519</v>
      </c>
      <c r="D928" s="21" t="s">
        <v>1520</v>
      </c>
      <c r="E928" s="21" t="s">
        <v>1305</v>
      </c>
      <c r="F928" s="20">
        <v>320</v>
      </c>
      <c r="G928" s="21">
        <v>121</v>
      </c>
      <c r="H928" s="21">
        <v>2601.5</v>
      </c>
      <c r="I928" s="21">
        <v>6.19</v>
      </c>
      <c r="J928" s="21">
        <f t="shared" si="28"/>
        <v>11.4466</v>
      </c>
      <c r="K928" s="21">
        <f t="shared" si="29"/>
        <v>832.48</v>
      </c>
    </row>
    <row r="929" s="9" customFormat="1" ht="15" customHeight="1" spans="1:11">
      <c r="A929" s="20">
        <v>928</v>
      </c>
      <c r="B929" s="21" t="s">
        <v>1593</v>
      </c>
      <c r="C929" s="21" t="s">
        <v>1519</v>
      </c>
      <c r="D929" s="21" t="s">
        <v>1520</v>
      </c>
      <c r="E929" s="21" t="s">
        <v>1305</v>
      </c>
      <c r="F929" s="20">
        <v>320</v>
      </c>
      <c r="G929" s="21">
        <v>2</v>
      </c>
      <c r="H929" s="21">
        <v>17.8</v>
      </c>
      <c r="I929" s="21">
        <v>0.056</v>
      </c>
      <c r="J929" s="21">
        <f t="shared" si="28"/>
        <v>0.07832</v>
      </c>
      <c r="K929" s="21">
        <f t="shared" si="29"/>
        <v>5.696</v>
      </c>
    </row>
    <row r="930" ht="15" customHeight="1" spans="1:11">
      <c r="A930" s="20">
        <v>929</v>
      </c>
      <c r="B930" s="21" t="s">
        <v>1593</v>
      </c>
      <c r="C930" s="21" t="s">
        <v>1327</v>
      </c>
      <c r="D930" s="21" t="s">
        <v>1316</v>
      </c>
      <c r="E930" s="21" t="s">
        <v>1299</v>
      </c>
      <c r="F930" s="20">
        <v>320</v>
      </c>
      <c r="G930" s="21">
        <v>7</v>
      </c>
      <c r="H930" s="21">
        <v>94.2</v>
      </c>
      <c r="I930" s="21">
        <v>0.13</v>
      </c>
      <c r="J930" s="21">
        <f t="shared" si="28"/>
        <v>0.41448</v>
      </c>
      <c r="K930" s="21">
        <f t="shared" si="29"/>
        <v>30.144</v>
      </c>
    </row>
    <row r="931" ht="15" customHeight="1" spans="1:11">
      <c r="A931" s="20">
        <v>930</v>
      </c>
      <c r="B931" s="21" t="s">
        <v>1593</v>
      </c>
      <c r="C931" s="21" t="s">
        <v>1297</v>
      </c>
      <c r="D931" s="21" t="s">
        <v>1301</v>
      </c>
      <c r="E931" s="21" t="s">
        <v>1299</v>
      </c>
      <c r="F931" s="20">
        <v>320</v>
      </c>
      <c r="G931" s="21">
        <v>250</v>
      </c>
      <c r="H931" s="21">
        <v>3875</v>
      </c>
      <c r="I931" s="21">
        <v>10.57</v>
      </c>
      <c r="J931" s="21">
        <f t="shared" si="28"/>
        <v>17.05</v>
      </c>
      <c r="K931" s="21">
        <f t="shared" si="29"/>
        <v>1240</v>
      </c>
    </row>
    <row r="932" ht="15" customHeight="1" spans="1:11">
      <c r="A932" s="20">
        <v>931</v>
      </c>
      <c r="B932" s="21" t="s">
        <v>1593</v>
      </c>
      <c r="C932" s="21" t="s">
        <v>1327</v>
      </c>
      <c r="D932" s="21" t="s">
        <v>1316</v>
      </c>
      <c r="E932" s="21" t="s">
        <v>1299</v>
      </c>
      <c r="F932" s="20">
        <v>320</v>
      </c>
      <c r="G932" s="21">
        <v>2</v>
      </c>
      <c r="H932" s="21">
        <v>17.2</v>
      </c>
      <c r="I932" s="21">
        <v>0.05</v>
      </c>
      <c r="J932" s="21">
        <f t="shared" si="28"/>
        <v>0.07568</v>
      </c>
      <c r="K932" s="21">
        <f t="shared" si="29"/>
        <v>5.504</v>
      </c>
    </row>
    <row r="933" ht="15" customHeight="1" spans="1:11">
      <c r="A933" s="20">
        <v>932</v>
      </c>
      <c r="B933" s="21" t="s">
        <v>1593</v>
      </c>
      <c r="C933" s="21" t="s">
        <v>1327</v>
      </c>
      <c r="D933" s="21" t="s">
        <v>1316</v>
      </c>
      <c r="E933" s="21" t="s">
        <v>1299</v>
      </c>
      <c r="F933" s="20">
        <v>320</v>
      </c>
      <c r="G933" s="21">
        <v>2</v>
      </c>
      <c r="H933" s="21">
        <v>13</v>
      </c>
      <c r="I933" s="21">
        <v>0.05</v>
      </c>
      <c r="J933" s="21">
        <f t="shared" si="28"/>
        <v>0.0572</v>
      </c>
      <c r="K933" s="21">
        <f t="shared" si="29"/>
        <v>4.16</v>
      </c>
    </row>
    <row r="934" ht="15" customHeight="1" spans="1:11">
      <c r="A934" s="20">
        <v>933</v>
      </c>
      <c r="B934" s="21" t="s">
        <v>1593</v>
      </c>
      <c r="C934" s="21" t="s">
        <v>1327</v>
      </c>
      <c r="D934" s="21" t="s">
        <v>1316</v>
      </c>
      <c r="E934" s="21" t="s">
        <v>1299</v>
      </c>
      <c r="F934" s="20">
        <v>320</v>
      </c>
      <c r="G934" s="21">
        <v>4</v>
      </c>
      <c r="H934" s="21">
        <v>31</v>
      </c>
      <c r="I934" s="21">
        <v>0.15</v>
      </c>
      <c r="J934" s="21">
        <f t="shared" si="28"/>
        <v>0.1364</v>
      </c>
      <c r="K934" s="21">
        <f t="shared" si="29"/>
        <v>9.92</v>
      </c>
    </row>
    <row r="935" ht="15" customHeight="1" spans="1:11">
      <c r="A935" s="20">
        <v>934</v>
      </c>
      <c r="B935" s="21" t="s">
        <v>1593</v>
      </c>
      <c r="C935" s="21" t="s">
        <v>1327</v>
      </c>
      <c r="D935" s="21" t="s">
        <v>1316</v>
      </c>
      <c r="E935" s="21" t="s">
        <v>1299</v>
      </c>
      <c r="F935" s="20">
        <v>320</v>
      </c>
      <c r="G935" s="21">
        <v>1098</v>
      </c>
      <c r="H935" s="21">
        <v>15921</v>
      </c>
      <c r="I935" s="21">
        <v>66.15</v>
      </c>
      <c r="J935" s="21">
        <f t="shared" si="28"/>
        <v>70.0524</v>
      </c>
      <c r="K935" s="21">
        <f t="shared" si="29"/>
        <v>5094.72</v>
      </c>
    </row>
    <row r="936" ht="15" customHeight="1" spans="1:11">
      <c r="A936" s="20">
        <v>935</v>
      </c>
      <c r="B936" s="21" t="s">
        <v>1593</v>
      </c>
      <c r="C936" s="21" t="s">
        <v>1331</v>
      </c>
      <c r="D936" s="21" t="s">
        <v>1332</v>
      </c>
      <c r="E936" s="21" t="s">
        <v>1333</v>
      </c>
      <c r="F936" s="20">
        <v>30</v>
      </c>
      <c r="G936" s="21">
        <v>8</v>
      </c>
      <c r="H936" s="21">
        <v>106</v>
      </c>
      <c r="I936" s="21">
        <v>0.24</v>
      </c>
      <c r="J936" s="21">
        <f t="shared" si="28"/>
        <v>0.043725</v>
      </c>
      <c r="K936" s="21">
        <f t="shared" si="29"/>
        <v>3.18</v>
      </c>
    </row>
    <row r="937" ht="15" customHeight="1" spans="1:11">
      <c r="A937" s="20">
        <v>936</v>
      </c>
      <c r="B937" s="21" t="s">
        <v>1593</v>
      </c>
      <c r="C937" s="21" t="s">
        <v>1331</v>
      </c>
      <c r="D937" s="21" t="s">
        <v>1332</v>
      </c>
      <c r="E937" s="21" t="s">
        <v>1333</v>
      </c>
      <c r="F937" s="20">
        <v>30</v>
      </c>
      <c r="G937" s="21">
        <v>1</v>
      </c>
      <c r="H937" s="21">
        <v>0.3</v>
      </c>
      <c r="I937" s="21">
        <v>0.003</v>
      </c>
      <c r="J937" s="21">
        <f t="shared" si="28"/>
        <v>0.00012375</v>
      </c>
      <c r="K937" s="21">
        <f t="shared" si="29"/>
        <v>0.009</v>
      </c>
    </row>
    <row r="938" ht="15" customHeight="1" spans="1:11">
      <c r="A938" s="20">
        <v>937</v>
      </c>
      <c r="B938" s="21" t="s">
        <v>1593</v>
      </c>
      <c r="C938" s="21" t="s">
        <v>1331</v>
      </c>
      <c r="D938" s="21" t="s">
        <v>1332</v>
      </c>
      <c r="E938" s="21" t="s">
        <v>1333</v>
      </c>
      <c r="F938" s="20">
        <v>30</v>
      </c>
      <c r="G938" s="21">
        <v>75</v>
      </c>
      <c r="H938" s="21">
        <v>1800</v>
      </c>
      <c r="I938" s="21">
        <v>6.944</v>
      </c>
      <c r="J938" s="21">
        <f t="shared" si="28"/>
        <v>0.7425</v>
      </c>
      <c r="K938" s="21">
        <f t="shared" si="29"/>
        <v>54</v>
      </c>
    </row>
    <row r="939" ht="15" customHeight="1" spans="1:11">
      <c r="A939" s="20">
        <v>938</v>
      </c>
      <c r="B939" s="21" t="s">
        <v>1593</v>
      </c>
      <c r="C939" s="21" t="s">
        <v>1349</v>
      </c>
      <c r="D939" s="21" t="s">
        <v>1350</v>
      </c>
      <c r="E939" s="21" t="s">
        <v>1299</v>
      </c>
      <c r="F939" s="20">
        <v>320</v>
      </c>
      <c r="G939" s="21">
        <v>700</v>
      </c>
      <c r="H939" s="21">
        <v>8750</v>
      </c>
      <c r="I939" s="21">
        <v>27.49</v>
      </c>
      <c r="J939" s="21">
        <f t="shared" si="28"/>
        <v>38.5</v>
      </c>
      <c r="K939" s="21">
        <f t="shared" si="29"/>
        <v>2800</v>
      </c>
    </row>
    <row r="940" ht="15" customHeight="1" spans="1:11">
      <c r="A940" s="20">
        <v>939</v>
      </c>
      <c r="B940" s="21" t="s">
        <v>1593</v>
      </c>
      <c r="C940" s="21" t="s">
        <v>1349</v>
      </c>
      <c r="D940" s="21" t="s">
        <v>1350</v>
      </c>
      <c r="E940" s="21" t="s">
        <v>1299</v>
      </c>
      <c r="F940" s="20">
        <v>320</v>
      </c>
      <c r="G940" s="21">
        <v>1</v>
      </c>
      <c r="H940" s="21">
        <v>4</v>
      </c>
      <c r="I940" s="21">
        <v>0.02</v>
      </c>
      <c r="J940" s="21">
        <f t="shared" si="28"/>
        <v>0.0176</v>
      </c>
      <c r="K940" s="21">
        <f t="shared" si="29"/>
        <v>1.28</v>
      </c>
    </row>
    <row r="941" ht="15" customHeight="1" spans="1:11">
      <c r="A941" s="20">
        <v>940</v>
      </c>
      <c r="B941" s="21" t="s">
        <v>1594</v>
      </c>
      <c r="C941" s="21" t="s">
        <v>1313</v>
      </c>
      <c r="D941" s="21" t="s">
        <v>1307</v>
      </c>
      <c r="E941" s="21" t="s">
        <v>1299</v>
      </c>
      <c r="F941" s="20">
        <v>320</v>
      </c>
      <c r="G941" s="21">
        <v>250</v>
      </c>
      <c r="H941" s="21">
        <v>4250</v>
      </c>
      <c r="I941" s="21">
        <v>11.73</v>
      </c>
      <c r="J941" s="21">
        <f t="shared" si="28"/>
        <v>18.7</v>
      </c>
      <c r="K941" s="21">
        <f t="shared" si="29"/>
        <v>1360</v>
      </c>
    </row>
    <row r="942" ht="15" customHeight="1" spans="1:11">
      <c r="A942" s="20">
        <v>941</v>
      </c>
      <c r="B942" s="21" t="s">
        <v>1594</v>
      </c>
      <c r="C942" s="21" t="s">
        <v>1315</v>
      </c>
      <c r="D942" s="21" t="s">
        <v>1343</v>
      </c>
      <c r="E942" s="21" t="s">
        <v>1305</v>
      </c>
      <c r="F942" s="20">
        <v>320</v>
      </c>
      <c r="G942" s="21">
        <v>50</v>
      </c>
      <c r="H942" s="21">
        <v>1175</v>
      </c>
      <c r="I942" s="21">
        <v>3.59</v>
      </c>
      <c r="J942" s="21">
        <f t="shared" si="28"/>
        <v>5.17</v>
      </c>
      <c r="K942" s="21">
        <f t="shared" si="29"/>
        <v>376</v>
      </c>
    </row>
    <row r="943" ht="15" customHeight="1" spans="1:11">
      <c r="A943" s="20">
        <v>942</v>
      </c>
      <c r="B943" s="21" t="s">
        <v>1594</v>
      </c>
      <c r="C943" s="21" t="s">
        <v>1371</v>
      </c>
      <c r="D943" s="21" t="s">
        <v>1372</v>
      </c>
      <c r="E943" s="21" t="s">
        <v>1299</v>
      </c>
      <c r="F943" s="20">
        <v>320</v>
      </c>
      <c r="G943" s="21">
        <v>215</v>
      </c>
      <c r="H943" s="21">
        <v>3225</v>
      </c>
      <c r="I943" s="21">
        <v>9.46</v>
      </c>
      <c r="J943" s="21">
        <f t="shared" si="28"/>
        <v>14.19</v>
      </c>
      <c r="K943" s="21">
        <f t="shared" si="29"/>
        <v>1032</v>
      </c>
    </row>
    <row r="944" ht="15" customHeight="1" spans="1:11">
      <c r="A944" s="20">
        <v>943</v>
      </c>
      <c r="B944" s="21" t="s">
        <v>1594</v>
      </c>
      <c r="C944" s="21" t="s">
        <v>1297</v>
      </c>
      <c r="D944" s="21" t="s">
        <v>1328</v>
      </c>
      <c r="E944" s="21" t="s">
        <v>1299</v>
      </c>
      <c r="F944" s="20">
        <v>320</v>
      </c>
      <c r="G944" s="21">
        <v>250</v>
      </c>
      <c r="H944" s="21">
        <v>3950</v>
      </c>
      <c r="I944" s="21">
        <v>10.57</v>
      </c>
      <c r="J944" s="21">
        <f t="shared" si="28"/>
        <v>17.38</v>
      </c>
      <c r="K944" s="21">
        <f t="shared" si="29"/>
        <v>1264</v>
      </c>
    </row>
    <row r="945" ht="15" customHeight="1" spans="1:11">
      <c r="A945" s="20">
        <v>944</v>
      </c>
      <c r="B945" s="21" t="s">
        <v>1594</v>
      </c>
      <c r="C945" s="21" t="s">
        <v>1297</v>
      </c>
      <c r="D945" s="21" t="s">
        <v>1328</v>
      </c>
      <c r="E945" s="21" t="s">
        <v>1299</v>
      </c>
      <c r="F945" s="20">
        <v>320</v>
      </c>
      <c r="G945" s="21">
        <v>327</v>
      </c>
      <c r="H945" s="21">
        <v>5068.5</v>
      </c>
      <c r="I945" s="21">
        <v>13.82</v>
      </c>
      <c r="J945" s="21">
        <f t="shared" si="28"/>
        <v>22.3014</v>
      </c>
      <c r="K945" s="21">
        <f t="shared" si="29"/>
        <v>1621.92</v>
      </c>
    </row>
    <row r="946" ht="15" customHeight="1" spans="1:11">
      <c r="A946" s="20">
        <v>945</v>
      </c>
      <c r="B946" s="21" t="s">
        <v>1594</v>
      </c>
      <c r="C946" s="21" t="s">
        <v>1297</v>
      </c>
      <c r="D946" s="21" t="s">
        <v>1328</v>
      </c>
      <c r="E946" s="21" t="s">
        <v>1299</v>
      </c>
      <c r="F946" s="20">
        <v>320</v>
      </c>
      <c r="G946" s="21">
        <v>147</v>
      </c>
      <c r="H946" s="21">
        <v>3087</v>
      </c>
      <c r="I946" s="21">
        <v>10.5</v>
      </c>
      <c r="J946" s="21">
        <f t="shared" si="28"/>
        <v>13.5828</v>
      </c>
      <c r="K946" s="21">
        <f t="shared" si="29"/>
        <v>987.84</v>
      </c>
    </row>
    <row r="947" ht="15" customHeight="1" spans="1:11">
      <c r="A947" s="20">
        <v>946</v>
      </c>
      <c r="B947" s="21" t="s">
        <v>1594</v>
      </c>
      <c r="C947" s="21" t="s">
        <v>1371</v>
      </c>
      <c r="D947" s="21" t="s">
        <v>1328</v>
      </c>
      <c r="E947" s="21" t="s">
        <v>1299</v>
      </c>
      <c r="F947" s="20">
        <v>320</v>
      </c>
      <c r="G947" s="21">
        <v>1</v>
      </c>
      <c r="H947" s="21">
        <v>11.3</v>
      </c>
      <c r="I947" s="21">
        <v>0.03</v>
      </c>
      <c r="J947" s="21">
        <f t="shared" si="28"/>
        <v>0.04972</v>
      </c>
      <c r="K947" s="21">
        <f t="shared" si="29"/>
        <v>3.616</v>
      </c>
    </row>
    <row r="948" ht="15" customHeight="1" spans="1:11">
      <c r="A948" s="20">
        <v>947</v>
      </c>
      <c r="B948" s="21" t="s">
        <v>1595</v>
      </c>
      <c r="C948" s="21" t="s">
        <v>1297</v>
      </c>
      <c r="D948" s="21" t="s">
        <v>1356</v>
      </c>
      <c r="E948" s="21" t="s">
        <v>1299</v>
      </c>
      <c r="F948" s="20">
        <v>320</v>
      </c>
      <c r="G948" s="21">
        <v>250</v>
      </c>
      <c r="H948" s="21">
        <v>3875</v>
      </c>
      <c r="I948" s="21">
        <v>10.57</v>
      </c>
      <c r="J948" s="21">
        <f t="shared" si="28"/>
        <v>17.05</v>
      </c>
      <c r="K948" s="21">
        <f t="shared" si="29"/>
        <v>1240</v>
      </c>
    </row>
    <row r="949" ht="15" customHeight="1" spans="1:11">
      <c r="A949" s="20">
        <v>948</v>
      </c>
      <c r="B949" s="21" t="s">
        <v>1595</v>
      </c>
      <c r="C949" s="21" t="s">
        <v>1297</v>
      </c>
      <c r="D949" s="21" t="s">
        <v>1363</v>
      </c>
      <c r="E949" s="21" t="s">
        <v>1299</v>
      </c>
      <c r="F949" s="20">
        <v>320</v>
      </c>
      <c r="G949" s="21">
        <v>500</v>
      </c>
      <c r="H949" s="21">
        <v>10500</v>
      </c>
      <c r="I949" s="21">
        <v>35.82</v>
      </c>
      <c r="J949" s="21">
        <f t="shared" si="28"/>
        <v>46.2</v>
      </c>
      <c r="K949" s="21">
        <f t="shared" si="29"/>
        <v>3360</v>
      </c>
    </row>
    <row r="950" ht="15" customHeight="1" spans="1:11">
      <c r="A950" s="20">
        <v>949</v>
      </c>
      <c r="B950" s="21" t="s">
        <v>1595</v>
      </c>
      <c r="C950" s="21" t="s">
        <v>1313</v>
      </c>
      <c r="D950" s="21" t="s">
        <v>1307</v>
      </c>
      <c r="E950" s="21" t="s">
        <v>1299</v>
      </c>
      <c r="F950" s="20">
        <v>320</v>
      </c>
      <c r="G950" s="21">
        <v>200</v>
      </c>
      <c r="H950" s="21">
        <v>3240</v>
      </c>
      <c r="I950" s="21">
        <v>9.56</v>
      </c>
      <c r="J950" s="21">
        <f t="shared" si="28"/>
        <v>14.256</v>
      </c>
      <c r="K950" s="21">
        <f t="shared" si="29"/>
        <v>1036.8</v>
      </c>
    </row>
    <row r="951" ht="15" customHeight="1" spans="1:11">
      <c r="A951" s="20">
        <v>950</v>
      </c>
      <c r="B951" s="21" t="s">
        <v>1596</v>
      </c>
      <c r="C951" s="21" t="s">
        <v>1313</v>
      </c>
      <c r="D951" s="21" t="s">
        <v>1362</v>
      </c>
      <c r="E951" s="21" t="s">
        <v>1299</v>
      </c>
      <c r="F951" s="20">
        <v>320</v>
      </c>
      <c r="G951" s="21">
        <v>150</v>
      </c>
      <c r="H951" s="21">
        <v>1875</v>
      </c>
      <c r="I951" s="21">
        <v>5.97</v>
      </c>
      <c r="J951" s="21">
        <f t="shared" si="28"/>
        <v>8.25</v>
      </c>
      <c r="K951" s="21">
        <f t="shared" si="29"/>
        <v>600</v>
      </c>
    </row>
    <row r="952" ht="15" customHeight="1" spans="1:11">
      <c r="A952" s="20">
        <v>951</v>
      </c>
      <c r="B952" s="21" t="s">
        <v>1596</v>
      </c>
      <c r="C952" s="21" t="s">
        <v>1306</v>
      </c>
      <c r="D952" s="21" t="s">
        <v>1392</v>
      </c>
      <c r="E952" s="21" t="s">
        <v>1299</v>
      </c>
      <c r="F952" s="20">
        <v>320</v>
      </c>
      <c r="G952" s="21">
        <v>48</v>
      </c>
      <c r="H952" s="21">
        <v>19296</v>
      </c>
      <c r="I952" s="21">
        <v>48.38</v>
      </c>
      <c r="J952" s="21">
        <f t="shared" si="28"/>
        <v>84.9024</v>
      </c>
      <c r="K952" s="21">
        <f t="shared" si="29"/>
        <v>6174.72</v>
      </c>
    </row>
    <row r="953" ht="15" customHeight="1" spans="1:11">
      <c r="A953" s="20">
        <v>952</v>
      </c>
      <c r="B953" s="21" t="s">
        <v>1596</v>
      </c>
      <c r="C953" s="21" t="s">
        <v>1597</v>
      </c>
      <c r="D953" s="21" t="s">
        <v>1395</v>
      </c>
      <c r="E953" s="21" t="s">
        <v>1299</v>
      </c>
      <c r="F953" s="20">
        <v>320</v>
      </c>
      <c r="G953" s="21">
        <v>250</v>
      </c>
      <c r="H953" s="21">
        <v>2810</v>
      </c>
      <c r="I953" s="21">
        <v>9.59</v>
      </c>
      <c r="J953" s="21">
        <f t="shared" si="28"/>
        <v>12.364</v>
      </c>
      <c r="K953" s="21">
        <f t="shared" si="29"/>
        <v>899.2</v>
      </c>
    </row>
    <row r="954" ht="15" customHeight="1" spans="1:11">
      <c r="A954" s="20">
        <v>953</v>
      </c>
      <c r="B954" s="21" t="s">
        <v>1596</v>
      </c>
      <c r="C954" s="21" t="s">
        <v>1598</v>
      </c>
      <c r="D954" s="21" t="s">
        <v>1395</v>
      </c>
      <c r="E954" s="21" t="s">
        <v>1522</v>
      </c>
      <c r="F954" s="21">
        <v>320</v>
      </c>
      <c r="G954" s="21">
        <v>1</v>
      </c>
      <c r="H954" s="21">
        <v>8</v>
      </c>
      <c r="I954" s="21">
        <v>0.03</v>
      </c>
      <c r="J954" s="21">
        <f t="shared" si="28"/>
        <v>0.0352</v>
      </c>
      <c r="K954" s="21">
        <f t="shared" si="29"/>
        <v>2.56</v>
      </c>
    </row>
    <row r="955" ht="15" customHeight="1" spans="1:11">
      <c r="A955" s="20">
        <v>954</v>
      </c>
      <c r="B955" s="21" t="s">
        <v>1599</v>
      </c>
      <c r="C955" s="21" t="s">
        <v>1297</v>
      </c>
      <c r="D955" s="21" t="s">
        <v>1298</v>
      </c>
      <c r="E955" s="21" t="s">
        <v>1299</v>
      </c>
      <c r="F955" s="20">
        <v>320</v>
      </c>
      <c r="G955" s="21">
        <v>354</v>
      </c>
      <c r="H955" s="21">
        <v>5593.2</v>
      </c>
      <c r="I955" s="21">
        <v>14.96</v>
      </c>
      <c r="J955" s="21">
        <f t="shared" si="28"/>
        <v>24.61008</v>
      </c>
      <c r="K955" s="21">
        <f t="shared" si="29"/>
        <v>1789.824</v>
      </c>
    </row>
    <row r="956" ht="15" customHeight="1" spans="1:11">
      <c r="A956" s="20">
        <v>955</v>
      </c>
      <c r="B956" s="21" t="s">
        <v>1599</v>
      </c>
      <c r="C956" s="21" t="s">
        <v>1317</v>
      </c>
      <c r="D956" s="21" t="s">
        <v>1314</v>
      </c>
      <c r="E956" s="21" t="s">
        <v>1299</v>
      </c>
      <c r="F956" s="20">
        <v>320</v>
      </c>
      <c r="G956" s="21">
        <v>200</v>
      </c>
      <c r="H956" s="21">
        <v>3400</v>
      </c>
      <c r="I956" s="21">
        <v>7.663</v>
      </c>
      <c r="J956" s="21">
        <f t="shared" si="28"/>
        <v>14.96</v>
      </c>
      <c r="K956" s="21">
        <f t="shared" si="29"/>
        <v>1088</v>
      </c>
    </row>
    <row r="957" ht="15" customHeight="1" spans="1:11">
      <c r="A957" s="20">
        <v>956</v>
      </c>
      <c r="B957" s="21" t="s">
        <v>1599</v>
      </c>
      <c r="C957" s="21" t="s">
        <v>1417</v>
      </c>
      <c r="D957" s="21" t="s">
        <v>1301</v>
      </c>
      <c r="E957" s="21" t="s">
        <v>1299</v>
      </c>
      <c r="F957" s="20">
        <v>320</v>
      </c>
      <c r="G957" s="21">
        <v>400</v>
      </c>
      <c r="H957" s="21">
        <v>5600</v>
      </c>
      <c r="I957" s="21">
        <v>14.62</v>
      </c>
      <c r="J957" s="21">
        <f t="shared" si="28"/>
        <v>24.64</v>
      </c>
      <c r="K957" s="21">
        <f t="shared" si="29"/>
        <v>1792</v>
      </c>
    </row>
    <row r="958" ht="15" customHeight="1" spans="1:11">
      <c r="A958" s="20">
        <v>957</v>
      </c>
      <c r="B958" s="21" t="s">
        <v>1599</v>
      </c>
      <c r="C958" s="21" t="s">
        <v>1327</v>
      </c>
      <c r="D958" s="21" t="s">
        <v>1316</v>
      </c>
      <c r="E958" s="21" t="s">
        <v>1299</v>
      </c>
      <c r="F958" s="20">
        <v>320</v>
      </c>
      <c r="G958" s="21">
        <v>932</v>
      </c>
      <c r="H958" s="21">
        <v>14446</v>
      </c>
      <c r="I958" s="21">
        <v>56.15</v>
      </c>
      <c r="J958" s="21">
        <f t="shared" si="28"/>
        <v>63.5624</v>
      </c>
      <c r="K958" s="21">
        <f t="shared" si="29"/>
        <v>4622.72</v>
      </c>
    </row>
    <row r="959" ht="15" customHeight="1" spans="1:11">
      <c r="A959" s="20">
        <v>958</v>
      </c>
      <c r="B959" s="21" t="s">
        <v>1599</v>
      </c>
      <c r="C959" s="21" t="s">
        <v>1327</v>
      </c>
      <c r="D959" s="21" t="s">
        <v>1316</v>
      </c>
      <c r="E959" s="21" t="s">
        <v>1299</v>
      </c>
      <c r="F959" s="20">
        <v>320</v>
      </c>
      <c r="G959" s="21">
        <v>4</v>
      </c>
      <c r="H959" s="21">
        <v>27</v>
      </c>
      <c r="I959" s="21">
        <v>0.17</v>
      </c>
      <c r="J959" s="21">
        <f t="shared" si="28"/>
        <v>0.1188</v>
      </c>
      <c r="K959" s="21">
        <f t="shared" si="29"/>
        <v>8.64</v>
      </c>
    </row>
    <row r="960" ht="15" customHeight="1" spans="1:11">
      <c r="A960" s="20">
        <v>959</v>
      </c>
      <c r="B960" s="21" t="s">
        <v>1599</v>
      </c>
      <c r="C960" s="21" t="s">
        <v>1327</v>
      </c>
      <c r="D960" s="21" t="s">
        <v>1316</v>
      </c>
      <c r="E960" s="21" t="s">
        <v>1299</v>
      </c>
      <c r="F960" s="20">
        <v>320</v>
      </c>
      <c r="G960" s="21">
        <v>3</v>
      </c>
      <c r="H960" s="21">
        <v>30.1</v>
      </c>
      <c r="I960" s="21">
        <v>0.04</v>
      </c>
      <c r="J960" s="21">
        <f t="shared" si="28"/>
        <v>0.13244</v>
      </c>
      <c r="K960" s="21">
        <f t="shared" si="29"/>
        <v>9.632</v>
      </c>
    </row>
    <row r="961" ht="15" customHeight="1" spans="1:11">
      <c r="A961" s="20">
        <v>960</v>
      </c>
      <c r="B961" s="21" t="s">
        <v>1599</v>
      </c>
      <c r="C961" s="21" t="s">
        <v>1600</v>
      </c>
      <c r="D961" s="21" t="s">
        <v>1307</v>
      </c>
      <c r="E961" s="21" t="s">
        <v>1305</v>
      </c>
      <c r="F961" s="20">
        <v>320</v>
      </c>
      <c r="G961" s="21">
        <v>500</v>
      </c>
      <c r="H961" s="21">
        <v>5300</v>
      </c>
      <c r="I961" s="21">
        <v>13.98</v>
      </c>
      <c r="J961" s="21">
        <f t="shared" si="28"/>
        <v>23.32</v>
      </c>
      <c r="K961" s="21">
        <f t="shared" si="29"/>
        <v>1696</v>
      </c>
    </row>
    <row r="962" ht="15" customHeight="1" spans="1:11">
      <c r="A962" s="20">
        <v>961</v>
      </c>
      <c r="B962" s="21" t="s">
        <v>1601</v>
      </c>
      <c r="C962" s="21" t="s">
        <v>1403</v>
      </c>
      <c r="D962" s="21" t="s">
        <v>1325</v>
      </c>
      <c r="E962" s="21" t="s">
        <v>1299</v>
      </c>
      <c r="F962" s="20">
        <v>320</v>
      </c>
      <c r="G962" s="21">
        <v>400</v>
      </c>
      <c r="H962" s="21">
        <v>6200</v>
      </c>
      <c r="I962" s="21">
        <v>16.74</v>
      </c>
      <c r="J962" s="21">
        <f t="shared" ref="J962:J1025" si="30">SUMPRODUCT(0.01375,F962,H962/1000)</f>
        <v>27.28</v>
      </c>
      <c r="K962" s="21">
        <f t="shared" ref="K962:K1025" si="31">SUMPRODUCT(F962,H962/1000)</f>
        <v>1984</v>
      </c>
    </row>
    <row r="963" ht="15" customHeight="1" spans="1:11">
      <c r="A963" s="20">
        <v>962</v>
      </c>
      <c r="B963" s="21" t="s">
        <v>1602</v>
      </c>
      <c r="C963" s="21" t="s">
        <v>1315</v>
      </c>
      <c r="D963" s="21" t="s">
        <v>1362</v>
      </c>
      <c r="E963" s="21" t="s">
        <v>1305</v>
      </c>
      <c r="F963" s="20">
        <v>320</v>
      </c>
      <c r="G963" s="21">
        <v>100</v>
      </c>
      <c r="H963" s="21">
        <v>1560</v>
      </c>
      <c r="I963" s="21">
        <v>4.01</v>
      </c>
      <c r="J963" s="21">
        <f t="shared" si="30"/>
        <v>6.864</v>
      </c>
      <c r="K963" s="21">
        <f t="shared" si="31"/>
        <v>499.2</v>
      </c>
    </row>
    <row r="964" ht="15" customHeight="1" spans="1:11">
      <c r="A964" s="20">
        <v>963</v>
      </c>
      <c r="B964" s="21" t="s">
        <v>1602</v>
      </c>
      <c r="C964" s="21" t="s">
        <v>1315</v>
      </c>
      <c r="D964" s="21" t="s">
        <v>1362</v>
      </c>
      <c r="E964" s="21" t="s">
        <v>1305</v>
      </c>
      <c r="F964" s="20">
        <v>320</v>
      </c>
      <c r="G964" s="21">
        <v>50</v>
      </c>
      <c r="H964" s="21">
        <v>1175</v>
      </c>
      <c r="I964" s="21">
        <v>3.59</v>
      </c>
      <c r="J964" s="21">
        <f t="shared" si="30"/>
        <v>5.17</v>
      </c>
      <c r="K964" s="21">
        <f t="shared" si="31"/>
        <v>376</v>
      </c>
    </row>
    <row r="965" ht="15" customHeight="1" spans="1:11">
      <c r="A965" s="20">
        <v>964</v>
      </c>
      <c r="B965" s="21" t="s">
        <v>1602</v>
      </c>
      <c r="C965" s="21" t="s">
        <v>1440</v>
      </c>
      <c r="D965" s="21" t="s">
        <v>1441</v>
      </c>
      <c r="E965" s="21" t="s">
        <v>1299</v>
      </c>
      <c r="F965" s="20">
        <v>320</v>
      </c>
      <c r="G965" s="21">
        <v>250</v>
      </c>
      <c r="H965" s="21">
        <v>3825</v>
      </c>
      <c r="I965" s="21">
        <v>9.53</v>
      </c>
      <c r="J965" s="21">
        <f t="shared" si="30"/>
        <v>16.83</v>
      </c>
      <c r="K965" s="21">
        <f t="shared" si="31"/>
        <v>1224</v>
      </c>
    </row>
    <row r="966" ht="15" customHeight="1" spans="1:11">
      <c r="A966" s="20">
        <v>965</v>
      </c>
      <c r="B966" s="21" t="s">
        <v>1602</v>
      </c>
      <c r="C966" s="21" t="s">
        <v>1440</v>
      </c>
      <c r="D966" s="21" t="s">
        <v>1441</v>
      </c>
      <c r="E966" s="21" t="s">
        <v>1299</v>
      </c>
      <c r="F966" s="20">
        <v>320</v>
      </c>
      <c r="G966" s="21">
        <v>250</v>
      </c>
      <c r="H966" s="21">
        <v>6075</v>
      </c>
      <c r="I966" s="21">
        <v>13.17</v>
      </c>
      <c r="J966" s="21">
        <f t="shared" si="30"/>
        <v>26.73</v>
      </c>
      <c r="K966" s="21">
        <f t="shared" si="31"/>
        <v>1944</v>
      </c>
    </row>
    <row r="967" ht="15" customHeight="1" spans="1:11">
      <c r="A967" s="20">
        <v>966</v>
      </c>
      <c r="B967" s="21" t="s">
        <v>1602</v>
      </c>
      <c r="C967" s="21" t="s">
        <v>1303</v>
      </c>
      <c r="D967" s="21" t="s">
        <v>1330</v>
      </c>
      <c r="E967" s="21" t="s">
        <v>1299</v>
      </c>
      <c r="F967" s="20">
        <v>320</v>
      </c>
      <c r="G967" s="21">
        <v>128</v>
      </c>
      <c r="H967" s="21">
        <v>1344</v>
      </c>
      <c r="I967" s="21">
        <v>4.77</v>
      </c>
      <c r="J967" s="21">
        <f t="shared" si="30"/>
        <v>5.9136</v>
      </c>
      <c r="K967" s="21">
        <f t="shared" si="31"/>
        <v>430.08</v>
      </c>
    </row>
    <row r="968" ht="15" customHeight="1" spans="1:11">
      <c r="A968" s="20">
        <v>967</v>
      </c>
      <c r="B968" s="21" t="s">
        <v>1603</v>
      </c>
      <c r="C968" s="21" t="s">
        <v>1303</v>
      </c>
      <c r="D968" s="21" t="s">
        <v>1330</v>
      </c>
      <c r="E968" s="21" t="s">
        <v>1299</v>
      </c>
      <c r="F968" s="20">
        <v>320</v>
      </c>
      <c r="G968" s="21">
        <v>63</v>
      </c>
      <c r="H968" s="21">
        <v>661.5</v>
      </c>
      <c r="I968" s="21">
        <v>2.347</v>
      </c>
      <c r="J968" s="21">
        <f t="shared" si="30"/>
        <v>2.9106</v>
      </c>
      <c r="K968" s="21">
        <f t="shared" si="31"/>
        <v>211.68</v>
      </c>
    </row>
    <row r="969" ht="15" customHeight="1" spans="1:11">
      <c r="A969" s="20">
        <v>968</v>
      </c>
      <c r="B969" s="21" t="s">
        <v>1603</v>
      </c>
      <c r="C969" s="21" t="s">
        <v>1546</v>
      </c>
      <c r="D969" s="21" t="s">
        <v>1307</v>
      </c>
      <c r="E969" s="21" t="s">
        <v>1299</v>
      </c>
      <c r="F969" s="20">
        <v>320</v>
      </c>
      <c r="G969" s="21">
        <v>300</v>
      </c>
      <c r="H969" s="21">
        <v>5460</v>
      </c>
      <c r="I969" s="21">
        <v>13.923</v>
      </c>
      <c r="J969" s="21">
        <f t="shared" si="30"/>
        <v>24.024</v>
      </c>
      <c r="K969" s="21">
        <f t="shared" si="31"/>
        <v>1747.2</v>
      </c>
    </row>
    <row r="970" ht="15" customHeight="1" spans="1:11">
      <c r="A970" s="20">
        <v>969</v>
      </c>
      <c r="B970" s="21" t="s">
        <v>1603</v>
      </c>
      <c r="C970" s="21" t="s">
        <v>1313</v>
      </c>
      <c r="D970" s="21" t="s">
        <v>1363</v>
      </c>
      <c r="E970" s="21" t="s">
        <v>1299</v>
      </c>
      <c r="F970" s="20">
        <v>320</v>
      </c>
      <c r="G970" s="21">
        <v>200</v>
      </c>
      <c r="H970" s="21">
        <v>3600</v>
      </c>
      <c r="I970" s="21">
        <v>11.09</v>
      </c>
      <c r="J970" s="21">
        <f t="shared" si="30"/>
        <v>15.84</v>
      </c>
      <c r="K970" s="21">
        <f t="shared" si="31"/>
        <v>1152</v>
      </c>
    </row>
    <row r="971" ht="15" customHeight="1" spans="1:11">
      <c r="A971" s="20">
        <v>970</v>
      </c>
      <c r="B971" s="21" t="s">
        <v>1604</v>
      </c>
      <c r="C971" s="21" t="s">
        <v>1313</v>
      </c>
      <c r="D971" s="21" t="s">
        <v>1330</v>
      </c>
      <c r="E971" s="21" t="s">
        <v>1305</v>
      </c>
      <c r="F971" s="20">
        <v>320</v>
      </c>
      <c r="G971" s="21">
        <v>1240</v>
      </c>
      <c r="H971" s="21">
        <v>15252</v>
      </c>
      <c r="I971" s="21">
        <v>41</v>
      </c>
      <c r="J971" s="21">
        <f t="shared" si="30"/>
        <v>67.1088</v>
      </c>
      <c r="K971" s="21">
        <f t="shared" si="31"/>
        <v>4880.64</v>
      </c>
    </row>
    <row r="972" s="9" customFormat="1" ht="15" customHeight="1" spans="1:11">
      <c r="A972" s="20">
        <v>971</v>
      </c>
      <c r="B972" s="21" t="s">
        <v>1604</v>
      </c>
      <c r="C972" s="21" t="s">
        <v>1456</v>
      </c>
      <c r="D972" s="21" t="s">
        <v>1457</v>
      </c>
      <c r="E972" s="21" t="s">
        <v>1299</v>
      </c>
      <c r="F972" s="20">
        <v>320</v>
      </c>
      <c r="G972" s="21">
        <v>30</v>
      </c>
      <c r="H972" s="21">
        <v>642</v>
      </c>
      <c r="I972" s="21">
        <v>1.387</v>
      </c>
      <c r="J972" s="21">
        <f t="shared" si="30"/>
        <v>2.8248</v>
      </c>
      <c r="K972" s="21">
        <f t="shared" si="31"/>
        <v>205.44</v>
      </c>
    </row>
    <row r="973" s="9" customFormat="1" ht="15" customHeight="1" spans="1:11">
      <c r="A973" s="20">
        <v>972</v>
      </c>
      <c r="B973" s="21" t="s">
        <v>1604</v>
      </c>
      <c r="C973" s="21" t="s">
        <v>1456</v>
      </c>
      <c r="D973" s="21" t="s">
        <v>1457</v>
      </c>
      <c r="E973" s="21" t="s">
        <v>1299</v>
      </c>
      <c r="F973" s="20">
        <v>320</v>
      </c>
      <c r="G973" s="21">
        <v>25</v>
      </c>
      <c r="H973" s="21">
        <v>512.5</v>
      </c>
      <c r="I973" s="21">
        <v>1.281</v>
      </c>
      <c r="J973" s="21">
        <f t="shared" si="30"/>
        <v>2.255</v>
      </c>
      <c r="K973" s="21">
        <f t="shared" si="31"/>
        <v>164</v>
      </c>
    </row>
    <row r="974" ht="15" customHeight="1" spans="1:11">
      <c r="A974" s="20">
        <v>973</v>
      </c>
      <c r="B974" s="21" t="s">
        <v>1604</v>
      </c>
      <c r="C974" s="21" t="s">
        <v>1524</v>
      </c>
      <c r="D974" s="21" t="s">
        <v>1328</v>
      </c>
      <c r="E974" s="21" t="s">
        <v>1299</v>
      </c>
      <c r="F974" s="20">
        <v>320</v>
      </c>
      <c r="G974" s="21">
        <v>200</v>
      </c>
      <c r="H974" s="21">
        <v>3000</v>
      </c>
      <c r="I974" s="21">
        <v>8.37</v>
      </c>
      <c r="J974" s="21">
        <f t="shared" si="30"/>
        <v>13.2</v>
      </c>
      <c r="K974" s="21">
        <f t="shared" si="31"/>
        <v>960</v>
      </c>
    </row>
    <row r="975" ht="15" customHeight="1" spans="1:11">
      <c r="A975" s="20">
        <v>974</v>
      </c>
      <c r="B975" s="21" t="s">
        <v>1604</v>
      </c>
      <c r="C975" s="21" t="s">
        <v>1524</v>
      </c>
      <c r="D975" s="21" t="s">
        <v>1328</v>
      </c>
      <c r="E975" s="21" t="s">
        <v>1299</v>
      </c>
      <c r="F975" s="20">
        <v>320</v>
      </c>
      <c r="G975" s="21">
        <v>100</v>
      </c>
      <c r="H975" s="21">
        <v>2060</v>
      </c>
      <c r="I975" s="21">
        <v>5.28</v>
      </c>
      <c r="J975" s="21">
        <f t="shared" si="30"/>
        <v>9.064</v>
      </c>
      <c r="K975" s="21">
        <f t="shared" si="31"/>
        <v>659.2</v>
      </c>
    </row>
    <row r="976" ht="15" customHeight="1" spans="1:11">
      <c r="A976" s="20">
        <v>975</v>
      </c>
      <c r="B976" s="21" t="s">
        <v>1604</v>
      </c>
      <c r="C976" s="21" t="s">
        <v>1524</v>
      </c>
      <c r="D976" s="21" t="s">
        <v>1328</v>
      </c>
      <c r="E976" s="21" t="s">
        <v>1299</v>
      </c>
      <c r="F976" s="20">
        <v>320</v>
      </c>
      <c r="G976" s="21">
        <v>100</v>
      </c>
      <c r="H976" s="21">
        <v>1320</v>
      </c>
      <c r="I976" s="21">
        <v>3.59</v>
      </c>
      <c r="J976" s="21">
        <f t="shared" si="30"/>
        <v>5.808</v>
      </c>
      <c r="K976" s="21">
        <f t="shared" si="31"/>
        <v>422.4</v>
      </c>
    </row>
    <row r="977" ht="15" customHeight="1" spans="1:11">
      <c r="A977" s="20">
        <v>976</v>
      </c>
      <c r="B977" s="21" t="s">
        <v>1604</v>
      </c>
      <c r="C977" s="21" t="s">
        <v>1524</v>
      </c>
      <c r="D977" s="21" t="s">
        <v>1328</v>
      </c>
      <c r="E977" s="21" t="s">
        <v>1299</v>
      </c>
      <c r="F977" s="20">
        <v>320</v>
      </c>
      <c r="G977" s="21">
        <v>75</v>
      </c>
      <c r="H977" s="21">
        <v>1162.5</v>
      </c>
      <c r="I977" s="21">
        <v>2.83</v>
      </c>
      <c r="J977" s="21">
        <f t="shared" si="30"/>
        <v>5.115</v>
      </c>
      <c r="K977" s="21">
        <f t="shared" si="31"/>
        <v>372</v>
      </c>
    </row>
    <row r="978" ht="15" customHeight="1" spans="1:11">
      <c r="A978" s="20">
        <v>977</v>
      </c>
      <c r="B978" s="21" t="s">
        <v>1604</v>
      </c>
      <c r="C978" s="21" t="s">
        <v>1524</v>
      </c>
      <c r="D978" s="21" t="s">
        <v>1328</v>
      </c>
      <c r="E978" s="21" t="s">
        <v>1299</v>
      </c>
      <c r="F978" s="20">
        <v>320</v>
      </c>
      <c r="G978" s="21">
        <v>11</v>
      </c>
      <c r="H978" s="21">
        <v>118.4</v>
      </c>
      <c r="I978" s="21">
        <v>0.22</v>
      </c>
      <c r="J978" s="21">
        <f t="shared" si="30"/>
        <v>0.52096</v>
      </c>
      <c r="K978" s="21">
        <f t="shared" si="31"/>
        <v>37.888</v>
      </c>
    </row>
    <row r="979" ht="15" customHeight="1" spans="1:11">
      <c r="A979" s="20">
        <v>978</v>
      </c>
      <c r="B979" s="21" t="s">
        <v>1605</v>
      </c>
      <c r="C979" s="21" t="s">
        <v>1327</v>
      </c>
      <c r="D979" s="21" t="s">
        <v>1316</v>
      </c>
      <c r="E979" s="21" t="s">
        <v>1299</v>
      </c>
      <c r="F979" s="20">
        <v>320</v>
      </c>
      <c r="G979" s="21">
        <v>922</v>
      </c>
      <c r="H979" s="21">
        <v>13369</v>
      </c>
      <c r="I979" s="21">
        <v>55.54</v>
      </c>
      <c r="J979" s="21">
        <f t="shared" si="30"/>
        <v>58.8236</v>
      </c>
      <c r="K979" s="21">
        <f t="shared" si="31"/>
        <v>4278.08</v>
      </c>
    </row>
    <row r="980" ht="15" customHeight="1" spans="1:11">
      <c r="A980" s="20">
        <v>979</v>
      </c>
      <c r="B980" s="21" t="s">
        <v>1605</v>
      </c>
      <c r="C980" s="21" t="s">
        <v>1327</v>
      </c>
      <c r="D980" s="21" t="s">
        <v>1316</v>
      </c>
      <c r="E980" s="21" t="s">
        <v>1299</v>
      </c>
      <c r="F980" s="20">
        <v>320</v>
      </c>
      <c r="G980" s="21">
        <v>38</v>
      </c>
      <c r="H980" s="21">
        <v>182</v>
      </c>
      <c r="I980" s="21">
        <v>1.01</v>
      </c>
      <c r="J980" s="21">
        <f t="shared" si="30"/>
        <v>0.8008</v>
      </c>
      <c r="K980" s="21">
        <f t="shared" si="31"/>
        <v>58.24</v>
      </c>
    </row>
    <row r="981" ht="15" customHeight="1" spans="1:11">
      <c r="A981" s="20">
        <v>980</v>
      </c>
      <c r="B981" s="21" t="s">
        <v>1605</v>
      </c>
      <c r="C981" s="21" t="s">
        <v>1361</v>
      </c>
      <c r="D981" s="21" t="s">
        <v>1362</v>
      </c>
      <c r="E981" s="21" t="s">
        <v>1299</v>
      </c>
      <c r="F981" s="20">
        <v>320</v>
      </c>
      <c r="G981" s="21">
        <v>150</v>
      </c>
      <c r="H981" s="21">
        <v>1725</v>
      </c>
      <c r="I981" s="21">
        <v>4.54</v>
      </c>
      <c r="J981" s="21">
        <f t="shared" si="30"/>
        <v>7.59</v>
      </c>
      <c r="K981" s="21">
        <f t="shared" si="31"/>
        <v>552</v>
      </c>
    </row>
    <row r="982" ht="15" customHeight="1" spans="1:11">
      <c r="A982" s="20">
        <v>981</v>
      </c>
      <c r="B982" s="21" t="s">
        <v>1605</v>
      </c>
      <c r="C982" s="21" t="s">
        <v>1361</v>
      </c>
      <c r="D982" s="21" t="s">
        <v>1362</v>
      </c>
      <c r="E982" s="21" t="s">
        <v>1299</v>
      </c>
      <c r="F982" s="20">
        <v>320</v>
      </c>
      <c r="G982" s="21">
        <v>300</v>
      </c>
      <c r="H982" s="21">
        <v>6450</v>
      </c>
      <c r="I982" s="21">
        <v>15.581</v>
      </c>
      <c r="J982" s="21">
        <f t="shared" si="30"/>
        <v>28.38</v>
      </c>
      <c r="K982" s="21">
        <f t="shared" si="31"/>
        <v>2064</v>
      </c>
    </row>
    <row r="983" ht="15" customHeight="1" spans="1:11">
      <c r="A983" s="20">
        <v>982</v>
      </c>
      <c r="B983" s="21" t="s">
        <v>1605</v>
      </c>
      <c r="C983" s="21" t="s">
        <v>1361</v>
      </c>
      <c r="D983" s="21" t="s">
        <v>1362</v>
      </c>
      <c r="E983" s="21" t="s">
        <v>1299</v>
      </c>
      <c r="F983" s="20">
        <v>320</v>
      </c>
      <c r="G983" s="21">
        <v>75</v>
      </c>
      <c r="H983" s="21">
        <v>1155</v>
      </c>
      <c r="I983" s="21">
        <v>3.929</v>
      </c>
      <c r="J983" s="21">
        <f t="shared" si="30"/>
        <v>5.082</v>
      </c>
      <c r="K983" s="21">
        <f t="shared" si="31"/>
        <v>369.6</v>
      </c>
    </row>
    <row r="984" ht="15" customHeight="1" spans="1:11">
      <c r="A984" s="20">
        <v>983</v>
      </c>
      <c r="B984" s="21" t="s">
        <v>1605</v>
      </c>
      <c r="C984" s="21" t="s">
        <v>1361</v>
      </c>
      <c r="D984" s="21" t="s">
        <v>1362</v>
      </c>
      <c r="E984" s="21" t="s">
        <v>1299</v>
      </c>
      <c r="F984" s="20">
        <v>320</v>
      </c>
      <c r="G984" s="21">
        <v>84</v>
      </c>
      <c r="H984" s="21">
        <v>798</v>
      </c>
      <c r="I984" s="21">
        <v>0.35</v>
      </c>
      <c r="J984" s="21">
        <f t="shared" si="30"/>
        <v>3.5112</v>
      </c>
      <c r="K984" s="21">
        <f t="shared" si="31"/>
        <v>255.36</v>
      </c>
    </row>
    <row r="985" ht="15" customHeight="1" spans="1:11">
      <c r="A985" s="20">
        <v>984</v>
      </c>
      <c r="B985" s="21" t="s">
        <v>1605</v>
      </c>
      <c r="C985" s="21" t="s">
        <v>1361</v>
      </c>
      <c r="D985" s="21" t="s">
        <v>1362</v>
      </c>
      <c r="E985" s="21" t="s">
        <v>1299</v>
      </c>
      <c r="F985" s="20">
        <v>320</v>
      </c>
      <c r="G985" s="21">
        <v>19</v>
      </c>
      <c r="H985" s="21">
        <v>244.9</v>
      </c>
      <c r="I985" s="21">
        <v>0.413</v>
      </c>
      <c r="J985" s="21">
        <f t="shared" si="30"/>
        <v>1.07756</v>
      </c>
      <c r="K985" s="21">
        <f t="shared" si="31"/>
        <v>78.368</v>
      </c>
    </row>
    <row r="986" ht="15" customHeight="1" spans="1:11">
      <c r="A986" s="20">
        <v>985</v>
      </c>
      <c r="B986" s="21" t="s">
        <v>1605</v>
      </c>
      <c r="C986" s="21" t="s">
        <v>1361</v>
      </c>
      <c r="D986" s="21" t="s">
        <v>1362</v>
      </c>
      <c r="E986" s="21" t="s">
        <v>1299</v>
      </c>
      <c r="F986" s="20">
        <v>320</v>
      </c>
      <c r="G986" s="21">
        <v>1</v>
      </c>
      <c r="H986" s="21">
        <v>1.5</v>
      </c>
      <c r="I986" s="21">
        <v>0.002</v>
      </c>
      <c r="J986" s="21">
        <f t="shared" si="30"/>
        <v>0.0066</v>
      </c>
      <c r="K986" s="21">
        <f t="shared" si="31"/>
        <v>0.48</v>
      </c>
    </row>
    <row r="987" ht="15" customHeight="1" spans="1:11">
      <c r="A987" s="20">
        <v>986</v>
      </c>
      <c r="B987" s="21" t="s">
        <v>1605</v>
      </c>
      <c r="C987" s="21" t="s">
        <v>1361</v>
      </c>
      <c r="D987" s="21" t="s">
        <v>1362</v>
      </c>
      <c r="E987" s="21" t="s">
        <v>1299</v>
      </c>
      <c r="F987" s="20">
        <v>320</v>
      </c>
      <c r="G987" s="21">
        <v>1</v>
      </c>
      <c r="H987" s="21">
        <v>3</v>
      </c>
      <c r="I987" s="21">
        <v>0.018</v>
      </c>
      <c r="J987" s="21">
        <f t="shared" si="30"/>
        <v>0.0132</v>
      </c>
      <c r="K987" s="21">
        <f t="shared" si="31"/>
        <v>0.96</v>
      </c>
    </row>
    <row r="988" ht="15" customHeight="1" spans="1:11">
      <c r="A988" s="20">
        <v>987</v>
      </c>
      <c r="B988" s="21" t="s">
        <v>1606</v>
      </c>
      <c r="C988" s="21" t="s">
        <v>1303</v>
      </c>
      <c r="D988" s="21" t="s">
        <v>1330</v>
      </c>
      <c r="E988" s="21" t="s">
        <v>1299</v>
      </c>
      <c r="F988" s="20">
        <v>320</v>
      </c>
      <c r="G988" s="21">
        <v>144</v>
      </c>
      <c r="H988" s="21">
        <v>1353.6</v>
      </c>
      <c r="I988" s="21">
        <v>5.364</v>
      </c>
      <c r="J988" s="21">
        <f t="shared" si="30"/>
        <v>5.95584</v>
      </c>
      <c r="K988" s="21">
        <f t="shared" si="31"/>
        <v>433.152</v>
      </c>
    </row>
    <row r="989" ht="15" customHeight="1" spans="1:11">
      <c r="A989" s="20">
        <v>988</v>
      </c>
      <c r="B989" s="21" t="s">
        <v>1606</v>
      </c>
      <c r="C989" s="21" t="s">
        <v>1388</v>
      </c>
      <c r="D989" s="21" t="s">
        <v>1325</v>
      </c>
      <c r="E989" s="21" t="s">
        <v>1305</v>
      </c>
      <c r="F989" s="20">
        <v>320</v>
      </c>
      <c r="G989" s="21">
        <v>200</v>
      </c>
      <c r="H989" s="21">
        <v>4320</v>
      </c>
      <c r="I989" s="21">
        <v>9.206</v>
      </c>
      <c r="J989" s="21">
        <f t="shared" si="30"/>
        <v>19.008</v>
      </c>
      <c r="K989" s="21">
        <f t="shared" si="31"/>
        <v>1382.4</v>
      </c>
    </row>
    <row r="990" ht="15" customHeight="1" spans="1:11">
      <c r="A990" s="20">
        <v>989</v>
      </c>
      <c r="B990" s="21" t="s">
        <v>1606</v>
      </c>
      <c r="C990" s="21" t="s">
        <v>1388</v>
      </c>
      <c r="D990" s="21" t="s">
        <v>1325</v>
      </c>
      <c r="E990" s="21" t="s">
        <v>1305</v>
      </c>
      <c r="F990" s="20">
        <v>320</v>
      </c>
      <c r="G990" s="21">
        <v>150</v>
      </c>
      <c r="H990" s="21">
        <v>3000</v>
      </c>
      <c r="I990" s="21">
        <v>6.849</v>
      </c>
      <c r="J990" s="21">
        <f t="shared" si="30"/>
        <v>13.2</v>
      </c>
      <c r="K990" s="21">
        <f t="shared" si="31"/>
        <v>960</v>
      </c>
    </row>
    <row r="991" ht="15" customHeight="1" spans="1:11">
      <c r="A991" s="20">
        <v>990</v>
      </c>
      <c r="B991" s="21" t="s">
        <v>1606</v>
      </c>
      <c r="C991" s="21" t="s">
        <v>1313</v>
      </c>
      <c r="D991" s="21" t="s">
        <v>1377</v>
      </c>
      <c r="E991" s="21" t="s">
        <v>1299</v>
      </c>
      <c r="F991" s="20">
        <v>320</v>
      </c>
      <c r="G991" s="21">
        <v>250</v>
      </c>
      <c r="H991" s="21">
        <v>4020</v>
      </c>
      <c r="I991" s="21">
        <v>11.64</v>
      </c>
      <c r="J991" s="21">
        <f t="shared" si="30"/>
        <v>17.688</v>
      </c>
      <c r="K991" s="21">
        <f t="shared" si="31"/>
        <v>1286.4</v>
      </c>
    </row>
    <row r="992" ht="15" customHeight="1" spans="1:11">
      <c r="A992" s="20">
        <v>991</v>
      </c>
      <c r="B992" s="21" t="s">
        <v>1607</v>
      </c>
      <c r="C992" s="21" t="s">
        <v>1303</v>
      </c>
      <c r="D992" s="21" t="s">
        <v>1311</v>
      </c>
      <c r="E992" s="21" t="s">
        <v>1299</v>
      </c>
      <c r="F992" s="20">
        <v>320</v>
      </c>
      <c r="G992" s="21">
        <v>50</v>
      </c>
      <c r="H992" s="21">
        <v>525</v>
      </c>
      <c r="I992" s="21">
        <v>1.862</v>
      </c>
      <c r="J992" s="21">
        <f t="shared" si="30"/>
        <v>2.31</v>
      </c>
      <c r="K992" s="21">
        <f t="shared" si="31"/>
        <v>168</v>
      </c>
    </row>
    <row r="993" ht="15" customHeight="1" spans="1:11">
      <c r="A993" s="20">
        <v>992</v>
      </c>
      <c r="B993" s="21" t="s">
        <v>1607</v>
      </c>
      <c r="C993" s="21" t="s">
        <v>1315</v>
      </c>
      <c r="D993" s="21" t="s">
        <v>1316</v>
      </c>
      <c r="E993" s="21" t="s">
        <v>1305</v>
      </c>
      <c r="F993" s="20">
        <v>320</v>
      </c>
      <c r="G993" s="21">
        <v>13</v>
      </c>
      <c r="H993" s="21">
        <v>202.8</v>
      </c>
      <c r="I993" s="21">
        <v>0.52</v>
      </c>
      <c r="J993" s="21">
        <f t="shared" si="30"/>
        <v>0.89232</v>
      </c>
      <c r="K993" s="21">
        <f t="shared" si="31"/>
        <v>64.896</v>
      </c>
    </row>
    <row r="994" ht="15" customHeight="1" spans="1:11">
      <c r="A994" s="20">
        <v>993</v>
      </c>
      <c r="B994" s="21" t="s">
        <v>1607</v>
      </c>
      <c r="C994" s="21" t="s">
        <v>1414</v>
      </c>
      <c r="D994" s="21" t="s">
        <v>1321</v>
      </c>
      <c r="E994" s="21" t="s">
        <v>1305</v>
      </c>
      <c r="F994" s="20">
        <v>320</v>
      </c>
      <c r="G994" s="21">
        <v>2</v>
      </c>
      <c r="H994" s="21">
        <v>25.32</v>
      </c>
      <c r="I994" s="21">
        <v>0.06</v>
      </c>
      <c r="J994" s="21">
        <f t="shared" si="30"/>
        <v>0.111408</v>
      </c>
      <c r="K994" s="21">
        <f t="shared" si="31"/>
        <v>8.1024</v>
      </c>
    </row>
    <row r="995" ht="15" customHeight="1" spans="1:11">
      <c r="A995" s="20">
        <v>994</v>
      </c>
      <c r="B995" s="21" t="s">
        <v>1607</v>
      </c>
      <c r="C995" s="21" t="s">
        <v>1455</v>
      </c>
      <c r="D995" s="21" t="s">
        <v>1307</v>
      </c>
      <c r="E995" s="21" t="s">
        <v>1299</v>
      </c>
      <c r="F995" s="20">
        <v>320</v>
      </c>
      <c r="G995" s="21">
        <v>250</v>
      </c>
      <c r="H995" s="21">
        <v>5250</v>
      </c>
      <c r="I995" s="21">
        <v>13.2</v>
      </c>
      <c r="J995" s="21">
        <f t="shared" si="30"/>
        <v>23.1</v>
      </c>
      <c r="K995" s="21">
        <f t="shared" si="31"/>
        <v>1680</v>
      </c>
    </row>
    <row r="996" ht="15" customHeight="1" spans="1:11">
      <c r="A996" s="20">
        <v>995</v>
      </c>
      <c r="B996" s="21" t="s">
        <v>1607</v>
      </c>
      <c r="C996" s="21" t="s">
        <v>1384</v>
      </c>
      <c r="D996" s="21" t="s">
        <v>1328</v>
      </c>
      <c r="E996" s="21" t="s">
        <v>1299</v>
      </c>
      <c r="F996" s="20">
        <v>320</v>
      </c>
      <c r="G996" s="21">
        <v>300</v>
      </c>
      <c r="H996" s="21">
        <v>4950</v>
      </c>
      <c r="I996" s="21">
        <v>16.16</v>
      </c>
      <c r="J996" s="21">
        <f t="shared" si="30"/>
        <v>21.78</v>
      </c>
      <c r="K996" s="21">
        <f t="shared" si="31"/>
        <v>1584</v>
      </c>
    </row>
    <row r="997" ht="15" customHeight="1" spans="1:11">
      <c r="A997" s="20">
        <v>996</v>
      </c>
      <c r="B997" s="21" t="s">
        <v>1607</v>
      </c>
      <c r="C997" s="21" t="s">
        <v>1384</v>
      </c>
      <c r="D997" s="21" t="s">
        <v>1328</v>
      </c>
      <c r="E997" s="21" t="s">
        <v>1299</v>
      </c>
      <c r="F997" s="20">
        <v>320</v>
      </c>
      <c r="G997" s="21">
        <v>120</v>
      </c>
      <c r="H997" s="21">
        <v>2040</v>
      </c>
      <c r="I997" s="21">
        <v>6.68</v>
      </c>
      <c r="J997" s="21">
        <f t="shared" si="30"/>
        <v>8.976</v>
      </c>
      <c r="K997" s="21">
        <f t="shared" si="31"/>
        <v>652.8</v>
      </c>
    </row>
    <row r="998" ht="15" customHeight="1" spans="1:11">
      <c r="A998" s="20">
        <v>997</v>
      </c>
      <c r="B998" s="21" t="s">
        <v>1608</v>
      </c>
      <c r="C998" s="21" t="s">
        <v>1434</v>
      </c>
      <c r="D998" s="21" t="s">
        <v>1358</v>
      </c>
      <c r="E998" s="21" t="s">
        <v>1359</v>
      </c>
      <c r="F998" s="20">
        <v>30</v>
      </c>
      <c r="G998" s="21">
        <v>250</v>
      </c>
      <c r="H998" s="21">
        <v>4000</v>
      </c>
      <c r="I998" s="21">
        <v>9.25</v>
      </c>
      <c r="J998" s="21">
        <f t="shared" si="30"/>
        <v>1.65</v>
      </c>
      <c r="K998" s="21">
        <f t="shared" si="31"/>
        <v>120</v>
      </c>
    </row>
    <row r="999" ht="15" customHeight="1" spans="1:11">
      <c r="A999" s="20">
        <v>998</v>
      </c>
      <c r="B999" s="21" t="s">
        <v>1608</v>
      </c>
      <c r="C999" s="21" t="s">
        <v>1434</v>
      </c>
      <c r="D999" s="21" t="s">
        <v>1358</v>
      </c>
      <c r="E999" s="21" t="s">
        <v>1359</v>
      </c>
      <c r="F999" s="20">
        <v>30</v>
      </c>
      <c r="G999" s="21">
        <v>2500</v>
      </c>
      <c r="H999" s="21">
        <v>4000</v>
      </c>
      <c r="I999" s="21">
        <v>9.25</v>
      </c>
      <c r="J999" s="21">
        <f t="shared" si="30"/>
        <v>1.65</v>
      </c>
      <c r="K999" s="21">
        <f t="shared" si="31"/>
        <v>120</v>
      </c>
    </row>
    <row r="1000" ht="15" customHeight="1" spans="1:11">
      <c r="A1000" s="20">
        <v>999</v>
      </c>
      <c r="B1000" s="21" t="s">
        <v>1608</v>
      </c>
      <c r="C1000" s="21" t="s">
        <v>1306</v>
      </c>
      <c r="D1000" s="21" t="s">
        <v>1391</v>
      </c>
      <c r="E1000" s="21" t="s">
        <v>1299</v>
      </c>
      <c r="F1000" s="20">
        <v>320</v>
      </c>
      <c r="G1000" s="21">
        <v>10</v>
      </c>
      <c r="H1000" s="21">
        <v>220</v>
      </c>
      <c r="I1000" s="21">
        <v>0.6</v>
      </c>
      <c r="J1000" s="21">
        <f t="shared" si="30"/>
        <v>0.968</v>
      </c>
      <c r="K1000" s="21">
        <f t="shared" si="31"/>
        <v>70.4</v>
      </c>
    </row>
    <row r="1001" ht="15" customHeight="1" spans="1:11">
      <c r="A1001" s="20">
        <v>1000</v>
      </c>
      <c r="B1001" s="21" t="s">
        <v>1608</v>
      </c>
      <c r="C1001" s="21" t="s">
        <v>1306</v>
      </c>
      <c r="D1001" s="21" t="s">
        <v>1391</v>
      </c>
      <c r="E1001" s="21" t="s">
        <v>1299</v>
      </c>
      <c r="F1001" s="20">
        <v>320</v>
      </c>
      <c r="G1001" s="21">
        <v>1100</v>
      </c>
      <c r="H1001" s="21">
        <v>24200</v>
      </c>
      <c r="I1001" s="21">
        <v>65.74</v>
      </c>
      <c r="J1001" s="21">
        <f t="shared" si="30"/>
        <v>106.48</v>
      </c>
      <c r="K1001" s="21">
        <f t="shared" si="31"/>
        <v>7744</v>
      </c>
    </row>
    <row r="1002" ht="15" customHeight="1" spans="1:11">
      <c r="A1002" s="20">
        <v>1001</v>
      </c>
      <c r="B1002" s="21" t="s">
        <v>1608</v>
      </c>
      <c r="C1002" s="21" t="s">
        <v>1297</v>
      </c>
      <c r="D1002" s="21" t="s">
        <v>1363</v>
      </c>
      <c r="E1002" s="21" t="s">
        <v>1299</v>
      </c>
      <c r="F1002" s="20">
        <v>320</v>
      </c>
      <c r="G1002" s="21">
        <v>364</v>
      </c>
      <c r="H1002" s="21">
        <v>5642</v>
      </c>
      <c r="I1002" s="21">
        <v>15.38</v>
      </c>
      <c r="J1002" s="21">
        <f t="shared" si="30"/>
        <v>24.8248</v>
      </c>
      <c r="K1002" s="21">
        <f t="shared" si="31"/>
        <v>1805.44</v>
      </c>
    </row>
    <row r="1003" ht="15" customHeight="1" spans="1:11">
      <c r="A1003" s="20">
        <v>1002</v>
      </c>
      <c r="B1003" s="21" t="s">
        <v>1608</v>
      </c>
      <c r="C1003" s="21" t="s">
        <v>1297</v>
      </c>
      <c r="D1003" s="21" t="s">
        <v>1363</v>
      </c>
      <c r="E1003" s="21" t="s">
        <v>1299</v>
      </c>
      <c r="F1003" s="20">
        <v>320</v>
      </c>
      <c r="G1003" s="21">
        <v>150</v>
      </c>
      <c r="H1003" s="21">
        <v>3150</v>
      </c>
      <c r="I1003" s="21">
        <v>10.57</v>
      </c>
      <c r="J1003" s="21">
        <f t="shared" si="30"/>
        <v>13.86</v>
      </c>
      <c r="K1003" s="21">
        <f t="shared" si="31"/>
        <v>1008</v>
      </c>
    </row>
    <row r="1004" ht="15" customHeight="1" spans="1:11">
      <c r="A1004" s="20">
        <v>1003</v>
      </c>
      <c r="B1004" s="21" t="s">
        <v>1608</v>
      </c>
      <c r="C1004" s="21" t="s">
        <v>1312</v>
      </c>
      <c r="D1004" s="21" t="s">
        <v>1328</v>
      </c>
      <c r="E1004" s="21" t="s">
        <v>1299</v>
      </c>
      <c r="F1004" s="20">
        <v>320</v>
      </c>
      <c r="G1004" s="21">
        <v>50</v>
      </c>
      <c r="H1004" s="21">
        <v>670</v>
      </c>
      <c r="I1004" s="21">
        <v>2.4</v>
      </c>
      <c r="J1004" s="21">
        <f t="shared" si="30"/>
        <v>2.948</v>
      </c>
      <c r="K1004" s="21">
        <f t="shared" si="31"/>
        <v>214.4</v>
      </c>
    </row>
    <row r="1005" ht="15" customHeight="1" spans="1:11">
      <c r="A1005" s="20">
        <v>1004</v>
      </c>
      <c r="B1005" s="21" t="s">
        <v>1609</v>
      </c>
      <c r="C1005" s="21" t="s">
        <v>1317</v>
      </c>
      <c r="D1005" s="21" t="s">
        <v>1350</v>
      </c>
      <c r="E1005" s="21" t="s">
        <v>1299</v>
      </c>
      <c r="F1005" s="20">
        <v>320</v>
      </c>
      <c r="G1005" s="21">
        <v>400</v>
      </c>
      <c r="H1005" s="21">
        <v>6720</v>
      </c>
      <c r="I1005" s="21">
        <v>15.325</v>
      </c>
      <c r="J1005" s="21">
        <f t="shared" si="30"/>
        <v>29.568</v>
      </c>
      <c r="K1005" s="21">
        <f t="shared" si="31"/>
        <v>2150.4</v>
      </c>
    </row>
    <row r="1006" ht="15" customHeight="1" spans="1:11">
      <c r="A1006" s="20">
        <v>1005</v>
      </c>
      <c r="B1006" s="21" t="s">
        <v>1609</v>
      </c>
      <c r="C1006" s="21" t="s">
        <v>1313</v>
      </c>
      <c r="D1006" s="21" t="s">
        <v>1307</v>
      </c>
      <c r="E1006" s="21" t="s">
        <v>1299</v>
      </c>
      <c r="F1006" s="20">
        <v>320</v>
      </c>
      <c r="G1006" s="21">
        <v>800</v>
      </c>
      <c r="H1006" s="21">
        <v>9920</v>
      </c>
      <c r="I1006" s="21">
        <v>31.82</v>
      </c>
      <c r="J1006" s="21">
        <f t="shared" si="30"/>
        <v>43.648</v>
      </c>
      <c r="K1006" s="21">
        <f t="shared" si="31"/>
        <v>3174.4</v>
      </c>
    </row>
    <row r="1007" ht="15" customHeight="1" spans="1:11">
      <c r="A1007" s="20">
        <v>1006</v>
      </c>
      <c r="B1007" s="21" t="s">
        <v>1609</v>
      </c>
      <c r="C1007" s="21" t="s">
        <v>1297</v>
      </c>
      <c r="D1007" s="21" t="s">
        <v>1301</v>
      </c>
      <c r="E1007" s="21" t="s">
        <v>1299</v>
      </c>
      <c r="F1007" s="20">
        <v>320</v>
      </c>
      <c r="G1007" s="21">
        <v>318</v>
      </c>
      <c r="H1007" s="21">
        <v>4929</v>
      </c>
      <c r="I1007" s="21">
        <v>13.44</v>
      </c>
      <c r="J1007" s="21">
        <f t="shared" si="30"/>
        <v>21.6876</v>
      </c>
      <c r="K1007" s="21">
        <f t="shared" si="31"/>
        <v>1577.28</v>
      </c>
    </row>
    <row r="1008" ht="15" customHeight="1" spans="1:11">
      <c r="A1008" s="20">
        <v>1007</v>
      </c>
      <c r="B1008" s="21" t="s">
        <v>1609</v>
      </c>
      <c r="C1008" s="21" t="s">
        <v>1297</v>
      </c>
      <c r="D1008" s="21" t="s">
        <v>1301</v>
      </c>
      <c r="E1008" s="21" t="s">
        <v>1299</v>
      </c>
      <c r="F1008" s="20">
        <v>320</v>
      </c>
      <c r="G1008" s="21">
        <v>125</v>
      </c>
      <c r="H1008" s="21">
        <v>2625</v>
      </c>
      <c r="I1008" s="21">
        <v>8.95</v>
      </c>
      <c r="J1008" s="21">
        <f t="shared" si="30"/>
        <v>11.55</v>
      </c>
      <c r="K1008" s="21">
        <f t="shared" si="31"/>
        <v>840</v>
      </c>
    </row>
    <row r="1009" ht="15" customHeight="1" spans="1:11">
      <c r="A1009" s="20">
        <v>1008</v>
      </c>
      <c r="B1009" s="21" t="s">
        <v>1609</v>
      </c>
      <c r="C1009" s="21" t="s">
        <v>1297</v>
      </c>
      <c r="D1009" s="21" t="s">
        <v>1334</v>
      </c>
      <c r="E1009" s="21" t="s">
        <v>1299</v>
      </c>
      <c r="F1009" s="20">
        <v>320</v>
      </c>
      <c r="G1009" s="21">
        <v>125</v>
      </c>
      <c r="H1009" s="21">
        <v>2625</v>
      </c>
      <c r="I1009" s="21">
        <v>8.95</v>
      </c>
      <c r="J1009" s="21">
        <f t="shared" si="30"/>
        <v>11.55</v>
      </c>
      <c r="K1009" s="21">
        <f t="shared" si="31"/>
        <v>840</v>
      </c>
    </row>
    <row r="1010" ht="15" customHeight="1" spans="1:11">
      <c r="A1010" s="20">
        <v>1009</v>
      </c>
      <c r="B1010" s="21" t="s">
        <v>1610</v>
      </c>
      <c r="C1010" s="21" t="s">
        <v>1414</v>
      </c>
      <c r="D1010" s="21" t="s">
        <v>1321</v>
      </c>
      <c r="E1010" s="21" t="s">
        <v>1305</v>
      </c>
      <c r="F1010" s="20">
        <v>320</v>
      </c>
      <c r="G1010" s="21">
        <v>781</v>
      </c>
      <c r="H1010" s="21">
        <v>8200.5</v>
      </c>
      <c r="I1010" s="21">
        <v>32.9</v>
      </c>
      <c r="J1010" s="21">
        <f t="shared" si="30"/>
        <v>36.0822</v>
      </c>
      <c r="K1010" s="21">
        <f t="shared" si="31"/>
        <v>2624.16</v>
      </c>
    </row>
    <row r="1011" ht="15" customHeight="1" spans="1:11">
      <c r="A1011" s="20">
        <v>1010</v>
      </c>
      <c r="B1011" s="21" t="s">
        <v>1610</v>
      </c>
      <c r="C1011" s="21" t="s">
        <v>1414</v>
      </c>
      <c r="D1011" s="21" t="s">
        <v>1321</v>
      </c>
      <c r="E1011" s="21" t="s">
        <v>1305</v>
      </c>
      <c r="F1011" s="20">
        <v>320</v>
      </c>
      <c r="G1011" s="21">
        <v>2</v>
      </c>
      <c r="H1011" s="21">
        <v>15.4</v>
      </c>
      <c r="I1011" s="21">
        <v>0.13</v>
      </c>
      <c r="J1011" s="21">
        <f t="shared" si="30"/>
        <v>0.06776</v>
      </c>
      <c r="K1011" s="21">
        <f t="shared" si="31"/>
        <v>4.928</v>
      </c>
    </row>
    <row r="1012" ht="15" customHeight="1" spans="1:11">
      <c r="A1012" s="20">
        <v>1011</v>
      </c>
      <c r="B1012" s="21" t="s">
        <v>1610</v>
      </c>
      <c r="C1012" s="21" t="s">
        <v>1414</v>
      </c>
      <c r="D1012" s="21" t="s">
        <v>1321</v>
      </c>
      <c r="E1012" s="21" t="s">
        <v>1305</v>
      </c>
      <c r="F1012" s="20">
        <v>320</v>
      </c>
      <c r="G1012" s="21">
        <v>781</v>
      </c>
      <c r="H1012" s="21">
        <v>10387.3</v>
      </c>
      <c r="I1012" s="21">
        <v>48.45</v>
      </c>
      <c r="J1012" s="21">
        <f t="shared" si="30"/>
        <v>45.70412</v>
      </c>
      <c r="K1012" s="21">
        <f t="shared" si="31"/>
        <v>3323.936</v>
      </c>
    </row>
    <row r="1013" ht="15" customHeight="1" spans="1:11">
      <c r="A1013" s="20">
        <v>1012</v>
      </c>
      <c r="B1013" s="21" t="s">
        <v>1610</v>
      </c>
      <c r="C1013" s="21" t="s">
        <v>1414</v>
      </c>
      <c r="D1013" s="21" t="s">
        <v>1321</v>
      </c>
      <c r="E1013" s="21" t="s">
        <v>1305</v>
      </c>
      <c r="F1013" s="20">
        <v>320</v>
      </c>
      <c r="G1013" s="21">
        <v>3</v>
      </c>
      <c r="H1013" s="21">
        <v>12</v>
      </c>
      <c r="I1013" s="21">
        <v>0.1</v>
      </c>
      <c r="J1013" s="21">
        <f t="shared" si="30"/>
        <v>0.0528</v>
      </c>
      <c r="K1013" s="21">
        <f t="shared" si="31"/>
        <v>3.84</v>
      </c>
    </row>
    <row r="1014" ht="15" customHeight="1" spans="1:11">
      <c r="A1014" s="20">
        <v>1013</v>
      </c>
      <c r="B1014" s="21" t="s">
        <v>1610</v>
      </c>
      <c r="C1014" s="21" t="s">
        <v>1466</v>
      </c>
      <c r="D1014" s="21" t="s">
        <v>1334</v>
      </c>
      <c r="E1014" s="21" t="s">
        <v>1299</v>
      </c>
      <c r="F1014" s="20">
        <v>320</v>
      </c>
      <c r="G1014" s="21">
        <v>105</v>
      </c>
      <c r="H1014" s="21">
        <v>2520</v>
      </c>
      <c r="I1014" s="21">
        <v>6.383</v>
      </c>
      <c r="J1014" s="21">
        <f t="shared" si="30"/>
        <v>11.088</v>
      </c>
      <c r="K1014" s="21">
        <f t="shared" si="31"/>
        <v>806.4</v>
      </c>
    </row>
    <row r="1015" ht="15" customHeight="1" spans="1:11">
      <c r="A1015" s="20">
        <v>1014</v>
      </c>
      <c r="B1015" s="21" t="s">
        <v>1610</v>
      </c>
      <c r="C1015" s="21" t="s">
        <v>1466</v>
      </c>
      <c r="D1015" s="21" t="s">
        <v>1334</v>
      </c>
      <c r="E1015" s="21" t="s">
        <v>1299</v>
      </c>
      <c r="F1015" s="20">
        <v>320</v>
      </c>
      <c r="G1015" s="21">
        <v>1</v>
      </c>
      <c r="H1015" s="21">
        <v>9.4</v>
      </c>
      <c r="I1015" s="21">
        <v>0.03</v>
      </c>
      <c r="J1015" s="21">
        <f t="shared" si="30"/>
        <v>0.04136</v>
      </c>
      <c r="K1015" s="21">
        <f t="shared" si="31"/>
        <v>3.008</v>
      </c>
    </row>
    <row r="1016" ht="15" customHeight="1" spans="1:11">
      <c r="A1016" s="20">
        <v>1015</v>
      </c>
      <c r="B1016" s="21" t="s">
        <v>1610</v>
      </c>
      <c r="C1016" s="21" t="s">
        <v>1331</v>
      </c>
      <c r="D1016" s="21" t="s">
        <v>1332</v>
      </c>
      <c r="E1016" s="21" t="s">
        <v>1333</v>
      </c>
      <c r="F1016" s="20">
        <v>30</v>
      </c>
      <c r="G1016" s="21">
        <v>25</v>
      </c>
      <c r="H1016" s="21">
        <v>600</v>
      </c>
      <c r="I1016" s="21">
        <v>2.315</v>
      </c>
      <c r="J1016" s="21">
        <f t="shared" si="30"/>
        <v>0.2475</v>
      </c>
      <c r="K1016" s="21">
        <f t="shared" si="31"/>
        <v>18</v>
      </c>
    </row>
    <row r="1017" ht="15" customHeight="1" spans="1:11">
      <c r="A1017" s="20">
        <v>1016</v>
      </c>
      <c r="B1017" s="21" t="s">
        <v>1610</v>
      </c>
      <c r="C1017" s="21" t="s">
        <v>1331</v>
      </c>
      <c r="D1017" s="21" t="s">
        <v>1332</v>
      </c>
      <c r="E1017" s="21" t="s">
        <v>1333</v>
      </c>
      <c r="F1017" s="20">
        <v>30</v>
      </c>
      <c r="G1017" s="21">
        <v>65</v>
      </c>
      <c r="H1017" s="21">
        <v>1579.5</v>
      </c>
      <c r="I1017" s="21">
        <v>3.244</v>
      </c>
      <c r="J1017" s="21">
        <f t="shared" si="30"/>
        <v>0.65154375</v>
      </c>
      <c r="K1017" s="21">
        <f t="shared" si="31"/>
        <v>47.385</v>
      </c>
    </row>
    <row r="1018" ht="15" customHeight="1" spans="1:11">
      <c r="A1018" s="20">
        <v>1017</v>
      </c>
      <c r="B1018" s="21" t="s">
        <v>1610</v>
      </c>
      <c r="C1018" s="21" t="s">
        <v>1331</v>
      </c>
      <c r="D1018" s="21" t="s">
        <v>1332</v>
      </c>
      <c r="E1018" s="21" t="s">
        <v>1333</v>
      </c>
      <c r="F1018" s="20">
        <v>30</v>
      </c>
      <c r="G1018" s="21">
        <v>50</v>
      </c>
      <c r="H1018" s="21">
        <v>765</v>
      </c>
      <c r="I1018" s="21">
        <v>2.302</v>
      </c>
      <c r="J1018" s="21">
        <f t="shared" si="30"/>
        <v>0.3155625</v>
      </c>
      <c r="K1018" s="21">
        <f t="shared" si="31"/>
        <v>22.95</v>
      </c>
    </row>
    <row r="1019" ht="15" customHeight="1" spans="1:11">
      <c r="A1019" s="20">
        <v>1018</v>
      </c>
      <c r="B1019" s="21" t="s">
        <v>1610</v>
      </c>
      <c r="C1019" s="21" t="s">
        <v>1339</v>
      </c>
      <c r="D1019" s="21" t="s">
        <v>1307</v>
      </c>
      <c r="E1019" s="21" t="s">
        <v>1359</v>
      </c>
      <c r="F1019" s="20">
        <v>50</v>
      </c>
      <c r="G1019" s="21">
        <v>200</v>
      </c>
      <c r="H1019" s="21">
        <v>3200</v>
      </c>
      <c r="I1019" s="21">
        <v>7.625</v>
      </c>
      <c r="J1019" s="21">
        <f t="shared" si="30"/>
        <v>2.2</v>
      </c>
      <c r="K1019" s="21">
        <f t="shared" si="31"/>
        <v>160</v>
      </c>
    </row>
    <row r="1020" ht="15" customHeight="1" spans="1:11">
      <c r="A1020" s="20">
        <v>1019</v>
      </c>
      <c r="B1020" s="21" t="s">
        <v>1610</v>
      </c>
      <c r="C1020" s="21" t="s">
        <v>1414</v>
      </c>
      <c r="D1020" s="21" t="s">
        <v>1321</v>
      </c>
      <c r="E1020" s="21" t="s">
        <v>1305</v>
      </c>
      <c r="F1020" s="20">
        <v>320</v>
      </c>
      <c r="G1020" s="21">
        <v>312</v>
      </c>
      <c r="H1020" s="21">
        <v>3946.8</v>
      </c>
      <c r="I1020" s="21">
        <v>8.76</v>
      </c>
      <c r="J1020" s="21">
        <f t="shared" si="30"/>
        <v>17.36592</v>
      </c>
      <c r="K1020" s="21">
        <f t="shared" si="31"/>
        <v>1262.976</v>
      </c>
    </row>
    <row r="1021" ht="15" customHeight="1" spans="1:11">
      <c r="A1021" s="20">
        <v>1020</v>
      </c>
      <c r="B1021" s="21" t="s">
        <v>1611</v>
      </c>
      <c r="C1021" s="21" t="s">
        <v>1327</v>
      </c>
      <c r="D1021" s="21" t="s">
        <v>1316</v>
      </c>
      <c r="E1021" s="21" t="s">
        <v>1299</v>
      </c>
      <c r="F1021" s="20">
        <v>320</v>
      </c>
      <c r="G1021" s="21">
        <v>450</v>
      </c>
      <c r="H1021" s="21">
        <v>6525</v>
      </c>
      <c r="I1021" s="21">
        <v>27.11</v>
      </c>
      <c r="J1021" s="21">
        <f t="shared" si="30"/>
        <v>28.71</v>
      </c>
      <c r="K1021" s="21">
        <f t="shared" si="31"/>
        <v>2088</v>
      </c>
    </row>
    <row r="1022" ht="15" customHeight="1" spans="1:11">
      <c r="A1022" s="20">
        <v>1021</v>
      </c>
      <c r="B1022" s="21" t="s">
        <v>1611</v>
      </c>
      <c r="C1022" s="21" t="s">
        <v>1300</v>
      </c>
      <c r="D1022" s="21" t="s">
        <v>1301</v>
      </c>
      <c r="E1022" s="21" t="s">
        <v>1299</v>
      </c>
      <c r="F1022" s="20">
        <v>320</v>
      </c>
      <c r="G1022" s="21">
        <v>37</v>
      </c>
      <c r="H1022" s="21">
        <v>473.8</v>
      </c>
      <c r="I1022" s="21">
        <v>0.736</v>
      </c>
      <c r="J1022" s="21">
        <f t="shared" si="30"/>
        <v>2.08472</v>
      </c>
      <c r="K1022" s="21">
        <f t="shared" si="31"/>
        <v>151.616</v>
      </c>
    </row>
    <row r="1023" ht="15" customHeight="1" spans="1:11">
      <c r="A1023" s="20">
        <v>1022</v>
      </c>
      <c r="B1023" s="21" t="s">
        <v>1611</v>
      </c>
      <c r="C1023" s="21" t="s">
        <v>1339</v>
      </c>
      <c r="D1023" s="21" t="s">
        <v>1363</v>
      </c>
      <c r="E1023" s="21" t="s">
        <v>1340</v>
      </c>
      <c r="F1023" s="20">
        <v>50</v>
      </c>
      <c r="G1023" s="21">
        <v>150</v>
      </c>
      <c r="H1023" s="21">
        <v>2400</v>
      </c>
      <c r="I1023" s="21">
        <v>5.718</v>
      </c>
      <c r="J1023" s="21">
        <f t="shared" si="30"/>
        <v>1.65</v>
      </c>
      <c r="K1023" s="21">
        <f t="shared" si="31"/>
        <v>120</v>
      </c>
    </row>
    <row r="1024" ht="15" customHeight="1" spans="1:11">
      <c r="A1024" s="20">
        <v>1023</v>
      </c>
      <c r="B1024" s="21" t="s">
        <v>1611</v>
      </c>
      <c r="C1024" s="21" t="s">
        <v>1315</v>
      </c>
      <c r="D1024" s="21" t="s">
        <v>1366</v>
      </c>
      <c r="E1024" s="21" t="s">
        <v>1305</v>
      </c>
      <c r="F1024" s="20">
        <v>320</v>
      </c>
      <c r="G1024" s="21">
        <v>392</v>
      </c>
      <c r="H1024" s="21">
        <v>6115.2</v>
      </c>
      <c r="I1024" s="21">
        <v>15.73</v>
      </c>
      <c r="J1024" s="21">
        <f t="shared" si="30"/>
        <v>26.90688</v>
      </c>
      <c r="K1024" s="21">
        <f t="shared" si="31"/>
        <v>1956.864</v>
      </c>
    </row>
    <row r="1025" ht="15" customHeight="1" spans="1:11">
      <c r="A1025" s="20">
        <v>1024</v>
      </c>
      <c r="B1025" s="21" t="s">
        <v>1611</v>
      </c>
      <c r="C1025" s="21" t="s">
        <v>1315</v>
      </c>
      <c r="D1025" s="21" t="s">
        <v>1366</v>
      </c>
      <c r="E1025" s="21" t="s">
        <v>1305</v>
      </c>
      <c r="F1025" s="20">
        <v>320</v>
      </c>
      <c r="G1025" s="21">
        <v>150</v>
      </c>
      <c r="H1025" s="21">
        <v>2340</v>
      </c>
      <c r="I1025" s="21">
        <v>6.02</v>
      </c>
      <c r="J1025" s="21">
        <f t="shared" si="30"/>
        <v>10.296</v>
      </c>
      <c r="K1025" s="21">
        <f t="shared" si="31"/>
        <v>748.8</v>
      </c>
    </row>
    <row r="1026" ht="15" customHeight="1" spans="1:11">
      <c r="A1026" s="20">
        <v>1025</v>
      </c>
      <c r="B1026" s="21" t="s">
        <v>1611</v>
      </c>
      <c r="C1026" s="21" t="s">
        <v>1313</v>
      </c>
      <c r="D1026" s="21" t="s">
        <v>1337</v>
      </c>
      <c r="E1026" s="21" t="s">
        <v>1299</v>
      </c>
      <c r="F1026" s="20">
        <v>320</v>
      </c>
      <c r="G1026" s="21">
        <v>315</v>
      </c>
      <c r="H1026" s="21">
        <v>5134.5</v>
      </c>
      <c r="I1026" s="21">
        <v>14.78</v>
      </c>
      <c r="J1026" s="21">
        <f t="shared" ref="J1026:J1089" si="32">SUMPRODUCT(0.01375,F1026,H1026/1000)</f>
        <v>22.5918</v>
      </c>
      <c r="K1026" s="21">
        <f t="shared" ref="K1026:K1089" si="33">SUMPRODUCT(F1026,H1026/1000)</f>
        <v>1643.04</v>
      </c>
    </row>
    <row r="1027" ht="15" customHeight="1" spans="1:11">
      <c r="A1027" s="20">
        <v>1026</v>
      </c>
      <c r="B1027" s="21" t="s">
        <v>1611</v>
      </c>
      <c r="C1027" s="21" t="s">
        <v>1313</v>
      </c>
      <c r="D1027" s="21" t="s">
        <v>1330</v>
      </c>
      <c r="E1027" s="21" t="s">
        <v>1305</v>
      </c>
      <c r="F1027" s="20">
        <v>320</v>
      </c>
      <c r="G1027" s="21">
        <v>576</v>
      </c>
      <c r="H1027" s="21">
        <v>8179.2</v>
      </c>
      <c r="I1027" s="21">
        <v>22.63</v>
      </c>
      <c r="J1027" s="21">
        <f t="shared" si="32"/>
        <v>35.98848</v>
      </c>
      <c r="K1027" s="21">
        <f t="shared" si="33"/>
        <v>2617.344</v>
      </c>
    </row>
    <row r="1028" ht="15" customHeight="1" spans="1:11">
      <c r="A1028" s="20">
        <v>1027</v>
      </c>
      <c r="B1028" s="21" t="s">
        <v>1612</v>
      </c>
      <c r="C1028" s="21" t="s">
        <v>1313</v>
      </c>
      <c r="D1028" s="21" t="s">
        <v>1377</v>
      </c>
      <c r="E1028" s="21" t="s">
        <v>1299</v>
      </c>
      <c r="F1028" s="20">
        <v>320</v>
      </c>
      <c r="G1028" s="21">
        <v>240</v>
      </c>
      <c r="H1028" s="21">
        <v>3912</v>
      </c>
      <c r="I1028" s="21">
        <v>11.26</v>
      </c>
      <c r="J1028" s="21">
        <f t="shared" si="32"/>
        <v>17.2128</v>
      </c>
      <c r="K1028" s="21">
        <f t="shared" si="33"/>
        <v>1251.84</v>
      </c>
    </row>
    <row r="1029" ht="15" customHeight="1" spans="1:11">
      <c r="A1029" s="20">
        <v>1028</v>
      </c>
      <c r="B1029" s="21" t="s">
        <v>1613</v>
      </c>
      <c r="C1029" s="21" t="s">
        <v>1303</v>
      </c>
      <c r="D1029" s="21" t="s">
        <v>1338</v>
      </c>
      <c r="E1029" s="21" t="s">
        <v>1299</v>
      </c>
      <c r="F1029" s="20">
        <v>320</v>
      </c>
      <c r="G1029" s="21">
        <v>32</v>
      </c>
      <c r="H1029" s="21">
        <v>336</v>
      </c>
      <c r="I1029" s="21">
        <v>1.19</v>
      </c>
      <c r="J1029" s="21">
        <f t="shared" si="32"/>
        <v>1.4784</v>
      </c>
      <c r="K1029" s="21">
        <f t="shared" si="33"/>
        <v>107.52</v>
      </c>
    </row>
    <row r="1030" ht="15" customHeight="1" spans="1:11">
      <c r="A1030" s="20">
        <v>1029</v>
      </c>
      <c r="B1030" s="21" t="s">
        <v>1614</v>
      </c>
      <c r="C1030" s="21" t="s">
        <v>1297</v>
      </c>
      <c r="D1030" s="21" t="s">
        <v>1356</v>
      </c>
      <c r="E1030" s="21" t="s">
        <v>1299</v>
      </c>
      <c r="F1030" s="20">
        <v>320</v>
      </c>
      <c r="G1030" s="21">
        <v>1045</v>
      </c>
      <c r="H1030" s="21">
        <v>16197.5</v>
      </c>
      <c r="I1030" s="21">
        <v>44.16</v>
      </c>
      <c r="J1030" s="21">
        <f t="shared" si="32"/>
        <v>71.269</v>
      </c>
      <c r="K1030" s="21">
        <f t="shared" si="33"/>
        <v>5183.2</v>
      </c>
    </row>
    <row r="1031" ht="15" customHeight="1" spans="1:11">
      <c r="A1031" s="20">
        <v>1030</v>
      </c>
      <c r="B1031" s="21" t="s">
        <v>1614</v>
      </c>
      <c r="C1031" s="21" t="s">
        <v>1427</v>
      </c>
      <c r="D1031" s="21" t="s">
        <v>1325</v>
      </c>
      <c r="E1031" s="21" t="s">
        <v>1299</v>
      </c>
      <c r="F1031" s="20">
        <v>320</v>
      </c>
      <c r="G1031" s="21">
        <v>1250</v>
      </c>
      <c r="H1031" s="21">
        <v>3375</v>
      </c>
      <c r="I1031" s="21">
        <v>17.113</v>
      </c>
      <c r="J1031" s="21">
        <f t="shared" si="32"/>
        <v>14.85</v>
      </c>
      <c r="K1031" s="21">
        <f t="shared" si="33"/>
        <v>1080</v>
      </c>
    </row>
    <row r="1032" ht="15" customHeight="1" spans="1:11">
      <c r="A1032" s="20">
        <v>1031</v>
      </c>
      <c r="B1032" s="21" t="s">
        <v>1615</v>
      </c>
      <c r="C1032" s="21" t="s">
        <v>1478</v>
      </c>
      <c r="D1032" s="21" t="s">
        <v>1363</v>
      </c>
      <c r="E1032" s="21" t="s">
        <v>1299</v>
      </c>
      <c r="F1032" s="20">
        <v>320</v>
      </c>
      <c r="G1032" s="21">
        <v>108</v>
      </c>
      <c r="H1032" s="21">
        <v>2592</v>
      </c>
      <c r="I1032" s="21">
        <v>5.48</v>
      </c>
      <c r="J1032" s="21">
        <f t="shared" si="32"/>
        <v>11.4048</v>
      </c>
      <c r="K1032" s="21">
        <f t="shared" si="33"/>
        <v>829.44</v>
      </c>
    </row>
    <row r="1033" ht="15" customHeight="1" spans="1:11">
      <c r="A1033" s="20">
        <v>1032</v>
      </c>
      <c r="B1033" s="21" t="s">
        <v>1615</v>
      </c>
      <c r="C1033" s="21" t="s">
        <v>1478</v>
      </c>
      <c r="D1033" s="21" t="s">
        <v>1363</v>
      </c>
      <c r="E1033" s="21" t="s">
        <v>1299</v>
      </c>
      <c r="F1033" s="20">
        <v>320</v>
      </c>
      <c r="G1033" s="21">
        <v>1</v>
      </c>
      <c r="H1033" s="21">
        <v>0.8</v>
      </c>
      <c r="I1033" s="21">
        <v>0.01</v>
      </c>
      <c r="J1033" s="21">
        <f t="shared" si="32"/>
        <v>0.00352</v>
      </c>
      <c r="K1033" s="21">
        <f t="shared" si="33"/>
        <v>0.256</v>
      </c>
    </row>
    <row r="1034" ht="15" customHeight="1" spans="1:11">
      <c r="A1034" s="20">
        <v>1033</v>
      </c>
      <c r="B1034" s="21" t="s">
        <v>1616</v>
      </c>
      <c r="C1034" s="21" t="s">
        <v>1313</v>
      </c>
      <c r="D1034" s="21" t="s">
        <v>1307</v>
      </c>
      <c r="E1034" s="21" t="s">
        <v>1299</v>
      </c>
      <c r="F1034" s="20">
        <v>320</v>
      </c>
      <c r="G1034" s="21">
        <v>200</v>
      </c>
      <c r="H1034" s="21">
        <v>4020</v>
      </c>
      <c r="I1034" s="21">
        <v>9.86</v>
      </c>
      <c r="J1034" s="21">
        <f t="shared" si="32"/>
        <v>17.688</v>
      </c>
      <c r="K1034" s="21">
        <f t="shared" si="33"/>
        <v>1286.4</v>
      </c>
    </row>
    <row r="1035" ht="15" customHeight="1" spans="1:11">
      <c r="A1035" s="20">
        <v>1034</v>
      </c>
      <c r="B1035" s="21" t="s">
        <v>1616</v>
      </c>
      <c r="C1035" s="21" t="s">
        <v>1519</v>
      </c>
      <c r="D1035" s="21" t="s">
        <v>1520</v>
      </c>
      <c r="E1035" s="21" t="s">
        <v>1299</v>
      </c>
      <c r="F1035" s="20">
        <v>320</v>
      </c>
      <c r="G1035" s="21">
        <v>125</v>
      </c>
      <c r="H1035" s="21">
        <v>1394.8</v>
      </c>
      <c r="I1035" s="21">
        <v>4.113</v>
      </c>
      <c r="J1035" s="21">
        <f t="shared" si="32"/>
        <v>6.13712</v>
      </c>
      <c r="K1035" s="21">
        <f t="shared" si="33"/>
        <v>446.336</v>
      </c>
    </row>
    <row r="1036" ht="15" customHeight="1" spans="1:11">
      <c r="A1036" s="20">
        <v>1035</v>
      </c>
      <c r="B1036" s="21" t="s">
        <v>1616</v>
      </c>
      <c r="C1036" s="21" t="s">
        <v>1617</v>
      </c>
      <c r="D1036" s="21" t="s">
        <v>1328</v>
      </c>
      <c r="E1036" s="21" t="s">
        <v>1618</v>
      </c>
      <c r="F1036" s="20">
        <v>190</v>
      </c>
      <c r="G1036" s="21">
        <v>75</v>
      </c>
      <c r="H1036" s="21">
        <v>1117.5</v>
      </c>
      <c r="I1036" s="21">
        <v>3.14</v>
      </c>
      <c r="J1036" s="21">
        <f t="shared" si="32"/>
        <v>2.91946875</v>
      </c>
      <c r="K1036" s="21">
        <f t="shared" si="33"/>
        <v>212.325</v>
      </c>
    </row>
    <row r="1037" ht="15" customHeight="1" spans="1:11">
      <c r="A1037" s="20">
        <v>1036</v>
      </c>
      <c r="B1037" s="21" t="s">
        <v>1619</v>
      </c>
      <c r="C1037" s="21" t="s">
        <v>1519</v>
      </c>
      <c r="D1037" s="21" t="s">
        <v>1520</v>
      </c>
      <c r="E1037" s="21" t="s">
        <v>1299</v>
      </c>
      <c r="F1037" s="20">
        <v>320</v>
      </c>
      <c r="G1037" s="21">
        <v>7</v>
      </c>
      <c r="H1037" s="21">
        <v>1378.5</v>
      </c>
      <c r="I1037" s="21">
        <v>4.099</v>
      </c>
      <c r="J1037" s="21">
        <f t="shared" si="32"/>
        <v>6.0654</v>
      </c>
      <c r="K1037" s="21">
        <f t="shared" si="33"/>
        <v>441.12</v>
      </c>
    </row>
    <row r="1038" ht="15" customHeight="1" spans="1:11">
      <c r="A1038" s="20">
        <v>1037</v>
      </c>
      <c r="B1038" s="21" t="s">
        <v>1619</v>
      </c>
      <c r="C1038" s="21" t="s">
        <v>1519</v>
      </c>
      <c r="D1038" s="21" t="s">
        <v>1520</v>
      </c>
      <c r="E1038" s="21" t="s">
        <v>1299</v>
      </c>
      <c r="F1038" s="20">
        <v>320</v>
      </c>
      <c r="G1038" s="21">
        <v>3</v>
      </c>
      <c r="H1038" s="21">
        <v>20.1</v>
      </c>
      <c r="I1038" s="21">
        <v>0.038</v>
      </c>
      <c r="J1038" s="21">
        <f t="shared" si="32"/>
        <v>0.08844</v>
      </c>
      <c r="K1038" s="21">
        <f t="shared" si="33"/>
        <v>6.432</v>
      </c>
    </row>
    <row r="1039" ht="15" customHeight="1" spans="1:11">
      <c r="A1039" s="20">
        <v>1038</v>
      </c>
      <c r="B1039" s="21" t="s">
        <v>1619</v>
      </c>
      <c r="C1039" s="21" t="s">
        <v>1339</v>
      </c>
      <c r="D1039" s="21" t="s">
        <v>1325</v>
      </c>
      <c r="E1039" s="21" t="s">
        <v>1340</v>
      </c>
      <c r="F1039" s="20">
        <v>50</v>
      </c>
      <c r="G1039" s="21">
        <v>149</v>
      </c>
      <c r="H1039" s="21">
        <v>2384</v>
      </c>
      <c r="I1039" s="21">
        <v>5.68</v>
      </c>
      <c r="J1039" s="21">
        <f t="shared" si="32"/>
        <v>1.639</v>
      </c>
      <c r="K1039" s="21">
        <f t="shared" si="33"/>
        <v>119.2</v>
      </c>
    </row>
    <row r="1040" ht="15" customHeight="1" spans="1:11">
      <c r="A1040" s="20">
        <v>1039</v>
      </c>
      <c r="B1040" s="21" t="s">
        <v>1619</v>
      </c>
      <c r="C1040" s="21" t="s">
        <v>1297</v>
      </c>
      <c r="D1040" s="21" t="s">
        <v>1328</v>
      </c>
      <c r="E1040" s="21" t="s">
        <v>1299</v>
      </c>
      <c r="F1040" s="20">
        <v>320</v>
      </c>
      <c r="G1040" s="21">
        <v>281</v>
      </c>
      <c r="H1040" s="21">
        <v>6519.2</v>
      </c>
      <c r="I1040" s="21">
        <v>16.99</v>
      </c>
      <c r="J1040" s="21">
        <f t="shared" si="32"/>
        <v>28.68448</v>
      </c>
      <c r="K1040" s="21">
        <f t="shared" si="33"/>
        <v>2086.144</v>
      </c>
    </row>
    <row r="1041" ht="15" customHeight="1" spans="1:11">
      <c r="A1041" s="20">
        <v>1040</v>
      </c>
      <c r="B1041" s="21" t="s">
        <v>1619</v>
      </c>
      <c r="C1041" s="21" t="s">
        <v>1434</v>
      </c>
      <c r="D1041" s="21" t="s">
        <v>1358</v>
      </c>
      <c r="E1041" s="21" t="s">
        <v>1359</v>
      </c>
      <c r="F1041" s="20">
        <v>30</v>
      </c>
      <c r="G1041" s="21">
        <v>250</v>
      </c>
      <c r="H1041" s="21">
        <v>3575</v>
      </c>
      <c r="I1041" s="21">
        <v>9.25</v>
      </c>
      <c r="J1041" s="21">
        <f t="shared" si="32"/>
        <v>1.4746875</v>
      </c>
      <c r="K1041" s="21">
        <f t="shared" si="33"/>
        <v>107.25</v>
      </c>
    </row>
    <row r="1042" ht="15" customHeight="1" spans="1:11">
      <c r="A1042" s="20">
        <v>1041</v>
      </c>
      <c r="B1042" s="21" t="s">
        <v>1619</v>
      </c>
      <c r="C1042" s="21" t="s">
        <v>1297</v>
      </c>
      <c r="D1042" s="21" t="s">
        <v>1328</v>
      </c>
      <c r="E1042" s="21" t="s">
        <v>1299</v>
      </c>
      <c r="F1042" s="20">
        <v>320</v>
      </c>
      <c r="G1042" s="21">
        <v>484</v>
      </c>
      <c r="H1042" s="21">
        <v>7502</v>
      </c>
      <c r="I1042" s="21">
        <v>20.45</v>
      </c>
      <c r="J1042" s="21">
        <f t="shared" si="32"/>
        <v>33.0088</v>
      </c>
      <c r="K1042" s="21">
        <f t="shared" si="33"/>
        <v>2400.64</v>
      </c>
    </row>
    <row r="1043" ht="15" customHeight="1" spans="1:11">
      <c r="A1043" s="20">
        <v>1042</v>
      </c>
      <c r="B1043" s="21" t="s">
        <v>1619</v>
      </c>
      <c r="C1043" s="21" t="s">
        <v>1297</v>
      </c>
      <c r="D1043" s="21" t="s">
        <v>1328</v>
      </c>
      <c r="E1043" s="21" t="s">
        <v>1299</v>
      </c>
      <c r="F1043" s="20">
        <v>320</v>
      </c>
      <c r="G1043" s="21">
        <v>259</v>
      </c>
      <c r="H1043" s="21">
        <v>5439</v>
      </c>
      <c r="I1043" s="21">
        <v>18.55</v>
      </c>
      <c r="J1043" s="21">
        <f t="shared" si="32"/>
        <v>23.9316</v>
      </c>
      <c r="K1043" s="21">
        <f t="shared" si="33"/>
        <v>1740.48</v>
      </c>
    </row>
    <row r="1044" ht="15" customHeight="1" spans="1:11">
      <c r="A1044" s="20">
        <v>1043</v>
      </c>
      <c r="B1044" s="21" t="s">
        <v>1619</v>
      </c>
      <c r="C1044" s="21" t="s">
        <v>1434</v>
      </c>
      <c r="D1044" s="21" t="s">
        <v>1358</v>
      </c>
      <c r="E1044" s="21" t="s">
        <v>1359</v>
      </c>
      <c r="F1044" s="20">
        <v>30</v>
      </c>
      <c r="G1044" s="21">
        <v>150</v>
      </c>
      <c r="H1044" s="21">
        <v>2400</v>
      </c>
      <c r="I1044" s="21">
        <v>5.55</v>
      </c>
      <c r="J1044" s="21">
        <f t="shared" si="32"/>
        <v>0.99</v>
      </c>
      <c r="K1044" s="21">
        <f t="shared" si="33"/>
        <v>72</v>
      </c>
    </row>
    <row r="1045" ht="15" customHeight="1" spans="1:11">
      <c r="A1045" s="20">
        <v>1044</v>
      </c>
      <c r="B1045" s="21" t="s">
        <v>1619</v>
      </c>
      <c r="C1045" s="21" t="s">
        <v>1434</v>
      </c>
      <c r="D1045" s="21" t="s">
        <v>1358</v>
      </c>
      <c r="E1045" s="21" t="s">
        <v>1359</v>
      </c>
      <c r="F1045" s="20">
        <v>30</v>
      </c>
      <c r="G1045" s="21">
        <v>250</v>
      </c>
      <c r="H1045" s="21">
        <v>4000</v>
      </c>
      <c r="I1045" s="21">
        <v>9.25</v>
      </c>
      <c r="J1045" s="21">
        <f t="shared" si="32"/>
        <v>1.65</v>
      </c>
      <c r="K1045" s="21">
        <f t="shared" si="33"/>
        <v>120</v>
      </c>
    </row>
    <row r="1046" ht="15" customHeight="1" spans="1:11">
      <c r="A1046" s="20">
        <v>1045</v>
      </c>
      <c r="B1046" s="21" t="s">
        <v>1620</v>
      </c>
      <c r="C1046" s="21" t="s">
        <v>1303</v>
      </c>
      <c r="D1046" s="21" t="s">
        <v>1330</v>
      </c>
      <c r="E1046" s="21" t="s">
        <v>1299</v>
      </c>
      <c r="F1046" s="20">
        <v>320</v>
      </c>
      <c r="G1046" s="21">
        <v>98</v>
      </c>
      <c r="H1046" s="21">
        <v>1029</v>
      </c>
      <c r="I1046" s="21">
        <v>3.65</v>
      </c>
      <c r="J1046" s="21">
        <f t="shared" si="32"/>
        <v>4.5276</v>
      </c>
      <c r="K1046" s="21">
        <f t="shared" si="33"/>
        <v>329.28</v>
      </c>
    </row>
    <row r="1047" ht="15" customHeight="1" spans="1:11">
      <c r="A1047" s="20">
        <v>1046</v>
      </c>
      <c r="B1047" s="21" t="s">
        <v>1620</v>
      </c>
      <c r="C1047" s="21" t="s">
        <v>1303</v>
      </c>
      <c r="D1047" s="21" t="s">
        <v>1330</v>
      </c>
      <c r="E1047" s="21" t="s">
        <v>1299</v>
      </c>
      <c r="F1047" s="20">
        <v>320</v>
      </c>
      <c r="G1047" s="21">
        <v>30</v>
      </c>
      <c r="H1047" s="21">
        <v>315</v>
      </c>
      <c r="I1047" s="21">
        <v>1.12</v>
      </c>
      <c r="J1047" s="21">
        <f t="shared" si="32"/>
        <v>1.386</v>
      </c>
      <c r="K1047" s="21">
        <f t="shared" si="33"/>
        <v>100.8</v>
      </c>
    </row>
    <row r="1048" ht="15" customHeight="1" spans="1:11">
      <c r="A1048" s="20">
        <v>1047</v>
      </c>
      <c r="B1048" s="21" t="s">
        <v>1620</v>
      </c>
      <c r="C1048" s="21" t="s">
        <v>1313</v>
      </c>
      <c r="D1048" s="21" t="s">
        <v>1338</v>
      </c>
      <c r="E1048" s="21" t="s">
        <v>1305</v>
      </c>
      <c r="F1048" s="20">
        <v>320</v>
      </c>
      <c r="G1048" s="21">
        <v>30</v>
      </c>
      <c r="H1048" s="21">
        <v>501</v>
      </c>
      <c r="I1048" s="21">
        <v>1.55</v>
      </c>
      <c r="J1048" s="21">
        <f t="shared" si="32"/>
        <v>2.2044</v>
      </c>
      <c r="K1048" s="21">
        <f t="shared" si="33"/>
        <v>160.32</v>
      </c>
    </row>
    <row r="1049" ht="15" customHeight="1" spans="1:11">
      <c r="A1049" s="20">
        <v>1048</v>
      </c>
      <c r="B1049" s="21" t="s">
        <v>1620</v>
      </c>
      <c r="C1049" s="21" t="s">
        <v>1313</v>
      </c>
      <c r="D1049" s="21" t="s">
        <v>1330</v>
      </c>
      <c r="E1049" s="21" t="s">
        <v>1305</v>
      </c>
      <c r="F1049" s="20">
        <v>320</v>
      </c>
      <c r="G1049" s="21">
        <v>246</v>
      </c>
      <c r="H1049" s="21">
        <v>4108.2</v>
      </c>
      <c r="I1049" s="21">
        <v>12.69</v>
      </c>
      <c r="J1049" s="21">
        <f t="shared" si="32"/>
        <v>18.07608</v>
      </c>
      <c r="K1049" s="21">
        <f t="shared" si="33"/>
        <v>1314.624</v>
      </c>
    </row>
    <row r="1050" ht="15" customHeight="1" spans="1:11">
      <c r="A1050" s="20">
        <v>1049</v>
      </c>
      <c r="B1050" s="21" t="s">
        <v>1621</v>
      </c>
      <c r="C1050" s="21" t="s">
        <v>1317</v>
      </c>
      <c r="D1050" s="21" t="s">
        <v>1307</v>
      </c>
      <c r="E1050" s="21" t="s">
        <v>1299</v>
      </c>
      <c r="F1050" s="20">
        <v>320</v>
      </c>
      <c r="G1050" s="21">
        <v>1</v>
      </c>
      <c r="H1050" s="21">
        <v>11.6</v>
      </c>
      <c r="I1050" s="21">
        <v>0.036</v>
      </c>
      <c r="J1050" s="21">
        <f t="shared" si="32"/>
        <v>0.05104</v>
      </c>
      <c r="K1050" s="21">
        <f t="shared" si="33"/>
        <v>3.712</v>
      </c>
    </row>
    <row r="1051" ht="15" customHeight="1" spans="1:11">
      <c r="A1051" s="20">
        <v>1050</v>
      </c>
      <c r="B1051" s="21" t="s">
        <v>1621</v>
      </c>
      <c r="C1051" s="21" t="s">
        <v>1317</v>
      </c>
      <c r="D1051" s="21" t="s">
        <v>1307</v>
      </c>
      <c r="E1051" s="21" t="s">
        <v>1299</v>
      </c>
      <c r="F1051" s="20">
        <v>320</v>
      </c>
      <c r="G1051" s="21">
        <v>0.1</v>
      </c>
      <c r="H1051" s="21">
        <v>0.2</v>
      </c>
      <c r="I1051" s="21">
        <v>0.001</v>
      </c>
      <c r="J1051" s="21">
        <f t="shared" si="32"/>
        <v>0.00088</v>
      </c>
      <c r="K1051" s="21">
        <f t="shared" si="33"/>
        <v>0.064</v>
      </c>
    </row>
    <row r="1052" ht="15" customHeight="1" spans="1:11">
      <c r="A1052" s="20">
        <v>1051</v>
      </c>
      <c r="B1052" s="21" t="s">
        <v>1621</v>
      </c>
      <c r="C1052" s="21" t="s">
        <v>1317</v>
      </c>
      <c r="D1052" s="21" t="s">
        <v>1307</v>
      </c>
      <c r="E1052" s="21" t="s">
        <v>1299</v>
      </c>
      <c r="F1052" s="20">
        <v>320</v>
      </c>
      <c r="G1052" s="21">
        <v>0.1</v>
      </c>
      <c r="H1052" s="21">
        <v>0.1</v>
      </c>
      <c r="I1052" s="21">
        <v>0.001</v>
      </c>
      <c r="J1052" s="21">
        <f t="shared" si="32"/>
        <v>0.00044</v>
      </c>
      <c r="K1052" s="21">
        <f t="shared" si="33"/>
        <v>0.032</v>
      </c>
    </row>
    <row r="1053" ht="15" customHeight="1" spans="1:11">
      <c r="A1053" s="20">
        <v>1052</v>
      </c>
      <c r="B1053" s="21" t="s">
        <v>1621</v>
      </c>
      <c r="C1053" s="21" t="s">
        <v>1317</v>
      </c>
      <c r="D1053" s="21" t="s">
        <v>1307</v>
      </c>
      <c r="E1053" s="21" t="s">
        <v>1299</v>
      </c>
      <c r="F1053" s="20">
        <v>320</v>
      </c>
      <c r="G1053" s="21">
        <v>1.8</v>
      </c>
      <c r="H1053" s="21">
        <v>21</v>
      </c>
      <c r="I1053" s="21">
        <v>0.06</v>
      </c>
      <c r="J1053" s="21">
        <f t="shared" si="32"/>
        <v>0.0924</v>
      </c>
      <c r="K1053" s="21">
        <f t="shared" si="33"/>
        <v>6.72</v>
      </c>
    </row>
    <row r="1054" ht="15" customHeight="1" spans="1:11">
      <c r="A1054" s="20">
        <v>1053</v>
      </c>
      <c r="B1054" s="21" t="s">
        <v>1621</v>
      </c>
      <c r="C1054" s="21" t="s">
        <v>1317</v>
      </c>
      <c r="D1054" s="21" t="s">
        <v>1307</v>
      </c>
      <c r="E1054" s="21" t="s">
        <v>1299</v>
      </c>
      <c r="F1054" s="20">
        <v>320</v>
      </c>
      <c r="G1054" s="21">
        <v>2.5</v>
      </c>
      <c r="H1054" s="21">
        <v>45</v>
      </c>
      <c r="I1054" s="21">
        <v>0.1</v>
      </c>
      <c r="J1054" s="21">
        <f t="shared" si="32"/>
        <v>0.198</v>
      </c>
      <c r="K1054" s="21">
        <f t="shared" si="33"/>
        <v>14.4</v>
      </c>
    </row>
    <row r="1055" ht="15" customHeight="1" spans="1:11">
      <c r="A1055" s="20">
        <v>1054</v>
      </c>
      <c r="B1055" s="21" t="s">
        <v>1621</v>
      </c>
      <c r="C1055" s="21" t="s">
        <v>1317</v>
      </c>
      <c r="D1055" s="21" t="s">
        <v>1307</v>
      </c>
      <c r="E1055" s="21" t="s">
        <v>1299</v>
      </c>
      <c r="F1055" s="20">
        <v>320</v>
      </c>
      <c r="G1055" s="21">
        <v>0.5</v>
      </c>
      <c r="H1055" s="21">
        <v>1</v>
      </c>
      <c r="I1055" s="21">
        <v>0.01</v>
      </c>
      <c r="J1055" s="21">
        <f t="shared" si="32"/>
        <v>0.0044</v>
      </c>
      <c r="K1055" s="21">
        <f t="shared" si="33"/>
        <v>0.32</v>
      </c>
    </row>
    <row r="1056" ht="15" customHeight="1" spans="1:11">
      <c r="A1056" s="20">
        <v>1055</v>
      </c>
      <c r="B1056" s="21" t="s">
        <v>1621</v>
      </c>
      <c r="C1056" s="21" t="s">
        <v>1297</v>
      </c>
      <c r="D1056" s="21" t="s">
        <v>1363</v>
      </c>
      <c r="E1056" s="21" t="s">
        <v>1299</v>
      </c>
      <c r="F1056" s="20">
        <v>320</v>
      </c>
      <c r="G1056" s="21">
        <v>308</v>
      </c>
      <c r="H1056" s="21">
        <v>4774</v>
      </c>
      <c r="I1056" s="21">
        <v>13.2</v>
      </c>
      <c r="J1056" s="21">
        <f t="shared" si="32"/>
        <v>21.0056</v>
      </c>
      <c r="K1056" s="21">
        <f t="shared" si="33"/>
        <v>1527.68</v>
      </c>
    </row>
    <row r="1057" ht="15" customHeight="1" spans="1:11">
      <c r="A1057" s="20">
        <v>1056</v>
      </c>
      <c r="B1057" s="21" t="s">
        <v>1621</v>
      </c>
      <c r="C1057" s="21" t="s">
        <v>1445</v>
      </c>
      <c r="D1057" s="21" t="s">
        <v>1358</v>
      </c>
      <c r="E1057" s="21" t="s">
        <v>1446</v>
      </c>
      <c r="F1057" s="20">
        <v>995</v>
      </c>
      <c r="G1057" s="21">
        <v>51</v>
      </c>
      <c r="H1057" s="21">
        <v>342.5</v>
      </c>
      <c r="I1057" s="21">
        <v>2.6</v>
      </c>
      <c r="J1057" s="21">
        <f t="shared" si="32"/>
        <v>4.685828125</v>
      </c>
      <c r="K1057" s="21">
        <f t="shared" si="33"/>
        <v>340.7875</v>
      </c>
    </row>
    <row r="1058" ht="15" customHeight="1" spans="1:11">
      <c r="A1058" s="20">
        <v>1057</v>
      </c>
      <c r="B1058" s="21" t="s">
        <v>1622</v>
      </c>
      <c r="C1058" s="21" t="s">
        <v>1327</v>
      </c>
      <c r="D1058" s="21" t="s">
        <v>1316</v>
      </c>
      <c r="E1058" s="21" t="s">
        <v>1299</v>
      </c>
      <c r="F1058" s="20">
        <v>320</v>
      </c>
      <c r="G1058" s="21">
        <v>940</v>
      </c>
      <c r="H1058" s="21">
        <v>13630</v>
      </c>
      <c r="I1058" s="21">
        <v>56.63</v>
      </c>
      <c r="J1058" s="21">
        <f t="shared" si="32"/>
        <v>59.972</v>
      </c>
      <c r="K1058" s="21">
        <f t="shared" si="33"/>
        <v>4361.6</v>
      </c>
    </row>
    <row r="1059" ht="15" customHeight="1" spans="1:11">
      <c r="A1059" s="20">
        <v>1058</v>
      </c>
      <c r="B1059" s="21" t="s">
        <v>1622</v>
      </c>
      <c r="C1059" s="21" t="s">
        <v>1327</v>
      </c>
      <c r="D1059" s="21" t="s">
        <v>1316</v>
      </c>
      <c r="E1059" s="21" t="s">
        <v>1299</v>
      </c>
      <c r="F1059" s="20">
        <v>320</v>
      </c>
      <c r="G1059" s="21">
        <v>2</v>
      </c>
      <c r="H1059" s="21">
        <v>12.3</v>
      </c>
      <c r="I1059" s="21">
        <v>0.04</v>
      </c>
      <c r="J1059" s="21">
        <f t="shared" si="32"/>
        <v>0.05412</v>
      </c>
      <c r="K1059" s="21">
        <f t="shared" si="33"/>
        <v>3.936</v>
      </c>
    </row>
    <row r="1060" ht="15" customHeight="1" spans="1:11">
      <c r="A1060" s="20">
        <v>1059</v>
      </c>
      <c r="B1060" s="21" t="s">
        <v>1623</v>
      </c>
      <c r="C1060" s="21" t="s">
        <v>1297</v>
      </c>
      <c r="D1060" s="21" t="s">
        <v>1301</v>
      </c>
      <c r="E1060" s="21" t="s">
        <v>1299</v>
      </c>
      <c r="F1060" s="20">
        <v>320</v>
      </c>
      <c r="G1060" s="21">
        <v>250</v>
      </c>
      <c r="H1060" s="21">
        <v>3875</v>
      </c>
      <c r="I1060" s="21">
        <v>10.57</v>
      </c>
      <c r="J1060" s="21">
        <f t="shared" si="32"/>
        <v>17.05</v>
      </c>
      <c r="K1060" s="21">
        <f t="shared" si="33"/>
        <v>1240</v>
      </c>
    </row>
    <row r="1061" ht="15" customHeight="1" spans="1:11">
      <c r="A1061" s="20">
        <v>1060</v>
      </c>
      <c r="B1061" s="21" t="s">
        <v>1623</v>
      </c>
      <c r="C1061" s="21" t="s">
        <v>1297</v>
      </c>
      <c r="D1061" s="21" t="s">
        <v>1301</v>
      </c>
      <c r="E1061" s="21" t="s">
        <v>1299</v>
      </c>
      <c r="F1061" s="20">
        <v>320</v>
      </c>
      <c r="G1061" s="21">
        <v>400</v>
      </c>
      <c r="H1061" s="21">
        <v>6200</v>
      </c>
      <c r="I1061" s="21">
        <v>16.9</v>
      </c>
      <c r="J1061" s="21">
        <f t="shared" si="32"/>
        <v>27.28</v>
      </c>
      <c r="K1061" s="21">
        <f t="shared" si="33"/>
        <v>1984</v>
      </c>
    </row>
    <row r="1062" ht="15" customHeight="1" spans="1:11">
      <c r="A1062" s="20">
        <v>1061</v>
      </c>
      <c r="B1062" s="21" t="s">
        <v>1623</v>
      </c>
      <c r="C1062" s="21" t="s">
        <v>1317</v>
      </c>
      <c r="D1062" s="21" t="s">
        <v>1366</v>
      </c>
      <c r="E1062" s="21" t="s">
        <v>1299</v>
      </c>
      <c r="F1062" s="20">
        <v>320</v>
      </c>
      <c r="G1062" s="21">
        <v>100</v>
      </c>
      <c r="H1062" s="21">
        <v>1700</v>
      </c>
      <c r="I1062" s="21">
        <v>3.831</v>
      </c>
      <c r="J1062" s="21">
        <f t="shared" si="32"/>
        <v>7.48</v>
      </c>
      <c r="K1062" s="21">
        <f t="shared" si="33"/>
        <v>544</v>
      </c>
    </row>
    <row r="1063" ht="15" customHeight="1" spans="1:11">
      <c r="A1063" s="20">
        <v>1062</v>
      </c>
      <c r="B1063" s="21" t="s">
        <v>1623</v>
      </c>
      <c r="C1063" s="21" t="s">
        <v>1317</v>
      </c>
      <c r="D1063" s="21" t="s">
        <v>1366</v>
      </c>
      <c r="E1063" s="21" t="s">
        <v>1299</v>
      </c>
      <c r="F1063" s="20">
        <v>320</v>
      </c>
      <c r="G1063" s="21">
        <v>4</v>
      </c>
      <c r="H1063" s="21">
        <v>50.8</v>
      </c>
      <c r="I1063" s="21">
        <v>0.147</v>
      </c>
      <c r="J1063" s="21">
        <f t="shared" si="32"/>
        <v>0.22352</v>
      </c>
      <c r="K1063" s="21">
        <f t="shared" si="33"/>
        <v>16.256</v>
      </c>
    </row>
    <row r="1064" ht="15" customHeight="1" spans="1:11">
      <c r="A1064" s="20">
        <v>1063</v>
      </c>
      <c r="B1064" s="21" t="s">
        <v>1624</v>
      </c>
      <c r="C1064" s="21" t="s">
        <v>1306</v>
      </c>
      <c r="D1064" s="21" t="s">
        <v>1301</v>
      </c>
      <c r="E1064" s="21" t="s">
        <v>1299</v>
      </c>
      <c r="F1064" s="20">
        <v>320</v>
      </c>
      <c r="G1064" s="21">
        <v>1110</v>
      </c>
      <c r="H1064" s="21">
        <v>24420</v>
      </c>
      <c r="I1064" s="21">
        <v>66.33</v>
      </c>
      <c r="J1064" s="21">
        <f t="shared" si="32"/>
        <v>107.448</v>
      </c>
      <c r="K1064" s="21">
        <f t="shared" si="33"/>
        <v>7814.4</v>
      </c>
    </row>
    <row r="1065" ht="15" customHeight="1" spans="1:11">
      <c r="A1065" s="20">
        <v>1064</v>
      </c>
      <c r="B1065" s="21" t="s">
        <v>1624</v>
      </c>
      <c r="C1065" s="21" t="s">
        <v>1490</v>
      </c>
      <c r="D1065" s="21" t="s">
        <v>1377</v>
      </c>
      <c r="E1065" s="21" t="s">
        <v>1299</v>
      </c>
      <c r="F1065" s="20">
        <v>320</v>
      </c>
      <c r="G1065" s="21">
        <v>250</v>
      </c>
      <c r="H1065" s="21">
        <v>3950</v>
      </c>
      <c r="I1065" s="21">
        <v>9.42</v>
      </c>
      <c r="J1065" s="21">
        <f t="shared" si="32"/>
        <v>17.38</v>
      </c>
      <c r="K1065" s="21">
        <f t="shared" si="33"/>
        <v>1264</v>
      </c>
    </row>
    <row r="1066" ht="15" customHeight="1" spans="1:11">
      <c r="A1066" s="20">
        <v>1065</v>
      </c>
      <c r="B1066" s="21" t="s">
        <v>1624</v>
      </c>
      <c r="C1066" s="21" t="s">
        <v>1490</v>
      </c>
      <c r="D1066" s="21" t="s">
        <v>1377</v>
      </c>
      <c r="E1066" s="21" t="s">
        <v>1299</v>
      </c>
      <c r="F1066" s="20">
        <v>320</v>
      </c>
      <c r="G1066" s="21">
        <v>250</v>
      </c>
      <c r="H1066" s="21">
        <v>5825</v>
      </c>
      <c r="I1066" s="21">
        <v>11.779</v>
      </c>
      <c r="J1066" s="21">
        <f t="shared" si="32"/>
        <v>25.63</v>
      </c>
      <c r="K1066" s="21">
        <f t="shared" si="33"/>
        <v>1864</v>
      </c>
    </row>
    <row r="1067" ht="15" customHeight="1" spans="1:11">
      <c r="A1067" s="20">
        <v>1066</v>
      </c>
      <c r="B1067" s="21" t="s">
        <v>1624</v>
      </c>
      <c r="C1067" s="21" t="s">
        <v>1490</v>
      </c>
      <c r="D1067" s="21" t="s">
        <v>1377</v>
      </c>
      <c r="E1067" s="21" t="s">
        <v>1299</v>
      </c>
      <c r="F1067" s="20">
        <v>320</v>
      </c>
      <c r="G1067" s="21">
        <v>415</v>
      </c>
      <c r="H1067" s="21">
        <v>9960</v>
      </c>
      <c r="I1067" s="21">
        <v>28.126</v>
      </c>
      <c r="J1067" s="21">
        <f t="shared" si="32"/>
        <v>43.824</v>
      </c>
      <c r="K1067" s="21">
        <f t="shared" si="33"/>
        <v>3187.2</v>
      </c>
    </row>
    <row r="1068" ht="15" customHeight="1" spans="1:11">
      <c r="A1068" s="20">
        <v>1067</v>
      </c>
      <c r="B1068" s="21" t="s">
        <v>1624</v>
      </c>
      <c r="C1068" s="21" t="s">
        <v>1490</v>
      </c>
      <c r="D1068" s="21" t="s">
        <v>1377</v>
      </c>
      <c r="E1068" s="21" t="s">
        <v>1299</v>
      </c>
      <c r="F1068" s="20">
        <v>320</v>
      </c>
      <c r="G1068" s="21">
        <v>500</v>
      </c>
      <c r="H1068" s="21">
        <v>3250</v>
      </c>
      <c r="I1068" s="21">
        <v>17.65</v>
      </c>
      <c r="J1068" s="21">
        <f t="shared" si="32"/>
        <v>14.3</v>
      </c>
      <c r="K1068" s="21">
        <f t="shared" si="33"/>
        <v>1040</v>
      </c>
    </row>
    <row r="1069" ht="15" customHeight="1" spans="1:11">
      <c r="A1069" s="20">
        <v>1068</v>
      </c>
      <c r="B1069" s="21" t="s">
        <v>1624</v>
      </c>
      <c r="C1069" s="21" t="s">
        <v>1490</v>
      </c>
      <c r="D1069" s="21" t="s">
        <v>1377</v>
      </c>
      <c r="E1069" s="21" t="s">
        <v>1299</v>
      </c>
      <c r="F1069" s="20">
        <v>320</v>
      </c>
      <c r="G1069" s="21">
        <v>50</v>
      </c>
      <c r="H1069" s="21">
        <v>595.5</v>
      </c>
      <c r="I1069" s="21">
        <v>1.18</v>
      </c>
      <c r="J1069" s="21">
        <f t="shared" si="32"/>
        <v>2.6202</v>
      </c>
      <c r="K1069" s="21">
        <f t="shared" si="33"/>
        <v>190.56</v>
      </c>
    </row>
    <row r="1070" ht="15" customHeight="1" spans="1:11">
      <c r="A1070" s="20">
        <v>1069</v>
      </c>
      <c r="B1070" s="21" t="s">
        <v>1625</v>
      </c>
      <c r="C1070" s="21" t="s">
        <v>1308</v>
      </c>
      <c r="D1070" s="21" t="s">
        <v>1309</v>
      </c>
      <c r="E1070" s="21" t="s">
        <v>1299</v>
      </c>
      <c r="F1070" s="20">
        <v>320</v>
      </c>
      <c r="G1070" s="21">
        <v>100</v>
      </c>
      <c r="H1070" s="21">
        <v>1800</v>
      </c>
      <c r="I1070" s="21">
        <v>6.88</v>
      </c>
      <c r="J1070" s="21">
        <f t="shared" si="32"/>
        <v>7.92</v>
      </c>
      <c r="K1070" s="21">
        <f t="shared" si="33"/>
        <v>576</v>
      </c>
    </row>
    <row r="1071" ht="15" customHeight="1" spans="1:11">
      <c r="A1071" s="20">
        <v>1070</v>
      </c>
      <c r="B1071" s="21" t="s">
        <v>1625</v>
      </c>
      <c r="C1071" s="21" t="s">
        <v>1339</v>
      </c>
      <c r="D1071" s="21" t="s">
        <v>1325</v>
      </c>
      <c r="E1071" s="21" t="s">
        <v>1359</v>
      </c>
      <c r="F1071" s="20">
        <v>50</v>
      </c>
      <c r="G1071" s="21">
        <v>50</v>
      </c>
      <c r="H1071" s="21">
        <v>800</v>
      </c>
      <c r="I1071" s="21">
        <v>1.906</v>
      </c>
      <c r="J1071" s="21">
        <f t="shared" si="32"/>
        <v>0.55</v>
      </c>
      <c r="K1071" s="21">
        <f t="shared" si="33"/>
        <v>40</v>
      </c>
    </row>
    <row r="1072" ht="15" customHeight="1" spans="1:11">
      <c r="A1072" s="20">
        <v>1071</v>
      </c>
      <c r="B1072" s="21" t="s">
        <v>1625</v>
      </c>
      <c r="C1072" s="21" t="s">
        <v>1324</v>
      </c>
      <c r="D1072" s="21" t="s">
        <v>1325</v>
      </c>
      <c r="E1072" s="21" t="s">
        <v>1340</v>
      </c>
      <c r="F1072" s="20">
        <v>80</v>
      </c>
      <c r="G1072" s="21">
        <v>225</v>
      </c>
      <c r="H1072" s="21">
        <v>3735</v>
      </c>
      <c r="I1072" s="21">
        <v>9.941</v>
      </c>
      <c r="J1072" s="21">
        <f t="shared" si="32"/>
        <v>4.1085</v>
      </c>
      <c r="K1072" s="21">
        <f t="shared" si="33"/>
        <v>298.8</v>
      </c>
    </row>
    <row r="1073" ht="15" customHeight="1" spans="1:11">
      <c r="A1073" s="20">
        <v>1072</v>
      </c>
      <c r="B1073" s="21" t="s">
        <v>1625</v>
      </c>
      <c r="C1073" s="21" t="s">
        <v>1524</v>
      </c>
      <c r="D1073" s="21" t="s">
        <v>1328</v>
      </c>
      <c r="E1073" s="21" t="s">
        <v>1299</v>
      </c>
      <c r="F1073" s="20">
        <v>320</v>
      </c>
      <c r="G1073" s="21">
        <v>400</v>
      </c>
      <c r="H1073" s="21">
        <v>6000</v>
      </c>
      <c r="I1073" s="21">
        <v>16.74</v>
      </c>
      <c r="J1073" s="21">
        <f t="shared" si="32"/>
        <v>26.4</v>
      </c>
      <c r="K1073" s="21">
        <f t="shared" si="33"/>
        <v>1920</v>
      </c>
    </row>
    <row r="1074" ht="15" customHeight="1" spans="1:11">
      <c r="A1074" s="20">
        <v>1073</v>
      </c>
      <c r="B1074" s="21" t="s">
        <v>1625</v>
      </c>
      <c r="C1074" s="21" t="s">
        <v>1524</v>
      </c>
      <c r="D1074" s="21" t="s">
        <v>1328</v>
      </c>
      <c r="E1074" s="21" t="s">
        <v>1299</v>
      </c>
      <c r="F1074" s="20">
        <v>320</v>
      </c>
      <c r="G1074" s="21">
        <v>100</v>
      </c>
      <c r="H1074" s="21">
        <v>1980</v>
      </c>
      <c r="I1074" s="21">
        <v>3.46</v>
      </c>
      <c r="J1074" s="21">
        <f t="shared" si="32"/>
        <v>8.712</v>
      </c>
      <c r="K1074" s="21">
        <f t="shared" si="33"/>
        <v>633.6</v>
      </c>
    </row>
    <row r="1075" ht="15" customHeight="1" spans="1:11">
      <c r="A1075" s="20">
        <v>1074</v>
      </c>
      <c r="B1075" s="21" t="s">
        <v>1625</v>
      </c>
      <c r="C1075" s="21" t="s">
        <v>1524</v>
      </c>
      <c r="D1075" s="21" t="s">
        <v>1328</v>
      </c>
      <c r="E1075" s="21" t="s">
        <v>1299</v>
      </c>
      <c r="F1075" s="20">
        <v>320</v>
      </c>
      <c r="G1075" s="21">
        <v>16</v>
      </c>
      <c r="H1075" s="21">
        <v>169.7</v>
      </c>
      <c r="I1075" s="21">
        <v>0.31</v>
      </c>
      <c r="J1075" s="21">
        <f t="shared" si="32"/>
        <v>0.74668</v>
      </c>
      <c r="K1075" s="21">
        <f t="shared" si="33"/>
        <v>54.304</v>
      </c>
    </row>
    <row r="1076" ht="15" customHeight="1" spans="1:11">
      <c r="A1076" s="20">
        <v>1075</v>
      </c>
      <c r="B1076" s="21" t="s">
        <v>1625</v>
      </c>
      <c r="C1076" s="21" t="s">
        <v>1524</v>
      </c>
      <c r="D1076" s="21" t="s">
        <v>1328</v>
      </c>
      <c r="E1076" s="21" t="s">
        <v>1299</v>
      </c>
      <c r="F1076" s="20">
        <v>320</v>
      </c>
      <c r="G1076" s="21">
        <v>150</v>
      </c>
      <c r="H1076" s="21">
        <v>3090</v>
      </c>
      <c r="I1076" s="21">
        <v>7.92</v>
      </c>
      <c r="J1076" s="21">
        <f t="shared" si="32"/>
        <v>13.596</v>
      </c>
      <c r="K1076" s="21">
        <f t="shared" si="33"/>
        <v>988.8</v>
      </c>
    </row>
    <row r="1077" ht="15" customHeight="1" spans="1:11">
      <c r="A1077" s="20">
        <v>1076</v>
      </c>
      <c r="B1077" s="21" t="s">
        <v>1626</v>
      </c>
      <c r="C1077" s="21" t="s">
        <v>1303</v>
      </c>
      <c r="D1077" s="21" t="s">
        <v>1330</v>
      </c>
      <c r="E1077" s="21" t="s">
        <v>1299</v>
      </c>
      <c r="F1077" s="20">
        <v>320</v>
      </c>
      <c r="G1077" s="21">
        <v>108</v>
      </c>
      <c r="H1077" s="21">
        <v>1015.2</v>
      </c>
      <c r="I1077" s="21">
        <v>4.02</v>
      </c>
      <c r="J1077" s="21">
        <f t="shared" si="32"/>
        <v>4.46688</v>
      </c>
      <c r="K1077" s="21">
        <f t="shared" si="33"/>
        <v>324.864</v>
      </c>
    </row>
    <row r="1078" ht="15" customHeight="1" spans="1:11">
      <c r="A1078" s="20">
        <v>1077</v>
      </c>
      <c r="B1078" s="21" t="s">
        <v>1626</v>
      </c>
      <c r="C1078" s="21" t="s">
        <v>1478</v>
      </c>
      <c r="D1078" s="21" t="s">
        <v>1363</v>
      </c>
      <c r="E1078" s="21" t="s">
        <v>1299</v>
      </c>
      <c r="F1078" s="20">
        <v>320</v>
      </c>
      <c r="G1078" s="21">
        <v>8</v>
      </c>
      <c r="H1078" s="21">
        <v>64.1</v>
      </c>
      <c r="I1078" s="21">
        <v>0.047</v>
      </c>
      <c r="J1078" s="21">
        <f t="shared" si="32"/>
        <v>0.28204</v>
      </c>
      <c r="K1078" s="21">
        <f t="shared" si="33"/>
        <v>20.512</v>
      </c>
    </row>
    <row r="1079" ht="15" customHeight="1" spans="1:11">
      <c r="A1079" s="20">
        <v>1078</v>
      </c>
      <c r="B1079" s="21" t="s">
        <v>1627</v>
      </c>
      <c r="C1079" s="21" t="s">
        <v>1327</v>
      </c>
      <c r="D1079" s="21" t="s">
        <v>1316</v>
      </c>
      <c r="E1079" s="21" t="s">
        <v>1299</v>
      </c>
      <c r="F1079" s="20">
        <v>320</v>
      </c>
      <c r="G1079" s="21">
        <v>970</v>
      </c>
      <c r="H1079" s="21">
        <v>12513</v>
      </c>
      <c r="I1079" s="21">
        <v>58.44</v>
      </c>
      <c r="J1079" s="21">
        <f t="shared" si="32"/>
        <v>55.0572</v>
      </c>
      <c r="K1079" s="21">
        <f t="shared" si="33"/>
        <v>4004.16</v>
      </c>
    </row>
    <row r="1080" ht="15" customHeight="1" spans="1:11">
      <c r="A1080" s="20">
        <v>1079</v>
      </c>
      <c r="B1080" s="21" t="s">
        <v>1627</v>
      </c>
      <c r="C1080" s="21" t="s">
        <v>1327</v>
      </c>
      <c r="D1080" s="21" t="s">
        <v>1316</v>
      </c>
      <c r="E1080" s="21" t="s">
        <v>1299</v>
      </c>
      <c r="F1080" s="20">
        <v>320</v>
      </c>
      <c r="G1080" s="21">
        <v>2</v>
      </c>
      <c r="H1080" s="21">
        <v>15</v>
      </c>
      <c r="I1080" s="21">
        <v>0.04</v>
      </c>
      <c r="J1080" s="21">
        <f t="shared" si="32"/>
        <v>0.066</v>
      </c>
      <c r="K1080" s="21">
        <f t="shared" si="33"/>
        <v>4.8</v>
      </c>
    </row>
    <row r="1081" ht="15" customHeight="1" spans="1:11">
      <c r="A1081" s="20">
        <v>1080</v>
      </c>
      <c r="B1081" s="21" t="s">
        <v>1627</v>
      </c>
      <c r="C1081" s="21" t="s">
        <v>1327</v>
      </c>
      <c r="D1081" s="21" t="s">
        <v>1316</v>
      </c>
      <c r="E1081" s="21" t="s">
        <v>1299</v>
      </c>
      <c r="F1081" s="20">
        <v>320</v>
      </c>
      <c r="G1081" s="21">
        <v>1</v>
      </c>
      <c r="H1081" s="21">
        <v>5.2</v>
      </c>
      <c r="I1081" s="21">
        <v>0.02</v>
      </c>
      <c r="J1081" s="21">
        <f t="shared" si="32"/>
        <v>0.02288</v>
      </c>
      <c r="K1081" s="21">
        <f t="shared" si="33"/>
        <v>1.664</v>
      </c>
    </row>
    <row r="1082" ht="15" customHeight="1" spans="1:11">
      <c r="A1082" s="20">
        <v>1081</v>
      </c>
      <c r="B1082" s="21" t="s">
        <v>1627</v>
      </c>
      <c r="C1082" s="21" t="s">
        <v>1327</v>
      </c>
      <c r="D1082" s="21" t="s">
        <v>1316</v>
      </c>
      <c r="E1082" s="21" t="s">
        <v>1299</v>
      </c>
      <c r="F1082" s="20">
        <v>320</v>
      </c>
      <c r="G1082" s="21">
        <v>3</v>
      </c>
      <c r="H1082" s="21">
        <v>25.2</v>
      </c>
      <c r="I1082" s="21">
        <v>0.05</v>
      </c>
      <c r="J1082" s="21">
        <f t="shared" si="32"/>
        <v>0.11088</v>
      </c>
      <c r="K1082" s="21">
        <f t="shared" si="33"/>
        <v>8.064</v>
      </c>
    </row>
    <row r="1083" ht="15" customHeight="1" spans="1:11">
      <c r="A1083" s="20">
        <v>1082</v>
      </c>
      <c r="B1083" s="21" t="s">
        <v>1627</v>
      </c>
      <c r="C1083" s="21" t="s">
        <v>1327</v>
      </c>
      <c r="D1083" s="21" t="s">
        <v>1316</v>
      </c>
      <c r="E1083" s="21" t="s">
        <v>1299</v>
      </c>
      <c r="F1083" s="20">
        <v>320</v>
      </c>
      <c r="G1083" s="21">
        <v>3</v>
      </c>
      <c r="H1083" s="21">
        <v>24.2</v>
      </c>
      <c r="I1083" s="21">
        <v>0.05</v>
      </c>
      <c r="J1083" s="21">
        <f t="shared" si="32"/>
        <v>0.10648</v>
      </c>
      <c r="K1083" s="21">
        <f t="shared" si="33"/>
        <v>7.744</v>
      </c>
    </row>
    <row r="1084" ht="15" customHeight="1" spans="1:11">
      <c r="A1084" s="20">
        <v>1083</v>
      </c>
      <c r="B1084" s="21" t="s">
        <v>1627</v>
      </c>
      <c r="C1084" s="21" t="s">
        <v>1327</v>
      </c>
      <c r="D1084" s="21" t="s">
        <v>1316</v>
      </c>
      <c r="E1084" s="21" t="s">
        <v>1299</v>
      </c>
      <c r="F1084" s="20">
        <v>320</v>
      </c>
      <c r="G1084" s="21">
        <v>1</v>
      </c>
      <c r="H1084" s="21">
        <v>12</v>
      </c>
      <c r="I1084" s="21">
        <v>0.02</v>
      </c>
      <c r="J1084" s="21">
        <f t="shared" si="32"/>
        <v>0.0528</v>
      </c>
      <c r="K1084" s="21">
        <f t="shared" si="33"/>
        <v>3.84</v>
      </c>
    </row>
    <row r="1085" ht="15" customHeight="1" spans="1:11">
      <c r="A1085" s="20">
        <v>1084</v>
      </c>
      <c r="B1085" s="21" t="s">
        <v>1627</v>
      </c>
      <c r="C1085" s="21" t="s">
        <v>1327</v>
      </c>
      <c r="D1085" s="21" t="s">
        <v>1316</v>
      </c>
      <c r="E1085" s="21" t="s">
        <v>1299</v>
      </c>
      <c r="F1085" s="20">
        <v>320</v>
      </c>
      <c r="G1085" s="21">
        <v>45</v>
      </c>
      <c r="H1085" s="21">
        <v>785.4</v>
      </c>
      <c r="I1085" s="21">
        <v>1.66</v>
      </c>
      <c r="J1085" s="21">
        <f t="shared" si="32"/>
        <v>3.45576</v>
      </c>
      <c r="K1085" s="21">
        <f t="shared" si="33"/>
        <v>251.328</v>
      </c>
    </row>
    <row r="1086" ht="15" customHeight="1" spans="1:11">
      <c r="A1086" s="20">
        <v>1085</v>
      </c>
      <c r="B1086" s="21" t="s">
        <v>1627</v>
      </c>
      <c r="C1086" s="21" t="s">
        <v>1306</v>
      </c>
      <c r="D1086" s="21" t="s">
        <v>1307</v>
      </c>
      <c r="E1086" s="21" t="s">
        <v>1299</v>
      </c>
      <c r="F1086" s="20">
        <v>320</v>
      </c>
      <c r="G1086" s="21">
        <v>710</v>
      </c>
      <c r="H1086" s="21">
        <v>15265</v>
      </c>
      <c r="I1086" s="21">
        <v>27.6</v>
      </c>
      <c r="J1086" s="21">
        <f t="shared" si="32"/>
        <v>67.166</v>
      </c>
      <c r="K1086" s="21">
        <f t="shared" si="33"/>
        <v>4884.8</v>
      </c>
    </row>
    <row r="1087" ht="15" customHeight="1" spans="1:11">
      <c r="A1087" s="20">
        <v>1086</v>
      </c>
      <c r="B1087" s="21" t="s">
        <v>1627</v>
      </c>
      <c r="C1087" s="21" t="s">
        <v>1628</v>
      </c>
      <c r="D1087" s="21" t="s">
        <v>1363</v>
      </c>
      <c r="E1087" s="21" t="s">
        <v>1299</v>
      </c>
      <c r="F1087" s="20">
        <v>320</v>
      </c>
      <c r="G1087" s="21">
        <v>100</v>
      </c>
      <c r="H1087" s="21">
        <v>1950</v>
      </c>
      <c r="I1087" s="21">
        <v>6.39</v>
      </c>
      <c r="J1087" s="21">
        <f t="shared" si="32"/>
        <v>8.58</v>
      </c>
      <c r="K1087" s="21">
        <f t="shared" si="33"/>
        <v>624</v>
      </c>
    </row>
    <row r="1088" ht="15" customHeight="1" spans="1:11">
      <c r="A1088" s="20">
        <v>1087</v>
      </c>
      <c r="B1088" s="21" t="s">
        <v>1627</v>
      </c>
      <c r="C1088" s="21" t="s">
        <v>1367</v>
      </c>
      <c r="D1088" s="21" t="s">
        <v>1368</v>
      </c>
      <c r="E1088" s="21" t="s">
        <v>1299</v>
      </c>
      <c r="F1088" s="20">
        <v>320</v>
      </c>
      <c r="G1088" s="21">
        <v>57</v>
      </c>
      <c r="H1088" s="21">
        <v>1293.9</v>
      </c>
      <c r="I1088" s="21">
        <v>3.44</v>
      </c>
      <c r="J1088" s="21">
        <f t="shared" si="32"/>
        <v>5.69316</v>
      </c>
      <c r="K1088" s="21">
        <f t="shared" si="33"/>
        <v>414.048</v>
      </c>
    </row>
    <row r="1089" ht="15" customHeight="1" spans="1:11">
      <c r="A1089" s="20">
        <v>1088</v>
      </c>
      <c r="B1089" s="21" t="s">
        <v>1627</v>
      </c>
      <c r="C1089" s="21" t="s">
        <v>1367</v>
      </c>
      <c r="D1089" s="21" t="s">
        <v>1368</v>
      </c>
      <c r="E1089" s="21" t="s">
        <v>1299</v>
      </c>
      <c r="F1089" s="20">
        <v>320</v>
      </c>
      <c r="G1089" s="21">
        <v>350</v>
      </c>
      <c r="H1089" s="21">
        <v>5425</v>
      </c>
      <c r="I1089" s="21">
        <v>13.01</v>
      </c>
      <c r="J1089" s="21">
        <f t="shared" si="32"/>
        <v>23.87</v>
      </c>
      <c r="K1089" s="21">
        <f t="shared" si="33"/>
        <v>1736</v>
      </c>
    </row>
    <row r="1090" ht="15" customHeight="1" spans="1:11">
      <c r="A1090" s="20">
        <v>1089</v>
      </c>
      <c r="B1090" s="21" t="s">
        <v>1627</v>
      </c>
      <c r="C1090" s="21" t="s">
        <v>1367</v>
      </c>
      <c r="D1090" s="21" t="s">
        <v>1368</v>
      </c>
      <c r="E1090" s="21" t="s">
        <v>1299</v>
      </c>
      <c r="F1090" s="20">
        <v>320</v>
      </c>
      <c r="G1090" s="21">
        <v>500</v>
      </c>
      <c r="H1090" s="21">
        <v>11000</v>
      </c>
      <c r="I1090" s="21">
        <v>29.88</v>
      </c>
      <c r="J1090" s="21">
        <f t="shared" ref="J1090:J1153" si="34">SUMPRODUCT(0.01375,F1090,H1090/1000)</f>
        <v>48.4</v>
      </c>
      <c r="K1090" s="21">
        <f t="shared" ref="K1090:K1153" si="35">SUMPRODUCT(F1090,H1090/1000)</f>
        <v>3520</v>
      </c>
    </row>
    <row r="1091" ht="15" customHeight="1" spans="1:11">
      <c r="A1091" s="20">
        <v>1090</v>
      </c>
      <c r="B1091" s="21" t="s">
        <v>1627</v>
      </c>
      <c r="C1091" s="21" t="s">
        <v>1367</v>
      </c>
      <c r="D1091" s="21" t="s">
        <v>1368</v>
      </c>
      <c r="E1091" s="21" t="s">
        <v>1299</v>
      </c>
      <c r="F1091" s="20">
        <v>320</v>
      </c>
      <c r="G1091" s="21">
        <v>70</v>
      </c>
      <c r="H1091" s="21">
        <v>1540</v>
      </c>
      <c r="I1091" s="21">
        <v>4.18</v>
      </c>
      <c r="J1091" s="21">
        <f t="shared" si="34"/>
        <v>6.776</v>
      </c>
      <c r="K1091" s="21">
        <f t="shared" si="35"/>
        <v>492.8</v>
      </c>
    </row>
    <row r="1092" ht="15" customHeight="1" spans="1:11">
      <c r="A1092" s="20">
        <v>1091</v>
      </c>
      <c r="B1092" s="21" t="s">
        <v>1627</v>
      </c>
      <c r="C1092" s="21" t="s">
        <v>1367</v>
      </c>
      <c r="D1092" s="21" t="s">
        <v>1368</v>
      </c>
      <c r="E1092" s="21" t="s">
        <v>1299</v>
      </c>
      <c r="F1092" s="20">
        <v>320</v>
      </c>
      <c r="G1092" s="21">
        <v>250</v>
      </c>
      <c r="H1092" s="21">
        <v>5000</v>
      </c>
      <c r="I1092" s="21">
        <v>11.29</v>
      </c>
      <c r="J1092" s="21">
        <f t="shared" si="34"/>
        <v>22</v>
      </c>
      <c r="K1092" s="21">
        <f t="shared" si="35"/>
        <v>1600</v>
      </c>
    </row>
    <row r="1093" ht="15" customHeight="1" spans="1:11">
      <c r="A1093" s="20">
        <v>1092</v>
      </c>
      <c r="B1093" s="21" t="s">
        <v>1627</v>
      </c>
      <c r="C1093" s="21" t="s">
        <v>1315</v>
      </c>
      <c r="D1093" s="21" t="s">
        <v>1362</v>
      </c>
      <c r="E1093" s="21" t="s">
        <v>1305</v>
      </c>
      <c r="F1093" s="20">
        <v>320</v>
      </c>
      <c r="G1093" s="21">
        <v>29</v>
      </c>
      <c r="H1093" s="21">
        <v>452.4</v>
      </c>
      <c r="I1093" s="21">
        <v>1.16</v>
      </c>
      <c r="J1093" s="21">
        <f t="shared" si="34"/>
        <v>1.99056</v>
      </c>
      <c r="K1093" s="21">
        <f t="shared" si="35"/>
        <v>144.768</v>
      </c>
    </row>
    <row r="1094" ht="15" customHeight="1" spans="1:11">
      <c r="A1094" s="20">
        <v>1093</v>
      </c>
      <c r="B1094" s="21" t="s">
        <v>1627</v>
      </c>
      <c r="C1094" s="21" t="s">
        <v>1315</v>
      </c>
      <c r="D1094" s="21" t="s">
        <v>1343</v>
      </c>
      <c r="E1094" s="21" t="s">
        <v>1305</v>
      </c>
      <c r="F1094" s="20">
        <v>320</v>
      </c>
      <c r="G1094" s="21">
        <v>100</v>
      </c>
      <c r="H1094" s="21">
        <v>1560</v>
      </c>
      <c r="I1094" s="21">
        <v>4.01</v>
      </c>
      <c r="J1094" s="21">
        <f t="shared" si="34"/>
        <v>6.864</v>
      </c>
      <c r="K1094" s="21">
        <f t="shared" si="35"/>
        <v>499.2</v>
      </c>
    </row>
    <row r="1095" ht="15" customHeight="1" spans="1:11">
      <c r="A1095" s="20">
        <v>1094</v>
      </c>
      <c r="B1095" s="21" t="s">
        <v>1627</v>
      </c>
      <c r="C1095" s="21" t="s">
        <v>1371</v>
      </c>
      <c r="D1095" s="21" t="s">
        <v>1372</v>
      </c>
      <c r="E1095" s="21" t="s">
        <v>1299</v>
      </c>
      <c r="F1095" s="20">
        <v>320</v>
      </c>
      <c r="G1095" s="21">
        <v>10</v>
      </c>
      <c r="H1095" s="21">
        <v>150</v>
      </c>
      <c r="I1095" s="21">
        <v>0.44</v>
      </c>
      <c r="J1095" s="21">
        <f t="shared" si="34"/>
        <v>0.66</v>
      </c>
      <c r="K1095" s="21">
        <f t="shared" si="35"/>
        <v>48</v>
      </c>
    </row>
    <row r="1096" ht="15" customHeight="1" spans="1:11">
      <c r="A1096" s="20">
        <v>1095</v>
      </c>
      <c r="B1096" s="21" t="s">
        <v>1627</v>
      </c>
      <c r="C1096" s="21" t="s">
        <v>1313</v>
      </c>
      <c r="D1096" s="21" t="s">
        <v>1338</v>
      </c>
      <c r="E1096" s="21" t="s">
        <v>1305</v>
      </c>
      <c r="F1096" s="20">
        <v>320</v>
      </c>
      <c r="G1096" s="21">
        <v>192</v>
      </c>
      <c r="H1096" s="21">
        <v>2726.4</v>
      </c>
      <c r="I1096" s="21">
        <v>7.54</v>
      </c>
      <c r="J1096" s="21">
        <f t="shared" si="34"/>
        <v>11.99616</v>
      </c>
      <c r="K1096" s="21">
        <f t="shared" si="35"/>
        <v>872.448</v>
      </c>
    </row>
    <row r="1097" ht="15" customHeight="1" spans="1:11">
      <c r="A1097" s="20">
        <v>1096</v>
      </c>
      <c r="B1097" s="21" t="s">
        <v>1627</v>
      </c>
      <c r="C1097" s="21" t="s">
        <v>1313</v>
      </c>
      <c r="D1097" s="21" t="s">
        <v>1330</v>
      </c>
      <c r="E1097" s="21" t="s">
        <v>1305</v>
      </c>
      <c r="F1097" s="20">
        <v>320</v>
      </c>
      <c r="G1097" s="21">
        <v>992</v>
      </c>
      <c r="H1097" s="21">
        <v>14086.4</v>
      </c>
      <c r="I1097" s="21">
        <v>38.97</v>
      </c>
      <c r="J1097" s="21">
        <f t="shared" si="34"/>
        <v>61.98016</v>
      </c>
      <c r="K1097" s="21">
        <f t="shared" si="35"/>
        <v>4507.648</v>
      </c>
    </row>
    <row r="1098" ht="15" customHeight="1" spans="1:11">
      <c r="A1098" s="20">
        <v>1097</v>
      </c>
      <c r="B1098" s="21" t="s">
        <v>1627</v>
      </c>
      <c r="C1098" s="21" t="s">
        <v>1367</v>
      </c>
      <c r="D1098" s="21" t="s">
        <v>1368</v>
      </c>
      <c r="E1098" s="21" t="s">
        <v>1629</v>
      </c>
      <c r="F1098" s="20">
        <v>30</v>
      </c>
      <c r="G1098" s="21">
        <v>250</v>
      </c>
      <c r="H1098" s="21">
        <v>3875</v>
      </c>
      <c r="I1098" s="21">
        <v>9.3</v>
      </c>
      <c r="J1098" s="21">
        <f t="shared" si="34"/>
        <v>1.5984375</v>
      </c>
      <c r="K1098" s="21">
        <f t="shared" si="35"/>
        <v>116.25</v>
      </c>
    </row>
    <row r="1099" ht="15" customHeight="1" spans="1:11">
      <c r="A1099" s="20">
        <v>1098</v>
      </c>
      <c r="B1099" s="21" t="s">
        <v>1627</v>
      </c>
      <c r="C1099" s="21" t="s">
        <v>1367</v>
      </c>
      <c r="D1099" s="21" t="s">
        <v>1368</v>
      </c>
      <c r="E1099" s="21" t="s">
        <v>1629</v>
      </c>
      <c r="F1099" s="20">
        <v>30</v>
      </c>
      <c r="G1099" s="21">
        <v>100</v>
      </c>
      <c r="H1099" s="21">
        <v>1550</v>
      </c>
      <c r="I1099" s="21">
        <v>3.72</v>
      </c>
      <c r="J1099" s="21">
        <f t="shared" si="34"/>
        <v>0.639375</v>
      </c>
      <c r="K1099" s="21">
        <f t="shared" si="35"/>
        <v>46.5</v>
      </c>
    </row>
    <row r="1100" ht="15" customHeight="1" spans="1:11">
      <c r="A1100" s="20">
        <v>1099</v>
      </c>
      <c r="B1100" s="21" t="s">
        <v>1630</v>
      </c>
      <c r="C1100" s="21" t="s">
        <v>1317</v>
      </c>
      <c r="D1100" s="21" t="s">
        <v>1395</v>
      </c>
      <c r="E1100" s="21" t="s">
        <v>1299</v>
      </c>
      <c r="F1100" s="20">
        <v>320</v>
      </c>
      <c r="G1100" s="21">
        <v>200</v>
      </c>
      <c r="H1100" s="21">
        <v>3400</v>
      </c>
      <c r="I1100" s="21">
        <v>7.663</v>
      </c>
      <c r="J1100" s="21">
        <f t="shared" si="34"/>
        <v>14.96</v>
      </c>
      <c r="K1100" s="21">
        <f t="shared" si="35"/>
        <v>1088</v>
      </c>
    </row>
    <row r="1101" ht="15" customHeight="1" spans="1:11">
      <c r="A1101" s="20">
        <v>1100</v>
      </c>
      <c r="B1101" s="21" t="s">
        <v>1630</v>
      </c>
      <c r="C1101" s="21" t="s">
        <v>1317</v>
      </c>
      <c r="D1101" s="21" t="s">
        <v>1395</v>
      </c>
      <c r="E1101" s="21" t="s">
        <v>1299</v>
      </c>
      <c r="F1101" s="20">
        <v>320</v>
      </c>
      <c r="G1101" s="21">
        <v>4</v>
      </c>
      <c r="H1101" s="21">
        <v>57.5</v>
      </c>
      <c r="I1101" s="21">
        <v>0.147</v>
      </c>
      <c r="J1101" s="21">
        <f t="shared" si="34"/>
        <v>0.253</v>
      </c>
      <c r="K1101" s="21">
        <f t="shared" si="35"/>
        <v>18.4</v>
      </c>
    </row>
    <row r="1102" ht="15" customHeight="1" spans="1:11">
      <c r="A1102" s="20">
        <v>1101</v>
      </c>
      <c r="B1102" s="21" t="s">
        <v>1630</v>
      </c>
      <c r="C1102" s="21" t="s">
        <v>1403</v>
      </c>
      <c r="D1102" s="21" t="s">
        <v>1325</v>
      </c>
      <c r="E1102" s="21" t="s">
        <v>1299</v>
      </c>
      <c r="F1102" s="20">
        <v>320</v>
      </c>
      <c r="G1102" s="21">
        <v>400</v>
      </c>
      <c r="H1102" s="21">
        <v>6200</v>
      </c>
      <c r="I1102" s="21">
        <v>16.74</v>
      </c>
      <c r="J1102" s="21">
        <f t="shared" si="34"/>
        <v>27.28</v>
      </c>
      <c r="K1102" s="21">
        <f t="shared" si="35"/>
        <v>1984</v>
      </c>
    </row>
    <row r="1103" ht="15" customHeight="1" spans="1:11">
      <c r="A1103" s="20">
        <v>1102</v>
      </c>
      <c r="B1103" s="21" t="s">
        <v>1630</v>
      </c>
      <c r="C1103" s="21" t="s">
        <v>1327</v>
      </c>
      <c r="D1103" s="21" t="s">
        <v>1316</v>
      </c>
      <c r="E1103" s="21" t="s">
        <v>1299</v>
      </c>
      <c r="F1103" s="20">
        <v>320</v>
      </c>
      <c r="G1103" s="21">
        <v>292</v>
      </c>
      <c r="H1103" s="21">
        <v>4964</v>
      </c>
      <c r="I1103" s="21">
        <v>22.083</v>
      </c>
      <c r="J1103" s="21">
        <f t="shared" si="34"/>
        <v>21.8416</v>
      </c>
      <c r="K1103" s="21">
        <f t="shared" si="35"/>
        <v>1588.48</v>
      </c>
    </row>
    <row r="1104" ht="15" customHeight="1" spans="1:11">
      <c r="A1104" s="20">
        <v>1103</v>
      </c>
      <c r="B1104" s="21" t="s">
        <v>1630</v>
      </c>
      <c r="C1104" s="21" t="s">
        <v>1320</v>
      </c>
      <c r="D1104" s="21" t="s">
        <v>1366</v>
      </c>
      <c r="E1104" s="21" t="s">
        <v>1299</v>
      </c>
      <c r="F1104" s="20">
        <v>320</v>
      </c>
      <c r="G1104" s="21">
        <v>125</v>
      </c>
      <c r="H1104" s="21">
        <v>2537.5</v>
      </c>
      <c r="I1104" s="21">
        <v>7.52</v>
      </c>
      <c r="J1104" s="21">
        <f t="shared" si="34"/>
        <v>11.165</v>
      </c>
      <c r="K1104" s="21">
        <f t="shared" si="35"/>
        <v>812</v>
      </c>
    </row>
    <row r="1105" ht="15" customHeight="1" spans="1:11">
      <c r="A1105" s="20">
        <v>1104</v>
      </c>
      <c r="B1105" s="21" t="s">
        <v>1630</v>
      </c>
      <c r="C1105" s="21" t="s">
        <v>1320</v>
      </c>
      <c r="D1105" s="21" t="s">
        <v>1366</v>
      </c>
      <c r="E1105" s="21" t="s">
        <v>1299</v>
      </c>
      <c r="F1105" s="20">
        <v>320</v>
      </c>
      <c r="G1105" s="21">
        <v>125</v>
      </c>
      <c r="H1105" s="21">
        <v>2462.5</v>
      </c>
      <c r="I1105" s="21">
        <v>7.52</v>
      </c>
      <c r="J1105" s="21">
        <f t="shared" si="34"/>
        <v>10.835</v>
      </c>
      <c r="K1105" s="21">
        <f t="shared" si="35"/>
        <v>788</v>
      </c>
    </row>
    <row r="1106" ht="15" customHeight="1" spans="1:11">
      <c r="A1106" s="20">
        <v>1105</v>
      </c>
      <c r="B1106" s="21" t="s">
        <v>1630</v>
      </c>
      <c r="C1106" s="21" t="s">
        <v>1320</v>
      </c>
      <c r="D1106" s="21" t="s">
        <v>1366</v>
      </c>
      <c r="E1106" s="21" t="s">
        <v>1299</v>
      </c>
      <c r="F1106" s="20">
        <v>320</v>
      </c>
      <c r="G1106" s="21">
        <v>328</v>
      </c>
      <c r="H1106" s="21">
        <v>4592</v>
      </c>
      <c r="I1106" s="21">
        <v>10.01</v>
      </c>
      <c r="J1106" s="21">
        <f t="shared" si="34"/>
        <v>20.2048</v>
      </c>
      <c r="K1106" s="21">
        <f t="shared" si="35"/>
        <v>1469.44</v>
      </c>
    </row>
    <row r="1107" ht="15" customHeight="1" spans="1:11">
      <c r="A1107" s="20">
        <v>1106</v>
      </c>
      <c r="B1107" s="21" t="s">
        <v>1630</v>
      </c>
      <c r="C1107" s="21" t="s">
        <v>1297</v>
      </c>
      <c r="D1107" s="21" t="s">
        <v>1363</v>
      </c>
      <c r="E1107" s="21" t="s">
        <v>1299</v>
      </c>
      <c r="F1107" s="20">
        <v>320</v>
      </c>
      <c r="G1107" s="21">
        <v>280</v>
      </c>
      <c r="H1107" s="21">
        <v>4340</v>
      </c>
      <c r="I1107" s="21">
        <v>11.83</v>
      </c>
      <c r="J1107" s="21">
        <f t="shared" si="34"/>
        <v>19.096</v>
      </c>
      <c r="K1107" s="21">
        <f t="shared" si="35"/>
        <v>1388.8</v>
      </c>
    </row>
    <row r="1108" ht="15" customHeight="1" spans="1:11">
      <c r="A1108" s="20">
        <v>1107</v>
      </c>
      <c r="B1108" s="21" t="s">
        <v>1630</v>
      </c>
      <c r="C1108" s="21" t="s">
        <v>1297</v>
      </c>
      <c r="D1108" s="21" t="s">
        <v>1363</v>
      </c>
      <c r="E1108" s="21" t="s">
        <v>1299</v>
      </c>
      <c r="F1108" s="20">
        <v>320</v>
      </c>
      <c r="G1108" s="21">
        <v>136</v>
      </c>
      <c r="H1108" s="21">
        <v>2856</v>
      </c>
      <c r="I1108" s="21">
        <v>9.74</v>
      </c>
      <c r="J1108" s="21">
        <f t="shared" si="34"/>
        <v>12.5664</v>
      </c>
      <c r="K1108" s="21">
        <f t="shared" si="35"/>
        <v>913.92</v>
      </c>
    </row>
    <row r="1109" ht="15" customHeight="1" spans="1:11">
      <c r="A1109" s="20">
        <v>1108</v>
      </c>
      <c r="B1109" s="21" t="s">
        <v>1630</v>
      </c>
      <c r="C1109" s="21" t="s">
        <v>1478</v>
      </c>
      <c r="D1109" s="21" t="s">
        <v>1363</v>
      </c>
      <c r="E1109" s="21" t="s">
        <v>1299</v>
      </c>
      <c r="F1109" s="20">
        <v>320</v>
      </c>
      <c r="G1109" s="21">
        <v>1030</v>
      </c>
      <c r="H1109" s="21">
        <v>19055</v>
      </c>
      <c r="I1109" s="21">
        <v>46.21</v>
      </c>
      <c r="J1109" s="21">
        <f t="shared" si="34"/>
        <v>83.842</v>
      </c>
      <c r="K1109" s="21">
        <f t="shared" si="35"/>
        <v>6097.6</v>
      </c>
    </row>
    <row r="1110" ht="15" customHeight="1" spans="1:11">
      <c r="A1110" s="20">
        <v>1109</v>
      </c>
      <c r="B1110" s="21" t="s">
        <v>1630</v>
      </c>
      <c r="C1110" s="21" t="s">
        <v>1339</v>
      </c>
      <c r="D1110" s="21" t="s">
        <v>1363</v>
      </c>
      <c r="E1110" s="21" t="s">
        <v>1299</v>
      </c>
      <c r="F1110" s="20">
        <v>320</v>
      </c>
      <c r="G1110" s="21">
        <v>150</v>
      </c>
      <c r="H1110" s="21">
        <v>2400</v>
      </c>
      <c r="I1110" s="21">
        <v>5.718</v>
      </c>
      <c r="J1110" s="21">
        <f t="shared" si="34"/>
        <v>10.56</v>
      </c>
      <c r="K1110" s="21">
        <f t="shared" si="35"/>
        <v>768</v>
      </c>
    </row>
    <row r="1111" ht="15" customHeight="1" spans="1:11">
      <c r="A1111" s="20">
        <v>1110</v>
      </c>
      <c r="B1111" s="21" t="s">
        <v>1631</v>
      </c>
      <c r="C1111" s="21" t="s">
        <v>1303</v>
      </c>
      <c r="D1111" s="21" t="s">
        <v>1330</v>
      </c>
      <c r="E1111" s="21" t="s">
        <v>1299</v>
      </c>
      <c r="F1111" s="20">
        <v>320</v>
      </c>
      <c r="G1111" s="21">
        <v>63</v>
      </c>
      <c r="H1111" s="21">
        <v>592.2</v>
      </c>
      <c r="I1111" s="21">
        <v>2.35</v>
      </c>
      <c r="J1111" s="21">
        <f t="shared" si="34"/>
        <v>2.60568</v>
      </c>
      <c r="K1111" s="21">
        <f t="shared" si="35"/>
        <v>189.504</v>
      </c>
    </row>
    <row r="1112" ht="15" customHeight="1" spans="1:11">
      <c r="A1112" s="20">
        <v>1111</v>
      </c>
      <c r="B1112" s="21" t="s">
        <v>1631</v>
      </c>
      <c r="C1112" s="21" t="s">
        <v>1313</v>
      </c>
      <c r="D1112" s="21" t="s">
        <v>1377</v>
      </c>
      <c r="E1112" s="21" t="s">
        <v>1299</v>
      </c>
      <c r="F1112" s="20">
        <v>320</v>
      </c>
      <c r="G1112" s="21">
        <v>200</v>
      </c>
      <c r="H1112" s="21">
        <v>3600</v>
      </c>
      <c r="I1112" s="21">
        <v>11.09</v>
      </c>
      <c r="J1112" s="21">
        <f t="shared" si="34"/>
        <v>15.84</v>
      </c>
      <c r="K1112" s="21">
        <f t="shared" si="35"/>
        <v>1152</v>
      </c>
    </row>
    <row r="1113" ht="15" customHeight="1" spans="1:11">
      <c r="A1113" s="20">
        <v>1112</v>
      </c>
      <c r="B1113" s="21" t="s">
        <v>1632</v>
      </c>
      <c r="C1113" s="21" t="s">
        <v>1633</v>
      </c>
      <c r="D1113" s="21" t="s">
        <v>1634</v>
      </c>
      <c r="E1113" s="21" t="s">
        <v>1340</v>
      </c>
      <c r="F1113" s="20">
        <v>80</v>
      </c>
      <c r="G1113" s="21">
        <v>6</v>
      </c>
      <c r="H1113" s="21">
        <v>61</v>
      </c>
      <c r="I1113" s="21">
        <v>0.15</v>
      </c>
      <c r="J1113" s="21">
        <f t="shared" si="34"/>
        <v>0.0671</v>
      </c>
      <c r="K1113" s="21">
        <f t="shared" si="35"/>
        <v>4.88</v>
      </c>
    </row>
    <row r="1114" s="9" customFormat="1" ht="15" customHeight="1" spans="1:11">
      <c r="A1114" s="20">
        <v>1113</v>
      </c>
      <c r="B1114" s="21" t="s">
        <v>1635</v>
      </c>
      <c r="C1114" s="21" t="s">
        <v>1303</v>
      </c>
      <c r="D1114" s="21" t="s">
        <v>1311</v>
      </c>
      <c r="E1114" s="21" t="s">
        <v>1299</v>
      </c>
      <c r="F1114" s="20">
        <v>320</v>
      </c>
      <c r="G1114" s="21">
        <v>16</v>
      </c>
      <c r="H1114" s="21">
        <v>57.4</v>
      </c>
      <c r="I1114" s="21">
        <v>0.332</v>
      </c>
      <c r="J1114" s="21">
        <f t="shared" si="34"/>
        <v>0.25256</v>
      </c>
      <c r="K1114" s="21">
        <f t="shared" si="35"/>
        <v>18.368</v>
      </c>
    </row>
    <row r="1115" s="9" customFormat="1" ht="15" customHeight="1" spans="1:11">
      <c r="A1115" s="20">
        <v>1114</v>
      </c>
      <c r="B1115" s="21" t="s">
        <v>1635</v>
      </c>
      <c r="C1115" s="21" t="s">
        <v>1303</v>
      </c>
      <c r="D1115" s="21" t="s">
        <v>1311</v>
      </c>
      <c r="E1115" s="21" t="s">
        <v>1299</v>
      </c>
      <c r="F1115" s="20">
        <v>320</v>
      </c>
      <c r="G1115" s="21">
        <v>65</v>
      </c>
      <c r="H1115" s="21">
        <v>599.9</v>
      </c>
      <c r="I1115" s="21">
        <v>1.94</v>
      </c>
      <c r="J1115" s="21">
        <f t="shared" si="34"/>
        <v>2.63956</v>
      </c>
      <c r="K1115" s="21">
        <f t="shared" si="35"/>
        <v>191.968</v>
      </c>
    </row>
    <row r="1116" ht="15" customHeight="1" spans="1:11">
      <c r="A1116" s="20">
        <v>1115</v>
      </c>
      <c r="B1116" s="21" t="s">
        <v>1635</v>
      </c>
      <c r="C1116" s="21" t="s">
        <v>1327</v>
      </c>
      <c r="D1116" s="21" t="s">
        <v>1316</v>
      </c>
      <c r="E1116" s="21" t="s">
        <v>1299</v>
      </c>
      <c r="F1116" s="20">
        <v>320</v>
      </c>
      <c r="G1116" s="21">
        <v>946</v>
      </c>
      <c r="H1116" s="21">
        <v>13717</v>
      </c>
      <c r="I1116" s="21">
        <v>56.991</v>
      </c>
      <c r="J1116" s="21">
        <f t="shared" si="34"/>
        <v>60.3548</v>
      </c>
      <c r="K1116" s="21">
        <f t="shared" si="35"/>
        <v>4389.44</v>
      </c>
    </row>
    <row r="1117" ht="15" customHeight="1" spans="1:11">
      <c r="A1117" s="20">
        <v>1116</v>
      </c>
      <c r="B1117" s="21" t="s">
        <v>1636</v>
      </c>
      <c r="C1117" s="21" t="s">
        <v>1300</v>
      </c>
      <c r="D1117" s="21" t="s">
        <v>1301</v>
      </c>
      <c r="E1117" s="21" t="s">
        <v>1299</v>
      </c>
      <c r="F1117" s="20">
        <v>320</v>
      </c>
      <c r="G1117" s="21">
        <v>137</v>
      </c>
      <c r="H1117" s="21">
        <v>2205.7</v>
      </c>
      <c r="I1117" s="21">
        <v>5.46</v>
      </c>
      <c r="J1117" s="21">
        <f t="shared" si="34"/>
        <v>9.70508</v>
      </c>
      <c r="K1117" s="21">
        <f t="shared" si="35"/>
        <v>705.824</v>
      </c>
    </row>
    <row r="1118" ht="15" customHeight="1" spans="1:11">
      <c r="A1118" s="20">
        <v>1117</v>
      </c>
      <c r="B1118" s="21" t="s">
        <v>1636</v>
      </c>
      <c r="C1118" s="21" t="s">
        <v>1403</v>
      </c>
      <c r="D1118" s="21" t="s">
        <v>1325</v>
      </c>
      <c r="E1118" s="21" t="s">
        <v>1299</v>
      </c>
      <c r="F1118" s="20">
        <v>320</v>
      </c>
      <c r="G1118" s="21">
        <v>670</v>
      </c>
      <c r="H1118" s="21">
        <v>10385</v>
      </c>
      <c r="I1118" s="21">
        <v>28.04</v>
      </c>
      <c r="J1118" s="21">
        <f t="shared" si="34"/>
        <v>45.694</v>
      </c>
      <c r="K1118" s="21">
        <f t="shared" si="35"/>
        <v>3323.2</v>
      </c>
    </row>
    <row r="1119" ht="15" customHeight="1" spans="1:11">
      <c r="A1119" s="20">
        <v>1118</v>
      </c>
      <c r="B1119" s="21" t="s">
        <v>1636</v>
      </c>
      <c r="C1119" s="21" t="s">
        <v>1371</v>
      </c>
      <c r="D1119" s="21" t="s">
        <v>1372</v>
      </c>
      <c r="E1119" s="21" t="s">
        <v>1299</v>
      </c>
      <c r="F1119" s="20">
        <v>320</v>
      </c>
      <c r="G1119" s="21">
        <v>125</v>
      </c>
      <c r="H1119" s="21">
        <v>1875</v>
      </c>
      <c r="I1119" s="21">
        <v>5.5</v>
      </c>
      <c r="J1119" s="21">
        <f t="shared" si="34"/>
        <v>8.25</v>
      </c>
      <c r="K1119" s="21">
        <f t="shared" si="35"/>
        <v>600</v>
      </c>
    </row>
    <row r="1120" ht="15" customHeight="1" spans="1:11">
      <c r="A1120" s="20">
        <v>1119</v>
      </c>
      <c r="B1120" s="21" t="s">
        <v>1636</v>
      </c>
      <c r="C1120" s="21" t="s">
        <v>1371</v>
      </c>
      <c r="D1120" s="21" t="s">
        <v>1328</v>
      </c>
      <c r="E1120" s="21" t="s">
        <v>1299</v>
      </c>
      <c r="F1120" s="20">
        <v>320</v>
      </c>
      <c r="G1120" s="21">
        <v>1</v>
      </c>
      <c r="H1120" s="21">
        <v>6.5</v>
      </c>
      <c r="I1120" s="21">
        <v>0.02</v>
      </c>
      <c r="J1120" s="21">
        <f t="shared" si="34"/>
        <v>0.0286</v>
      </c>
      <c r="K1120" s="21">
        <f t="shared" si="35"/>
        <v>2.08</v>
      </c>
    </row>
    <row r="1121" ht="15" customHeight="1" spans="1:11">
      <c r="A1121" s="20">
        <v>1120</v>
      </c>
      <c r="B1121" s="21" t="s">
        <v>1636</v>
      </c>
      <c r="C1121" s="21" t="s">
        <v>1327</v>
      </c>
      <c r="D1121" s="21" t="s">
        <v>1316</v>
      </c>
      <c r="E1121" s="21" t="s">
        <v>1299</v>
      </c>
      <c r="F1121" s="20">
        <v>320</v>
      </c>
      <c r="G1121" s="21">
        <v>4</v>
      </c>
      <c r="H1121" s="21">
        <v>52.8</v>
      </c>
      <c r="I1121" s="21">
        <v>0.159</v>
      </c>
      <c r="J1121" s="21">
        <f t="shared" si="34"/>
        <v>0.23232</v>
      </c>
      <c r="K1121" s="21">
        <f t="shared" si="35"/>
        <v>16.896</v>
      </c>
    </row>
    <row r="1122" ht="15" customHeight="1" spans="1:11">
      <c r="A1122" s="20">
        <v>1121</v>
      </c>
      <c r="B1122" s="21" t="s">
        <v>1637</v>
      </c>
      <c r="C1122" s="21" t="s">
        <v>1297</v>
      </c>
      <c r="D1122" s="21" t="s">
        <v>1356</v>
      </c>
      <c r="E1122" s="21" t="s">
        <v>1299</v>
      </c>
      <c r="F1122" s="20">
        <v>320</v>
      </c>
      <c r="G1122" s="21">
        <v>125</v>
      </c>
      <c r="H1122" s="21">
        <v>2625</v>
      </c>
      <c r="I1122" s="21">
        <v>8.95</v>
      </c>
      <c r="J1122" s="21">
        <f t="shared" si="34"/>
        <v>11.55</v>
      </c>
      <c r="K1122" s="21">
        <f t="shared" si="35"/>
        <v>840</v>
      </c>
    </row>
    <row r="1123" ht="15" customHeight="1" spans="1:11">
      <c r="A1123" s="20">
        <v>1122</v>
      </c>
      <c r="B1123" s="21" t="s">
        <v>1637</v>
      </c>
      <c r="C1123" s="21" t="s">
        <v>1303</v>
      </c>
      <c r="D1123" s="21" t="s">
        <v>1311</v>
      </c>
      <c r="E1123" s="21" t="s">
        <v>1299</v>
      </c>
      <c r="F1123" s="20">
        <v>320</v>
      </c>
      <c r="G1123" s="21">
        <v>223</v>
      </c>
      <c r="H1123" s="21">
        <v>1720.8</v>
      </c>
      <c r="I1123" s="21">
        <v>10.822</v>
      </c>
      <c r="J1123" s="21">
        <f t="shared" si="34"/>
        <v>7.57152</v>
      </c>
      <c r="K1123" s="21">
        <f t="shared" si="35"/>
        <v>550.656</v>
      </c>
    </row>
    <row r="1124" ht="15" customHeight="1" spans="1:11">
      <c r="A1124" s="20">
        <v>1123</v>
      </c>
      <c r="B1124" s="21" t="s">
        <v>1637</v>
      </c>
      <c r="C1124" s="21" t="s">
        <v>1317</v>
      </c>
      <c r="D1124" s="21" t="s">
        <v>1318</v>
      </c>
      <c r="E1124" s="21" t="s">
        <v>1299</v>
      </c>
      <c r="F1124" s="20">
        <v>320</v>
      </c>
      <c r="G1124" s="21">
        <v>40</v>
      </c>
      <c r="H1124" s="21">
        <v>508</v>
      </c>
      <c r="I1124" s="21">
        <v>1.398</v>
      </c>
      <c r="J1124" s="21">
        <f t="shared" si="34"/>
        <v>2.2352</v>
      </c>
      <c r="K1124" s="21">
        <f t="shared" si="35"/>
        <v>162.56</v>
      </c>
    </row>
    <row r="1125" ht="15" customHeight="1" spans="1:11">
      <c r="A1125" s="20">
        <v>1124</v>
      </c>
      <c r="B1125" s="21" t="s">
        <v>1637</v>
      </c>
      <c r="C1125" s="21" t="s">
        <v>1360</v>
      </c>
      <c r="D1125" s="21" t="s">
        <v>1328</v>
      </c>
      <c r="E1125" s="21" t="s">
        <v>1299</v>
      </c>
      <c r="F1125" s="20">
        <v>320</v>
      </c>
      <c r="G1125" s="21">
        <v>169</v>
      </c>
      <c r="H1125" s="21">
        <v>2873</v>
      </c>
      <c r="I1125" s="21">
        <v>7.63</v>
      </c>
      <c r="J1125" s="21">
        <f t="shared" si="34"/>
        <v>12.6412</v>
      </c>
      <c r="K1125" s="21">
        <f t="shared" si="35"/>
        <v>919.36</v>
      </c>
    </row>
    <row r="1126" ht="15" customHeight="1" spans="1:11">
      <c r="A1126" s="20">
        <v>1125</v>
      </c>
      <c r="B1126" s="21" t="s">
        <v>1637</v>
      </c>
      <c r="C1126" s="21" t="s">
        <v>1315</v>
      </c>
      <c r="D1126" s="21" t="s">
        <v>1314</v>
      </c>
      <c r="E1126" s="21" t="s">
        <v>1305</v>
      </c>
      <c r="F1126" s="20">
        <v>320</v>
      </c>
      <c r="G1126" s="21">
        <v>50</v>
      </c>
      <c r="H1126" s="21">
        <v>780</v>
      </c>
      <c r="I1126" s="21">
        <v>2.01</v>
      </c>
      <c r="J1126" s="21">
        <f t="shared" si="34"/>
        <v>3.432</v>
      </c>
      <c r="K1126" s="21">
        <f t="shared" si="35"/>
        <v>249.6</v>
      </c>
    </row>
    <row r="1127" ht="15" customHeight="1" spans="1:11">
      <c r="A1127" s="20">
        <v>1126</v>
      </c>
      <c r="B1127" s="21" t="s">
        <v>1638</v>
      </c>
      <c r="C1127" s="21" t="s">
        <v>1313</v>
      </c>
      <c r="D1127" s="21" t="s">
        <v>1307</v>
      </c>
      <c r="E1127" s="21" t="s">
        <v>1299</v>
      </c>
      <c r="F1127" s="20">
        <v>320</v>
      </c>
      <c r="G1127" s="21">
        <v>250</v>
      </c>
      <c r="H1127" s="21">
        <v>4250</v>
      </c>
      <c r="I1127" s="21">
        <v>11.73</v>
      </c>
      <c r="J1127" s="21">
        <f t="shared" si="34"/>
        <v>18.7</v>
      </c>
      <c r="K1127" s="21">
        <f t="shared" si="35"/>
        <v>1360</v>
      </c>
    </row>
    <row r="1128" ht="15" customHeight="1" spans="1:11">
      <c r="A1128" s="20">
        <v>1127</v>
      </c>
      <c r="B1128" s="21" t="s">
        <v>1638</v>
      </c>
      <c r="C1128" s="21" t="s">
        <v>1436</v>
      </c>
      <c r="D1128" s="21" t="s">
        <v>1437</v>
      </c>
      <c r="E1128" s="21" t="s">
        <v>1305</v>
      </c>
      <c r="F1128" s="20">
        <v>320</v>
      </c>
      <c r="G1128" s="21">
        <v>250</v>
      </c>
      <c r="H1128" s="21">
        <v>3675</v>
      </c>
      <c r="I1128" s="21">
        <v>10.37</v>
      </c>
      <c r="J1128" s="21">
        <f t="shared" si="34"/>
        <v>16.17</v>
      </c>
      <c r="K1128" s="21">
        <f t="shared" si="35"/>
        <v>1176</v>
      </c>
    </row>
    <row r="1129" ht="15" customHeight="1" spans="1:11">
      <c r="A1129" s="20">
        <v>1128</v>
      </c>
      <c r="B1129" s="21" t="s">
        <v>1638</v>
      </c>
      <c r="C1129" s="21" t="s">
        <v>1409</v>
      </c>
      <c r="D1129" s="21" t="s">
        <v>1341</v>
      </c>
      <c r="E1129" s="21" t="s">
        <v>1299</v>
      </c>
      <c r="F1129" s="20">
        <v>320</v>
      </c>
      <c r="G1129" s="21">
        <v>250</v>
      </c>
      <c r="H1129" s="21">
        <v>5150</v>
      </c>
      <c r="I1129" s="21">
        <v>13.2</v>
      </c>
      <c r="J1129" s="21">
        <f t="shared" si="34"/>
        <v>22.66</v>
      </c>
      <c r="K1129" s="21">
        <f t="shared" si="35"/>
        <v>1648</v>
      </c>
    </row>
    <row r="1130" ht="15" customHeight="1" spans="1:11">
      <c r="A1130" s="20">
        <v>1129</v>
      </c>
      <c r="B1130" s="21" t="s">
        <v>1639</v>
      </c>
      <c r="C1130" s="21" t="s">
        <v>1459</v>
      </c>
      <c r="D1130" s="21" t="s">
        <v>1307</v>
      </c>
      <c r="E1130" s="21" t="s">
        <v>1460</v>
      </c>
      <c r="F1130" s="20">
        <v>300</v>
      </c>
      <c r="G1130" s="21">
        <v>125</v>
      </c>
      <c r="H1130" s="21">
        <v>2000</v>
      </c>
      <c r="I1130" s="21">
        <v>5.84</v>
      </c>
      <c r="J1130" s="21">
        <f t="shared" si="34"/>
        <v>8.25</v>
      </c>
      <c r="K1130" s="21">
        <f t="shared" si="35"/>
        <v>600</v>
      </c>
    </row>
    <row r="1131" ht="15" customHeight="1" spans="1:11">
      <c r="A1131" s="20">
        <v>1130</v>
      </c>
      <c r="B1131" s="21" t="s">
        <v>1639</v>
      </c>
      <c r="C1131" s="21" t="s">
        <v>1297</v>
      </c>
      <c r="D1131" s="21" t="s">
        <v>1301</v>
      </c>
      <c r="E1131" s="21" t="s">
        <v>1299</v>
      </c>
      <c r="F1131" s="20">
        <v>320</v>
      </c>
      <c r="G1131" s="21">
        <v>125</v>
      </c>
      <c r="H1131" s="21">
        <v>2625</v>
      </c>
      <c r="I1131" s="21">
        <v>8.95</v>
      </c>
      <c r="J1131" s="21">
        <f t="shared" si="34"/>
        <v>11.55</v>
      </c>
      <c r="K1131" s="21">
        <f t="shared" si="35"/>
        <v>840</v>
      </c>
    </row>
    <row r="1132" ht="15" customHeight="1" spans="1:11">
      <c r="A1132" s="20">
        <v>1131</v>
      </c>
      <c r="B1132" s="21" t="s">
        <v>1639</v>
      </c>
      <c r="C1132" s="21" t="s">
        <v>1297</v>
      </c>
      <c r="D1132" s="21" t="s">
        <v>1363</v>
      </c>
      <c r="E1132" s="21" t="s">
        <v>1299</v>
      </c>
      <c r="F1132" s="20">
        <v>320</v>
      </c>
      <c r="G1132" s="21">
        <v>500</v>
      </c>
      <c r="H1132" s="21">
        <v>10500</v>
      </c>
      <c r="I1132" s="21">
        <v>35.82</v>
      </c>
      <c r="J1132" s="21">
        <f t="shared" si="34"/>
        <v>46.2</v>
      </c>
      <c r="K1132" s="21">
        <f t="shared" si="35"/>
        <v>3360</v>
      </c>
    </row>
    <row r="1133" ht="15" customHeight="1" spans="1:11">
      <c r="A1133" s="20">
        <v>1132</v>
      </c>
      <c r="B1133" s="21" t="s">
        <v>1640</v>
      </c>
      <c r="C1133" s="21" t="s">
        <v>1300</v>
      </c>
      <c r="D1133" s="21" t="s">
        <v>1301</v>
      </c>
      <c r="E1133" s="21" t="s">
        <v>1299</v>
      </c>
      <c r="F1133" s="20">
        <v>320</v>
      </c>
      <c r="G1133" s="21">
        <v>4200</v>
      </c>
      <c r="H1133" s="21">
        <v>67620</v>
      </c>
      <c r="I1133" s="21">
        <v>167.43</v>
      </c>
      <c r="J1133" s="21">
        <f t="shared" si="34"/>
        <v>297.528</v>
      </c>
      <c r="K1133" s="21">
        <f t="shared" si="35"/>
        <v>21638.4</v>
      </c>
    </row>
    <row r="1134" ht="15" customHeight="1" spans="1:11">
      <c r="A1134" s="20">
        <v>1133</v>
      </c>
      <c r="B1134" s="21" t="s">
        <v>1640</v>
      </c>
      <c r="C1134" s="21" t="s">
        <v>1580</v>
      </c>
      <c r="D1134" s="21" t="s">
        <v>1395</v>
      </c>
      <c r="E1134" s="21" t="s">
        <v>1305</v>
      </c>
      <c r="F1134" s="20">
        <v>320</v>
      </c>
      <c r="G1134" s="21">
        <v>62</v>
      </c>
      <c r="H1134" s="21">
        <v>638.6</v>
      </c>
      <c r="I1134" s="21">
        <v>1.87</v>
      </c>
      <c r="J1134" s="21">
        <f t="shared" si="34"/>
        <v>2.80984</v>
      </c>
      <c r="K1134" s="21">
        <f t="shared" si="35"/>
        <v>204.352</v>
      </c>
    </row>
    <row r="1135" ht="15" customHeight="1" spans="1:11">
      <c r="A1135" s="20">
        <v>1134</v>
      </c>
      <c r="B1135" s="21" t="s">
        <v>1641</v>
      </c>
      <c r="C1135" s="21" t="s">
        <v>1297</v>
      </c>
      <c r="D1135" s="21" t="s">
        <v>1328</v>
      </c>
      <c r="E1135" s="21" t="s">
        <v>1299</v>
      </c>
      <c r="F1135" s="20">
        <v>320</v>
      </c>
      <c r="G1135" s="21">
        <v>347</v>
      </c>
      <c r="H1135" s="21">
        <v>8050.4</v>
      </c>
      <c r="I1135" s="21">
        <v>21.49</v>
      </c>
      <c r="J1135" s="21">
        <f t="shared" si="34"/>
        <v>35.42176</v>
      </c>
      <c r="K1135" s="21">
        <f t="shared" si="35"/>
        <v>2576.128</v>
      </c>
    </row>
    <row r="1136" ht="15" customHeight="1" spans="1:11">
      <c r="A1136" s="20">
        <v>1135</v>
      </c>
      <c r="B1136" s="21" t="s">
        <v>1641</v>
      </c>
      <c r="C1136" s="21" t="s">
        <v>1297</v>
      </c>
      <c r="D1136" s="21" t="s">
        <v>1328</v>
      </c>
      <c r="E1136" s="21" t="s">
        <v>1299</v>
      </c>
      <c r="F1136" s="20">
        <v>320</v>
      </c>
      <c r="G1136" s="21">
        <v>456</v>
      </c>
      <c r="H1136" s="21">
        <v>7068</v>
      </c>
      <c r="I1136" s="21">
        <v>19.27</v>
      </c>
      <c r="J1136" s="21">
        <f t="shared" si="34"/>
        <v>31.0992</v>
      </c>
      <c r="K1136" s="21">
        <f t="shared" si="35"/>
        <v>2261.76</v>
      </c>
    </row>
    <row r="1137" ht="15" customHeight="1" spans="1:11">
      <c r="A1137" s="20">
        <v>1136</v>
      </c>
      <c r="B1137" s="21" t="s">
        <v>1641</v>
      </c>
      <c r="C1137" s="21" t="s">
        <v>1297</v>
      </c>
      <c r="D1137" s="21" t="s">
        <v>1328</v>
      </c>
      <c r="E1137" s="21" t="s">
        <v>1299</v>
      </c>
      <c r="F1137" s="20">
        <v>320</v>
      </c>
      <c r="G1137" s="21">
        <v>177</v>
      </c>
      <c r="H1137" s="21">
        <v>3717</v>
      </c>
      <c r="I1137" s="21">
        <v>12.68</v>
      </c>
      <c r="J1137" s="21">
        <f t="shared" si="34"/>
        <v>16.3548</v>
      </c>
      <c r="K1137" s="21">
        <f t="shared" si="35"/>
        <v>1189.44</v>
      </c>
    </row>
    <row r="1138" ht="15" customHeight="1" spans="1:11">
      <c r="A1138" s="20">
        <v>1137</v>
      </c>
      <c r="B1138" s="21" t="s">
        <v>1642</v>
      </c>
      <c r="C1138" s="21" t="s">
        <v>1313</v>
      </c>
      <c r="D1138" s="21" t="s">
        <v>1330</v>
      </c>
      <c r="E1138" s="21" t="s">
        <v>1299</v>
      </c>
      <c r="F1138" s="20">
        <v>320</v>
      </c>
      <c r="G1138" s="21">
        <v>1705</v>
      </c>
      <c r="H1138" s="21">
        <v>24211</v>
      </c>
      <c r="I1138" s="21">
        <v>66.98</v>
      </c>
      <c r="J1138" s="21">
        <f t="shared" si="34"/>
        <v>106.5284</v>
      </c>
      <c r="K1138" s="21">
        <f t="shared" si="35"/>
        <v>7747.52</v>
      </c>
    </row>
    <row r="1139" ht="15" customHeight="1" spans="1:11">
      <c r="A1139" s="20">
        <v>1138</v>
      </c>
      <c r="B1139" s="21" t="s">
        <v>1642</v>
      </c>
      <c r="C1139" s="21" t="s">
        <v>1313</v>
      </c>
      <c r="D1139" s="21" t="s">
        <v>1307</v>
      </c>
      <c r="E1139" s="21" t="s">
        <v>1299</v>
      </c>
      <c r="F1139" s="20">
        <v>320</v>
      </c>
      <c r="G1139" s="21">
        <v>388</v>
      </c>
      <c r="H1139" s="21">
        <v>5044</v>
      </c>
      <c r="I1139" s="21">
        <v>15.43</v>
      </c>
      <c r="J1139" s="21">
        <f t="shared" si="34"/>
        <v>22.1936</v>
      </c>
      <c r="K1139" s="21">
        <f t="shared" si="35"/>
        <v>1614.08</v>
      </c>
    </row>
    <row r="1140" ht="15" customHeight="1" spans="1:11">
      <c r="A1140" s="20">
        <v>1139</v>
      </c>
      <c r="B1140" s="21" t="s">
        <v>1642</v>
      </c>
      <c r="C1140" s="21" t="s">
        <v>1317</v>
      </c>
      <c r="D1140" s="21" t="s">
        <v>1325</v>
      </c>
      <c r="E1140" s="21" t="s">
        <v>1299</v>
      </c>
      <c r="F1140" s="20">
        <v>320</v>
      </c>
      <c r="G1140" s="21">
        <v>6</v>
      </c>
      <c r="H1140" s="21">
        <v>48.2</v>
      </c>
      <c r="I1140" s="21">
        <v>0.228</v>
      </c>
      <c r="J1140" s="21">
        <f t="shared" si="34"/>
        <v>0.21208</v>
      </c>
      <c r="K1140" s="21">
        <f t="shared" si="35"/>
        <v>15.424</v>
      </c>
    </row>
    <row r="1141" ht="15" customHeight="1" spans="1:11">
      <c r="A1141" s="20">
        <v>1140</v>
      </c>
      <c r="B1141" s="21" t="s">
        <v>1642</v>
      </c>
      <c r="C1141" s="21" t="s">
        <v>1317</v>
      </c>
      <c r="D1141" s="21" t="s">
        <v>1325</v>
      </c>
      <c r="E1141" s="21" t="s">
        <v>1299</v>
      </c>
      <c r="F1141" s="20">
        <v>320</v>
      </c>
      <c r="G1141" s="21">
        <v>7</v>
      </c>
      <c r="H1141" s="21">
        <v>63.2</v>
      </c>
      <c r="I1141" s="21">
        <v>0.309</v>
      </c>
      <c r="J1141" s="21">
        <f t="shared" si="34"/>
        <v>0.27808</v>
      </c>
      <c r="K1141" s="21">
        <f t="shared" si="35"/>
        <v>20.224</v>
      </c>
    </row>
    <row r="1142" ht="15" customHeight="1" spans="1:11">
      <c r="A1142" s="20">
        <v>1141</v>
      </c>
      <c r="B1142" s="21" t="s">
        <v>1642</v>
      </c>
      <c r="C1142" s="21" t="s">
        <v>1317</v>
      </c>
      <c r="D1142" s="21" t="s">
        <v>1325</v>
      </c>
      <c r="E1142" s="21" t="s">
        <v>1299</v>
      </c>
      <c r="F1142" s="20">
        <v>320</v>
      </c>
      <c r="G1142" s="21">
        <v>1</v>
      </c>
      <c r="H1142" s="21">
        <v>11.2</v>
      </c>
      <c r="I1142" s="21">
        <v>0.037</v>
      </c>
      <c r="J1142" s="21">
        <f t="shared" si="34"/>
        <v>0.04928</v>
      </c>
      <c r="K1142" s="21">
        <f t="shared" si="35"/>
        <v>3.584</v>
      </c>
    </row>
    <row r="1143" ht="15" customHeight="1" spans="1:11">
      <c r="A1143" s="20">
        <v>1142</v>
      </c>
      <c r="B1143" s="21" t="s">
        <v>1642</v>
      </c>
      <c r="C1143" s="21" t="s">
        <v>1317</v>
      </c>
      <c r="D1143" s="21" t="s">
        <v>1325</v>
      </c>
      <c r="E1143" s="21" t="s">
        <v>1299</v>
      </c>
      <c r="F1143" s="20">
        <v>320</v>
      </c>
      <c r="G1143" s="21">
        <v>7</v>
      </c>
      <c r="H1143" s="21">
        <v>66.5</v>
      </c>
      <c r="I1143" s="21">
        <v>0.235</v>
      </c>
      <c r="J1143" s="21">
        <f t="shared" si="34"/>
        <v>0.2926</v>
      </c>
      <c r="K1143" s="21">
        <f t="shared" si="35"/>
        <v>21.28</v>
      </c>
    </row>
    <row r="1144" ht="15" customHeight="1" spans="1:11">
      <c r="A1144" s="20">
        <v>1143</v>
      </c>
      <c r="B1144" s="21" t="s">
        <v>1642</v>
      </c>
      <c r="C1144" s="21" t="s">
        <v>1317</v>
      </c>
      <c r="D1144" s="21" t="s">
        <v>1325</v>
      </c>
      <c r="E1144" s="21" t="s">
        <v>1299</v>
      </c>
      <c r="F1144" s="20">
        <v>320</v>
      </c>
      <c r="G1144" s="21">
        <v>11</v>
      </c>
      <c r="H1144" s="21">
        <v>86.6</v>
      </c>
      <c r="I1144" s="21">
        <v>0.311</v>
      </c>
      <c r="J1144" s="21">
        <f t="shared" si="34"/>
        <v>0.38104</v>
      </c>
      <c r="K1144" s="21">
        <f t="shared" si="35"/>
        <v>27.712</v>
      </c>
    </row>
    <row r="1145" s="9" customFormat="1" ht="15" customHeight="1" spans="1:11">
      <c r="A1145" s="20">
        <v>1144</v>
      </c>
      <c r="B1145" s="21" t="s">
        <v>1643</v>
      </c>
      <c r="C1145" s="21" t="s">
        <v>1303</v>
      </c>
      <c r="D1145" s="21" t="s">
        <v>1311</v>
      </c>
      <c r="E1145" s="21" t="s">
        <v>1299</v>
      </c>
      <c r="F1145" s="20">
        <v>320</v>
      </c>
      <c r="G1145" s="21">
        <v>80</v>
      </c>
      <c r="H1145" s="21">
        <v>1128</v>
      </c>
      <c r="I1145" s="21">
        <v>1.25</v>
      </c>
      <c r="J1145" s="21">
        <f t="shared" si="34"/>
        <v>4.9632</v>
      </c>
      <c r="K1145" s="21">
        <f t="shared" si="35"/>
        <v>360.96</v>
      </c>
    </row>
    <row r="1146" ht="15" customHeight="1" spans="1:11">
      <c r="A1146" s="20">
        <v>1145</v>
      </c>
      <c r="B1146" s="21" t="s">
        <v>1643</v>
      </c>
      <c r="C1146" s="21" t="s">
        <v>1303</v>
      </c>
      <c r="D1146" s="21" t="s">
        <v>1311</v>
      </c>
      <c r="E1146" s="21" t="s">
        <v>1299</v>
      </c>
      <c r="F1146" s="20">
        <v>320</v>
      </c>
      <c r="G1146" s="21">
        <v>32</v>
      </c>
      <c r="H1146" s="21">
        <v>96</v>
      </c>
      <c r="I1146" s="21">
        <v>0.5</v>
      </c>
      <c r="J1146" s="21">
        <f t="shared" si="34"/>
        <v>0.4224</v>
      </c>
      <c r="K1146" s="21">
        <f t="shared" si="35"/>
        <v>30.72</v>
      </c>
    </row>
    <row r="1147" ht="15" customHeight="1" spans="1:11">
      <c r="A1147" s="20">
        <v>1146</v>
      </c>
      <c r="B1147" s="21" t="s">
        <v>1643</v>
      </c>
      <c r="C1147" s="21" t="s">
        <v>1303</v>
      </c>
      <c r="D1147" s="21" t="s">
        <v>1311</v>
      </c>
      <c r="E1147" s="21" t="s">
        <v>1299</v>
      </c>
      <c r="F1147" s="20">
        <v>320</v>
      </c>
      <c r="G1147" s="21">
        <v>48</v>
      </c>
      <c r="H1147" s="21">
        <v>416</v>
      </c>
      <c r="I1147" s="21">
        <v>0.39</v>
      </c>
      <c r="J1147" s="21">
        <f t="shared" si="34"/>
        <v>1.8304</v>
      </c>
      <c r="K1147" s="21">
        <f t="shared" si="35"/>
        <v>133.12</v>
      </c>
    </row>
    <row r="1148" ht="15" customHeight="1" spans="1:11">
      <c r="A1148" s="20">
        <v>1147</v>
      </c>
      <c r="B1148" s="21" t="s">
        <v>1644</v>
      </c>
      <c r="C1148" s="21" t="s">
        <v>1327</v>
      </c>
      <c r="D1148" s="21" t="s">
        <v>1316</v>
      </c>
      <c r="E1148" s="21" t="s">
        <v>1299</v>
      </c>
      <c r="F1148" s="20">
        <v>320</v>
      </c>
      <c r="G1148" s="21">
        <v>1071</v>
      </c>
      <c r="H1148" s="21">
        <v>16600.5</v>
      </c>
      <c r="I1148" s="21">
        <v>64.521</v>
      </c>
      <c r="J1148" s="21">
        <f t="shared" si="34"/>
        <v>73.0422</v>
      </c>
      <c r="K1148" s="21">
        <f t="shared" si="35"/>
        <v>5312.16</v>
      </c>
    </row>
    <row r="1149" ht="15" customHeight="1" spans="1:11">
      <c r="A1149" s="20">
        <v>1148</v>
      </c>
      <c r="B1149" s="21" t="s">
        <v>1644</v>
      </c>
      <c r="C1149" s="21" t="s">
        <v>1645</v>
      </c>
      <c r="D1149" s="21" t="s">
        <v>1646</v>
      </c>
      <c r="E1149" s="21" t="s">
        <v>1340</v>
      </c>
      <c r="F1149" s="20">
        <v>80</v>
      </c>
      <c r="G1149" s="21">
        <v>25</v>
      </c>
      <c r="H1149" s="21">
        <v>600</v>
      </c>
      <c r="I1149" s="21">
        <v>1.248</v>
      </c>
      <c r="J1149" s="21">
        <f t="shared" si="34"/>
        <v>0.66</v>
      </c>
      <c r="K1149" s="21">
        <f t="shared" si="35"/>
        <v>48</v>
      </c>
    </row>
    <row r="1150" ht="15" customHeight="1" spans="1:11">
      <c r="A1150" s="20">
        <v>1149</v>
      </c>
      <c r="B1150" s="21" t="s">
        <v>1644</v>
      </c>
      <c r="C1150" s="21" t="s">
        <v>1645</v>
      </c>
      <c r="D1150" s="21" t="s">
        <v>1646</v>
      </c>
      <c r="E1150" s="21" t="s">
        <v>1340</v>
      </c>
      <c r="F1150" s="20">
        <v>80</v>
      </c>
      <c r="G1150" s="21">
        <v>125</v>
      </c>
      <c r="H1150" s="21">
        <v>1812.5</v>
      </c>
      <c r="I1150" s="21">
        <v>3.666</v>
      </c>
      <c r="J1150" s="21">
        <f t="shared" si="34"/>
        <v>1.99375</v>
      </c>
      <c r="K1150" s="21">
        <f t="shared" si="35"/>
        <v>145</v>
      </c>
    </row>
    <row r="1151" ht="15" customHeight="1" spans="1:11">
      <c r="A1151" s="20">
        <v>1150</v>
      </c>
      <c r="B1151" s="21" t="s">
        <v>1644</v>
      </c>
      <c r="C1151" s="21" t="s">
        <v>1339</v>
      </c>
      <c r="D1151" s="21" t="s">
        <v>1363</v>
      </c>
      <c r="E1151" s="21" t="s">
        <v>1299</v>
      </c>
      <c r="F1151" s="20">
        <v>320</v>
      </c>
      <c r="G1151" s="21">
        <v>150</v>
      </c>
      <c r="H1151" s="21">
        <v>2400</v>
      </c>
      <c r="I1151" s="21">
        <v>5.718</v>
      </c>
      <c r="J1151" s="21">
        <f t="shared" si="34"/>
        <v>10.56</v>
      </c>
      <c r="K1151" s="21">
        <f t="shared" si="35"/>
        <v>768</v>
      </c>
    </row>
    <row r="1152" ht="15" customHeight="1" spans="1:11">
      <c r="A1152" s="20">
        <v>1151</v>
      </c>
      <c r="B1152" s="21" t="s">
        <v>1647</v>
      </c>
      <c r="C1152" s="21" t="s">
        <v>1297</v>
      </c>
      <c r="D1152" s="21" t="s">
        <v>1334</v>
      </c>
      <c r="E1152" s="21" t="s">
        <v>1299</v>
      </c>
      <c r="F1152" s="20">
        <v>320</v>
      </c>
      <c r="G1152" s="21">
        <v>125</v>
      </c>
      <c r="H1152" s="21">
        <v>2625</v>
      </c>
      <c r="I1152" s="21">
        <v>8.95</v>
      </c>
      <c r="J1152" s="21">
        <f t="shared" si="34"/>
        <v>11.55</v>
      </c>
      <c r="K1152" s="21">
        <f t="shared" si="35"/>
        <v>840</v>
      </c>
    </row>
    <row r="1153" ht="15" customHeight="1" spans="1:11">
      <c r="A1153" s="20">
        <v>1152</v>
      </c>
      <c r="B1153" s="21" t="s">
        <v>1647</v>
      </c>
      <c r="C1153" s="21" t="s">
        <v>1648</v>
      </c>
      <c r="D1153" s="21" t="s">
        <v>1337</v>
      </c>
      <c r="E1153" s="21" t="s">
        <v>1299</v>
      </c>
      <c r="F1153" s="20">
        <v>320</v>
      </c>
      <c r="G1153" s="21">
        <v>250</v>
      </c>
      <c r="H1153" s="21">
        <v>3935</v>
      </c>
      <c r="I1153" s="21">
        <v>9.53</v>
      </c>
      <c r="J1153" s="21">
        <f t="shared" si="34"/>
        <v>17.314</v>
      </c>
      <c r="K1153" s="21">
        <f t="shared" si="35"/>
        <v>1259.2</v>
      </c>
    </row>
    <row r="1154" ht="15" customHeight="1" spans="1:11">
      <c r="A1154" s="20">
        <v>1153</v>
      </c>
      <c r="B1154" s="21" t="s">
        <v>1647</v>
      </c>
      <c r="C1154" s="21" t="s">
        <v>1648</v>
      </c>
      <c r="D1154" s="21" t="s">
        <v>1337</v>
      </c>
      <c r="E1154" s="21" t="s">
        <v>1299</v>
      </c>
      <c r="F1154" s="20">
        <v>320</v>
      </c>
      <c r="G1154" s="21">
        <v>1</v>
      </c>
      <c r="H1154" s="21">
        <v>2.1</v>
      </c>
      <c r="I1154" s="21">
        <v>0.01</v>
      </c>
      <c r="J1154" s="21">
        <f t="shared" ref="J1154:J1217" si="36">SUMPRODUCT(0.01375,F1154,H1154/1000)</f>
        <v>0.00924</v>
      </c>
      <c r="K1154" s="21">
        <f t="shared" ref="K1154:K1217" si="37">SUMPRODUCT(F1154,H1154/1000)</f>
        <v>0.672</v>
      </c>
    </row>
    <row r="1155" ht="15" customHeight="1" spans="1:11">
      <c r="A1155" s="20">
        <v>1154</v>
      </c>
      <c r="B1155" s="21" t="s">
        <v>1647</v>
      </c>
      <c r="C1155" s="21" t="s">
        <v>1440</v>
      </c>
      <c r="D1155" s="21" t="s">
        <v>1441</v>
      </c>
      <c r="E1155" s="21" t="s">
        <v>1299</v>
      </c>
      <c r="F1155" s="20">
        <v>320</v>
      </c>
      <c r="G1155" s="21">
        <v>264</v>
      </c>
      <c r="H1155" s="21">
        <v>4039.2</v>
      </c>
      <c r="I1155" s="21">
        <v>10.06</v>
      </c>
      <c r="J1155" s="21">
        <f t="shared" si="36"/>
        <v>17.77248</v>
      </c>
      <c r="K1155" s="21">
        <f t="shared" si="37"/>
        <v>1292.544</v>
      </c>
    </row>
    <row r="1156" ht="15" customHeight="1" spans="1:11">
      <c r="A1156" s="20">
        <v>1155</v>
      </c>
      <c r="B1156" s="21" t="s">
        <v>1647</v>
      </c>
      <c r="C1156" s="21" t="s">
        <v>1440</v>
      </c>
      <c r="D1156" s="21" t="s">
        <v>1441</v>
      </c>
      <c r="E1156" s="21" t="s">
        <v>1299</v>
      </c>
      <c r="F1156" s="20">
        <v>320</v>
      </c>
      <c r="G1156" s="21">
        <v>256</v>
      </c>
      <c r="H1156" s="21">
        <v>6272</v>
      </c>
      <c r="I1156" s="21">
        <v>13.49</v>
      </c>
      <c r="J1156" s="21">
        <f t="shared" si="36"/>
        <v>27.5968</v>
      </c>
      <c r="K1156" s="21">
        <f t="shared" si="37"/>
        <v>2007.04</v>
      </c>
    </row>
    <row r="1157" ht="15" customHeight="1" spans="1:11">
      <c r="A1157" s="20">
        <v>1156</v>
      </c>
      <c r="B1157" s="21" t="s">
        <v>1647</v>
      </c>
      <c r="C1157" s="21" t="s">
        <v>1315</v>
      </c>
      <c r="D1157" s="21" t="s">
        <v>1366</v>
      </c>
      <c r="E1157" s="21" t="s">
        <v>1305</v>
      </c>
      <c r="F1157" s="20">
        <v>320</v>
      </c>
      <c r="G1157" s="21">
        <v>544</v>
      </c>
      <c r="H1157" s="21">
        <v>8486.4</v>
      </c>
      <c r="I1157" s="21">
        <v>21.83</v>
      </c>
      <c r="J1157" s="21">
        <f t="shared" si="36"/>
        <v>37.34016</v>
      </c>
      <c r="K1157" s="21">
        <f t="shared" si="37"/>
        <v>2715.648</v>
      </c>
    </row>
    <row r="1158" ht="15" customHeight="1" spans="1:11">
      <c r="A1158" s="20">
        <v>1157</v>
      </c>
      <c r="B1158" s="21" t="s">
        <v>1647</v>
      </c>
      <c r="C1158" s="21" t="s">
        <v>1315</v>
      </c>
      <c r="D1158" s="21" t="s">
        <v>1366</v>
      </c>
      <c r="E1158" s="21" t="s">
        <v>1305</v>
      </c>
      <c r="F1158" s="20">
        <v>320</v>
      </c>
      <c r="G1158" s="21">
        <v>50</v>
      </c>
      <c r="H1158" s="21">
        <v>1175</v>
      </c>
      <c r="I1158" s="21">
        <v>3.59</v>
      </c>
      <c r="J1158" s="21">
        <f t="shared" si="36"/>
        <v>5.17</v>
      </c>
      <c r="K1158" s="21">
        <f t="shared" si="37"/>
        <v>376</v>
      </c>
    </row>
    <row r="1159" ht="15" customHeight="1" spans="1:11">
      <c r="A1159" s="20">
        <v>1158</v>
      </c>
      <c r="B1159" s="21" t="s">
        <v>1649</v>
      </c>
      <c r="C1159" s="21" t="s">
        <v>1339</v>
      </c>
      <c r="D1159" s="21" t="s">
        <v>1307</v>
      </c>
      <c r="E1159" s="21" t="s">
        <v>1359</v>
      </c>
      <c r="F1159" s="20">
        <v>50</v>
      </c>
      <c r="G1159" s="21">
        <v>150</v>
      </c>
      <c r="H1159" s="21">
        <v>2400</v>
      </c>
      <c r="I1159" s="21">
        <v>5.718</v>
      </c>
      <c r="J1159" s="21">
        <f t="shared" si="36"/>
        <v>1.65</v>
      </c>
      <c r="K1159" s="21">
        <f t="shared" si="37"/>
        <v>120</v>
      </c>
    </row>
    <row r="1160" ht="15" customHeight="1" spans="1:11">
      <c r="A1160" s="20">
        <v>1159</v>
      </c>
      <c r="B1160" s="21" t="s">
        <v>1649</v>
      </c>
      <c r="C1160" s="21" t="s">
        <v>1414</v>
      </c>
      <c r="D1160" s="21" t="s">
        <v>1321</v>
      </c>
      <c r="E1160" s="21" t="s">
        <v>1305</v>
      </c>
      <c r="F1160" s="20">
        <v>320</v>
      </c>
      <c r="G1160" s="21">
        <v>568</v>
      </c>
      <c r="H1160" s="21">
        <v>6691.04</v>
      </c>
      <c r="I1160" s="21">
        <v>14.87</v>
      </c>
      <c r="J1160" s="21">
        <f t="shared" si="36"/>
        <v>29.440576</v>
      </c>
      <c r="K1160" s="21">
        <f t="shared" si="37"/>
        <v>2141.1328</v>
      </c>
    </row>
    <row r="1161" ht="15" customHeight="1" spans="1:11">
      <c r="A1161" s="20">
        <v>1160</v>
      </c>
      <c r="B1161" s="21" t="s">
        <v>1649</v>
      </c>
      <c r="C1161" s="21" t="s">
        <v>1414</v>
      </c>
      <c r="D1161" s="21" t="s">
        <v>1321</v>
      </c>
      <c r="E1161" s="21" t="s">
        <v>1305</v>
      </c>
      <c r="F1161" s="20">
        <v>320</v>
      </c>
      <c r="G1161" s="21">
        <v>3</v>
      </c>
      <c r="H1161" s="21">
        <v>12.3</v>
      </c>
      <c r="I1161" s="21">
        <v>0.13</v>
      </c>
      <c r="J1161" s="21">
        <f t="shared" si="36"/>
        <v>0.05412</v>
      </c>
      <c r="K1161" s="21">
        <f t="shared" si="37"/>
        <v>3.936</v>
      </c>
    </row>
    <row r="1162" ht="15" customHeight="1" spans="1:11">
      <c r="A1162" s="20">
        <v>1161</v>
      </c>
      <c r="B1162" s="21" t="s">
        <v>1649</v>
      </c>
      <c r="C1162" s="21" t="s">
        <v>1414</v>
      </c>
      <c r="D1162" s="21" t="s">
        <v>1321</v>
      </c>
      <c r="E1162" s="21" t="s">
        <v>1305</v>
      </c>
      <c r="F1162" s="20">
        <v>320</v>
      </c>
      <c r="G1162" s="21">
        <v>1691</v>
      </c>
      <c r="H1162" s="21">
        <v>19953.8</v>
      </c>
      <c r="I1162" s="21">
        <v>44.27</v>
      </c>
      <c r="J1162" s="21">
        <f t="shared" si="36"/>
        <v>87.79672</v>
      </c>
      <c r="K1162" s="21">
        <f t="shared" si="37"/>
        <v>6385.216</v>
      </c>
    </row>
    <row r="1163" ht="15" customHeight="1" spans="1:11">
      <c r="A1163" s="20">
        <v>1162</v>
      </c>
      <c r="B1163" s="21" t="s">
        <v>1649</v>
      </c>
      <c r="C1163" s="21" t="s">
        <v>1414</v>
      </c>
      <c r="D1163" s="21" t="s">
        <v>1321</v>
      </c>
      <c r="E1163" s="21" t="s">
        <v>1305</v>
      </c>
      <c r="F1163" s="20">
        <v>320</v>
      </c>
      <c r="G1163" s="21">
        <v>5</v>
      </c>
      <c r="H1163" s="21">
        <v>20.5</v>
      </c>
      <c r="I1163" s="21">
        <v>0.2</v>
      </c>
      <c r="J1163" s="21">
        <f t="shared" si="36"/>
        <v>0.0902</v>
      </c>
      <c r="K1163" s="21">
        <f t="shared" si="37"/>
        <v>6.56</v>
      </c>
    </row>
    <row r="1164" ht="15" customHeight="1" spans="1:11">
      <c r="A1164" s="20">
        <v>1163</v>
      </c>
      <c r="B1164" s="21" t="s">
        <v>1649</v>
      </c>
      <c r="C1164" s="21" t="s">
        <v>1414</v>
      </c>
      <c r="D1164" s="21" t="s">
        <v>1321</v>
      </c>
      <c r="E1164" s="21" t="s">
        <v>1305</v>
      </c>
      <c r="F1164" s="20">
        <v>320</v>
      </c>
      <c r="G1164" s="21">
        <v>1129</v>
      </c>
      <c r="H1164" s="21">
        <v>14293.14</v>
      </c>
      <c r="I1164" s="21">
        <v>31.71</v>
      </c>
      <c r="J1164" s="21">
        <f t="shared" si="36"/>
        <v>62.889816</v>
      </c>
      <c r="K1164" s="21">
        <f t="shared" si="37"/>
        <v>4573.8048</v>
      </c>
    </row>
    <row r="1165" ht="15" customHeight="1" spans="1:11">
      <c r="A1165" s="20">
        <v>1164</v>
      </c>
      <c r="B1165" s="21" t="s">
        <v>1649</v>
      </c>
      <c r="C1165" s="21" t="s">
        <v>1414</v>
      </c>
      <c r="D1165" s="21" t="s">
        <v>1321</v>
      </c>
      <c r="E1165" s="21" t="s">
        <v>1305</v>
      </c>
      <c r="F1165" s="20">
        <v>320</v>
      </c>
      <c r="G1165" s="21">
        <v>5</v>
      </c>
      <c r="H1165" s="21">
        <v>21.5</v>
      </c>
      <c r="I1165" s="21">
        <v>0.2</v>
      </c>
      <c r="J1165" s="21">
        <f t="shared" si="36"/>
        <v>0.0946</v>
      </c>
      <c r="K1165" s="21">
        <f t="shared" si="37"/>
        <v>6.88</v>
      </c>
    </row>
    <row r="1166" ht="15" customHeight="1" spans="1:11">
      <c r="A1166" s="20">
        <v>1165</v>
      </c>
      <c r="B1166" s="21" t="s">
        <v>1650</v>
      </c>
      <c r="C1166" s="21" t="s">
        <v>1317</v>
      </c>
      <c r="D1166" s="21" t="s">
        <v>1366</v>
      </c>
      <c r="E1166" s="21" t="s">
        <v>1299</v>
      </c>
      <c r="F1166" s="20">
        <v>320</v>
      </c>
      <c r="G1166" s="21">
        <v>200</v>
      </c>
      <c r="H1166" s="21">
        <v>3400</v>
      </c>
      <c r="I1166" s="21">
        <v>7.663</v>
      </c>
      <c r="J1166" s="21">
        <f t="shared" si="36"/>
        <v>14.96</v>
      </c>
      <c r="K1166" s="21">
        <f t="shared" si="37"/>
        <v>1088</v>
      </c>
    </row>
    <row r="1167" ht="15" customHeight="1" spans="1:11">
      <c r="A1167" s="20">
        <v>1166</v>
      </c>
      <c r="B1167" s="21" t="s">
        <v>1651</v>
      </c>
      <c r="C1167" s="21" t="s">
        <v>1434</v>
      </c>
      <c r="D1167" s="21" t="s">
        <v>1358</v>
      </c>
      <c r="E1167" s="21" t="s">
        <v>1359</v>
      </c>
      <c r="F1167" s="20">
        <v>30</v>
      </c>
      <c r="G1167" s="21">
        <v>250</v>
      </c>
      <c r="H1167" s="21">
        <v>4000</v>
      </c>
      <c r="I1167" s="21">
        <v>9.25</v>
      </c>
      <c r="J1167" s="21">
        <f t="shared" si="36"/>
        <v>1.65</v>
      </c>
      <c r="K1167" s="21">
        <f t="shared" si="37"/>
        <v>120</v>
      </c>
    </row>
    <row r="1168" ht="15" customHeight="1" spans="1:11">
      <c r="A1168" s="20">
        <v>1167</v>
      </c>
      <c r="B1168" s="21" t="s">
        <v>1651</v>
      </c>
      <c r="C1168" s="21" t="s">
        <v>1303</v>
      </c>
      <c r="D1168" s="21" t="s">
        <v>1330</v>
      </c>
      <c r="E1168" s="21" t="s">
        <v>1299</v>
      </c>
      <c r="F1168" s="20">
        <v>320</v>
      </c>
      <c r="G1168" s="21">
        <v>63</v>
      </c>
      <c r="H1168" s="21">
        <v>724.5</v>
      </c>
      <c r="I1168" s="21">
        <v>2.347</v>
      </c>
      <c r="J1168" s="21">
        <f t="shared" si="36"/>
        <v>3.1878</v>
      </c>
      <c r="K1168" s="21">
        <f t="shared" si="37"/>
        <v>231.84</v>
      </c>
    </row>
    <row r="1169" ht="15" customHeight="1" spans="1:11">
      <c r="A1169" s="20">
        <v>1168</v>
      </c>
      <c r="B1169" s="21" t="s">
        <v>1651</v>
      </c>
      <c r="C1169" s="21" t="s">
        <v>1303</v>
      </c>
      <c r="D1169" s="21" t="s">
        <v>1330</v>
      </c>
      <c r="E1169" s="21" t="s">
        <v>1299</v>
      </c>
      <c r="F1169" s="20">
        <v>320</v>
      </c>
      <c r="G1169" s="21">
        <v>126</v>
      </c>
      <c r="H1169" s="21">
        <v>1323</v>
      </c>
      <c r="I1169" s="21">
        <v>4.693</v>
      </c>
      <c r="J1169" s="21">
        <f t="shared" si="36"/>
        <v>5.8212</v>
      </c>
      <c r="K1169" s="21">
        <f t="shared" si="37"/>
        <v>423.36</v>
      </c>
    </row>
    <row r="1170" ht="15" customHeight="1" spans="1:11">
      <c r="A1170" s="20">
        <v>1169</v>
      </c>
      <c r="B1170" s="21" t="s">
        <v>1652</v>
      </c>
      <c r="C1170" s="21" t="s">
        <v>1313</v>
      </c>
      <c r="D1170" s="21" t="s">
        <v>1330</v>
      </c>
      <c r="E1170" s="21" t="s">
        <v>1305</v>
      </c>
      <c r="F1170" s="20">
        <v>320</v>
      </c>
      <c r="G1170" s="21">
        <v>725</v>
      </c>
      <c r="H1170" s="21">
        <v>10295</v>
      </c>
      <c r="I1170" s="21">
        <v>28.48</v>
      </c>
      <c r="J1170" s="21">
        <f t="shared" si="36"/>
        <v>45.298</v>
      </c>
      <c r="K1170" s="21">
        <f t="shared" si="37"/>
        <v>3294.4</v>
      </c>
    </row>
    <row r="1171" ht="15" customHeight="1" spans="1:11">
      <c r="A1171" s="20">
        <v>1170</v>
      </c>
      <c r="B1171" s="21" t="s">
        <v>1652</v>
      </c>
      <c r="C1171" s="21" t="s">
        <v>1317</v>
      </c>
      <c r="D1171" s="21" t="s">
        <v>1350</v>
      </c>
      <c r="E1171" s="21" t="s">
        <v>1299</v>
      </c>
      <c r="F1171" s="20">
        <v>320</v>
      </c>
      <c r="G1171" s="21">
        <v>500</v>
      </c>
      <c r="H1171" s="21">
        <v>8250</v>
      </c>
      <c r="I1171" s="21">
        <v>21.446</v>
      </c>
      <c r="J1171" s="21">
        <f t="shared" si="36"/>
        <v>36.3</v>
      </c>
      <c r="K1171" s="21">
        <f t="shared" si="37"/>
        <v>2640</v>
      </c>
    </row>
    <row r="1172" s="9" customFormat="1" ht="15" customHeight="1" spans="1:11">
      <c r="A1172" s="20">
        <v>1171</v>
      </c>
      <c r="B1172" s="21" t="s">
        <v>1652</v>
      </c>
      <c r="C1172" s="21" t="s">
        <v>1303</v>
      </c>
      <c r="D1172" s="21" t="s">
        <v>1311</v>
      </c>
      <c r="E1172" s="21" t="s">
        <v>1299</v>
      </c>
      <c r="F1172" s="20">
        <v>320</v>
      </c>
      <c r="G1172" s="21">
        <v>64</v>
      </c>
      <c r="H1172" s="21">
        <v>902.4</v>
      </c>
      <c r="I1172" s="21">
        <v>1</v>
      </c>
      <c r="J1172" s="21">
        <f t="shared" si="36"/>
        <v>3.97056</v>
      </c>
      <c r="K1172" s="21">
        <f t="shared" si="37"/>
        <v>288.768</v>
      </c>
    </row>
    <row r="1173" ht="15" customHeight="1" spans="1:11">
      <c r="A1173" s="20">
        <v>1172</v>
      </c>
      <c r="B1173" s="21" t="s">
        <v>1652</v>
      </c>
      <c r="C1173" s="21" t="s">
        <v>1303</v>
      </c>
      <c r="D1173" s="21" t="s">
        <v>1311</v>
      </c>
      <c r="E1173" s="21" t="s">
        <v>1299</v>
      </c>
      <c r="F1173" s="20">
        <v>320</v>
      </c>
      <c r="G1173" s="21">
        <v>39</v>
      </c>
      <c r="H1173" s="21">
        <v>332.9</v>
      </c>
      <c r="I1173" s="21">
        <v>0.317</v>
      </c>
      <c r="J1173" s="21">
        <f t="shared" si="36"/>
        <v>1.46476</v>
      </c>
      <c r="K1173" s="21">
        <f t="shared" si="37"/>
        <v>106.528</v>
      </c>
    </row>
    <row r="1174" ht="15" customHeight="1" spans="1:11">
      <c r="A1174" s="20">
        <v>1173</v>
      </c>
      <c r="B1174" s="21" t="s">
        <v>1652</v>
      </c>
      <c r="C1174" s="21" t="s">
        <v>1303</v>
      </c>
      <c r="D1174" s="21" t="s">
        <v>1311</v>
      </c>
      <c r="E1174" s="21" t="s">
        <v>1299</v>
      </c>
      <c r="F1174" s="20">
        <v>320</v>
      </c>
      <c r="G1174" s="21">
        <v>26</v>
      </c>
      <c r="H1174" s="21">
        <v>76.8</v>
      </c>
      <c r="I1174" s="21">
        <v>0.406</v>
      </c>
      <c r="J1174" s="21">
        <f t="shared" si="36"/>
        <v>0.33792</v>
      </c>
      <c r="K1174" s="21">
        <f t="shared" si="37"/>
        <v>24.576</v>
      </c>
    </row>
    <row r="1175" ht="15" customHeight="1" spans="1:11">
      <c r="A1175" s="20">
        <v>1174</v>
      </c>
      <c r="B1175" s="21" t="s">
        <v>1653</v>
      </c>
      <c r="C1175" s="21" t="s">
        <v>1313</v>
      </c>
      <c r="D1175" s="21" t="s">
        <v>1363</v>
      </c>
      <c r="E1175" s="21" t="s">
        <v>1299</v>
      </c>
      <c r="F1175" s="20">
        <v>320</v>
      </c>
      <c r="G1175" s="21">
        <v>200</v>
      </c>
      <c r="H1175" s="21">
        <v>3600</v>
      </c>
      <c r="I1175" s="21">
        <v>11.09</v>
      </c>
      <c r="J1175" s="21">
        <f t="shared" si="36"/>
        <v>15.84</v>
      </c>
      <c r="K1175" s="21">
        <f t="shared" si="37"/>
        <v>1152</v>
      </c>
    </row>
    <row r="1176" ht="15" customHeight="1" spans="1:11">
      <c r="A1176" s="20">
        <v>1175</v>
      </c>
      <c r="B1176" s="21" t="s">
        <v>1653</v>
      </c>
      <c r="C1176" s="21" t="s">
        <v>1315</v>
      </c>
      <c r="D1176" s="21" t="s">
        <v>1343</v>
      </c>
      <c r="E1176" s="21" t="s">
        <v>1305</v>
      </c>
      <c r="F1176" s="20">
        <v>320</v>
      </c>
      <c r="G1176" s="21">
        <v>57</v>
      </c>
      <c r="H1176" s="21">
        <v>1339.5</v>
      </c>
      <c r="I1176" s="21">
        <v>4.1</v>
      </c>
      <c r="J1176" s="21">
        <f t="shared" si="36"/>
        <v>5.8938</v>
      </c>
      <c r="K1176" s="21">
        <f t="shared" si="37"/>
        <v>428.64</v>
      </c>
    </row>
    <row r="1177" ht="15" customHeight="1" spans="1:11">
      <c r="A1177" s="20">
        <v>1176</v>
      </c>
      <c r="B1177" s="21" t="s">
        <v>1653</v>
      </c>
      <c r="C1177" s="21" t="s">
        <v>1315</v>
      </c>
      <c r="D1177" s="21" t="s">
        <v>1343</v>
      </c>
      <c r="E1177" s="21" t="s">
        <v>1305</v>
      </c>
      <c r="F1177" s="20">
        <v>320</v>
      </c>
      <c r="G1177" s="21">
        <v>162</v>
      </c>
      <c r="H1177" s="21">
        <v>2527.2</v>
      </c>
      <c r="I1177" s="21">
        <v>6.5</v>
      </c>
      <c r="J1177" s="21">
        <f t="shared" si="36"/>
        <v>11.11968</v>
      </c>
      <c r="K1177" s="21">
        <f t="shared" si="37"/>
        <v>808.704</v>
      </c>
    </row>
    <row r="1178" s="9" customFormat="1" ht="15" customHeight="1" spans="1:11">
      <c r="A1178" s="20">
        <v>1177</v>
      </c>
      <c r="B1178" s="21" t="s">
        <v>1653</v>
      </c>
      <c r="C1178" s="21" t="s">
        <v>1361</v>
      </c>
      <c r="D1178" s="21" t="s">
        <v>1362</v>
      </c>
      <c r="E1178" s="21" t="s">
        <v>1385</v>
      </c>
      <c r="F1178" s="20">
        <v>300</v>
      </c>
      <c r="G1178" s="21">
        <v>24</v>
      </c>
      <c r="H1178" s="21">
        <v>350.8</v>
      </c>
      <c r="I1178" s="21">
        <v>0.523</v>
      </c>
      <c r="J1178" s="21">
        <f t="shared" si="36"/>
        <v>1.44705</v>
      </c>
      <c r="K1178" s="21">
        <f t="shared" si="37"/>
        <v>105.24</v>
      </c>
    </row>
    <row r="1179" ht="15" customHeight="1" spans="1:11">
      <c r="A1179" s="20">
        <v>1178</v>
      </c>
      <c r="B1179" s="21" t="s">
        <v>1654</v>
      </c>
      <c r="C1179" s="21" t="s">
        <v>1403</v>
      </c>
      <c r="D1179" s="21" t="s">
        <v>1325</v>
      </c>
      <c r="E1179" s="21" t="s">
        <v>1299</v>
      </c>
      <c r="F1179" s="20">
        <v>320</v>
      </c>
      <c r="G1179" s="21">
        <v>670</v>
      </c>
      <c r="H1179" s="21">
        <v>10385</v>
      </c>
      <c r="I1179" s="21">
        <v>28.04</v>
      </c>
      <c r="J1179" s="21">
        <f t="shared" si="36"/>
        <v>45.694</v>
      </c>
      <c r="K1179" s="21">
        <f t="shared" si="37"/>
        <v>3323.2</v>
      </c>
    </row>
    <row r="1180" ht="15" customHeight="1" spans="1:11">
      <c r="A1180" s="20">
        <v>1179</v>
      </c>
      <c r="B1180" s="21" t="s">
        <v>1654</v>
      </c>
      <c r="C1180" s="21" t="s">
        <v>1524</v>
      </c>
      <c r="D1180" s="21" t="s">
        <v>1328</v>
      </c>
      <c r="E1180" s="21" t="s">
        <v>1299</v>
      </c>
      <c r="F1180" s="20">
        <v>320</v>
      </c>
      <c r="G1180" s="21">
        <v>100</v>
      </c>
      <c r="H1180" s="21">
        <v>2030</v>
      </c>
      <c r="I1180" s="21">
        <v>4.6</v>
      </c>
      <c r="J1180" s="21">
        <f t="shared" si="36"/>
        <v>8.932</v>
      </c>
      <c r="K1180" s="21">
        <f t="shared" si="37"/>
        <v>649.6</v>
      </c>
    </row>
    <row r="1181" ht="15" customHeight="1" spans="1:11">
      <c r="A1181" s="20">
        <v>1180</v>
      </c>
      <c r="B1181" s="21" t="s">
        <v>1654</v>
      </c>
      <c r="C1181" s="21" t="s">
        <v>1524</v>
      </c>
      <c r="D1181" s="21" t="s">
        <v>1328</v>
      </c>
      <c r="E1181" s="21" t="s">
        <v>1299</v>
      </c>
      <c r="F1181" s="20">
        <v>320</v>
      </c>
      <c r="G1181" s="21">
        <v>350</v>
      </c>
      <c r="H1181" s="21">
        <v>5250</v>
      </c>
      <c r="I1181" s="21">
        <v>14.65</v>
      </c>
      <c r="J1181" s="21">
        <f t="shared" si="36"/>
        <v>23.1</v>
      </c>
      <c r="K1181" s="21">
        <f t="shared" si="37"/>
        <v>1680</v>
      </c>
    </row>
    <row r="1182" ht="15" customHeight="1" spans="1:11">
      <c r="A1182" s="20">
        <v>1181</v>
      </c>
      <c r="B1182" s="21" t="s">
        <v>1654</v>
      </c>
      <c r="C1182" s="21" t="s">
        <v>1524</v>
      </c>
      <c r="D1182" s="21" t="s">
        <v>1328</v>
      </c>
      <c r="E1182" s="21" t="s">
        <v>1299</v>
      </c>
      <c r="F1182" s="20">
        <v>320</v>
      </c>
      <c r="G1182" s="21">
        <v>150</v>
      </c>
      <c r="H1182" s="21">
        <v>3090</v>
      </c>
      <c r="I1182" s="21">
        <v>7.92</v>
      </c>
      <c r="J1182" s="21">
        <f t="shared" si="36"/>
        <v>13.596</v>
      </c>
      <c r="K1182" s="21">
        <f t="shared" si="37"/>
        <v>988.8</v>
      </c>
    </row>
    <row r="1183" ht="15" customHeight="1" spans="1:11">
      <c r="A1183" s="20">
        <v>1182</v>
      </c>
      <c r="B1183" s="21" t="s">
        <v>1654</v>
      </c>
      <c r="C1183" s="21" t="s">
        <v>1524</v>
      </c>
      <c r="D1183" s="21" t="s">
        <v>1328</v>
      </c>
      <c r="E1183" s="21" t="s">
        <v>1299</v>
      </c>
      <c r="F1183" s="20">
        <v>320</v>
      </c>
      <c r="G1183" s="21">
        <v>400</v>
      </c>
      <c r="H1183" s="21">
        <v>5280</v>
      </c>
      <c r="I1183" s="21">
        <v>14.36</v>
      </c>
      <c r="J1183" s="21">
        <f t="shared" si="36"/>
        <v>23.232</v>
      </c>
      <c r="K1183" s="21">
        <f t="shared" si="37"/>
        <v>1689.6</v>
      </c>
    </row>
    <row r="1184" ht="15" customHeight="1" spans="1:11">
      <c r="A1184" s="20">
        <v>1183</v>
      </c>
      <c r="B1184" s="21" t="s">
        <v>1654</v>
      </c>
      <c r="C1184" s="21" t="s">
        <v>1524</v>
      </c>
      <c r="D1184" s="21" t="s">
        <v>1328</v>
      </c>
      <c r="E1184" s="21" t="s">
        <v>1299</v>
      </c>
      <c r="F1184" s="20">
        <v>320</v>
      </c>
      <c r="G1184" s="21">
        <v>100</v>
      </c>
      <c r="H1184" s="21">
        <v>1980</v>
      </c>
      <c r="I1184" s="21">
        <v>3.46</v>
      </c>
      <c r="J1184" s="21">
        <f t="shared" si="36"/>
        <v>8.712</v>
      </c>
      <c r="K1184" s="21">
        <f t="shared" si="37"/>
        <v>633.6</v>
      </c>
    </row>
    <row r="1185" ht="15" customHeight="1" spans="1:11">
      <c r="A1185" s="20">
        <v>1184</v>
      </c>
      <c r="B1185" s="21" t="s">
        <v>1654</v>
      </c>
      <c r="C1185" s="21" t="s">
        <v>1524</v>
      </c>
      <c r="D1185" s="21" t="s">
        <v>1328</v>
      </c>
      <c r="E1185" s="21" t="s">
        <v>1299</v>
      </c>
      <c r="F1185" s="20">
        <v>320</v>
      </c>
      <c r="G1185" s="21">
        <v>75</v>
      </c>
      <c r="H1185" s="21">
        <v>1162.5</v>
      </c>
      <c r="I1185" s="21">
        <v>2.83</v>
      </c>
      <c r="J1185" s="21">
        <f t="shared" si="36"/>
        <v>5.115</v>
      </c>
      <c r="K1185" s="21">
        <f t="shared" si="37"/>
        <v>372</v>
      </c>
    </row>
    <row r="1186" ht="15" customHeight="1" spans="1:11">
      <c r="A1186" s="20">
        <v>1185</v>
      </c>
      <c r="B1186" s="21" t="s">
        <v>1654</v>
      </c>
      <c r="C1186" s="21" t="s">
        <v>1524</v>
      </c>
      <c r="D1186" s="21" t="s">
        <v>1328</v>
      </c>
      <c r="E1186" s="21" t="s">
        <v>1299</v>
      </c>
      <c r="F1186" s="20">
        <v>320</v>
      </c>
      <c r="G1186" s="21">
        <v>84</v>
      </c>
      <c r="H1186" s="21">
        <v>798</v>
      </c>
      <c r="I1186" s="21">
        <v>0.35</v>
      </c>
      <c r="J1186" s="21">
        <f t="shared" si="36"/>
        <v>3.5112</v>
      </c>
      <c r="K1186" s="21">
        <f t="shared" si="37"/>
        <v>255.36</v>
      </c>
    </row>
    <row r="1187" ht="15" customHeight="1" spans="1:11">
      <c r="A1187" s="20">
        <v>1186</v>
      </c>
      <c r="B1187" s="21" t="s">
        <v>1654</v>
      </c>
      <c r="C1187" s="21" t="s">
        <v>1524</v>
      </c>
      <c r="D1187" s="21" t="s">
        <v>1328</v>
      </c>
      <c r="E1187" s="21" t="s">
        <v>1299</v>
      </c>
      <c r="F1187" s="20">
        <v>320</v>
      </c>
      <c r="G1187" s="21">
        <v>10</v>
      </c>
      <c r="H1187" s="21">
        <v>120</v>
      </c>
      <c r="I1187" s="21">
        <v>0.22</v>
      </c>
      <c r="J1187" s="21">
        <f t="shared" si="36"/>
        <v>0.528</v>
      </c>
      <c r="K1187" s="21">
        <f t="shared" si="37"/>
        <v>38.4</v>
      </c>
    </row>
    <row r="1188" ht="15" customHeight="1" spans="1:11">
      <c r="A1188" s="20">
        <v>1187</v>
      </c>
      <c r="B1188" s="21" t="s">
        <v>1654</v>
      </c>
      <c r="C1188" s="21" t="s">
        <v>1317</v>
      </c>
      <c r="D1188" s="21" t="s">
        <v>1398</v>
      </c>
      <c r="E1188" s="21" t="s">
        <v>1299</v>
      </c>
      <c r="F1188" s="20">
        <v>320</v>
      </c>
      <c r="G1188" s="21">
        <v>2</v>
      </c>
      <c r="H1188" s="21">
        <v>20.8</v>
      </c>
      <c r="I1188" s="21">
        <v>0.056</v>
      </c>
      <c r="J1188" s="21">
        <f t="shared" si="36"/>
        <v>0.09152</v>
      </c>
      <c r="K1188" s="21">
        <f t="shared" si="37"/>
        <v>6.656</v>
      </c>
    </row>
    <row r="1189" ht="15" customHeight="1" spans="1:11">
      <c r="A1189" s="20">
        <v>1188</v>
      </c>
      <c r="B1189" s="21" t="s">
        <v>1655</v>
      </c>
      <c r="C1189" s="21" t="s">
        <v>1339</v>
      </c>
      <c r="D1189" s="21" t="s">
        <v>1363</v>
      </c>
      <c r="E1189" s="21" t="s">
        <v>1359</v>
      </c>
      <c r="F1189" s="20">
        <v>50</v>
      </c>
      <c r="G1189" s="21">
        <v>100</v>
      </c>
      <c r="H1189" s="21">
        <v>1600</v>
      </c>
      <c r="I1189" s="21">
        <v>3.812</v>
      </c>
      <c r="J1189" s="21">
        <f t="shared" si="36"/>
        <v>1.1</v>
      </c>
      <c r="K1189" s="21">
        <f t="shared" si="37"/>
        <v>80</v>
      </c>
    </row>
    <row r="1190" ht="15" customHeight="1" spans="1:11">
      <c r="A1190" s="20">
        <v>1189</v>
      </c>
      <c r="B1190" s="21" t="s">
        <v>1655</v>
      </c>
      <c r="C1190" s="21" t="s">
        <v>1317</v>
      </c>
      <c r="D1190" s="21" t="s">
        <v>1398</v>
      </c>
      <c r="E1190" s="21" t="s">
        <v>1299</v>
      </c>
      <c r="F1190" s="20">
        <v>320</v>
      </c>
      <c r="G1190" s="21">
        <v>200</v>
      </c>
      <c r="H1190" s="21">
        <v>3000</v>
      </c>
      <c r="I1190" s="21">
        <v>7.663</v>
      </c>
      <c r="J1190" s="21">
        <f t="shared" si="36"/>
        <v>13.2</v>
      </c>
      <c r="K1190" s="21">
        <f t="shared" si="37"/>
        <v>960</v>
      </c>
    </row>
    <row r="1191" ht="15" customHeight="1" spans="1:11">
      <c r="A1191" s="20">
        <v>1190</v>
      </c>
      <c r="B1191" s="21" t="s">
        <v>1655</v>
      </c>
      <c r="C1191" s="21" t="s">
        <v>1317</v>
      </c>
      <c r="D1191" s="21" t="s">
        <v>1398</v>
      </c>
      <c r="E1191" s="21" t="s">
        <v>1299</v>
      </c>
      <c r="F1191" s="20">
        <v>320</v>
      </c>
      <c r="G1191" s="21">
        <v>2</v>
      </c>
      <c r="H1191" s="21">
        <v>28</v>
      </c>
      <c r="I1191" s="21">
        <v>0.038</v>
      </c>
      <c r="J1191" s="21">
        <f t="shared" si="36"/>
        <v>0.1232</v>
      </c>
      <c r="K1191" s="21">
        <f t="shared" si="37"/>
        <v>8.96</v>
      </c>
    </row>
    <row r="1192" ht="15" customHeight="1" spans="1:11">
      <c r="A1192" s="20">
        <v>1191</v>
      </c>
      <c r="B1192" s="21" t="s">
        <v>1655</v>
      </c>
      <c r="C1192" s="21" t="s">
        <v>1317</v>
      </c>
      <c r="D1192" s="21" t="s">
        <v>1398</v>
      </c>
      <c r="E1192" s="21" t="s">
        <v>1299</v>
      </c>
      <c r="F1192" s="20">
        <v>320</v>
      </c>
      <c r="G1192" s="21">
        <v>3</v>
      </c>
      <c r="H1192" s="21">
        <v>39.7</v>
      </c>
      <c r="I1192" s="21">
        <v>0.13</v>
      </c>
      <c r="J1192" s="21">
        <f t="shared" si="36"/>
        <v>0.17468</v>
      </c>
      <c r="K1192" s="21">
        <f t="shared" si="37"/>
        <v>12.704</v>
      </c>
    </row>
    <row r="1193" ht="15" customHeight="1" spans="1:11">
      <c r="A1193" s="20">
        <v>1192</v>
      </c>
      <c r="B1193" s="21" t="s">
        <v>1655</v>
      </c>
      <c r="C1193" s="21" t="s">
        <v>1317</v>
      </c>
      <c r="D1193" s="21" t="s">
        <v>1398</v>
      </c>
      <c r="E1193" s="21" t="s">
        <v>1299</v>
      </c>
      <c r="F1193" s="20">
        <v>320</v>
      </c>
      <c r="G1193" s="21">
        <v>1</v>
      </c>
      <c r="H1193" s="21">
        <v>12.8</v>
      </c>
      <c r="I1193" s="21">
        <v>0.036</v>
      </c>
      <c r="J1193" s="21">
        <f t="shared" si="36"/>
        <v>0.05632</v>
      </c>
      <c r="K1193" s="21">
        <f t="shared" si="37"/>
        <v>4.096</v>
      </c>
    </row>
    <row r="1194" ht="15" customHeight="1" spans="1:11">
      <c r="A1194" s="20">
        <v>1193</v>
      </c>
      <c r="B1194" s="21" t="s">
        <v>1655</v>
      </c>
      <c r="C1194" s="21" t="s">
        <v>1317</v>
      </c>
      <c r="D1194" s="21" t="s">
        <v>1398</v>
      </c>
      <c r="E1194" s="21" t="s">
        <v>1299</v>
      </c>
      <c r="F1194" s="20">
        <v>320</v>
      </c>
      <c r="G1194" s="21">
        <v>1</v>
      </c>
      <c r="H1194" s="21">
        <v>4.9</v>
      </c>
      <c r="I1194" s="21">
        <v>0.027</v>
      </c>
      <c r="J1194" s="21">
        <f t="shared" si="36"/>
        <v>0.02156</v>
      </c>
      <c r="K1194" s="21">
        <f t="shared" si="37"/>
        <v>1.568</v>
      </c>
    </row>
    <row r="1195" ht="15" customHeight="1" spans="1:11">
      <c r="A1195" s="20">
        <v>1194</v>
      </c>
      <c r="B1195" s="21" t="s">
        <v>1655</v>
      </c>
      <c r="C1195" s="21" t="s">
        <v>1317</v>
      </c>
      <c r="D1195" s="21" t="s">
        <v>1398</v>
      </c>
      <c r="E1195" s="21" t="s">
        <v>1299</v>
      </c>
      <c r="F1195" s="20">
        <v>320</v>
      </c>
      <c r="G1195" s="21">
        <v>3</v>
      </c>
      <c r="H1195" s="21">
        <v>42.8</v>
      </c>
      <c r="I1195" s="21">
        <v>0.074</v>
      </c>
      <c r="J1195" s="21">
        <f t="shared" si="36"/>
        <v>0.18832</v>
      </c>
      <c r="K1195" s="21">
        <f t="shared" si="37"/>
        <v>13.696</v>
      </c>
    </row>
    <row r="1196" ht="15" customHeight="1" spans="1:11">
      <c r="A1196" s="20">
        <v>1195</v>
      </c>
      <c r="B1196" s="21" t="s">
        <v>1655</v>
      </c>
      <c r="C1196" s="21" t="s">
        <v>1317</v>
      </c>
      <c r="D1196" s="21" t="s">
        <v>1398</v>
      </c>
      <c r="E1196" s="21" t="s">
        <v>1299</v>
      </c>
      <c r="F1196" s="20">
        <v>320</v>
      </c>
      <c r="G1196" s="21">
        <v>1</v>
      </c>
      <c r="H1196" s="21">
        <v>1.7</v>
      </c>
      <c r="I1196" s="21">
        <v>0.01</v>
      </c>
      <c r="J1196" s="21">
        <f t="shared" si="36"/>
        <v>0.00748</v>
      </c>
      <c r="K1196" s="21">
        <f t="shared" si="37"/>
        <v>0.544</v>
      </c>
    </row>
    <row r="1197" ht="15" customHeight="1" spans="1:11">
      <c r="A1197" s="20">
        <v>1196</v>
      </c>
      <c r="B1197" s="21" t="s">
        <v>1655</v>
      </c>
      <c r="C1197" s="21" t="s">
        <v>1317</v>
      </c>
      <c r="D1197" s="21" t="s">
        <v>1398</v>
      </c>
      <c r="E1197" s="21" t="s">
        <v>1299</v>
      </c>
      <c r="F1197" s="20">
        <v>320</v>
      </c>
      <c r="G1197" s="21">
        <v>0.2</v>
      </c>
      <c r="H1197" s="21">
        <v>1</v>
      </c>
      <c r="I1197" s="21">
        <v>0.001</v>
      </c>
      <c r="J1197" s="21">
        <f t="shared" si="36"/>
        <v>0.0044</v>
      </c>
      <c r="K1197" s="21">
        <f t="shared" si="37"/>
        <v>0.32</v>
      </c>
    </row>
    <row r="1198" ht="15" customHeight="1" spans="1:11">
      <c r="A1198" s="20">
        <v>1197</v>
      </c>
      <c r="B1198" s="21" t="s">
        <v>1655</v>
      </c>
      <c r="C1198" s="21" t="s">
        <v>1317</v>
      </c>
      <c r="D1198" s="21" t="s">
        <v>1398</v>
      </c>
      <c r="E1198" s="21" t="s">
        <v>1299</v>
      </c>
      <c r="F1198" s="20">
        <v>320</v>
      </c>
      <c r="G1198" s="21">
        <v>0.2</v>
      </c>
      <c r="H1198" s="21">
        <v>2</v>
      </c>
      <c r="I1198" s="21">
        <v>0.02</v>
      </c>
      <c r="J1198" s="21">
        <f t="shared" si="36"/>
        <v>0.0088</v>
      </c>
      <c r="K1198" s="21">
        <f t="shared" si="37"/>
        <v>0.64</v>
      </c>
    </row>
    <row r="1199" ht="15" customHeight="1" spans="1:11">
      <c r="A1199" s="20">
        <v>1198</v>
      </c>
      <c r="B1199" s="21" t="s">
        <v>1655</v>
      </c>
      <c r="C1199" s="21" t="s">
        <v>1317</v>
      </c>
      <c r="D1199" s="21" t="s">
        <v>1398</v>
      </c>
      <c r="E1199" s="21" t="s">
        <v>1299</v>
      </c>
      <c r="F1199" s="20">
        <v>320</v>
      </c>
      <c r="G1199" s="21">
        <v>0.2</v>
      </c>
      <c r="H1199" s="21">
        <v>1</v>
      </c>
      <c r="I1199" s="21">
        <v>0.001</v>
      </c>
      <c r="J1199" s="21">
        <f t="shared" si="36"/>
        <v>0.0044</v>
      </c>
      <c r="K1199" s="21">
        <f t="shared" si="37"/>
        <v>0.32</v>
      </c>
    </row>
    <row r="1200" ht="15" customHeight="1" spans="1:11">
      <c r="A1200" s="20">
        <v>1199</v>
      </c>
      <c r="B1200" s="21" t="s">
        <v>1655</v>
      </c>
      <c r="C1200" s="21" t="s">
        <v>1317</v>
      </c>
      <c r="D1200" s="21" t="s">
        <v>1398</v>
      </c>
      <c r="E1200" s="21" t="s">
        <v>1299</v>
      </c>
      <c r="F1200" s="20">
        <v>320</v>
      </c>
      <c r="G1200" s="21">
        <v>0.2</v>
      </c>
      <c r="H1200" s="21">
        <v>2</v>
      </c>
      <c r="I1200" s="21">
        <v>0.01</v>
      </c>
      <c r="J1200" s="21">
        <f t="shared" si="36"/>
        <v>0.0088</v>
      </c>
      <c r="K1200" s="21">
        <f t="shared" si="37"/>
        <v>0.64</v>
      </c>
    </row>
    <row r="1201" ht="15" customHeight="1" spans="1:11">
      <c r="A1201" s="20">
        <v>1200</v>
      </c>
      <c r="B1201" s="21" t="s">
        <v>1655</v>
      </c>
      <c r="C1201" s="21" t="s">
        <v>1317</v>
      </c>
      <c r="D1201" s="21" t="s">
        <v>1398</v>
      </c>
      <c r="E1201" s="21" t="s">
        <v>1299</v>
      </c>
      <c r="F1201" s="20">
        <v>320</v>
      </c>
      <c r="G1201" s="21">
        <v>0.2</v>
      </c>
      <c r="H1201" s="21">
        <v>3</v>
      </c>
      <c r="I1201" s="21">
        <v>0.005</v>
      </c>
      <c r="J1201" s="21">
        <f t="shared" si="36"/>
        <v>0.0132</v>
      </c>
      <c r="K1201" s="21">
        <f t="shared" si="37"/>
        <v>0.96</v>
      </c>
    </row>
    <row r="1202" ht="15" customHeight="1" spans="1:11">
      <c r="A1202" s="20">
        <v>1201</v>
      </c>
      <c r="B1202" s="21" t="s">
        <v>1655</v>
      </c>
      <c r="C1202" s="21" t="s">
        <v>1317</v>
      </c>
      <c r="D1202" s="21" t="s">
        <v>1398</v>
      </c>
      <c r="E1202" s="21" t="s">
        <v>1299</v>
      </c>
      <c r="F1202" s="20">
        <v>320</v>
      </c>
      <c r="G1202" s="21">
        <v>1</v>
      </c>
      <c r="H1202" s="21">
        <v>10.5</v>
      </c>
      <c r="I1202" s="21">
        <v>0.031</v>
      </c>
      <c r="J1202" s="21">
        <f t="shared" si="36"/>
        <v>0.0462</v>
      </c>
      <c r="K1202" s="21">
        <f t="shared" si="37"/>
        <v>3.36</v>
      </c>
    </row>
    <row r="1203" ht="15" customHeight="1" spans="1:11">
      <c r="A1203" s="20">
        <v>1202</v>
      </c>
      <c r="B1203" s="21" t="s">
        <v>1655</v>
      </c>
      <c r="C1203" s="21" t="s">
        <v>1317</v>
      </c>
      <c r="D1203" s="21" t="s">
        <v>1398</v>
      </c>
      <c r="E1203" s="21" t="s">
        <v>1299</v>
      </c>
      <c r="F1203" s="20">
        <v>320</v>
      </c>
      <c r="G1203" s="21">
        <v>0.2</v>
      </c>
      <c r="H1203" s="21">
        <v>1</v>
      </c>
      <c r="I1203" s="21">
        <v>0.002</v>
      </c>
      <c r="J1203" s="21">
        <f t="shared" si="36"/>
        <v>0.0044</v>
      </c>
      <c r="K1203" s="21">
        <f t="shared" si="37"/>
        <v>0.32</v>
      </c>
    </row>
    <row r="1204" ht="15" customHeight="1" spans="1:11">
      <c r="A1204" s="20">
        <v>1203</v>
      </c>
      <c r="B1204" s="21" t="s">
        <v>1655</v>
      </c>
      <c r="C1204" s="21" t="s">
        <v>1317</v>
      </c>
      <c r="D1204" s="21" t="s">
        <v>1398</v>
      </c>
      <c r="E1204" s="21" t="s">
        <v>1299</v>
      </c>
      <c r="F1204" s="20">
        <v>320</v>
      </c>
      <c r="G1204" s="21">
        <v>0.2</v>
      </c>
      <c r="H1204" s="21">
        <v>1</v>
      </c>
      <c r="I1204" s="21">
        <v>0.002</v>
      </c>
      <c r="J1204" s="21">
        <f t="shared" si="36"/>
        <v>0.0044</v>
      </c>
      <c r="K1204" s="21">
        <f t="shared" si="37"/>
        <v>0.32</v>
      </c>
    </row>
    <row r="1205" ht="15" customHeight="1" spans="1:11">
      <c r="A1205" s="20">
        <v>1204</v>
      </c>
      <c r="B1205" s="21" t="s">
        <v>1655</v>
      </c>
      <c r="C1205" s="21" t="s">
        <v>1317</v>
      </c>
      <c r="D1205" s="21" t="s">
        <v>1398</v>
      </c>
      <c r="E1205" s="21" t="s">
        <v>1299</v>
      </c>
      <c r="F1205" s="20">
        <v>320</v>
      </c>
      <c r="G1205" s="21">
        <v>0.2</v>
      </c>
      <c r="H1205" s="21">
        <v>0.5</v>
      </c>
      <c r="I1205" s="21">
        <v>0.002</v>
      </c>
      <c r="J1205" s="21">
        <f t="shared" si="36"/>
        <v>0.0022</v>
      </c>
      <c r="K1205" s="21">
        <f t="shared" si="37"/>
        <v>0.16</v>
      </c>
    </row>
    <row r="1206" ht="15" customHeight="1" spans="1:11">
      <c r="A1206" s="20">
        <v>1205</v>
      </c>
      <c r="B1206" s="21" t="s">
        <v>1655</v>
      </c>
      <c r="C1206" s="21" t="s">
        <v>1317</v>
      </c>
      <c r="D1206" s="21" t="s">
        <v>1398</v>
      </c>
      <c r="E1206" s="21" t="s">
        <v>1299</v>
      </c>
      <c r="F1206" s="20">
        <v>320</v>
      </c>
      <c r="G1206" s="21">
        <v>0.2</v>
      </c>
      <c r="H1206" s="21">
        <v>0.2</v>
      </c>
      <c r="I1206" s="21">
        <v>0.002</v>
      </c>
      <c r="J1206" s="21">
        <f t="shared" si="36"/>
        <v>0.00088</v>
      </c>
      <c r="K1206" s="21">
        <f t="shared" si="37"/>
        <v>0.064</v>
      </c>
    </row>
    <row r="1207" ht="15" customHeight="1" spans="1:11">
      <c r="A1207" s="20">
        <v>1206</v>
      </c>
      <c r="B1207" s="21" t="s">
        <v>1655</v>
      </c>
      <c r="C1207" s="21" t="s">
        <v>1317</v>
      </c>
      <c r="D1207" s="21" t="s">
        <v>1398</v>
      </c>
      <c r="E1207" s="21" t="s">
        <v>1299</v>
      </c>
      <c r="F1207" s="20">
        <v>320</v>
      </c>
      <c r="G1207" s="21">
        <v>0.2</v>
      </c>
      <c r="H1207" s="21">
        <v>0.1</v>
      </c>
      <c r="I1207" s="21">
        <v>0.002</v>
      </c>
      <c r="J1207" s="21">
        <f t="shared" si="36"/>
        <v>0.00044</v>
      </c>
      <c r="K1207" s="21">
        <f t="shared" si="37"/>
        <v>0.032</v>
      </c>
    </row>
    <row r="1208" ht="15" customHeight="1" spans="1:11">
      <c r="A1208" s="20">
        <v>1207</v>
      </c>
      <c r="B1208" s="21" t="s">
        <v>1655</v>
      </c>
      <c r="C1208" s="21" t="s">
        <v>1303</v>
      </c>
      <c r="D1208" s="21" t="s">
        <v>1304</v>
      </c>
      <c r="E1208" s="21" t="s">
        <v>1299</v>
      </c>
      <c r="F1208" s="20">
        <v>320</v>
      </c>
      <c r="G1208" s="21">
        <v>63</v>
      </c>
      <c r="H1208" s="21">
        <v>724.5</v>
      </c>
      <c r="I1208" s="21">
        <v>2.35</v>
      </c>
      <c r="J1208" s="21">
        <f t="shared" si="36"/>
        <v>3.1878</v>
      </c>
      <c r="K1208" s="21">
        <f t="shared" si="37"/>
        <v>231.84</v>
      </c>
    </row>
    <row r="1209" ht="15" customHeight="1" spans="1:11">
      <c r="A1209" s="20">
        <v>1208</v>
      </c>
      <c r="B1209" s="21" t="s">
        <v>1656</v>
      </c>
      <c r="C1209" s="21" t="s">
        <v>1459</v>
      </c>
      <c r="D1209" s="21" t="s">
        <v>1321</v>
      </c>
      <c r="E1209" s="21" t="s">
        <v>1460</v>
      </c>
      <c r="F1209" s="20">
        <v>300</v>
      </c>
      <c r="G1209" s="21">
        <v>125</v>
      </c>
      <c r="H1209" s="21">
        <v>2000</v>
      </c>
      <c r="I1209" s="21">
        <v>5.84</v>
      </c>
      <c r="J1209" s="21">
        <f t="shared" si="36"/>
        <v>8.25</v>
      </c>
      <c r="K1209" s="21">
        <f t="shared" si="37"/>
        <v>600</v>
      </c>
    </row>
    <row r="1210" ht="15" customHeight="1" spans="1:11">
      <c r="A1210" s="20">
        <v>1209</v>
      </c>
      <c r="B1210" s="21" t="s">
        <v>1657</v>
      </c>
      <c r="C1210" s="21" t="s">
        <v>1313</v>
      </c>
      <c r="D1210" s="21" t="s">
        <v>1337</v>
      </c>
      <c r="E1210" s="21" t="s">
        <v>1299</v>
      </c>
      <c r="F1210" s="20">
        <v>320</v>
      </c>
      <c r="G1210" s="21">
        <v>150</v>
      </c>
      <c r="H1210" s="21">
        <v>2445</v>
      </c>
      <c r="I1210" s="21">
        <v>7.04</v>
      </c>
      <c r="J1210" s="21">
        <f t="shared" si="36"/>
        <v>10.758</v>
      </c>
      <c r="K1210" s="21">
        <f t="shared" si="37"/>
        <v>782.4</v>
      </c>
    </row>
    <row r="1211" ht="15" customHeight="1" spans="1:11">
      <c r="A1211" s="20">
        <v>1210</v>
      </c>
      <c r="B1211" s="21" t="s">
        <v>1657</v>
      </c>
      <c r="C1211" s="21" t="s">
        <v>1312</v>
      </c>
      <c r="D1211" s="21" t="s">
        <v>1307</v>
      </c>
      <c r="E1211" s="21" t="s">
        <v>1299</v>
      </c>
      <c r="F1211" s="20">
        <v>320</v>
      </c>
      <c r="G1211" s="21">
        <v>167</v>
      </c>
      <c r="H1211" s="21">
        <v>2621.9</v>
      </c>
      <c r="I1211" s="21">
        <v>7.66</v>
      </c>
      <c r="J1211" s="21">
        <f t="shared" si="36"/>
        <v>11.53636</v>
      </c>
      <c r="K1211" s="21">
        <f t="shared" si="37"/>
        <v>839.008</v>
      </c>
    </row>
    <row r="1212" ht="15" customHeight="1" spans="1:11">
      <c r="A1212" s="20">
        <v>1211</v>
      </c>
      <c r="B1212" s="21" t="s">
        <v>1657</v>
      </c>
      <c r="C1212" s="21" t="s">
        <v>1315</v>
      </c>
      <c r="D1212" s="21" t="s">
        <v>1362</v>
      </c>
      <c r="E1212" s="21" t="s">
        <v>1305</v>
      </c>
      <c r="F1212" s="20">
        <v>320</v>
      </c>
      <c r="G1212" s="21">
        <v>22</v>
      </c>
      <c r="H1212" s="21">
        <v>343.2</v>
      </c>
      <c r="I1212" s="21">
        <v>0.88</v>
      </c>
      <c r="J1212" s="21">
        <f t="shared" si="36"/>
        <v>1.51008</v>
      </c>
      <c r="K1212" s="21">
        <f t="shared" si="37"/>
        <v>109.824</v>
      </c>
    </row>
    <row r="1213" ht="15" customHeight="1" spans="1:11">
      <c r="A1213" s="20">
        <v>1212</v>
      </c>
      <c r="B1213" s="21" t="s">
        <v>1657</v>
      </c>
      <c r="C1213" s="21" t="s">
        <v>1315</v>
      </c>
      <c r="D1213" s="21" t="s">
        <v>1316</v>
      </c>
      <c r="E1213" s="21" t="s">
        <v>1305</v>
      </c>
      <c r="F1213" s="20">
        <v>320</v>
      </c>
      <c r="G1213" s="21">
        <v>71</v>
      </c>
      <c r="H1213" s="21">
        <v>1107.6</v>
      </c>
      <c r="I1213" s="21">
        <v>2.85</v>
      </c>
      <c r="J1213" s="21">
        <f t="shared" si="36"/>
        <v>4.87344</v>
      </c>
      <c r="K1213" s="21">
        <f t="shared" si="37"/>
        <v>354.432</v>
      </c>
    </row>
    <row r="1214" ht="15" customHeight="1" spans="1:11">
      <c r="A1214" s="20">
        <v>1213</v>
      </c>
      <c r="B1214" s="21" t="s">
        <v>1657</v>
      </c>
      <c r="C1214" s="21" t="s">
        <v>1546</v>
      </c>
      <c r="D1214" s="21" t="s">
        <v>1307</v>
      </c>
      <c r="E1214" s="21" t="s">
        <v>1299</v>
      </c>
      <c r="F1214" s="20">
        <v>320</v>
      </c>
      <c r="G1214" s="21">
        <v>300</v>
      </c>
      <c r="H1214" s="21">
        <v>5460</v>
      </c>
      <c r="I1214" s="21">
        <v>13.923</v>
      </c>
      <c r="J1214" s="21">
        <f t="shared" si="36"/>
        <v>24.024</v>
      </c>
      <c r="K1214" s="21">
        <f t="shared" si="37"/>
        <v>1747.2</v>
      </c>
    </row>
    <row r="1215" ht="15" customHeight="1" spans="1:11">
      <c r="A1215" s="20">
        <v>1214</v>
      </c>
      <c r="B1215" s="21" t="s">
        <v>1658</v>
      </c>
      <c r="C1215" s="21" t="s">
        <v>1303</v>
      </c>
      <c r="D1215" s="21" t="s">
        <v>1330</v>
      </c>
      <c r="E1215" s="21" t="s">
        <v>1299</v>
      </c>
      <c r="F1215" s="20">
        <v>320</v>
      </c>
      <c r="G1215" s="21">
        <v>25</v>
      </c>
      <c r="H1215" s="21">
        <v>235</v>
      </c>
      <c r="I1215" s="21">
        <v>0.93</v>
      </c>
      <c r="J1215" s="21">
        <f t="shared" si="36"/>
        <v>1.034</v>
      </c>
      <c r="K1215" s="21">
        <f t="shared" si="37"/>
        <v>75.2</v>
      </c>
    </row>
    <row r="1216" ht="15" customHeight="1" spans="1:11">
      <c r="A1216" s="20">
        <v>1215</v>
      </c>
      <c r="B1216" s="21" t="s">
        <v>1658</v>
      </c>
      <c r="C1216" s="21" t="s">
        <v>1303</v>
      </c>
      <c r="D1216" s="21" t="s">
        <v>1330</v>
      </c>
      <c r="E1216" s="21" t="s">
        <v>1299</v>
      </c>
      <c r="F1216" s="20">
        <v>320</v>
      </c>
      <c r="G1216" s="21">
        <v>144</v>
      </c>
      <c r="H1216" s="21">
        <v>1353.6</v>
      </c>
      <c r="I1216" s="21">
        <v>5.364</v>
      </c>
      <c r="J1216" s="21">
        <f t="shared" si="36"/>
        <v>5.95584</v>
      </c>
      <c r="K1216" s="21">
        <f t="shared" si="37"/>
        <v>433.152</v>
      </c>
    </row>
    <row r="1217" ht="15" customHeight="1" spans="1:11">
      <c r="A1217" s="20">
        <v>1216</v>
      </c>
      <c r="B1217" s="21" t="s">
        <v>1658</v>
      </c>
      <c r="C1217" s="21" t="s">
        <v>1324</v>
      </c>
      <c r="D1217" s="21" t="s">
        <v>1325</v>
      </c>
      <c r="E1217" s="21" t="s">
        <v>1340</v>
      </c>
      <c r="F1217" s="20">
        <v>80</v>
      </c>
      <c r="G1217" s="21">
        <v>75</v>
      </c>
      <c r="H1217" s="21">
        <v>1245</v>
      </c>
      <c r="I1217" s="21">
        <v>3.314</v>
      </c>
      <c r="J1217" s="21">
        <f t="shared" si="36"/>
        <v>1.3695</v>
      </c>
      <c r="K1217" s="21">
        <f t="shared" si="37"/>
        <v>99.6</v>
      </c>
    </row>
    <row r="1218" ht="15" customHeight="1" spans="1:11">
      <c r="A1218" s="20">
        <v>1217</v>
      </c>
      <c r="B1218" s="21" t="s">
        <v>1658</v>
      </c>
      <c r="C1218" s="21" t="s">
        <v>1317</v>
      </c>
      <c r="D1218" s="21" t="s">
        <v>1325</v>
      </c>
      <c r="E1218" s="21" t="s">
        <v>1299</v>
      </c>
      <c r="F1218" s="20">
        <v>320</v>
      </c>
      <c r="G1218" s="21">
        <v>208</v>
      </c>
      <c r="H1218" s="21">
        <v>3536</v>
      </c>
      <c r="I1218" s="21">
        <v>7.969</v>
      </c>
      <c r="J1218" s="21">
        <f t="shared" ref="J1218:J1281" si="38">SUMPRODUCT(0.01375,F1218,H1218/1000)</f>
        <v>15.5584</v>
      </c>
      <c r="K1218" s="21">
        <f t="shared" ref="K1218:K1281" si="39">SUMPRODUCT(F1218,H1218/1000)</f>
        <v>1131.52</v>
      </c>
    </row>
    <row r="1219" ht="15" customHeight="1" spans="1:11">
      <c r="A1219" s="20">
        <v>1218</v>
      </c>
      <c r="B1219" s="21" t="s">
        <v>1658</v>
      </c>
      <c r="C1219" s="21" t="s">
        <v>1317</v>
      </c>
      <c r="D1219" s="21" t="s">
        <v>1307</v>
      </c>
      <c r="E1219" s="21" t="s">
        <v>1299</v>
      </c>
      <c r="F1219" s="20">
        <v>320</v>
      </c>
      <c r="G1219" s="21">
        <v>2</v>
      </c>
      <c r="H1219" s="21">
        <v>16.7</v>
      </c>
      <c r="I1219" s="21">
        <v>0.029</v>
      </c>
      <c r="J1219" s="21">
        <f t="shared" si="38"/>
        <v>0.07348</v>
      </c>
      <c r="K1219" s="21">
        <f t="shared" si="39"/>
        <v>5.344</v>
      </c>
    </row>
    <row r="1220" ht="15" customHeight="1" spans="1:11">
      <c r="A1220" s="20">
        <v>1219</v>
      </c>
      <c r="B1220" s="21" t="s">
        <v>1658</v>
      </c>
      <c r="C1220" s="21" t="s">
        <v>1317</v>
      </c>
      <c r="D1220" s="21" t="s">
        <v>1307</v>
      </c>
      <c r="E1220" s="21" t="s">
        <v>1299</v>
      </c>
      <c r="F1220" s="20">
        <v>320</v>
      </c>
      <c r="G1220" s="21">
        <v>2.5</v>
      </c>
      <c r="H1220" s="21">
        <v>19</v>
      </c>
      <c r="I1220" s="21">
        <v>0.1</v>
      </c>
      <c r="J1220" s="21">
        <f t="shared" si="38"/>
        <v>0.0836</v>
      </c>
      <c r="K1220" s="21">
        <f t="shared" si="39"/>
        <v>6.08</v>
      </c>
    </row>
    <row r="1221" ht="15" customHeight="1" spans="1:11">
      <c r="A1221" s="20">
        <v>1220</v>
      </c>
      <c r="B1221" s="21" t="s">
        <v>1658</v>
      </c>
      <c r="C1221" s="21" t="s">
        <v>1317</v>
      </c>
      <c r="D1221" s="21" t="s">
        <v>1307</v>
      </c>
      <c r="E1221" s="21" t="s">
        <v>1299</v>
      </c>
      <c r="F1221" s="20">
        <v>320</v>
      </c>
      <c r="G1221" s="21">
        <v>0.5</v>
      </c>
      <c r="H1221" s="21">
        <v>0.6</v>
      </c>
      <c r="I1221" s="21">
        <v>0.03</v>
      </c>
      <c r="J1221" s="21">
        <f t="shared" si="38"/>
        <v>0.00264</v>
      </c>
      <c r="K1221" s="21">
        <f t="shared" si="39"/>
        <v>0.192</v>
      </c>
    </row>
    <row r="1222" ht="15" customHeight="1" spans="1:11">
      <c r="A1222" s="20">
        <v>1221</v>
      </c>
      <c r="B1222" s="21" t="s">
        <v>1658</v>
      </c>
      <c r="C1222" s="21" t="s">
        <v>1317</v>
      </c>
      <c r="D1222" s="21" t="s">
        <v>1307</v>
      </c>
      <c r="E1222" s="21" t="s">
        <v>1299</v>
      </c>
      <c r="F1222" s="20">
        <v>320</v>
      </c>
      <c r="G1222" s="21">
        <v>2</v>
      </c>
      <c r="H1222" s="21">
        <v>30.8</v>
      </c>
      <c r="I1222" s="21">
        <v>0.074</v>
      </c>
      <c r="J1222" s="21">
        <f t="shared" si="38"/>
        <v>0.13552</v>
      </c>
      <c r="K1222" s="21">
        <f t="shared" si="39"/>
        <v>9.856</v>
      </c>
    </row>
    <row r="1223" ht="15" customHeight="1" spans="1:11">
      <c r="A1223" s="20">
        <v>1222</v>
      </c>
      <c r="B1223" s="21" t="s">
        <v>1659</v>
      </c>
      <c r="C1223" s="21" t="s">
        <v>1303</v>
      </c>
      <c r="D1223" s="21" t="s">
        <v>1311</v>
      </c>
      <c r="E1223" s="21" t="s">
        <v>1299</v>
      </c>
      <c r="F1223" s="20">
        <v>320</v>
      </c>
      <c r="G1223" s="21">
        <v>192</v>
      </c>
      <c r="H1223" s="21">
        <v>1515.8</v>
      </c>
      <c r="I1223" s="21">
        <v>7.07</v>
      </c>
      <c r="J1223" s="21">
        <f t="shared" si="38"/>
        <v>6.66952</v>
      </c>
      <c r="K1223" s="21">
        <f t="shared" si="39"/>
        <v>485.056</v>
      </c>
    </row>
    <row r="1224" s="9" customFormat="1" ht="15" customHeight="1" spans="1:11">
      <c r="A1224" s="20">
        <v>1223</v>
      </c>
      <c r="B1224" s="21" t="s">
        <v>1659</v>
      </c>
      <c r="C1224" s="21" t="s">
        <v>1303</v>
      </c>
      <c r="D1224" s="21" t="s">
        <v>1311</v>
      </c>
      <c r="E1224" s="21" t="s">
        <v>1299</v>
      </c>
      <c r="F1224" s="20">
        <v>320</v>
      </c>
      <c r="G1224" s="21">
        <v>89</v>
      </c>
      <c r="H1224" s="21">
        <v>1247.8</v>
      </c>
      <c r="I1224" s="21">
        <v>1.39</v>
      </c>
      <c r="J1224" s="21">
        <f t="shared" si="38"/>
        <v>5.49032</v>
      </c>
      <c r="K1224" s="21">
        <f t="shared" si="39"/>
        <v>399.296</v>
      </c>
    </row>
    <row r="1225" ht="15" customHeight="1" spans="1:11">
      <c r="A1225" s="20">
        <v>1224</v>
      </c>
      <c r="B1225" s="21" t="s">
        <v>1659</v>
      </c>
      <c r="C1225" s="21" t="s">
        <v>1303</v>
      </c>
      <c r="D1225" s="21" t="s">
        <v>1311</v>
      </c>
      <c r="E1225" s="21" t="s">
        <v>1299</v>
      </c>
      <c r="F1225" s="20">
        <v>320</v>
      </c>
      <c r="G1225" s="21">
        <v>36</v>
      </c>
      <c r="H1225" s="21">
        <v>106.2</v>
      </c>
      <c r="I1225" s="21">
        <v>0.56</v>
      </c>
      <c r="J1225" s="21">
        <f t="shared" si="38"/>
        <v>0.46728</v>
      </c>
      <c r="K1225" s="21">
        <f t="shared" si="39"/>
        <v>33.984</v>
      </c>
    </row>
    <row r="1226" ht="15" customHeight="1" spans="1:11">
      <c r="A1226" s="20">
        <v>1225</v>
      </c>
      <c r="B1226" s="21" t="s">
        <v>1659</v>
      </c>
      <c r="C1226" s="21" t="s">
        <v>1303</v>
      </c>
      <c r="D1226" s="21" t="s">
        <v>1311</v>
      </c>
      <c r="E1226" s="21" t="s">
        <v>1299</v>
      </c>
      <c r="F1226" s="20">
        <v>320</v>
      </c>
      <c r="G1226" s="21">
        <v>50</v>
      </c>
      <c r="H1226" s="21">
        <v>525</v>
      </c>
      <c r="I1226" s="21">
        <v>1.862</v>
      </c>
      <c r="J1226" s="21">
        <f t="shared" si="38"/>
        <v>2.31</v>
      </c>
      <c r="K1226" s="21">
        <f t="shared" si="39"/>
        <v>168</v>
      </c>
    </row>
    <row r="1227" s="9" customFormat="1" ht="15" customHeight="1" spans="1:11">
      <c r="A1227" s="20">
        <v>1226</v>
      </c>
      <c r="B1227" s="21" t="s">
        <v>1659</v>
      </c>
      <c r="C1227" s="21" t="s">
        <v>1303</v>
      </c>
      <c r="D1227" s="21" t="s">
        <v>1311</v>
      </c>
      <c r="E1227" s="21" t="s">
        <v>1299</v>
      </c>
      <c r="F1227" s="20">
        <v>320</v>
      </c>
      <c r="G1227" s="21">
        <v>301</v>
      </c>
      <c r="H1227" s="21">
        <v>2745</v>
      </c>
      <c r="I1227" s="21">
        <v>8.625</v>
      </c>
      <c r="J1227" s="21">
        <f t="shared" si="38"/>
        <v>12.078</v>
      </c>
      <c r="K1227" s="21">
        <f t="shared" si="39"/>
        <v>878.4</v>
      </c>
    </row>
    <row r="1228" ht="15" customHeight="1" spans="1:11">
      <c r="A1228" s="20">
        <v>1227</v>
      </c>
      <c r="B1228" s="21" t="s">
        <v>1660</v>
      </c>
      <c r="C1228" s="21" t="s">
        <v>1367</v>
      </c>
      <c r="D1228" s="21" t="s">
        <v>1368</v>
      </c>
      <c r="E1228" s="21" t="s">
        <v>1340</v>
      </c>
      <c r="F1228" s="20">
        <v>80</v>
      </c>
      <c r="G1228" s="21">
        <v>50</v>
      </c>
      <c r="H1228" s="21">
        <v>1135</v>
      </c>
      <c r="I1228" s="21">
        <v>3.02</v>
      </c>
      <c r="J1228" s="21">
        <f t="shared" si="38"/>
        <v>1.2485</v>
      </c>
      <c r="K1228" s="21">
        <f t="shared" si="39"/>
        <v>90.8</v>
      </c>
    </row>
    <row r="1229" ht="15" customHeight="1" spans="1:11">
      <c r="A1229" s="20">
        <v>1228</v>
      </c>
      <c r="B1229" s="21" t="s">
        <v>1660</v>
      </c>
      <c r="C1229" s="21" t="s">
        <v>1367</v>
      </c>
      <c r="D1229" s="21" t="s">
        <v>1368</v>
      </c>
      <c r="E1229" s="21" t="s">
        <v>1340</v>
      </c>
      <c r="F1229" s="20">
        <v>80</v>
      </c>
      <c r="G1229" s="21">
        <v>250</v>
      </c>
      <c r="H1229" s="21">
        <v>3875</v>
      </c>
      <c r="I1229" s="21">
        <v>9.3</v>
      </c>
      <c r="J1229" s="21">
        <f t="shared" si="38"/>
        <v>4.2625</v>
      </c>
      <c r="K1229" s="21">
        <f t="shared" si="39"/>
        <v>310</v>
      </c>
    </row>
    <row r="1230" ht="15" customHeight="1" spans="1:11">
      <c r="A1230" s="20">
        <v>1229</v>
      </c>
      <c r="B1230" s="21" t="s">
        <v>1660</v>
      </c>
      <c r="C1230" s="21" t="s">
        <v>1367</v>
      </c>
      <c r="D1230" s="21" t="s">
        <v>1368</v>
      </c>
      <c r="E1230" s="21" t="s">
        <v>1340</v>
      </c>
      <c r="F1230" s="20">
        <v>80</v>
      </c>
      <c r="G1230" s="21">
        <v>15</v>
      </c>
      <c r="H1230" s="21">
        <v>187</v>
      </c>
      <c r="I1230" s="21">
        <v>0.45</v>
      </c>
      <c r="J1230" s="21">
        <f t="shared" si="38"/>
        <v>0.2057</v>
      </c>
      <c r="K1230" s="21">
        <f t="shared" si="39"/>
        <v>14.96</v>
      </c>
    </row>
    <row r="1231" ht="15" customHeight="1" spans="1:11">
      <c r="A1231" s="20">
        <v>1230</v>
      </c>
      <c r="B1231" s="21" t="s">
        <v>1660</v>
      </c>
      <c r="C1231" s="21" t="s">
        <v>1317</v>
      </c>
      <c r="D1231" s="21" t="s">
        <v>1350</v>
      </c>
      <c r="E1231" s="21" t="s">
        <v>1299</v>
      </c>
      <c r="F1231" s="20">
        <v>320</v>
      </c>
      <c r="G1231" s="21">
        <v>1000</v>
      </c>
      <c r="H1231" s="21">
        <v>16500</v>
      </c>
      <c r="I1231" s="21">
        <v>42.896</v>
      </c>
      <c r="J1231" s="21">
        <f t="shared" si="38"/>
        <v>72.6</v>
      </c>
      <c r="K1231" s="21">
        <f t="shared" si="39"/>
        <v>5280</v>
      </c>
    </row>
    <row r="1232" ht="15" customHeight="1" spans="1:11">
      <c r="A1232" s="20">
        <v>1231</v>
      </c>
      <c r="B1232" s="21" t="s">
        <v>1660</v>
      </c>
      <c r="C1232" s="21" t="s">
        <v>1317</v>
      </c>
      <c r="D1232" s="21" t="s">
        <v>1350</v>
      </c>
      <c r="E1232" s="21" t="s">
        <v>1299</v>
      </c>
      <c r="F1232" s="20">
        <v>320</v>
      </c>
      <c r="G1232" s="21">
        <v>150</v>
      </c>
      <c r="H1232" s="21">
        <v>1800</v>
      </c>
      <c r="I1232" s="21">
        <v>5.196</v>
      </c>
      <c r="J1232" s="21">
        <f t="shared" si="38"/>
        <v>7.92</v>
      </c>
      <c r="K1232" s="21">
        <f t="shared" si="39"/>
        <v>576</v>
      </c>
    </row>
    <row r="1233" ht="15" customHeight="1" spans="1:11">
      <c r="A1233" s="20">
        <v>1232</v>
      </c>
      <c r="B1233" s="21" t="s">
        <v>1660</v>
      </c>
      <c r="C1233" s="21" t="s">
        <v>1327</v>
      </c>
      <c r="D1233" s="21" t="s">
        <v>1316</v>
      </c>
      <c r="E1233" s="21" t="s">
        <v>1299</v>
      </c>
      <c r="F1233" s="20">
        <v>320</v>
      </c>
      <c r="G1233" s="21">
        <v>1123</v>
      </c>
      <c r="H1233" s="21">
        <v>16283.5</v>
      </c>
      <c r="I1233" s="21">
        <v>67.654</v>
      </c>
      <c r="J1233" s="21">
        <f t="shared" si="38"/>
        <v>71.6474</v>
      </c>
      <c r="K1233" s="21">
        <f t="shared" si="39"/>
        <v>5210.72</v>
      </c>
    </row>
    <row r="1234" ht="15" customHeight="1" spans="1:11">
      <c r="A1234" s="20">
        <v>1233</v>
      </c>
      <c r="B1234" s="21" t="s">
        <v>1660</v>
      </c>
      <c r="C1234" s="21" t="s">
        <v>1297</v>
      </c>
      <c r="D1234" s="21" t="s">
        <v>1363</v>
      </c>
      <c r="E1234" s="21" t="s">
        <v>1299</v>
      </c>
      <c r="F1234" s="20">
        <v>320</v>
      </c>
      <c r="G1234" s="21">
        <v>252</v>
      </c>
      <c r="H1234" s="21">
        <v>3906</v>
      </c>
      <c r="I1234" s="21">
        <v>10.65</v>
      </c>
      <c r="J1234" s="21">
        <f t="shared" si="38"/>
        <v>17.1864</v>
      </c>
      <c r="K1234" s="21">
        <f t="shared" si="39"/>
        <v>1249.92</v>
      </c>
    </row>
    <row r="1235" ht="15" customHeight="1" spans="1:11">
      <c r="A1235" s="20">
        <v>1234</v>
      </c>
      <c r="B1235" s="21" t="s">
        <v>1660</v>
      </c>
      <c r="C1235" s="21" t="s">
        <v>1379</v>
      </c>
      <c r="D1235" s="21" t="s">
        <v>1325</v>
      </c>
      <c r="E1235" s="21" t="s">
        <v>1305</v>
      </c>
      <c r="F1235" s="20">
        <v>320</v>
      </c>
      <c r="G1235" s="21">
        <v>100</v>
      </c>
      <c r="H1235" s="21">
        <v>2272</v>
      </c>
      <c r="I1235" s="21">
        <v>6.534</v>
      </c>
      <c r="J1235" s="21">
        <f t="shared" si="38"/>
        <v>9.9968</v>
      </c>
      <c r="K1235" s="21">
        <f t="shared" si="39"/>
        <v>727.04</v>
      </c>
    </row>
    <row r="1236" ht="15" customHeight="1" spans="1:11">
      <c r="A1236" s="20">
        <v>1235</v>
      </c>
      <c r="B1236" s="21" t="s">
        <v>1660</v>
      </c>
      <c r="C1236" s="21" t="s">
        <v>1379</v>
      </c>
      <c r="D1236" s="21" t="s">
        <v>1325</v>
      </c>
      <c r="E1236" s="21" t="s">
        <v>1380</v>
      </c>
      <c r="F1236" s="20">
        <v>210</v>
      </c>
      <c r="G1236" s="21">
        <v>300</v>
      </c>
      <c r="H1236" s="21">
        <v>6816</v>
      </c>
      <c r="I1236" s="21">
        <v>19.603</v>
      </c>
      <c r="J1236" s="21">
        <f t="shared" si="38"/>
        <v>19.6812</v>
      </c>
      <c r="K1236" s="21">
        <f t="shared" si="39"/>
        <v>1431.36</v>
      </c>
    </row>
    <row r="1237" ht="15" customHeight="1" spans="1:11">
      <c r="A1237" s="20">
        <v>1236</v>
      </c>
      <c r="B1237" s="21" t="s">
        <v>1661</v>
      </c>
      <c r="C1237" s="21" t="s">
        <v>1327</v>
      </c>
      <c r="D1237" s="21" t="s">
        <v>1316</v>
      </c>
      <c r="E1237" s="21" t="s">
        <v>1299</v>
      </c>
      <c r="F1237" s="20">
        <v>320</v>
      </c>
      <c r="G1237" s="21">
        <v>1</v>
      </c>
      <c r="H1237" s="21">
        <v>7</v>
      </c>
      <c r="I1237" s="21">
        <v>0.02</v>
      </c>
      <c r="J1237" s="21">
        <f t="shared" si="38"/>
        <v>0.0308</v>
      </c>
      <c r="K1237" s="21">
        <f t="shared" si="39"/>
        <v>2.24</v>
      </c>
    </row>
    <row r="1238" ht="15" customHeight="1" spans="1:11">
      <c r="A1238" s="20">
        <v>1237</v>
      </c>
      <c r="B1238" s="21" t="s">
        <v>1662</v>
      </c>
      <c r="C1238" s="21" t="s">
        <v>1303</v>
      </c>
      <c r="D1238" s="21" t="s">
        <v>1363</v>
      </c>
      <c r="E1238" s="21" t="s">
        <v>1299</v>
      </c>
      <c r="F1238" s="20">
        <v>320</v>
      </c>
      <c r="G1238" s="21">
        <v>67</v>
      </c>
      <c r="H1238" s="21">
        <v>703.5</v>
      </c>
      <c r="I1238" s="21">
        <v>2.496</v>
      </c>
      <c r="J1238" s="21">
        <f t="shared" si="38"/>
        <v>3.0954</v>
      </c>
      <c r="K1238" s="21">
        <f t="shared" si="39"/>
        <v>225.12</v>
      </c>
    </row>
    <row r="1239" ht="15" customHeight="1" spans="1:11">
      <c r="A1239" s="20">
        <v>1238</v>
      </c>
      <c r="B1239" s="21" t="s">
        <v>1662</v>
      </c>
      <c r="C1239" s="21" t="s">
        <v>1297</v>
      </c>
      <c r="D1239" s="21" t="s">
        <v>1301</v>
      </c>
      <c r="E1239" s="21" t="s">
        <v>1299</v>
      </c>
      <c r="F1239" s="20">
        <v>320</v>
      </c>
      <c r="G1239" s="21">
        <v>250</v>
      </c>
      <c r="H1239" s="21">
        <v>3875</v>
      </c>
      <c r="I1239" s="21">
        <v>10.57</v>
      </c>
      <c r="J1239" s="21">
        <f t="shared" si="38"/>
        <v>17.05</v>
      </c>
      <c r="K1239" s="21">
        <f t="shared" si="39"/>
        <v>1240</v>
      </c>
    </row>
    <row r="1240" ht="15" customHeight="1" spans="1:11">
      <c r="A1240" s="20">
        <v>1239</v>
      </c>
      <c r="B1240" s="21" t="s">
        <v>1662</v>
      </c>
      <c r="C1240" s="21" t="s">
        <v>1315</v>
      </c>
      <c r="D1240" s="21" t="s">
        <v>1362</v>
      </c>
      <c r="E1240" s="21" t="s">
        <v>1305</v>
      </c>
      <c r="F1240" s="20">
        <v>320</v>
      </c>
      <c r="G1240" s="21">
        <v>78</v>
      </c>
      <c r="H1240" s="21">
        <v>1216.8</v>
      </c>
      <c r="I1240" s="21">
        <v>3.13</v>
      </c>
      <c r="J1240" s="21">
        <f t="shared" si="38"/>
        <v>5.35392</v>
      </c>
      <c r="K1240" s="21">
        <f t="shared" si="39"/>
        <v>389.376</v>
      </c>
    </row>
    <row r="1241" ht="15" customHeight="1" spans="1:11">
      <c r="A1241" s="20">
        <v>1240</v>
      </c>
      <c r="B1241" s="21" t="s">
        <v>1662</v>
      </c>
      <c r="C1241" s="21" t="s">
        <v>1315</v>
      </c>
      <c r="D1241" s="21" t="s">
        <v>1343</v>
      </c>
      <c r="E1241" s="21" t="s">
        <v>1305</v>
      </c>
      <c r="F1241" s="20">
        <v>320</v>
      </c>
      <c r="G1241" s="21">
        <v>100</v>
      </c>
      <c r="H1241" s="21">
        <v>1560</v>
      </c>
      <c r="I1241" s="21">
        <v>4.01</v>
      </c>
      <c r="J1241" s="21">
        <f t="shared" si="38"/>
        <v>6.864</v>
      </c>
      <c r="K1241" s="21">
        <f t="shared" si="39"/>
        <v>499.2</v>
      </c>
    </row>
    <row r="1242" ht="15" customHeight="1" spans="1:11">
      <c r="A1242" s="20">
        <v>1241</v>
      </c>
      <c r="B1242" s="21" t="s">
        <v>1663</v>
      </c>
      <c r="C1242" s="21" t="s">
        <v>1339</v>
      </c>
      <c r="D1242" s="21" t="s">
        <v>1325</v>
      </c>
      <c r="E1242" s="21" t="s">
        <v>1340</v>
      </c>
      <c r="F1242" s="20">
        <v>50</v>
      </c>
      <c r="G1242" s="21">
        <v>75</v>
      </c>
      <c r="H1242" s="21">
        <v>1200</v>
      </c>
      <c r="I1242" s="21">
        <v>2.86</v>
      </c>
      <c r="J1242" s="21">
        <f t="shared" si="38"/>
        <v>0.825</v>
      </c>
      <c r="K1242" s="21">
        <f t="shared" si="39"/>
        <v>60</v>
      </c>
    </row>
    <row r="1243" ht="15" customHeight="1" spans="1:11">
      <c r="A1243" s="20">
        <v>1242</v>
      </c>
      <c r="B1243" s="21" t="s">
        <v>1663</v>
      </c>
      <c r="C1243" s="21" t="s">
        <v>1664</v>
      </c>
      <c r="D1243" s="21" t="s">
        <v>1307</v>
      </c>
      <c r="E1243" s="21" t="s">
        <v>1299</v>
      </c>
      <c r="F1243" s="20">
        <v>320</v>
      </c>
      <c r="G1243" s="21">
        <v>250</v>
      </c>
      <c r="H1243" s="21">
        <v>495</v>
      </c>
      <c r="I1243" s="21">
        <v>2.116</v>
      </c>
      <c r="J1243" s="21">
        <f t="shared" si="38"/>
        <v>2.178</v>
      </c>
      <c r="K1243" s="21">
        <f t="shared" si="39"/>
        <v>158.4</v>
      </c>
    </row>
    <row r="1244" ht="15" customHeight="1" spans="1:11">
      <c r="A1244" s="20">
        <v>1243</v>
      </c>
      <c r="B1244" s="21" t="s">
        <v>1665</v>
      </c>
      <c r="C1244" s="21" t="s">
        <v>1535</v>
      </c>
      <c r="D1244" s="21" t="s">
        <v>1321</v>
      </c>
      <c r="E1244" s="21" t="s">
        <v>1299</v>
      </c>
      <c r="F1244" s="20">
        <v>320</v>
      </c>
      <c r="G1244" s="21">
        <v>250</v>
      </c>
      <c r="H1244" s="21">
        <v>3500</v>
      </c>
      <c r="I1244" s="21">
        <v>7.628</v>
      </c>
      <c r="J1244" s="21">
        <f t="shared" si="38"/>
        <v>15.4</v>
      </c>
      <c r="K1244" s="21">
        <f t="shared" si="39"/>
        <v>1120</v>
      </c>
    </row>
    <row r="1245" ht="15" customHeight="1" spans="1:11">
      <c r="A1245" s="20">
        <v>1244</v>
      </c>
      <c r="B1245" s="21" t="s">
        <v>1665</v>
      </c>
      <c r="C1245" s="21" t="s">
        <v>1535</v>
      </c>
      <c r="D1245" s="21" t="s">
        <v>1321</v>
      </c>
      <c r="E1245" s="21" t="s">
        <v>1299</v>
      </c>
      <c r="F1245" s="20">
        <v>320</v>
      </c>
      <c r="G1245" s="21">
        <v>2</v>
      </c>
      <c r="H1245" s="21">
        <v>17.9</v>
      </c>
      <c r="I1245" s="21">
        <v>0.05</v>
      </c>
      <c r="J1245" s="21">
        <f t="shared" si="38"/>
        <v>0.07876</v>
      </c>
      <c r="K1245" s="21">
        <f t="shared" si="39"/>
        <v>5.728</v>
      </c>
    </row>
    <row r="1246" ht="15" customHeight="1" spans="1:11">
      <c r="A1246" s="20">
        <v>1245</v>
      </c>
      <c r="B1246" s="21" t="s">
        <v>1665</v>
      </c>
      <c r="C1246" s="21" t="s">
        <v>1546</v>
      </c>
      <c r="D1246" s="21" t="s">
        <v>1325</v>
      </c>
      <c r="E1246" s="21" t="s">
        <v>1305</v>
      </c>
      <c r="F1246" s="20">
        <v>320</v>
      </c>
      <c r="G1246" s="21">
        <v>250</v>
      </c>
      <c r="H1246" s="21">
        <v>4625</v>
      </c>
      <c r="I1246" s="21">
        <v>11.6</v>
      </c>
      <c r="J1246" s="21">
        <f t="shared" si="38"/>
        <v>20.35</v>
      </c>
      <c r="K1246" s="21">
        <f t="shared" si="39"/>
        <v>1480</v>
      </c>
    </row>
    <row r="1247" ht="15" customHeight="1" spans="1:11">
      <c r="A1247" s="20">
        <v>1246</v>
      </c>
      <c r="B1247" s="21" t="s">
        <v>1666</v>
      </c>
      <c r="C1247" s="21" t="s">
        <v>1317</v>
      </c>
      <c r="D1247" s="21" t="s">
        <v>1350</v>
      </c>
      <c r="E1247" s="21" t="s">
        <v>1299</v>
      </c>
      <c r="F1247" s="20">
        <v>320</v>
      </c>
      <c r="G1247" s="21">
        <v>759</v>
      </c>
      <c r="H1247" s="21">
        <v>12751.2</v>
      </c>
      <c r="I1247" s="21">
        <v>29.08</v>
      </c>
      <c r="J1247" s="21">
        <f t="shared" si="38"/>
        <v>56.10528</v>
      </c>
      <c r="K1247" s="21">
        <f t="shared" si="39"/>
        <v>4080.384</v>
      </c>
    </row>
    <row r="1248" ht="15" customHeight="1" spans="1:11">
      <c r="A1248" s="20">
        <v>1247</v>
      </c>
      <c r="B1248" s="21" t="s">
        <v>1666</v>
      </c>
      <c r="C1248" s="21" t="s">
        <v>1297</v>
      </c>
      <c r="D1248" s="21" t="s">
        <v>1363</v>
      </c>
      <c r="E1248" s="21" t="s">
        <v>1299</v>
      </c>
      <c r="F1248" s="20">
        <v>320</v>
      </c>
      <c r="G1248" s="21">
        <v>295</v>
      </c>
      <c r="H1248" s="21">
        <v>6195</v>
      </c>
      <c r="I1248" s="21">
        <v>21.13</v>
      </c>
      <c r="J1248" s="21">
        <f t="shared" si="38"/>
        <v>27.258</v>
      </c>
      <c r="K1248" s="21">
        <f t="shared" si="39"/>
        <v>1982.4</v>
      </c>
    </row>
    <row r="1249" ht="15" customHeight="1" spans="1:11">
      <c r="A1249" s="20">
        <v>1248</v>
      </c>
      <c r="B1249" s="21" t="s">
        <v>1666</v>
      </c>
      <c r="C1249" s="21" t="s">
        <v>1297</v>
      </c>
      <c r="D1249" s="21" t="s">
        <v>1301</v>
      </c>
      <c r="E1249" s="21" t="s">
        <v>1299</v>
      </c>
      <c r="F1249" s="20">
        <v>320</v>
      </c>
      <c r="G1249" s="21">
        <v>125</v>
      </c>
      <c r="H1249" s="21">
        <v>2625</v>
      </c>
      <c r="I1249" s="21">
        <v>8.96</v>
      </c>
      <c r="J1249" s="21">
        <f t="shared" si="38"/>
        <v>11.55</v>
      </c>
      <c r="K1249" s="21">
        <f t="shared" si="39"/>
        <v>840</v>
      </c>
    </row>
    <row r="1250" ht="15" customHeight="1" spans="1:11">
      <c r="A1250" s="20">
        <v>1249</v>
      </c>
      <c r="B1250" s="21" t="s">
        <v>1666</v>
      </c>
      <c r="C1250" s="21" t="s">
        <v>1300</v>
      </c>
      <c r="D1250" s="21" t="s">
        <v>1301</v>
      </c>
      <c r="E1250" s="21" t="s">
        <v>1299</v>
      </c>
      <c r="F1250" s="20">
        <v>320</v>
      </c>
      <c r="G1250" s="21">
        <v>81</v>
      </c>
      <c r="H1250" s="21">
        <v>1085.6</v>
      </c>
      <c r="I1250" s="21">
        <v>2.131</v>
      </c>
      <c r="J1250" s="21">
        <f t="shared" si="38"/>
        <v>4.77664</v>
      </c>
      <c r="K1250" s="21">
        <f t="shared" si="39"/>
        <v>347.392</v>
      </c>
    </row>
    <row r="1251" ht="15" customHeight="1" spans="1:11">
      <c r="A1251" s="20">
        <v>1250</v>
      </c>
      <c r="B1251" s="21" t="s">
        <v>1666</v>
      </c>
      <c r="C1251" s="21" t="s">
        <v>1327</v>
      </c>
      <c r="D1251" s="21" t="s">
        <v>1316</v>
      </c>
      <c r="E1251" s="21" t="s">
        <v>1299</v>
      </c>
      <c r="F1251" s="20">
        <v>320</v>
      </c>
      <c r="G1251" s="21">
        <v>307</v>
      </c>
      <c r="H1251" s="21">
        <v>5219</v>
      </c>
      <c r="I1251" s="21">
        <v>23.22</v>
      </c>
      <c r="J1251" s="21">
        <f t="shared" si="38"/>
        <v>22.9636</v>
      </c>
      <c r="K1251" s="21">
        <f t="shared" si="39"/>
        <v>1670.08</v>
      </c>
    </row>
    <row r="1252" ht="15" customHeight="1" spans="1:11">
      <c r="A1252" s="20">
        <v>1251</v>
      </c>
      <c r="B1252" s="21" t="s">
        <v>1666</v>
      </c>
      <c r="C1252" s="21" t="s">
        <v>1327</v>
      </c>
      <c r="D1252" s="21" t="s">
        <v>1316</v>
      </c>
      <c r="E1252" s="21" t="s">
        <v>1299</v>
      </c>
      <c r="F1252" s="20">
        <v>320</v>
      </c>
      <c r="G1252" s="21">
        <v>734</v>
      </c>
      <c r="H1252" s="21">
        <v>9468.8</v>
      </c>
      <c r="I1252" s="21">
        <v>44.22</v>
      </c>
      <c r="J1252" s="21">
        <f t="shared" si="38"/>
        <v>41.66272</v>
      </c>
      <c r="K1252" s="21">
        <f t="shared" si="39"/>
        <v>3030.016</v>
      </c>
    </row>
    <row r="1253" ht="15" customHeight="1" spans="1:11">
      <c r="A1253" s="20">
        <v>1252</v>
      </c>
      <c r="B1253" s="21" t="s">
        <v>1666</v>
      </c>
      <c r="C1253" s="21" t="s">
        <v>1327</v>
      </c>
      <c r="D1253" s="21" t="s">
        <v>1316</v>
      </c>
      <c r="E1253" s="21" t="s">
        <v>1299</v>
      </c>
      <c r="F1253" s="20">
        <v>320</v>
      </c>
      <c r="G1253" s="21">
        <v>3</v>
      </c>
      <c r="H1253" s="21">
        <v>26.4</v>
      </c>
      <c r="I1253" s="21">
        <v>0.1</v>
      </c>
      <c r="J1253" s="21">
        <f t="shared" si="38"/>
        <v>0.11616</v>
      </c>
      <c r="K1253" s="21">
        <f t="shared" si="39"/>
        <v>8.448</v>
      </c>
    </row>
    <row r="1254" ht="15" customHeight="1" spans="1:11">
      <c r="A1254" s="20">
        <v>1253</v>
      </c>
      <c r="B1254" s="21" t="s">
        <v>1666</v>
      </c>
      <c r="C1254" s="21" t="s">
        <v>1327</v>
      </c>
      <c r="D1254" s="21" t="s">
        <v>1316</v>
      </c>
      <c r="E1254" s="21" t="s">
        <v>1299</v>
      </c>
      <c r="F1254" s="20">
        <v>320</v>
      </c>
      <c r="G1254" s="21">
        <v>1</v>
      </c>
      <c r="H1254" s="21">
        <v>13.5</v>
      </c>
      <c r="I1254" s="21">
        <v>0.01</v>
      </c>
      <c r="J1254" s="21">
        <f t="shared" si="38"/>
        <v>0.0594</v>
      </c>
      <c r="K1254" s="21">
        <f t="shared" si="39"/>
        <v>4.32</v>
      </c>
    </row>
    <row r="1255" ht="15" customHeight="1" spans="1:11">
      <c r="A1255" s="20">
        <v>1254</v>
      </c>
      <c r="B1255" s="21" t="s">
        <v>1666</v>
      </c>
      <c r="C1255" s="21" t="s">
        <v>1327</v>
      </c>
      <c r="D1255" s="21" t="s">
        <v>1316</v>
      </c>
      <c r="E1255" s="21" t="s">
        <v>1299</v>
      </c>
      <c r="F1255" s="20">
        <v>320</v>
      </c>
      <c r="G1255" s="21">
        <v>1</v>
      </c>
      <c r="H1255" s="21">
        <v>8.5</v>
      </c>
      <c r="I1255" s="21">
        <v>0.02</v>
      </c>
      <c r="J1255" s="21">
        <f t="shared" si="38"/>
        <v>0.0374</v>
      </c>
      <c r="K1255" s="21">
        <f t="shared" si="39"/>
        <v>2.72</v>
      </c>
    </row>
    <row r="1256" ht="15" customHeight="1" spans="1:11">
      <c r="A1256" s="20">
        <v>1255</v>
      </c>
      <c r="B1256" s="21" t="s">
        <v>1666</v>
      </c>
      <c r="C1256" s="21" t="s">
        <v>1327</v>
      </c>
      <c r="D1256" s="21" t="s">
        <v>1316</v>
      </c>
      <c r="E1256" s="21" t="s">
        <v>1299</v>
      </c>
      <c r="F1256" s="20">
        <v>320</v>
      </c>
      <c r="G1256" s="21">
        <v>1</v>
      </c>
      <c r="H1256" s="21">
        <v>13.5</v>
      </c>
      <c r="I1256" s="21">
        <v>0.05</v>
      </c>
      <c r="J1256" s="21">
        <f t="shared" si="38"/>
        <v>0.0594</v>
      </c>
      <c r="K1256" s="21">
        <f t="shared" si="39"/>
        <v>4.32</v>
      </c>
    </row>
    <row r="1257" ht="15" customHeight="1" spans="1:11">
      <c r="A1257" s="20">
        <v>1256</v>
      </c>
      <c r="B1257" s="21" t="s">
        <v>1666</v>
      </c>
      <c r="C1257" s="21" t="s">
        <v>1327</v>
      </c>
      <c r="D1257" s="21" t="s">
        <v>1316</v>
      </c>
      <c r="E1257" s="21" t="s">
        <v>1299</v>
      </c>
      <c r="F1257" s="20">
        <v>320</v>
      </c>
      <c r="G1257" s="21">
        <v>3</v>
      </c>
      <c r="H1257" s="21">
        <v>36.6</v>
      </c>
      <c r="I1257" s="21">
        <v>0.03</v>
      </c>
      <c r="J1257" s="21">
        <f t="shared" si="38"/>
        <v>0.16104</v>
      </c>
      <c r="K1257" s="21">
        <f t="shared" si="39"/>
        <v>11.712</v>
      </c>
    </row>
    <row r="1258" ht="15" customHeight="1" spans="1:11">
      <c r="A1258" s="20">
        <v>1257</v>
      </c>
      <c r="B1258" s="21" t="s">
        <v>1666</v>
      </c>
      <c r="C1258" s="21" t="s">
        <v>1327</v>
      </c>
      <c r="D1258" s="21" t="s">
        <v>1316</v>
      </c>
      <c r="E1258" s="21" t="s">
        <v>1299</v>
      </c>
      <c r="F1258" s="20">
        <v>320</v>
      </c>
      <c r="G1258" s="21">
        <v>1</v>
      </c>
      <c r="H1258" s="21">
        <v>12.4</v>
      </c>
      <c r="I1258" s="21">
        <v>0.05</v>
      </c>
      <c r="J1258" s="21">
        <f t="shared" si="38"/>
        <v>0.05456</v>
      </c>
      <c r="K1258" s="21">
        <f t="shared" si="39"/>
        <v>3.968</v>
      </c>
    </row>
    <row r="1259" ht="15" customHeight="1" spans="1:11">
      <c r="A1259" s="20">
        <v>1258</v>
      </c>
      <c r="B1259" s="21" t="s">
        <v>1666</v>
      </c>
      <c r="C1259" s="21" t="s">
        <v>1313</v>
      </c>
      <c r="D1259" s="21" t="s">
        <v>1301</v>
      </c>
      <c r="E1259" s="21" t="s">
        <v>1299</v>
      </c>
      <c r="F1259" s="20">
        <v>320</v>
      </c>
      <c r="G1259" s="21">
        <v>150</v>
      </c>
      <c r="H1259" s="21">
        <v>2445</v>
      </c>
      <c r="I1259" s="21">
        <v>7.04</v>
      </c>
      <c r="J1259" s="21">
        <f t="shared" si="38"/>
        <v>10.758</v>
      </c>
      <c r="K1259" s="21">
        <f t="shared" si="39"/>
        <v>782.4</v>
      </c>
    </row>
    <row r="1260" ht="15" customHeight="1" spans="1:11">
      <c r="A1260" s="20">
        <v>1259</v>
      </c>
      <c r="B1260" s="21" t="s">
        <v>1666</v>
      </c>
      <c r="C1260" s="21" t="s">
        <v>1371</v>
      </c>
      <c r="D1260" s="21" t="s">
        <v>1372</v>
      </c>
      <c r="E1260" s="21" t="s">
        <v>1299</v>
      </c>
      <c r="F1260" s="20">
        <v>320</v>
      </c>
      <c r="G1260" s="21">
        <v>87</v>
      </c>
      <c r="H1260" s="21">
        <v>1312.5</v>
      </c>
      <c r="I1260" s="21">
        <v>3.85</v>
      </c>
      <c r="J1260" s="21">
        <f t="shared" si="38"/>
        <v>5.775</v>
      </c>
      <c r="K1260" s="21">
        <f t="shared" si="39"/>
        <v>420</v>
      </c>
    </row>
    <row r="1261" ht="15" customHeight="1" spans="1:11">
      <c r="A1261" s="20">
        <v>1260</v>
      </c>
      <c r="B1261" s="21" t="s">
        <v>1666</v>
      </c>
      <c r="C1261" s="21" t="s">
        <v>1371</v>
      </c>
      <c r="D1261" s="21" t="s">
        <v>1372</v>
      </c>
      <c r="E1261" s="21" t="s">
        <v>1299</v>
      </c>
      <c r="F1261" s="20">
        <v>320</v>
      </c>
      <c r="G1261" s="21">
        <v>57</v>
      </c>
      <c r="H1261" s="21">
        <v>843.75</v>
      </c>
      <c r="I1261" s="21">
        <v>2.48</v>
      </c>
      <c r="J1261" s="21">
        <f t="shared" si="38"/>
        <v>3.7125</v>
      </c>
      <c r="K1261" s="21">
        <f t="shared" si="39"/>
        <v>270</v>
      </c>
    </row>
    <row r="1262" ht="15" customHeight="1" spans="1:11">
      <c r="A1262" s="20">
        <v>1261</v>
      </c>
      <c r="B1262" s="21" t="s">
        <v>1666</v>
      </c>
      <c r="C1262" s="21" t="s">
        <v>1371</v>
      </c>
      <c r="D1262" s="21" t="s">
        <v>1328</v>
      </c>
      <c r="E1262" s="21" t="s">
        <v>1299</v>
      </c>
      <c r="F1262" s="20">
        <v>320</v>
      </c>
      <c r="G1262" s="21">
        <v>1</v>
      </c>
      <c r="H1262" s="21">
        <v>4.7</v>
      </c>
      <c r="I1262" s="21">
        <v>0.02</v>
      </c>
      <c r="J1262" s="21">
        <f t="shared" si="38"/>
        <v>0.02068</v>
      </c>
      <c r="K1262" s="21">
        <f t="shared" si="39"/>
        <v>1.504</v>
      </c>
    </row>
    <row r="1263" ht="15" customHeight="1" spans="1:11">
      <c r="A1263" s="20">
        <v>1262</v>
      </c>
      <c r="B1263" s="21" t="s">
        <v>1666</v>
      </c>
      <c r="C1263" s="21" t="s">
        <v>1371</v>
      </c>
      <c r="D1263" s="21" t="s">
        <v>1328</v>
      </c>
      <c r="E1263" s="21" t="s">
        <v>1299</v>
      </c>
      <c r="F1263" s="20">
        <v>320</v>
      </c>
      <c r="G1263" s="21">
        <v>1</v>
      </c>
      <c r="H1263" s="21">
        <v>3.3</v>
      </c>
      <c r="I1263" s="21">
        <v>0.01</v>
      </c>
      <c r="J1263" s="21">
        <f t="shared" si="38"/>
        <v>0.01452</v>
      </c>
      <c r="K1263" s="21">
        <f t="shared" si="39"/>
        <v>1.056</v>
      </c>
    </row>
    <row r="1264" s="9" customFormat="1" ht="15" customHeight="1" spans="1:11">
      <c r="A1264" s="20">
        <v>1263</v>
      </c>
      <c r="B1264" s="21" t="s">
        <v>1667</v>
      </c>
      <c r="C1264" s="21" t="s">
        <v>1361</v>
      </c>
      <c r="D1264" s="21" t="s">
        <v>1362</v>
      </c>
      <c r="E1264" s="21" t="s">
        <v>1305</v>
      </c>
      <c r="F1264" s="20">
        <v>320</v>
      </c>
      <c r="G1264" s="21">
        <v>100</v>
      </c>
      <c r="H1264" s="21">
        <v>2150</v>
      </c>
      <c r="I1264" s="21">
        <v>5.48</v>
      </c>
      <c r="J1264" s="21">
        <f t="shared" si="38"/>
        <v>9.46</v>
      </c>
      <c r="K1264" s="21">
        <f t="shared" si="39"/>
        <v>688</v>
      </c>
    </row>
    <row r="1265" s="9" customFormat="1" ht="15" customHeight="1" spans="1:11">
      <c r="A1265" s="20">
        <v>1264</v>
      </c>
      <c r="B1265" s="21" t="s">
        <v>1667</v>
      </c>
      <c r="C1265" s="21" t="s">
        <v>1361</v>
      </c>
      <c r="D1265" s="21" t="s">
        <v>1362</v>
      </c>
      <c r="E1265" s="21" t="s">
        <v>1305</v>
      </c>
      <c r="F1265" s="20">
        <v>320</v>
      </c>
      <c r="G1265" s="21">
        <v>300</v>
      </c>
      <c r="H1265" s="21">
        <v>6450</v>
      </c>
      <c r="I1265" s="21">
        <v>15.581</v>
      </c>
      <c r="J1265" s="21">
        <f t="shared" si="38"/>
        <v>28.38</v>
      </c>
      <c r="K1265" s="21">
        <f t="shared" si="39"/>
        <v>2064</v>
      </c>
    </row>
    <row r="1266" s="9" customFormat="1" ht="15" customHeight="1" spans="1:11">
      <c r="A1266" s="20">
        <v>1265</v>
      </c>
      <c r="B1266" s="21" t="s">
        <v>1667</v>
      </c>
      <c r="C1266" s="21" t="s">
        <v>1361</v>
      </c>
      <c r="D1266" s="21" t="s">
        <v>1362</v>
      </c>
      <c r="E1266" s="21" t="s">
        <v>1305</v>
      </c>
      <c r="F1266" s="20">
        <v>320</v>
      </c>
      <c r="G1266" s="21">
        <v>3</v>
      </c>
      <c r="H1266" s="21">
        <v>32.5</v>
      </c>
      <c r="I1266" s="21">
        <v>0.084</v>
      </c>
      <c r="J1266" s="21">
        <f t="shared" si="38"/>
        <v>0.143</v>
      </c>
      <c r="K1266" s="21">
        <f t="shared" si="39"/>
        <v>10.4</v>
      </c>
    </row>
    <row r="1267" ht="15" customHeight="1" spans="1:11">
      <c r="A1267" s="20">
        <v>1266</v>
      </c>
      <c r="B1267" s="21" t="s">
        <v>1667</v>
      </c>
      <c r="C1267" s="21" t="s">
        <v>1361</v>
      </c>
      <c r="D1267" s="21" t="s">
        <v>1362</v>
      </c>
      <c r="E1267" s="21" t="s">
        <v>1305</v>
      </c>
      <c r="F1267" s="20">
        <v>320</v>
      </c>
      <c r="G1267" s="21">
        <v>2</v>
      </c>
      <c r="H1267" s="21">
        <v>5</v>
      </c>
      <c r="I1267" s="21">
        <v>0.04</v>
      </c>
      <c r="J1267" s="21">
        <f t="shared" si="38"/>
        <v>0.022</v>
      </c>
      <c r="K1267" s="21">
        <f t="shared" si="39"/>
        <v>1.6</v>
      </c>
    </row>
    <row r="1268" ht="15" customHeight="1" spans="1:11">
      <c r="A1268" s="20">
        <v>1267</v>
      </c>
      <c r="B1268" s="21" t="s">
        <v>1668</v>
      </c>
      <c r="C1268" s="21" t="s">
        <v>1339</v>
      </c>
      <c r="D1268" s="21" t="s">
        <v>1325</v>
      </c>
      <c r="E1268" s="21" t="s">
        <v>1359</v>
      </c>
      <c r="F1268" s="20">
        <v>50</v>
      </c>
      <c r="G1268" s="21">
        <v>75</v>
      </c>
      <c r="H1268" s="21">
        <v>1200</v>
      </c>
      <c r="I1268" s="21">
        <v>2.86</v>
      </c>
      <c r="J1268" s="21">
        <f t="shared" si="38"/>
        <v>0.825</v>
      </c>
      <c r="K1268" s="21">
        <f t="shared" si="39"/>
        <v>60</v>
      </c>
    </row>
    <row r="1269" ht="15" customHeight="1" spans="1:11">
      <c r="A1269" s="20">
        <v>1268</v>
      </c>
      <c r="B1269" s="21" t="s">
        <v>1668</v>
      </c>
      <c r="C1269" s="21" t="s">
        <v>1553</v>
      </c>
      <c r="D1269" s="21" t="s">
        <v>1390</v>
      </c>
      <c r="E1269" s="21" t="s">
        <v>1299</v>
      </c>
      <c r="F1269" s="20">
        <v>320</v>
      </c>
      <c r="G1269" s="21">
        <v>250</v>
      </c>
      <c r="H1269" s="21">
        <v>4125</v>
      </c>
      <c r="I1269" s="21">
        <v>11.975</v>
      </c>
      <c r="J1269" s="21">
        <f t="shared" si="38"/>
        <v>18.15</v>
      </c>
      <c r="K1269" s="21">
        <f t="shared" si="39"/>
        <v>1320</v>
      </c>
    </row>
    <row r="1270" ht="15" customHeight="1" spans="1:11">
      <c r="A1270" s="20">
        <v>1269</v>
      </c>
      <c r="B1270" s="21" t="s">
        <v>1668</v>
      </c>
      <c r="C1270" s="21" t="s">
        <v>1297</v>
      </c>
      <c r="D1270" s="21" t="s">
        <v>1298</v>
      </c>
      <c r="E1270" s="21" t="s">
        <v>1299</v>
      </c>
      <c r="F1270" s="20">
        <v>320</v>
      </c>
      <c r="G1270" s="21">
        <v>150</v>
      </c>
      <c r="H1270" s="21">
        <v>2325</v>
      </c>
      <c r="I1270" s="21">
        <v>6.34</v>
      </c>
      <c r="J1270" s="21">
        <f t="shared" si="38"/>
        <v>10.23</v>
      </c>
      <c r="K1270" s="21">
        <f t="shared" si="39"/>
        <v>744</v>
      </c>
    </row>
    <row r="1271" ht="15" customHeight="1" spans="1:11">
      <c r="A1271" s="20">
        <v>1270</v>
      </c>
      <c r="B1271" s="21" t="s">
        <v>1668</v>
      </c>
      <c r="C1271" s="21" t="s">
        <v>1297</v>
      </c>
      <c r="D1271" s="21" t="s">
        <v>1298</v>
      </c>
      <c r="E1271" s="21" t="s">
        <v>1299</v>
      </c>
      <c r="F1271" s="20">
        <v>320</v>
      </c>
      <c r="G1271" s="21">
        <v>577</v>
      </c>
      <c r="H1271" s="21">
        <v>12117</v>
      </c>
      <c r="I1271" s="21">
        <v>35.14</v>
      </c>
      <c r="J1271" s="21">
        <f t="shared" si="38"/>
        <v>53.3148</v>
      </c>
      <c r="K1271" s="21">
        <f t="shared" si="39"/>
        <v>3877.44</v>
      </c>
    </row>
    <row r="1272" ht="15" customHeight="1" spans="1:11">
      <c r="A1272" s="20">
        <v>1271</v>
      </c>
      <c r="B1272" s="21" t="s">
        <v>1668</v>
      </c>
      <c r="C1272" s="21" t="s">
        <v>1297</v>
      </c>
      <c r="D1272" s="21" t="s">
        <v>1298</v>
      </c>
      <c r="E1272" s="21" t="s">
        <v>1299</v>
      </c>
      <c r="F1272" s="20">
        <v>320</v>
      </c>
      <c r="G1272" s="21">
        <v>176</v>
      </c>
      <c r="H1272" s="21">
        <v>2604.8</v>
      </c>
      <c r="I1272" s="21">
        <v>7.44</v>
      </c>
      <c r="J1272" s="21">
        <f t="shared" si="38"/>
        <v>11.46112</v>
      </c>
      <c r="K1272" s="21">
        <f t="shared" si="39"/>
        <v>833.536</v>
      </c>
    </row>
    <row r="1273" ht="15" customHeight="1" spans="1:11">
      <c r="A1273" s="20">
        <v>1272</v>
      </c>
      <c r="B1273" s="21" t="s">
        <v>1668</v>
      </c>
      <c r="C1273" s="21" t="s">
        <v>1300</v>
      </c>
      <c r="D1273" s="21" t="s">
        <v>1301</v>
      </c>
      <c r="E1273" s="21" t="s">
        <v>1299</v>
      </c>
      <c r="F1273" s="20">
        <v>320</v>
      </c>
      <c r="G1273" s="21">
        <v>2800</v>
      </c>
      <c r="H1273" s="21">
        <v>45080</v>
      </c>
      <c r="I1273" s="21">
        <v>111.62</v>
      </c>
      <c r="J1273" s="21">
        <f t="shared" si="38"/>
        <v>198.352</v>
      </c>
      <c r="K1273" s="21">
        <f t="shared" si="39"/>
        <v>14425.6</v>
      </c>
    </row>
    <row r="1274" ht="15" customHeight="1" spans="1:11">
      <c r="A1274" s="20">
        <v>1273</v>
      </c>
      <c r="B1274" s="21" t="s">
        <v>1668</v>
      </c>
      <c r="C1274" s="21" t="s">
        <v>1463</v>
      </c>
      <c r="D1274" s="21" t="s">
        <v>1464</v>
      </c>
      <c r="E1274" s="21" t="s">
        <v>1299</v>
      </c>
      <c r="F1274" s="20">
        <v>320</v>
      </c>
      <c r="G1274" s="21">
        <v>300</v>
      </c>
      <c r="H1274" s="21">
        <v>3240</v>
      </c>
      <c r="I1274" s="21">
        <v>9.2</v>
      </c>
      <c r="J1274" s="21">
        <f t="shared" si="38"/>
        <v>14.256</v>
      </c>
      <c r="K1274" s="21">
        <f t="shared" si="39"/>
        <v>1036.8</v>
      </c>
    </row>
    <row r="1275" s="9" customFormat="1" ht="15" customHeight="1" spans="1:11">
      <c r="A1275" s="20">
        <v>1274</v>
      </c>
      <c r="B1275" s="21" t="s">
        <v>1669</v>
      </c>
      <c r="C1275" s="21" t="s">
        <v>1670</v>
      </c>
      <c r="D1275" s="21" t="s">
        <v>1671</v>
      </c>
      <c r="E1275" s="21" t="s">
        <v>1299</v>
      </c>
      <c r="F1275" s="20">
        <v>320</v>
      </c>
      <c r="G1275" s="21">
        <v>150</v>
      </c>
      <c r="H1275" s="21">
        <v>2895</v>
      </c>
      <c r="I1275" s="21">
        <v>6.034</v>
      </c>
      <c r="J1275" s="21">
        <f t="shared" si="38"/>
        <v>12.738</v>
      </c>
      <c r="K1275" s="21">
        <f t="shared" si="39"/>
        <v>926.4</v>
      </c>
    </row>
    <row r="1276" ht="15" customHeight="1" spans="1:11">
      <c r="A1276" s="20">
        <v>1275</v>
      </c>
      <c r="B1276" s="21" t="s">
        <v>1669</v>
      </c>
      <c r="C1276" s="21" t="s">
        <v>1670</v>
      </c>
      <c r="D1276" s="21" t="s">
        <v>1671</v>
      </c>
      <c r="E1276" s="21" t="s">
        <v>1299</v>
      </c>
      <c r="F1276" s="20">
        <v>320</v>
      </c>
      <c r="G1276" s="21">
        <v>80</v>
      </c>
      <c r="H1276" s="21">
        <v>1888</v>
      </c>
      <c r="I1276" s="21">
        <v>4.743</v>
      </c>
      <c r="J1276" s="21">
        <f t="shared" si="38"/>
        <v>8.3072</v>
      </c>
      <c r="K1276" s="21">
        <f t="shared" si="39"/>
        <v>604.16</v>
      </c>
    </row>
    <row r="1277" s="9" customFormat="1" ht="15" customHeight="1" spans="1:11">
      <c r="A1277" s="20">
        <v>1276</v>
      </c>
      <c r="B1277" s="21" t="s">
        <v>1669</v>
      </c>
      <c r="C1277" s="21" t="s">
        <v>1670</v>
      </c>
      <c r="D1277" s="21" t="s">
        <v>1671</v>
      </c>
      <c r="E1277" s="21" t="s">
        <v>1299</v>
      </c>
      <c r="F1277" s="20">
        <v>320</v>
      </c>
      <c r="G1277" s="21">
        <v>200</v>
      </c>
      <c r="H1277" s="21">
        <v>2500</v>
      </c>
      <c r="I1277" s="21">
        <v>7.507</v>
      </c>
      <c r="J1277" s="21">
        <f t="shared" si="38"/>
        <v>11</v>
      </c>
      <c r="K1277" s="21">
        <f t="shared" si="39"/>
        <v>800</v>
      </c>
    </row>
    <row r="1278" s="9" customFormat="1" ht="15" customHeight="1" spans="1:11">
      <c r="A1278" s="20">
        <v>1277</v>
      </c>
      <c r="B1278" s="21" t="s">
        <v>1669</v>
      </c>
      <c r="C1278" s="21" t="s">
        <v>1670</v>
      </c>
      <c r="D1278" s="21" t="s">
        <v>1671</v>
      </c>
      <c r="E1278" s="21" t="s">
        <v>1299</v>
      </c>
      <c r="F1278" s="20">
        <v>320</v>
      </c>
      <c r="G1278" s="21">
        <v>4</v>
      </c>
      <c r="H1278" s="21">
        <v>33.6</v>
      </c>
      <c r="I1278" s="21">
        <v>0.09</v>
      </c>
      <c r="J1278" s="21">
        <f t="shared" si="38"/>
        <v>0.14784</v>
      </c>
      <c r="K1278" s="21">
        <f t="shared" si="39"/>
        <v>10.752</v>
      </c>
    </row>
    <row r="1279" ht="15" customHeight="1" spans="1:11">
      <c r="A1279" s="20">
        <v>1278</v>
      </c>
      <c r="B1279" s="21" t="s">
        <v>1669</v>
      </c>
      <c r="C1279" s="21" t="s">
        <v>1313</v>
      </c>
      <c r="D1279" s="21" t="s">
        <v>1330</v>
      </c>
      <c r="E1279" s="21" t="s">
        <v>1299</v>
      </c>
      <c r="F1279" s="20">
        <v>320</v>
      </c>
      <c r="G1279" s="21">
        <v>1705</v>
      </c>
      <c r="H1279" s="21">
        <v>24211</v>
      </c>
      <c r="I1279" s="21">
        <v>66.98</v>
      </c>
      <c r="J1279" s="21">
        <f t="shared" si="38"/>
        <v>106.5284</v>
      </c>
      <c r="K1279" s="21">
        <f t="shared" si="39"/>
        <v>7747.52</v>
      </c>
    </row>
    <row r="1280" ht="15" customHeight="1" spans="1:11">
      <c r="A1280" s="20">
        <v>1279</v>
      </c>
      <c r="B1280" s="21" t="s">
        <v>1669</v>
      </c>
      <c r="C1280" s="21" t="s">
        <v>1315</v>
      </c>
      <c r="D1280" s="21" t="s">
        <v>1314</v>
      </c>
      <c r="E1280" s="21" t="s">
        <v>1305</v>
      </c>
      <c r="F1280" s="20">
        <v>320</v>
      </c>
      <c r="G1280" s="21">
        <v>100</v>
      </c>
      <c r="H1280" s="21">
        <v>1560</v>
      </c>
      <c r="I1280" s="21">
        <v>4.01</v>
      </c>
      <c r="J1280" s="21">
        <f t="shared" si="38"/>
        <v>6.864</v>
      </c>
      <c r="K1280" s="21">
        <f t="shared" si="39"/>
        <v>499.2</v>
      </c>
    </row>
    <row r="1281" ht="15" customHeight="1" spans="1:11">
      <c r="A1281" s="20">
        <v>1280</v>
      </c>
      <c r="B1281" s="21" t="s">
        <v>1669</v>
      </c>
      <c r="C1281" s="21" t="s">
        <v>1306</v>
      </c>
      <c r="D1281" s="21" t="s">
        <v>1392</v>
      </c>
      <c r="E1281" s="21" t="s">
        <v>1299</v>
      </c>
      <c r="F1281" s="20">
        <v>320</v>
      </c>
      <c r="G1281" s="21">
        <v>864</v>
      </c>
      <c r="H1281" s="21">
        <v>19296</v>
      </c>
      <c r="I1281" s="21">
        <v>48.38</v>
      </c>
      <c r="J1281" s="21">
        <f t="shared" si="38"/>
        <v>84.9024</v>
      </c>
      <c r="K1281" s="21">
        <f t="shared" si="39"/>
        <v>6174.72</v>
      </c>
    </row>
    <row r="1282" ht="15" customHeight="1" spans="1:11">
      <c r="A1282" s="20">
        <v>1281</v>
      </c>
      <c r="B1282" s="21" t="s">
        <v>1669</v>
      </c>
      <c r="C1282" s="21" t="s">
        <v>1313</v>
      </c>
      <c r="D1282" s="21" t="s">
        <v>1307</v>
      </c>
      <c r="E1282" s="21" t="s">
        <v>1299</v>
      </c>
      <c r="F1282" s="20">
        <v>320</v>
      </c>
      <c r="G1282" s="21">
        <v>250</v>
      </c>
      <c r="H1282" s="21">
        <v>4250</v>
      </c>
      <c r="I1282" s="21">
        <v>11.73</v>
      </c>
      <c r="J1282" s="21">
        <f t="shared" ref="J1282:J1345" si="40">SUMPRODUCT(0.01375,F1282,H1282/1000)</f>
        <v>18.7</v>
      </c>
      <c r="K1282" s="21">
        <f t="shared" ref="K1282:K1345" si="41">SUMPRODUCT(F1282,H1282/1000)</f>
        <v>1360</v>
      </c>
    </row>
    <row r="1283" ht="15" customHeight="1" spans="1:11">
      <c r="A1283" s="20">
        <v>1282</v>
      </c>
      <c r="B1283" s="21" t="s">
        <v>1669</v>
      </c>
      <c r="C1283" s="21" t="s">
        <v>1313</v>
      </c>
      <c r="D1283" s="21" t="s">
        <v>1298</v>
      </c>
      <c r="E1283" s="21" t="s">
        <v>1299</v>
      </c>
      <c r="F1283" s="20">
        <v>320</v>
      </c>
      <c r="G1283" s="21">
        <v>200</v>
      </c>
      <c r="H1283" s="21">
        <v>3600</v>
      </c>
      <c r="I1283" s="21">
        <v>11.09</v>
      </c>
      <c r="J1283" s="21">
        <f t="shared" si="40"/>
        <v>15.84</v>
      </c>
      <c r="K1283" s="21">
        <f t="shared" si="41"/>
        <v>1152</v>
      </c>
    </row>
    <row r="1284" ht="15" customHeight="1" spans="1:11">
      <c r="A1284" s="20">
        <v>1283</v>
      </c>
      <c r="B1284" s="21" t="s">
        <v>1672</v>
      </c>
      <c r="C1284" s="21" t="s">
        <v>1317</v>
      </c>
      <c r="D1284" s="21" t="s">
        <v>1350</v>
      </c>
      <c r="E1284" s="21" t="s">
        <v>1299</v>
      </c>
      <c r="F1284" s="20">
        <v>320</v>
      </c>
      <c r="G1284" s="21">
        <v>247</v>
      </c>
      <c r="H1284" s="21">
        <v>4149.6</v>
      </c>
      <c r="I1284" s="21">
        <v>9.463</v>
      </c>
      <c r="J1284" s="21">
        <f t="shared" si="40"/>
        <v>18.25824</v>
      </c>
      <c r="K1284" s="21">
        <f t="shared" si="41"/>
        <v>1327.872</v>
      </c>
    </row>
    <row r="1285" ht="15" customHeight="1" spans="1:11">
      <c r="A1285" s="20">
        <v>1284</v>
      </c>
      <c r="B1285" s="21" t="s">
        <v>1673</v>
      </c>
      <c r="C1285" s="21" t="s">
        <v>1297</v>
      </c>
      <c r="D1285" s="21" t="s">
        <v>1334</v>
      </c>
      <c r="E1285" s="21" t="s">
        <v>1299</v>
      </c>
      <c r="F1285" s="20">
        <v>320</v>
      </c>
      <c r="G1285" s="21">
        <v>450</v>
      </c>
      <c r="H1285" s="21">
        <v>6975</v>
      </c>
      <c r="I1285" s="21">
        <v>19.02</v>
      </c>
      <c r="J1285" s="21">
        <f t="shared" si="40"/>
        <v>30.69</v>
      </c>
      <c r="K1285" s="21">
        <f t="shared" si="41"/>
        <v>2232</v>
      </c>
    </row>
    <row r="1286" ht="15" customHeight="1" spans="1:11">
      <c r="A1286" s="20">
        <v>1285</v>
      </c>
      <c r="B1286" s="21" t="s">
        <v>1673</v>
      </c>
      <c r="C1286" s="21" t="s">
        <v>1403</v>
      </c>
      <c r="D1286" s="21" t="s">
        <v>1325</v>
      </c>
      <c r="E1286" s="21" t="s">
        <v>1299</v>
      </c>
      <c r="F1286" s="20">
        <v>320</v>
      </c>
      <c r="G1286" s="21">
        <v>400</v>
      </c>
      <c r="H1286" s="21">
        <v>6200</v>
      </c>
      <c r="I1286" s="21">
        <v>16.74</v>
      </c>
      <c r="J1286" s="21">
        <f t="shared" si="40"/>
        <v>27.28</v>
      </c>
      <c r="K1286" s="21">
        <f t="shared" si="41"/>
        <v>1984</v>
      </c>
    </row>
    <row r="1287" ht="15" customHeight="1" spans="1:11">
      <c r="A1287" s="20">
        <v>1286</v>
      </c>
      <c r="B1287" s="21" t="s">
        <v>1673</v>
      </c>
      <c r="C1287" s="21" t="s">
        <v>1303</v>
      </c>
      <c r="D1287" s="21" t="s">
        <v>1330</v>
      </c>
      <c r="E1287" s="21" t="s">
        <v>1299</v>
      </c>
      <c r="F1287" s="20">
        <v>320</v>
      </c>
      <c r="G1287" s="21">
        <v>126</v>
      </c>
      <c r="H1287" s="21">
        <v>1184.4</v>
      </c>
      <c r="I1287" s="21">
        <v>4.693</v>
      </c>
      <c r="J1287" s="21">
        <f t="shared" si="40"/>
        <v>5.21136</v>
      </c>
      <c r="K1287" s="21">
        <f t="shared" si="41"/>
        <v>379.008</v>
      </c>
    </row>
    <row r="1288" ht="15" customHeight="1" spans="1:11">
      <c r="A1288" s="20">
        <v>1287</v>
      </c>
      <c r="B1288" s="21" t="s">
        <v>1673</v>
      </c>
      <c r="C1288" s="21" t="s">
        <v>1303</v>
      </c>
      <c r="D1288" s="21" t="s">
        <v>1330</v>
      </c>
      <c r="E1288" s="21" t="s">
        <v>1299</v>
      </c>
      <c r="F1288" s="20">
        <v>320</v>
      </c>
      <c r="G1288" s="21">
        <v>189</v>
      </c>
      <c r="H1288" s="21">
        <v>1984.5</v>
      </c>
      <c r="I1288" s="21">
        <v>7.04</v>
      </c>
      <c r="J1288" s="21">
        <f t="shared" si="40"/>
        <v>8.7318</v>
      </c>
      <c r="K1288" s="21">
        <f t="shared" si="41"/>
        <v>635.04</v>
      </c>
    </row>
    <row r="1289" ht="15" customHeight="1" spans="1:11">
      <c r="A1289" s="20">
        <v>1288</v>
      </c>
      <c r="B1289" s="21" t="s">
        <v>1673</v>
      </c>
      <c r="C1289" s="21" t="s">
        <v>1303</v>
      </c>
      <c r="D1289" s="21" t="s">
        <v>1338</v>
      </c>
      <c r="E1289" s="21" t="s">
        <v>1299</v>
      </c>
      <c r="F1289" s="20">
        <v>320</v>
      </c>
      <c r="G1289" s="21">
        <v>12</v>
      </c>
      <c r="H1289" s="21">
        <v>126</v>
      </c>
      <c r="I1289" s="21">
        <v>0.45</v>
      </c>
      <c r="J1289" s="21">
        <f t="shared" si="40"/>
        <v>0.5544</v>
      </c>
      <c r="K1289" s="21">
        <f t="shared" si="41"/>
        <v>40.32</v>
      </c>
    </row>
    <row r="1290" ht="15" customHeight="1" spans="1:11">
      <c r="A1290" s="20">
        <v>1289</v>
      </c>
      <c r="B1290" s="21" t="s">
        <v>1673</v>
      </c>
      <c r="C1290" s="21" t="s">
        <v>1303</v>
      </c>
      <c r="D1290" s="21" t="s">
        <v>1330</v>
      </c>
      <c r="E1290" s="21" t="s">
        <v>1299</v>
      </c>
      <c r="F1290" s="20">
        <v>320</v>
      </c>
      <c r="G1290" s="21">
        <v>2</v>
      </c>
      <c r="H1290" s="21">
        <v>21</v>
      </c>
      <c r="I1290" s="21">
        <v>0.074</v>
      </c>
      <c r="J1290" s="21">
        <f t="shared" si="40"/>
        <v>0.0924</v>
      </c>
      <c r="K1290" s="21">
        <f t="shared" si="41"/>
        <v>6.72</v>
      </c>
    </row>
    <row r="1291" ht="15" customHeight="1" spans="1:11">
      <c r="A1291" s="20">
        <v>1290</v>
      </c>
      <c r="B1291" s="21" t="s">
        <v>1673</v>
      </c>
      <c r="C1291" s="21" t="s">
        <v>1303</v>
      </c>
      <c r="D1291" s="21" t="s">
        <v>1330</v>
      </c>
      <c r="E1291" s="21" t="s">
        <v>1299</v>
      </c>
      <c r="F1291" s="20">
        <v>320</v>
      </c>
      <c r="G1291" s="21">
        <v>36</v>
      </c>
      <c r="H1291" s="21">
        <v>338.4</v>
      </c>
      <c r="I1291" s="21">
        <v>1.341</v>
      </c>
      <c r="J1291" s="21">
        <f t="shared" si="40"/>
        <v>1.48896</v>
      </c>
      <c r="K1291" s="21">
        <f t="shared" si="41"/>
        <v>108.288</v>
      </c>
    </row>
    <row r="1292" ht="15" customHeight="1" spans="1:11">
      <c r="A1292" s="20">
        <v>1291</v>
      </c>
      <c r="B1292" s="21" t="s">
        <v>1674</v>
      </c>
      <c r="C1292" s="21" t="s">
        <v>1317</v>
      </c>
      <c r="D1292" s="21" t="s">
        <v>1395</v>
      </c>
      <c r="E1292" s="21" t="s">
        <v>1299</v>
      </c>
      <c r="F1292" s="20">
        <v>320</v>
      </c>
      <c r="G1292" s="21">
        <v>200</v>
      </c>
      <c r="H1292" s="21">
        <v>3400</v>
      </c>
      <c r="I1292" s="21">
        <v>7.663</v>
      </c>
      <c r="J1292" s="21">
        <f t="shared" si="40"/>
        <v>14.96</v>
      </c>
      <c r="K1292" s="21">
        <f t="shared" si="41"/>
        <v>1088</v>
      </c>
    </row>
    <row r="1293" ht="15" customHeight="1" spans="1:11">
      <c r="A1293" s="20">
        <v>1292</v>
      </c>
      <c r="B1293" s="21" t="s">
        <v>1674</v>
      </c>
      <c r="C1293" s="21" t="s">
        <v>1317</v>
      </c>
      <c r="D1293" s="21" t="s">
        <v>1395</v>
      </c>
      <c r="E1293" s="21" t="s">
        <v>1299</v>
      </c>
      <c r="F1293" s="20">
        <v>320</v>
      </c>
      <c r="G1293" s="21">
        <v>1</v>
      </c>
      <c r="H1293" s="21">
        <v>0.5</v>
      </c>
      <c r="I1293" s="21">
        <v>0.01</v>
      </c>
      <c r="J1293" s="21">
        <f t="shared" si="40"/>
        <v>0.0022</v>
      </c>
      <c r="K1293" s="21">
        <f t="shared" si="41"/>
        <v>0.16</v>
      </c>
    </row>
    <row r="1294" ht="15" customHeight="1" spans="1:11">
      <c r="A1294" s="20">
        <v>1293</v>
      </c>
      <c r="B1294" s="21" t="s">
        <v>1674</v>
      </c>
      <c r="C1294" s="21" t="s">
        <v>1317</v>
      </c>
      <c r="D1294" s="21" t="s">
        <v>1350</v>
      </c>
      <c r="E1294" s="21" t="s">
        <v>1299</v>
      </c>
      <c r="F1294" s="20">
        <v>320</v>
      </c>
      <c r="G1294" s="21">
        <v>297</v>
      </c>
      <c r="H1294" s="21">
        <v>4989.6</v>
      </c>
      <c r="I1294" s="21">
        <v>11.379</v>
      </c>
      <c r="J1294" s="21">
        <f t="shared" si="40"/>
        <v>21.95424</v>
      </c>
      <c r="K1294" s="21">
        <f t="shared" si="41"/>
        <v>1596.672</v>
      </c>
    </row>
    <row r="1295" ht="15" customHeight="1" spans="1:11">
      <c r="A1295" s="20">
        <v>1294</v>
      </c>
      <c r="B1295" s="21" t="s">
        <v>1674</v>
      </c>
      <c r="C1295" s="21" t="s">
        <v>1327</v>
      </c>
      <c r="D1295" s="21" t="s">
        <v>1316</v>
      </c>
      <c r="E1295" s="21" t="s">
        <v>1299</v>
      </c>
      <c r="F1295" s="20">
        <v>320</v>
      </c>
      <c r="G1295" s="21">
        <v>915</v>
      </c>
      <c r="H1295" s="21">
        <v>13267.5</v>
      </c>
      <c r="I1295" s="21">
        <v>55.12</v>
      </c>
      <c r="J1295" s="21">
        <f t="shared" si="40"/>
        <v>58.377</v>
      </c>
      <c r="K1295" s="21">
        <f t="shared" si="41"/>
        <v>4245.6</v>
      </c>
    </row>
    <row r="1296" ht="15" customHeight="1" spans="1:11">
      <c r="A1296" s="20">
        <v>1295</v>
      </c>
      <c r="B1296" s="21" t="s">
        <v>1674</v>
      </c>
      <c r="C1296" s="21" t="s">
        <v>1327</v>
      </c>
      <c r="D1296" s="21" t="s">
        <v>1316</v>
      </c>
      <c r="E1296" s="21" t="s">
        <v>1299</v>
      </c>
      <c r="F1296" s="20">
        <v>320</v>
      </c>
      <c r="G1296" s="21">
        <v>3</v>
      </c>
      <c r="H1296" s="21">
        <v>7.38</v>
      </c>
      <c r="I1296" s="21">
        <v>0.03</v>
      </c>
      <c r="J1296" s="21">
        <f t="shared" si="40"/>
        <v>0.032472</v>
      </c>
      <c r="K1296" s="21">
        <f t="shared" si="41"/>
        <v>2.3616</v>
      </c>
    </row>
    <row r="1297" ht="15" customHeight="1" spans="1:11">
      <c r="A1297" s="20">
        <v>1296</v>
      </c>
      <c r="B1297" s="21" t="s">
        <v>1674</v>
      </c>
      <c r="C1297" s="21" t="s">
        <v>1327</v>
      </c>
      <c r="D1297" s="21" t="s">
        <v>1316</v>
      </c>
      <c r="E1297" s="21" t="s">
        <v>1299</v>
      </c>
      <c r="F1297" s="20">
        <v>320</v>
      </c>
      <c r="G1297" s="21">
        <v>9</v>
      </c>
      <c r="H1297" s="21">
        <v>133.3</v>
      </c>
      <c r="I1297" s="21">
        <v>0.19</v>
      </c>
      <c r="J1297" s="21">
        <f t="shared" si="40"/>
        <v>0.58652</v>
      </c>
      <c r="K1297" s="21">
        <f t="shared" si="41"/>
        <v>42.656</v>
      </c>
    </row>
    <row r="1298" ht="15" customHeight="1" spans="1:11">
      <c r="A1298" s="20">
        <v>1297</v>
      </c>
      <c r="B1298" s="21" t="s">
        <v>1674</v>
      </c>
      <c r="C1298" s="21" t="s">
        <v>1327</v>
      </c>
      <c r="D1298" s="21" t="s">
        <v>1316</v>
      </c>
      <c r="E1298" s="21" t="s">
        <v>1299</v>
      </c>
      <c r="F1298" s="20">
        <v>320</v>
      </c>
      <c r="G1298" s="21">
        <v>2</v>
      </c>
      <c r="H1298" s="21">
        <v>29.1</v>
      </c>
      <c r="I1298" s="21">
        <v>0.08</v>
      </c>
      <c r="J1298" s="21">
        <f t="shared" si="40"/>
        <v>0.12804</v>
      </c>
      <c r="K1298" s="21">
        <f t="shared" si="41"/>
        <v>9.312</v>
      </c>
    </row>
    <row r="1299" ht="15" customHeight="1" spans="1:11">
      <c r="A1299" s="20">
        <v>1298</v>
      </c>
      <c r="B1299" s="21" t="s">
        <v>1674</v>
      </c>
      <c r="C1299" s="21" t="s">
        <v>1327</v>
      </c>
      <c r="D1299" s="21" t="s">
        <v>1316</v>
      </c>
      <c r="E1299" s="21" t="s">
        <v>1299</v>
      </c>
      <c r="F1299" s="20">
        <v>320</v>
      </c>
      <c r="G1299" s="21">
        <v>11</v>
      </c>
      <c r="H1299" s="21">
        <v>171.1</v>
      </c>
      <c r="I1299" s="21">
        <v>0.39</v>
      </c>
      <c r="J1299" s="21">
        <f t="shared" si="40"/>
        <v>0.75284</v>
      </c>
      <c r="K1299" s="21">
        <f t="shared" si="41"/>
        <v>54.752</v>
      </c>
    </row>
    <row r="1300" ht="15" customHeight="1" spans="1:11">
      <c r="A1300" s="20">
        <v>1299</v>
      </c>
      <c r="B1300" s="21" t="s">
        <v>1674</v>
      </c>
      <c r="C1300" s="21" t="s">
        <v>1327</v>
      </c>
      <c r="D1300" s="21" t="s">
        <v>1316</v>
      </c>
      <c r="E1300" s="21" t="s">
        <v>1299</v>
      </c>
      <c r="F1300" s="20">
        <v>320</v>
      </c>
      <c r="G1300" s="21">
        <v>9</v>
      </c>
      <c r="H1300" s="21">
        <v>159.9</v>
      </c>
      <c r="I1300" s="21">
        <v>0.35</v>
      </c>
      <c r="J1300" s="21">
        <f t="shared" si="40"/>
        <v>0.70356</v>
      </c>
      <c r="K1300" s="21">
        <f t="shared" si="41"/>
        <v>51.168</v>
      </c>
    </row>
    <row r="1301" ht="15" customHeight="1" spans="1:11">
      <c r="A1301" s="20">
        <v>1300</v>
      </c>
      <c r="B1301" s="21" t="s">
        <v>1674</v>
      </c>
      <c r="C1301" s="21" t="s">
        <v>1297</v>
      </c>
      <c r="D1301" s="21" t="s">
        <v>1328</v>
      </c>
      <c r="E1301" s="21" t="s">
        <v>1299</v>
      </c>
      <c r="F1301" s="20">
        <v>320</v>
      </c>
      <c r="G1301" s="21">
        <v>942</v>
      </c>
      <c r="H1301" s="21">
        <v>21854.4</v>
      </c>
      <c r="I1301" s="21">
        <v>58.34</v>
      </c>
      <c r="J1301" s="21">
        <f t="shared" si="40"/>
        <v>96.15936</v>
      </c>
      <c r="K1301" s="21">
        <f t="shared" si="41"/>
        <v>6993.408</v>
      </c>
    </row>
    <row r="1302" ht="15" customHeight="1" spans="1:11">
      <c r="A1302" s="20">
        <v>1301</v>
      </c>
      <c r="B1302" s="21" t="s">
        <v>1674</v>
      </c>
      <c r="C1302" s="21" t="s">
        <v>1297</v>
      </c>
      <c r="D1302" s="21" t="s">
        <v>1328</v>
      </c>
      <c r="E1302" s="21" t="s">
        <v>1299</v>
      </c>
      <c r="F1302" s="20">
        <v>320</v>
      </c>
      <c r="G1302" s="21">
        <v>72</v>
      </c>
      <c r="H1302" s="21">
        <v>1512</v>
      </c>
      <c r="I1302" s="21">
        <v>5.16</v>
      </c>
      <c r="J1302" s="21">
        <f t="shared" si="40"/>
        <v>6.6528</v>
      </c>
      <c r="K1302" s="21">
        <f t="shared" si="41"/>
        <v>483.84</v>
      </c>
    </row>
    <row r="1303" ht="15" customHeight="1" spans="1:11">
      <c r="A1303" s="20">
        <v>1302</v>
      </c>
      <c r="B1303" s="21" t="s">
        <v>1674</v>
      </c>
      <c r="C1303" s="21" t="s">
        <v>1633</v>
      </c>
      <c r="D1303" s="21" t="s">
        <v>1634</v>
      </c>
      <c r="E1303" s="21" t="s">
        <v>1299</v>
      </c>
      <c r="F1303" s="20">
        <v>320</v>
      </c>
      <c r="G1303" s="21">
        <v>125</v>
      </c>
      <c r="H1303" s="21">
        <v>3000</v>
      </c>
      <c r="I1303" s="21">
        <v>8.93</v>
      </c>
      <c r="J1303" s="21">
        <f t="shared" si="40"/>
        <v>13.2</v>
      </c>
      <c r="K1303" s="21">
        <f t="shared" si="41"/>
        <v>960</v>
      </c>
    </row>
    <row r="1304" ht="15" customHeight="1" spans="1:11">
      <c r="A1304" s="20">
        <v>1303</v>
      </c>
      <c r="B1304" s="21" t="s">
        <v>1674</v>
      </c>
      <c r="C1304" s="21" t="s">
        <v>1313</v>
      </c>
      <c r="D1304" s="21" t="s">
        <v>1330</v>
      </c>
      <c r="E1304" s="21" t="s">
        <v>1305</v>
      </c>
      <c r="F1304" s="20">
        <v>320</v>
      </c>
      <c r="G1304" s="21">
        <v>1045</v>
      </c>
      <c r="H1304" s="21">
        <v>14839</v>
      </c>
      <c r="I1304" s="21">
        <v>41.05</v>
      </c>
      <c r="J1304" s="21">
        <f t="shared" si="40"/>
        <v>65.2916</v>
      </c>
      <c r="K1304" s="21">
        <f t="shared" si="41"/>
        <v>4748.48</v>
      </c>
    </row>
    <row r="1305" ht="15" customHeight="1" spans="1:11">
      <c r="A1305" s="20">
        <v>1304</v>
      </c>
      <c r="B1305" s="21" t="s">
        <v>1675</v>
      </c>
      <c r="C1305" s="21" t="s">
        <v>1543</v>
      </c>
      <c r="D1305" s="21" t="s">
        <v>1544</v>
      </c>
      <c r="E1305" s="21" t="s">
        <v>1299</v>
      </c>
      <c r="F1305" s="20">
        <v>320</v>
      </c>
      <c r="G1305" s="21">
        <v>50</v>
      </c>
      <c r="H1305" s="21">
        <v>1150</v>
      </c>
      <c r="I1305" s="21">
        <v>2.5</v>
      </c>
      <c r="J1305" s="21">
        <f t="shared" si="40"/>
        <v>5.06</v>
      </c>
      <c r="K1305" s="21">
        <f t="shared" si="41"/>
        <v>368</v>
      </c>
    </row>
    <row r="1306" s="9" customFormat="1" ht="15" customHeight="1" spans="1:11">
      <c r="A1306" s="20">
        <v>1305</v>
      </c>
      <c r="B1306" s="21" t="s">
        <v>1675</v>
      </c>
      <c r="C1306" s="21" t="s">
        <v>1303</v>
      </c>
      <c r="D1306" s="21" t="s">
        <v>1311</v>
      </c>
      <c r="E1306" s="21" t="s">
        <v>1299</v>
      </c>
      <c r="F1306" s="20">
        <v>320</v>
      </c>
      <c r="G1306" s="21">
        <v>38</v>
      </c>
      <c r="H1306" s="21">
        <v>326.2</v>
      </c>
      <c r="I1306" s="21">
        <v>1.035</v>
      </c>
      <c r="J1306" s="21">
        <f t="shared" si="40"/>
        <v>1.43528</v>
      </c>
      <c r="K1306" s="21">
        <f t="shared" si="41"/>
        <v>104.384</v>
      </c>
    </row>
    <row r="1307" ht="15" customHeight="1" spans="1:11">
      <c r="A1307" s="20">
        <v>1306</v>
      </c>
      <c r="B1307" s="21" t="s">
        <v>1675</v>
      </c>
      <c r="C1307" s="21" t="s">
        <v>1300</v>
      </c>
      <c r="D1307" s="21" t="s">
        <v>1301</v>
      </c>
      <c r="E1307" s="21" t="s">
        <v>1299</v>
      </c>
      <c r="F1307" s="20">
        <v>320</v>
      </c>
      <c r="G1307" s="21">
        <v>150</v>
      </c>
      <c r="H1307" s="21">
        <v>2415</v>
      </c>
      <c r="I1307" s="21">
        <v>5.98</v>
      </c>
      <c r="J1307" s="21">
        <f t="shared" si="40"/>
        <v>10.626</v>
      </c>
      <c r="K1307" s="21">
        <f t="shared" si="41"/>
        <v>772.8</v>
      </c>
    </row>
    <row r="1308" ht="15" customHeight="1" spans="1:11">
      <c r="A1308" s="20">
        <v>1307</v>
      </c>
      <c r="B1308" s="21" t="s">
        <v>1675</v>
      </c>
      <c r="C1308" s="21" t="s">
        <v>1676</v>
      </c>
      <c r="D1308" s="21" t="s">
        <v>1321</v>
      </c>
      <c r="E1308" s="21" t="s">
        <v>1359</v>
      </c>
      <c r="F1308" s="20">
        <v>30</v>
      </c>
      <c r="G1308" s="21">
        <v>247</v>
      </c>
      <c r="H1308" s="21">
        <v>3828.5</v>
      </c>
      <c r="I1308" s="21">
        <v>12.488</v>
      </c>
      <c r="J1308" s="21">
        <f t="shared" si="40"/>
        <v>1.57925625</v>
      </c>
      <c r="K1308" s="21">
        <f t="shared" si="41"/>
        <v>114.855</v>
      </c>
    </row>
    <row r="1309" ht="15" customHeight="1" spans="1:11">
      <c r="A1309" s="20">
        <v>1308</v>
      </c>
      <c r="B1309" s="21" t="s">
        <v>1675</v>
      </c>
      <c r="C1309" s="21" t="s">
        <v>1677</v>
      </c>
      <c r="D1309" s="21" t="s">
        <v>1321</v>
      </c>
      <c r="E1309" s="21" t="s">
        <v>1359</v>
      </c>
      <c r="F1309" s="20">
        <v>30</v>
      </c>
      <c r="G1309" s="21">
        <v>1</v>
      </c>
      <c r="H1309" s="21">
        <v>12.3</v>
      </c>
      <c r="I1309" s="21">
        <v>0.037</v>
      </c>
      <c r="J1309" s="21">
        <f t="shared" si="40"/>
        <v>0.00507375</v>
      </c>
      <c r="K1309" s="21">
        <f t="shared" si="41"/>
        <v>0.369</v>
      </c>
    </row>
    <row r="1310" ht="15" customHeight="1" spans="1:11">
      <c r="A1310" s="20">
        <v>1309</v>
      </c>
      <c r="B1310" s="21" t="s">
        <v>1678</v>
      </c>
      <c r="C1310" s="21" t="s">
        <v>1459</v>
      </c>
      <c r="D1310" s="21" t="s">
        <v>1307</v>
      </c>
      <c r="E1310" s="21" t="s">
        <v>1460</v>
      </c>
      <c r="F1310" s="20">
        <v>300</v>
      </c>
      <c r="G1310" s="21">
        <v>125</v>
      </c>
      <c r="H1310" s="21">
        <v>2000</v>
      </c>
      <c r="I1310" s="21">
        <v>5.84</v>
      </c>
      <c r="J1310" s="21">
        <f t="shared" si="40"/>
        <v>8.25</v>
      </c>
      <c r="K1310" s="21">
        <f t="shared" si="41"/>
        <v>600</v>
      </c>
    </row>
    <row r="1311" ht="15" customHeight="1" spans="1:11">
      <c r="A1311" s="20">
        <v>1310</v>
      </c>
      <c r="B1311" s="21" t="s">
        <v>1679</v>
      </c>
      <c r="C1311" s="21" t="s">
        <v>1414</v>
      </c>
      <c r="D1311" s="21" t="s">
        <v>1321</v>
      </c>
      <c r="E1311" s="21" t="s">
        <v>1305</v>
      </c>
      <c r="F1311" s="20">
        <v>320</v>
      </c>
      <c r="G1311" s="21">
        <v>416</v>
      </c>
      <c r="H1311" s="21">
        <v>4950.4</v>
      </c>
      <c r="I1311" s="21">
        <v>10.89</v>
      </c>
      <c r="J1311" s="21">
        <f t="shared" si="40"/>
        <v>21.78176</v>
      </c>
      <c r="K1311" s="21">
        <f t="shared" si="41"/>
        <v>1584.128</v>
      </c>
    </row>
    <row r="1312" ht="15" customHeight="1" spans="1:11">
      <c r="A1312" s="20">
        <v>1311</v>
      </c>
      <c r="B1312" s="21" t="s">
        <v>1679</v>
      </c>
      <c r="C1312" s="21" t="s">
        <v>1414</v>
      </c>
      <c r="D1312" s="21" t="s">
        <v>1321</v>
      </c>
      <c r="E1312" s="21" t="s">
        <v>1305</v>
      </c>
      <c r="F1312" s="20">
        <v>320</v>
      </c>
      <c r="G1312" s="21">
        <v>2</v>
      </c>
      <c r="H1312" s="21">
        <v>8.6</v>
      </c>
      <c r="I1312" s="21">
        <v>0.09</v>
      </c>
      <c r="J1312" s="21">
        <f t="shared" si="40"/>
        <v>0.03784</v>
      </c>
      <c r="K1312" s="21">
        <f t="shared" si="41"/>
        <v>2.752</v>
      </c>
    </row>
    <row r="1313" ht="15" customHeight="1" spans="1:11">
      <c r="A1313" s="20">
        <v>1312</v>
      </c>
      <c r="B1313" s="21" t="s">
        <v>1679</v>
      </c>
      <c r="C1313" s="21" t="s">
        <v>1414</v>
      </c>
      <c r="D1313" s="21" t="s">
        <v>1321</v>
      </c>
      <c r="E1313" s="21" t="s">
        <v>1305</v>
      </c>
      <c r="F1313" s="20">
        <v>320</v>
      </c>
      <c r="G1313" s="21">
        <v>3</v>
      </c>
      <c r="H1313" s="21">
        <v>12.3</v>
      </c>
      <c r="I1313" s="21">
        <v>0.13</v>
      </c>
      <c r="J1313" s="21">
        <f t="shared" si="40"/>
        <v>0.05412</v>
      </c>
      <c r="K1313" s="21">
        <f t="shared" si="41"/>
        <v>3.936</v>
      </c>
    </row>
    <row r="1314" ht="15" customHeight="1" spans="1:11">
      <c r="A1314" s="20">
        <v>1313</v>
      </c>
      <c r="B1314" s="21" t="s">
        <v>1679</v>
      </c>
      <c r="C1314" s="21" t="s">
        <v>1645</v>
      </c>
      <c r="D1314" s="21" t="s">
        <v>1646</v>
      </c>
      <c r="E1314" s="21" t="s">
        <v>1340</v>
      </c>
      <c r="F1314" s="20">
        <v>80</v>
      </c>
      <c r="G1314" s="21">
        <v>125</v>
      </c>
      <c r="H1314" s="21">
        <v>1812.5</v>
      </c>
      <c r="I1314" s="21">
        <v>3.666</v>
      </c>
      <c r="J1314" s="21">
        <f t="shared" si="40"/>
        <v>1.99375</v>
      </c>
      <c r="K1314" s="21">
        <f t="shared" si="41"/>
        <v>145</v>
      </c>
    </row>
    <row r="1315" ht="15" customHeight="1" spans="1:11">
      <c r="A1315" s="20">
        <v>1314</v>
      </c>
      <c r="B1315" s="21" t="s">
        <v>1679</v>
      </c>
      <c r="C1315" s="21" t="s">
        <v>1645</v>
      </c>
      <c r="D1315" s="21" t="s">
        <v>1646</v>
      </c>
      <c r="E1315" s="21" t="s">
        <v>1340</v>
      </c>
      <c r="F1315" s="20">
        <v>80</v>
      </c>
      <c r="G1315" s="21">
        <v>25</v>
      </c>
      <c r="H1315" s="21">
        <v>600</v>
      </c>
      <c r="I1315" s="21">
        <v>1.248</v>
      </c>
      <c r="J1315" s="21">
        <f t="shared" si="40"/>
        <v>0.66</v>
      </c>
      <c r="K1315" s="21">
        <f t="shared" si="41"/>
        <v>48</v>
      </c>
    </row>
    <row r="1316" ht="15" customHeight="1" spans="1:11">
      <c r="A1316" s="20">
        <v>1315</v>
      </c>
      <c r="B1316" s="21" t="s">
        <v>1679</v>
      </c>
      <c r="C1316" s="21" t="s">
        <v>1645</v>
      </c>
      <c r="D1316" s="21" t="s">
        <v>1646</v>
      </c>
      <c r="E1316" s="21" t="s">
        <v>1340</v>
      </c>
      <c r="F1316" s="20">
        <v>80</v>
      </c>
      <c r="G1316" s="21">
        <v>2</v>
      </c>
      <c r="H1316" s="21">
        <v>24.6</v>
      </c>
      <c r="I1316" s="21">
        <v>0.047</v>
      </c>
      <c r="J1316" s="21">
        <f t="shared" si="40"/>
        <v>0.02706</v>
      </c>
      <c r="K1316" s="21">
        <f t="shared" si="41"/>
        <v>1.968</v>
      </c>
    </row>
    <row r="1317" ht="15" customHeight="1" spans="1:11">
      <c r="A1317" s="20">
        <v>1316</v>
      </c>
      <c r="B1317" s="21" t="s">
        <v>1679</v>
      </c>
      <c r="C1317" s="21" t="s">
        <v>1297</v>
      </c>
      <c r="D1317" s="21" t="s">
        <v>1328</v>
      </c>
      <c r="E1317" s="21" t="s">
        <v>1299</v>
      </c>
      <c r="F1317" s="20">
        <v>320</v>
      </c>
      <c r="G1317" s="21">
        <v>700</v>
      </c>
      <c r="H1317" s="21">
        <v>10850</v>
      </c>
      <c r="I1317" s="21">
        <v>29.58</v>
      </c>
      <c r="J1317" s="21">
        <f t="shared" si="40"/>
        <v>47.74</v>
      </c>
      <c r="K1317" s="21">
        <f t="shared" si="41"/>
        <v>3472</v>
      </c>
    </row>
    <row r="1318" ht="15" customHeight="1" spans="1:11">
      <c r="A1318" s="20">
        <v>1317</v>
      </c>
      <c r="B1318" s="21" t="s">
        <v>1679</v>
      </c>
      <c r="C1318" s="21" t="s">
        <v>1297</v>
      </c>
      <c r="D1318" s="21" t="s">
        <v>1328</v>
      </c>
      <c r="E1318" s="21" t="s">
        <v>1299</v>
      </c>
      <c r="F1318" s="20">
        <v>320</v>
      </c>
      <c r="G1318" s="21">
        <v>53</v>
      </c>
      <c r="H1318" s="21">
        <v>1113</v>
      </c>
      <c r="I1318" s="21">
        <v>3.8</v>
      </c>
      <c r="J1318" s="21">
        <f t="shared" si="40"/>
        <v>4.8972</v>
      </c>
      <c r="K1318" s="21">
        <f t="shared" si="41"/>
        <v>356.16</v>
      </c>
    </row>
    <row r="1319" ht="15" customHeight="1" spans="1:11">
      <c r="A1319" s="20">
        <v>1318</v>
      </c>
      <c r="B1319" s="21" t="s">
        <v>1679</v>
      </c>
      <c r="C1319" s="21" t="s">
        <v>1317</v>
      </c>
      <c r="D1319" s="21" t="s">
        <v>1307</v>
      </c>
      <c r="E1319" s="21" t="s">
        <v>1299</v>
      </c>
      <c r="F1319" s="20">
        <v>320</v>
      </c>
      <c r="G1319" s="21">
        <v>1</v>
      </c>
      <c r="H1319" s="21">
        <v>14.3</v>
      </c>
      <c r="I1319" s="21">
        <v>0.047</v>
      </c>
      <c r="J1319" s="21">
        <f t="shared" si="40"/>
        <v>0.06292</v>
      </c>
      <c r="K1319" s="21">
        <f t="shared" si="41"/>
        <v>4.576</v>
      </c>
    </row>
    <row r="1320" ht="15" customHeight="1" spans="1:11">
      <c r="A1320" s="20">
        <v>1319</v>
      </c>
      <c r="B1320" s="21" t="s">
        <v>1679</v>
      </c>
      <c r="C1320" s="21" t="s">
        <v>1317</v>
      </c>
      <c r="D1320" s="21" t="s">
        <v>1307</v>
      </c>
      <c r="E1320" s="21" t="s">
        <v>1299</v>
      </c>
      <c r="F1320" s="20">
        <v>320</v>
      </c>
      <c r="G1320" s="21">
        <v>1</v>
      </c>
      <c r="H1320" s="21">
        <v>6.5</v>
      </c>
      <c r="I1320" s="21">
        <v>0.019</v>
      </c>
      <c r="J1320" s="21">
        <f t="shared" si="40"/>
        <v>0.0286</v>
      </c>
      <c r="K1320" s="21">
        <f t="shared" si="41"/>
        <v>2.08</v>
      </c>
    </row>
    <row r="1321" ht="15" customHeight="1" spans="1:11">
      <c r="A1321" s="20">
        <v>1320</v>
      </c>
      <c r="B1321" s="21" t="s">
        <v>1679</v>
      </c>
      <c r="C1321" s="21" t="s">
        <v>1317</v>
      </c>
      <c r="D1321" s="21" t="s">
        <v>1307</v>
      </c>
      <c r="E1321" s="21" t="s">
        <v>1299</v>
      </c>
      <c r="F1321" s="20">
        <v>320</v>
      </c>
      <c r="G1321" s="21">
        <v>0.1</v>
      </c>
      <c r="H1321" s="21">
        <v>1.1</v>
      </c>
      <c r="I1321" s="21">
        <v>0.008</v>
      </c>
      <c r="J1321" s="21">
        <f t="shared" si="40"/>
        <v>0.00484</v>
      </c>
      <c r="K1321" s="21">
        <f t="shared" si="41"/>
        <v>0.352</v>
      </c>
    </row>
    <row r="1322" ht="15" customHeight="1" spans="1:11">
      <c r="A1322" s="20">
        <v>1321</v>
      </c>
      <c r="B1322" s="21" t="s">
        <v>1679</v>
      </c>
      <c r="C1322" s="21" t="s">
        <v>1317</v>
      </c>
      <c r="D1322" s="21" t="s">
        <v>1307</v>
      </c>
      <c r="E1322" s="21" t="s">
        <v>1299</v>
      </c>
      <c r="F1322" s="20">
        <v>320</v>
      </c>
      <c r="G1322" s="21">
        <v>1.9</v>
      </c>
      <c r="H1322" s="21">
        <v>17</v>
      </c>
      <c r="I1322" s="21">
        <v>0.02</v>
      </c>
      <c r="J1322" s="21">
        <f t="shared" si="40"/>
        <v>0.0748</v>
      </c>
      <c r="K1322" s="21">
        <f t="shared" si="41"/>
        <v>5.44</v>
      </c>
    </row>
    <row r="1323" ht="15" customHeight="1" spans="1:11">
      <c r="A1323" s="20">
        <v>1322</v>
      </c>
      <c r="B1323" s="21" t="s">
        <v>1680</v>
      </c>
      <c r="C1323" s="21" t="s">
        <v>1306</v>
      </c>
      <c r="D1323" s="21" t="s">
        <v>1301</v>
      </c>
      <c r="E1323" s="21" t="s">
        <v>1299</v>
      </c>
      <c r="F1323" s="20">
        <v>320</v>
      </c>
      <c r="G1323" s="21">
        <v>465</v>
      </c>
      <c r="H1323" s="21">
        <v>10230</v>
      </c>
      <c r="I1323" s="21">
        <v>27.79</v>
      </c>
      <c r="J1323" s="21">
        <f t="shared" si="40"/>
        <v>45.012</v>
      </c>
      <c r="K1323" s="21">
        <f t="shared" si="41"/>
        <v>3273.6</v>
      </c>
    </row>
    <row r="1324" ht="15" customHeight="1" spans="1:11">
      <c r="A1324" s="20">
        <v>1323</v>
      </c>
      <c r="B1324" s="21" t="s">
        <v>1680</v>
      </c>
      <c r="C1324" s="21" t="s">
        <v>1303</v>
      </c>
      <c r="D1324" s="21" t="s">
        <v>1301</v>
      </c>
      <c r="E1324" s="21" t="s">
        <v>1299</v>
      </c>
      <c r="F1324" s="20">
        <v>320</v>
      </c>
      <c r="G1324" s="21">
        <v>63</v>
      </c>
      <c r="H1324" s="21">
        <v>724.5</v>
      </c>
      <c r="I1324" s="21">
        <v>2.347</v>
      </c>
      <c r="J1324" s="21">
        <f t="shared" si="40"/>
        <v>3.1878</v>
      </c>
      <c r="K1324" s="21">
        <f t="shared" si="41"/>
        <v>231.84</v>
      </c>
    </row>
    <row r="1325" ht="15" customHeight="1" spans="1:11">
      <c r="A1325" s="20">
        <v>1324</v>
      </c>
      <c r="B1325" s="21" t="s">
        <v>1680</v>
      </c>
      <c r="C1325" s="21" t="s">
        <v>1303</v>
      </c>
      <c r="D1325" s="21" t="s">
        <v>1304</v>
      </c>
      <c r="E1325" s="21" t="s">
        <v>1305</v>
      </c>
      <c r="F1325" s="20">
        <v>320</v>
      </c>
      <c r="G1325" s="21">
        <v>125</v>
      </c>
      <c r="H1325" s="21">
        <v>1437.5</v>
      </c>
      <c r="I1325" s="21">
        <v>4.656</v>
      </c>
      <c r="J1325" s="21">
        <f t="shared" si="40"/>
        <v>6.325</v>
      </c>
      <c r="K1325" s="21">
        <f t="shared" si="41"/>
        <v>460</v>
      </c>
    </row>
    <row r="1326" ht="15" customHeight="1" spans="1:11">
      <c r="A1326" s="20">
        <v>1325</v>
      </c>
      <c r="B1326" s="21" t="s">
        <v>1680</v>
      </c>
      <c r="C1326" s="21" t="s">
        <v>1303</v>
      </c>
      <c r="D1326" s="21" t="s">
        <v>1304</v>
      </c>
      <c r="E1326" s="21" t="s">
        <v>1305</v>
      </c>
      <c r="F1326" s="20">
        <v>320</v>
      </c>
      <c r="G1326" s="21">
        <v>63</v>
      </c>
      <c r="H1326" s="21">
        <v>724.5</v>
      </c>
      <c r="I1326" s="21">
        <v>2.347</v>
      </c>
      <c r="J1326" s="21">
        <f t="shared" si="40"/>
        <v>3.1878</v>
      </c>
      <c r="K1326" s="21">
        <f t="shared" si="41"/>
        <v>231.84</v>
      </c>
    </row>
    <row r="1327" ht="15" customHeight="1" spans="1:11">
      <c r="A1327" s="20">
        <v>1326</v>
      </c>
      <c r="B1327" s="21" t="s">
        <v>1680</v>
      </c>
      <c r="C1327" s="21" t="s">
        <v>1313</v>
      </c>
      <c r="D1327" s="21" t="s">
        <v>1307</v>
      </c>
      <c r="E1327" s="21" t="s">
        <v>1299</v>
      </c>
      <c r="F1327" s="20">
        <v>320</v>
      </c>
      <c r="G1327" s="21">
        <v>1675</v>
      </c>
      <c r="H1327" s="21">
        <v>20770</v>
      </c>
      <c r="I1327" s="21">
        <v>66.63</v>
      </c>
      <c r="J1327" s="21">
        <f t="shared" si="40"/>
        <v>91.388</v>
      </c>
      <c r="K1327" s="21">
        <f t="shared" si="41"/>
        <v>6646.4</v>
      </c>
    </row>
    <row r="1328" ht="15" customHeight="1" spans="1:11">
      <c r="A1328" s="20">
        <v>1327</v>
      </c>
      <c r="B1328" s="21" t="s">
        <v>1680</v>
      </c>
      <c r="C1328" s="21" t="s">
        <v>1300</v>
      </c>
      <c r="D1328" s="21" t="s">
        <v>1301</v>
      </c>
      <c r="E1328" s="21" t="s">
        <v>1299</v>
      </c>
      <c r="F1328" s="20">
        <v>320</v>
      </c>
      <c r="G1328" s="21">
        <v>2800</v>
      </c>
      <c r="H1328" s="21">
        <v>45080</v>
      </c>
      <c r="I1328" s="21">
        <v>111.62</v>
      </c>
      <c r="J1328" s="21">
        <f t="shared" si="40"/>
        <v>198.352</v>
      </c>
      <c r="K1328" s="21">
        <f t="shared" si="41"/>
        <v>14425.6</v>
      </c>
    </row>
    <row r="1329" ht="15" customHeight="1" spans="1:11">
      <c r="A1329" s="20">
        <v>1328</v>
      </c>
      <c r="B1329" s="21" t="s">
        <v>1680</v>
      </c>
      <c r="C1329" s="21" t="s">
        <v>1313</v>
      </c>
      <c r="D1329" s="21" t="s">
        <v>1307</v>
      </c>
      <c r="E1329" s="21" t="s">
        <v>1299</v>
      </c>
      <c r="F1329" s="20">
        <v>320</v>
      </c>
      <c r="G1329" s="21">
        <v>200</v>
      </c>
      <c r="H1329" s="21">
        <v>4020</v>
      </c>
      <c r="I1329" s="21">
        <v>9.86</v>
      </c>
      <c r="J1329" s="21">
        <f t="shared" si="40"/>
        <v>17.688</v>
      </c>
      <c r="K1329" s="21">
        <f t="shared" si="41"/>
        <v>1286.4</v>
      </c>
    </row>
    <row r="1330" ht="15" customHeight="1" spans="1:11">
      <c r="A1330" s="20">
        <v>1329</v>
      </c>
      <c r="B1330" s="21" t="s">
        <v>1681</v>
      </c>
      <c r="C1330" s="21" t="s">
        <v>1303</v>
      </c>
      <c r="D1330" s="21" t="s">
        <v>1330</v>
      </c>
      <c r="E1330" s="21" t="s">
        <v>1299</v>
      </c>
      <c r="F1330" s="20">
        <v>320</v>
      </c>
      <c r="G1330" s="21">
        <v>126</v>
      </c>
      <c r="H1330" s="21">
        <v>1184.4</v>
      </c>
      <c r="I1330" s="21">
        <v>4.693</v>
      </c>
      <c r="J1330" s="21">
        <f t="shared" si="40"/>
        <v>5.21136</v>
      </c>
      <c r="K1330" s="21">
        <f t="shared" si="41"/>
        <v>379.008</v>
      </c>
    </row>
    <row r="1331" ht="15" customHeight="1" spans="1:11">
      <c r="A1331" s="20">
        <v>1330</v>
      </c>
      <c r="B1331" s="21" t="s">
        <v>1682</v>
      </c>
      <c r="C1331" s="21" t="s">
        <v>1313</v>
      </c>
      <c r="D1331" s="21" t="s">
        <v>1544</v>
      </c>
      <c r="E1331" s="21" t="s">
        <v>1299</v>
      </c>
      <c r="F1331" s="20">
        <v>320</v>
      </c>
      <c r="G1331" s="21">
        <v>96</v>
      </c>
      <c r="H1331" s="21">
        <v>1728</v>
      </c>
      <c r="I1331" s="21">
        <v>5.32</v>
      </c>
      <c r="J1331" s="21">
        <f t="shared" si="40"/>
        <v>7.6032</v>
      </c>
      <c r="K1331" s="21">
        <f t="shared" si="41"/>
        <v>552.96</v>
      </c>
    </row>
    <row r="1332" ht="15" customHeight="1" spans="1:11">
      <c r="A1332" s="20">
        <v>1331</v>
      </c>
      <c r="B1332" s="21" t="s">
        <v>1682</v>
      </c>
      <c r="C1332" s="21" t="s">
        <v>1313</v>
      </c>
      <c r="D1332" s="21" t="s">
        <v>1377</v>
      </c>
      <c r="E1332" s="21" t="s">
        <v>1299</v>
      </c>
      <c r="F1332" s="20">
        <v>320</v>
      </c>
      <c r="G1332" s="21">
        <v>150</v>
      </c>
      <c r="H1332" s="21">
        <v>2445</v>
      </c>
      <c r="I1332" s="21">
        <v>7.04</v>
      </c>
      <c r="J1332" s="21">
        <f t="shared" si="40"/>
        <v>10.758</v>
      </c>
      <c r="K1332" s="21">
        <f t="shared" si="41"/>
        <v>782.4</v>
      </c>
    </row>
    <row r="1333" ht="15" customHeight="1" spans="1:11">
      <c r="A1333" s="20">
        <v>1332</v>
      </c>
      <c r="B1333" s="21" t="s">
        <v>1682</v>
      </c>
      <c r="C1333" s="21" t="s">
        <v>1313</v>
      </c>
      <c r="D1333" s="21" t="s">
        <v>1337</v>
      </c>
      <c r="E1333" s="21" t="s">
        <v>1299</v>
      </c>
      <c r="F1333" s="20">
        <v>320</v>
      </c>
      <c r="G1333" s="21">
        <v>150</v>
      </c>
      <c r="H1333" s="21">
        <v>2445</v>
      </c>
      <c r="I1333" s="21">
        <v>7.04</v>
      </c>
      <c r="J1333" s="21">
        <f t="shared" si="40"/>
        <v>10.758</v>
      </c>
      <c r="K1333" s="21">
        <f t="shared" si="41"/>
        <v>782.4</v>
      </c>
    </row>
    <row r="1334" ht="15" customHeight="1" spans="1:11">
      <c r="A1334" s="20">
        <v>1333</v>
      </c>
      <c r="B1334" s="21" t="s">
        <v>1682</v>
      </c>
      <c r="C1334" s="21" t="s">
        <v>1313</v>
      </c>
      <c r="D1334" s="21" t="s">
        <v>1323</v>
      </c>
      <c r="E1334" s="21" t="s">
        <v>1299</v>
      </c>
      <c r="F1334" s="20">
        <v>320</v>
      </c>
      <c r="G1334" s="21">
        <v>50</v>
      </c>
      <c r="H1334" s="21">
        <v>815</v>
      </c>
      <c r="I1334" s="21">
        <v>2.35</v>
      </c>
      <c r="J1334" s="21">
        <f t="shared" si="40"/>
        <v>3.586</v>
      </c>
      <c r="K1334" s="21">
        <f t="shared" si="41"/>
        <v>260.8</v>
      </c>
    </row>
    <row r="1335" ht="15" customHeight="1" spans="1:11">
      <c r="A1335" s="20">
        <v>1334</v>
      </c>
      <c r="B1335" s="21" t="s">
        <v>1682</v>
      </c>
      <c r="C1335" s="21" t="s">
        <v>1313</v>
      </c>
      <c r="D1335" s="21" t="s">
        <v>1334</v>
      </c>
      <c r="E1335" s="21" t="s">
        <v>1299</v>
      </c>
      <c r="F1335" s="20">
        <v>320</v>
      </c>
      <c r="G1335" s="21">
        <v>25</v>
      </c>
      <c r="H1335" s="21">
        <v>407.5</v>
      </c>
      <c r="I1335" s="21">
        <v>1.17</v>
      </c>
      <c r="J1335" s="21">
        <f t="shared" si="40"/>
        <v>1.793</v>
      </c>
      <c r="K1335" s="21">
        <f t="shared" si="41"/>
        <v>130.4</v>
      </c>
    </row>
    <row r="1336" ht="15" customHeight="1" spans="1:11">
      <c r="A1336" s="20">
        <v>1335</v>
      </c>
      <c r="B1336" s="21" t="s">
        <v>1682</v>
      </c>
      <c r="C1336" s="21" t="s">
        <v>1313</v>
      </c>
      <c r="D1336" s="21" t="s">
        <v>1470</v>
      </c>
      <c r="E1336" s="21" t="s">
        <v>1299</v>
      </c>
      <c r="F1336" s="20">
        <v>320</v>
      </c>
      <c r="G1336" s="21">
        <v>150</v>
      </c>
      <c r="H1336" s="21">
        <v>2445</v>
      </c>
      <c r="I1336" s="21">
        <v>7.04</v>
      </c>
      <c r="J1336" s="21">
        <f t="shared" si="40"/>
        <v>10.758</v>
      </c>
      <c r="K1336" s="21">
        <f t="shared" si="41"/>
        <v>782.4</v>
      </c>
    </row>
    <row r="1337" ht="15" customHeight="1" spans="1:11">
      <c r="A1337" s="20">
        <v>1336</v>
      </c>
      <c r="B1337" s="21" t="s">
        <v>1682</v>
      </c>
      <c r="C1337" s="21" t="s">
        <v>1315</v>
      </c>
      <c r="D1337" s="21" t="s">
        <v>1343</v>
      </c>
      <c r="E1337" s="21" t="s">
        <v>1305</v>
      </c>
      <c r="F1337" s="20">
        <v>320</v>
      </c>
      <c r="G1337" s="21">
        <v>100</v>
      </c>
      <c r="H1337" s="21">
        <v>1560</v>
      </c>
      <c r="I1337" s="21">
        <v>4.01</v>
      </c>
      <c r="J1337" s="21">
        <f t="shared" si="40"/>
        <v>6.864</v>
      </c>
      <c r="K1337" s="21">
        <f t="shared" si="41"/>
        <v>499.2</v>
      </c>
    </row>
    <row r="1338" ht="15" customHeight="1" spans="1:11">
      <c r="A1338" s="20">
        <v>1337</v>
      </c>
      <c r="B1338" s="21" t="s">
        <v>1682</v>
      </c>
      <c r="C1338" s="21" t="s">
        <v>1459</v>
      </c>
      <c r="D1338" s="21" t="s">
        <v>1307</v>
      </c>
      <c r="E1338" s="21" t="s">
        <v>1460</v>
      </c>
      <c r="F1338" s="20">
        <v>300</v>
      </c>
      <c r="G1338" s="21">
        <v>125</v>
      </c>
      <c r="H1338" s="21">
        <v>2000</v>
      </c>
      <c r="I1338" s="21">
        <v>5.84</v>
      </c>
      <c r="J1338" s="21">
        <f t="shared" si="40"/>
        <v>8.25</v>
      </c>
      <c r="K1338" s="21">
        <f t="shared" si="41"/>
        <v>600</v>
      </c>
    </row>
    <row r="1339" ht="15" customHeight="1" spans="1:11">
      <c r="A1339" s="20">
        <v>1338</v>
      </c>
      <c r="B1339" s="21" t="s">
        <v>1682</v>
      </c>
      <c r="C1339" s="21" t="s">
        <v>1313</v>
      </c>
      <c r="D1339" s="21" t="s">
        <v>1337</v>
      </c>
      <c r="E1339" s="21" t="s">
        <v>1299</v>
      </c>
      <c r="F1339" s="20">
        <v>320</v>
      </c>
      <c r="G1339" s="21">
        <v>150</v>
      </c>
      <c r="H1339" s="21">
        <v>2445</v>
      </c>
      <c r="I1339" s="21">
        <v>7.04</v>
      </c>
      <c r="J1339" s="21">
        <f t="shared" si="40"/>
        <v>10.758</v>
      </c>
      <c r="K1339" s="21">
        <f t="shared" si="41"/>
        <v>782.4</v>
      </c>
    </row>
    <row r="1340" ht="15" customHeight="1" spans="1:11">
      <c r="A1340" s="20">
        <v>1339</v>
      </c>
      <c r="B1340" s="21" t="s">
        <v>1682</v>
      </c>
      <c r="C1340" s="21" t="s">
        <v>1313</v>
      </c>
      <c r="D1340" s="21" t="s">
        <v>1307</v>
      </c>
      <c r="E1340" s="21" t="s">
        <v>1299</v>
      </c>
      <c r="F1340" s="20">
        <v>320</v>
      </c>
      <c r="G1340" s="21">
        <v>200</v>
      </c>
      <c r="H1340" s="21">
        <v>3600</v>
      </c>
      <c r="I1340" s="21">
        <v>11.09</v>
      </c>
      <c r="J1340" s="21">
        <f t="shared" si="40"/>
        <v>15.84</v>
      </c>
      <c r="K1340" s="21">
        <f t="shared" si="41"/>
        <v>1152</v>
      </c>
    </row>
    <row r="1341" s="9" customFormat="1" ht="15" customHeight="1" spans="1:11">
      <c r="A1341" s="20">
        <v>1340</v>
      </c>
      <c r="B1341" s="21" t="s">
        <v>1683</v>
      </c>
      <c r="C1341" s="21" t="s">
        <v>1303</v>
      </c>
      <c r="D1341" s="21" t="s">
        <v>1311</v>
      </c>
      <c r="E1341" s="21" t="s">
        <v>1299</v>
      </c>
      <c r="F1341" s="20">
        <v>320</v>
      </c>
      <c r="G1341" s="21">
        <v>38</v>
      </c>
      <c r="H1341" s="21">
        <v>326.2</v>
      </c>
      <c r="I1341" s="21">
        <v>1.035</v>
      </c>
      <c r="J1341" s="21">
        <f t="shared" si="40"/>
        <v>1.43528</v>
      </c>
      <c r="K1341" s="21">
        <f t="shared" si="41"/>
        <v>104.384</v>
      </c>
    </row>
    <row r="1342" ht="15" customHeight="1" spans="1:11">
      <c r="A1342" s="20">
        <v>1341</v>
      </c>
      <c r="B1342" s="21" t="s">
        <v>1683</v>
      </c>
      <c r="C1342" s="21" t="s">
        <v>1313</v>
      </c>
      <c r="D1342" s="21" t="s">
        <v>1307</v>
      </c>
      <c r="E1342" s="21" t="s">
        <v>1299</v>
      </c>
      <c r="F1342" s="20">
        <v>320</v>
      </c>
      <c r="G1342" s="21">
        <v>255</v>
      </c>
      <c r="H1342" s="21">
        <v>4131</v>
      </c>
      <c r="I1342" s="21">
        <v>12.18</v>
      </c>
      <c r="J1342" s="21">
        <f t="shared" si="40"/>
        <v>18.1764</v>
      </c>
      <c r="K1342" s="21">
        <f t="shared" si="41"/>
        <v>1321.92</v>
      </c>
    </row>
    <row r="1343" ht="15" customHeight="1" spans="1:11">
      <c r="A1343" s="20">
        <v>1342</v>
      </c>
      <c r="B1343" s="21" t="s">
        <v>1683</v>
      </c>
      <c r="C1343" s="21" t="s">
        <v>1313</v>
      </c>
      <c r="D1343" s="21" t="s">
        <v>1307</v>
      </c>
      <c r="E1343" s="21" t="s">
        <v>1299</v>
      </c>
      <c r="F1343" s="20">
        <v>320</v>
      </c>
      <c r="G1343" s="21">
        <v>300</v>
      </c>
      <c r="H1343" s="21">
        <v>5100</v>
      </c>
      <c r="I1343" s="21">
        <v>14.08</v>
      </c>
      <c r="J1343" s="21">
        <f t="shared" si="40"/>
        <v>22.44</v>
      </c>
      <c r="K1343" s="21">
        <f t="shared" si="41"/>
        <v>1632</v>
      </c>
    </row>
    <row r="1344" ht="15" customHeight="1" spans="1:11">
      <c r="A1344" s="20">
        <v>1343</v>
      </c>
      <c r="B1344" s="21" t="s">
        <v>1683</v>
      </c>
      <c r="C1344" s="21" t="s">
        <v>1313</v>
      </c>
      <c r="D1344" s="21" t="s">
        <v>1307</v>
      </c>
      <c r="E1344" s="21" t="s">
        <v>1299</v>
      </c>
      <c r="F1344" s="20">
        <v>320</v>
      </c>
      <c r="G1344" s="21">
        <v>360</v>
      </c>
      <c r="H1344" s="21">
        <v>4680</v>
      </c>
      <c r="I1344" s="21">
        <v>14.32</v>
      </c>
      <c r="J1344" s="21">
        <f t="shared" si="40"/>
        <v>20.592</v>
      </c>
      <c r="K1344" s="21">
        <f t="shared" si="41"/>
        <v>1497.6</v>
      </c>
    </row>
    <row r="1345" ht="15" customHeight="1" spans="1:11">
      <c r="A1345" s="20">
        <v>1344</v>
      </c>
      <c r="B1345" s="21" t="s">
        <v>1683</v>
      </c>
      <c r="C1345" s="21" t="s">
        <v>1313</v>
      </c>
      <c r="D1345" s="21" t="s">
        <v>1307</v>
      </c>
      <c r="E1345" s="21" t="s">
        <v>1299</v>
      </c>
      <c r="F1345" s="20">
        <v>320</v>
      </c>
      <c r="G1345" s="21">
        <v>200</v>
      </c>
      <c r="H1345" s="21">
        <v>4020</v>
      </c>
      <c r="I1345" s="21">
        <v>9.86</v>
      </c>
      <c r="J1345" s="21">
        <f t="shared" si="40"/>
        <v>17.688</v>
      </c>
      <c r="K1345" s="21">
        <f t="shared" si="41"/>
        <v>1286.4</v>
      </c>
    </row>
    <row r="1346" ht="15" customHeight="1" spans="1:11">
      <c r="A1346" s="20">
        <v>1345</v>
      </c>
      <c r="B1346" s="21" t="s">
        <v>1684</v>
      </c>
      <c r="C1346" s="21" t="s">
        <v>1434</v>
      </c>
      <c r="D1346" s="21" t="s">
        <v>1358</v>
      </c>
      <c r="E1346" s="21" t="s">
        <v>1359</v>
      </c>
      <c r="F1346" s="20">
        <v>30</v>
      </c>
      <c r="G1346" s="21">
        <v>835</v>
      </c>
      <c r="H1346" s="21">
        <v>11941</v>
      </c>
      <c r="I1346" s="21">
        <v>30.06</v>
      </c>
      <c r="J1346" s="21">
        <f t="shared" ref="J1346:J1409" si="42">SUMPRODUCT(0.01375,F1346,H1346/1000)</f>
        <v>4.9256625</v>
      </c>
      <c r="K1346" s="21">
        <f t="shared" ref="K1346:K1409" si="43">SUMPRODUCT(F1346,H1346/1000)</f>
        <v>358.23</v>
      </c>
    </row>
    <row r="1347" ht="15" customHeight="1" spans="1:11">
      <c r="A1347" s="20">
        <v>1346</v>
      </c>
      <c r="B1347" s="21" t="s">
        <v>1684</v>
      </c>
      <c r="C1347" s="21" t="s">
        <v>1434</v>
      </c>
      <c r="D1347" s="21" t="s">
        <v>1358</v>
      </c>
      <c r="E1347" s="21" t="s">
        <v>1359</v>
      </c>
      <c r="F1347" s="20">
        <v>30</v>
      </c>
      <c r="G1347" s="21">
        <v>50</v>
      </c>
      <c r="H1347" s="21">
        <v>800</v>
      </c>
      <c r="I1347" s="21">
        <v>1.85</v>
      </c>
      <c r="J1347" s="21">
        <f t="shared" si="42"/>
        <v>0.33</v>
      </c>
      <c r="K1347" s="21">
        <f t="shared" si="43"/>
        <v>24</v>
      </c>
    </row>
    <row r="1348" ht="15" customHeight="1" spans="1:11">
      <c r="A1348" s="20">
        <v>1347</v>
      </c>
      <c r="B1348" s="21" t="s">
        <v>1684</v>
      </c>
      <c r="C1348" s="21" t="s">
        <v>1490</v>
      </c>
      <c r="D1348" s="21" t="s">
        <v>1377</v>
      </c>
      <c r="E1348" s="21" t="s">
        <v>1299</v>
      </c>
      <c r="F1348" s="20">
        <v>320</v>
      </c>
      <c r="G1348" s="21">
        <v>250</v>
      </c>
      <c r="H1348" s="21">
        <v>3725</v>
      </c>
      <c r="I1348" s="21">
        <v>9.44</v>
      </c>
      <c r="J1348" s="21">
        <f t="shared" si="42"/>
        <v>16.39</v>
      </c>
      <c r="K1348" s="21">
        <f t="shared" si="43"/>
        <v>1192</v>
      </c>
    </row>
    <row r="1349" ht="15" customHeight="1" spans="1:11">
      <c r="A1349" s="20">
        <v>1348</v>
      </c>
      <c r="B1349" s="21" t="s">
        <v>1684</v>
      </c>
      <c r="C1349" s="21" t="s">
        <v>1490</v>
      </c>
      <c r="D1349" s="21" t="s">
        <v>1377</v>
      </c>
      <c r="E1349" s="21" t="s">
        <v>1299</v>
      </c>
      <c r="F1349" s="20">
        <v>320</v>
      </c>
      <c r="G1349" s="21">
        <v>280</v>
      </c>
      <c r="H1349" s="21">
        <v>6720</v>
      </c>
      <c r="I1349" s="21">
        <v>18.98</v>
      </c>
      <c r="J1349" s="21">
        <f t="shared" si="42"/>
        <v>29.568</v>
      </c>
      <c r="K1349" s="21">
        <f t="shared" si="43"/>
        <v>2150.4</v>
      </c>
    </row>
    <row r="1350" ht="15" customHeight="1" spans="1:11">
      <c r="A1350" s="20">
        <v>1349</v>
      </c>
      <c r="B1350" s="21" t="s">
        <v>1685</v>
      </c>
      <c r="C1350" s="21" t="s">
        <v>1297</v>
      </c>
      <c r="D1350" s="21" t="s">
        <v>1363</v>
      </c>
      <c r="E1350" s="21" t="s">
        <v>1299</v>
      </c>
      <c r="F1350" s="20">
        <v>320</v>
      </c>
      <c r="G1350" s="21">
        <v>252</v>
      </c>
      <c r="H1350" s="21">
        <v>3906</v>
      </c>
      <c r="I1350" s="21">
        <v>10.65</v>
      </c>
      <c r="J1350" s="21">
        <f t="shared" si="42"/>
        <v>17.1864</v>
      </c>
      <c r="K1350" s="21">
        <f t="shared" si="43"/>
        <v>1249.92</v>
      </c>
    </row>
    <row r="1351" ht="15" customHeight="1" spans="1:11">
      <c r="A1351" s="20">
        <v>1350</v>
      </c>
      <c r="B1351" s="21" t="s">
        <v>1685</v>
      </c>
      <c r="C1351" s="21" t="s">
        <v>1303</v>
      </c>
      <c r="D1351" s="21" t="s">
        <v>1301</v>
      </c>
      <c r="E1351" s="21" t="s">
        <v>1299</v>
      </c>
      <c r="F1351" s="20">
        <v>320</v>
      </c>
      <c r="G1351" s="21">
        <v>63</v>
      </c>
      <c r="H1351" s="21">
        <v>1260</v>
      </c>
      <c r="I1351" s="21">
        <v>5.715</v>
      </c>
      <c r="J1351" s="21">
        <f t="shared" si="42"/>
        <v>5.544</v>
      </c>
      <c r="K1351" s="21">
        <f t="shared" si="43"/>
        <v>403.2</v>
      </c>
    </row>
    <row r="1352" ht="15" customHeight="1" spans="1:11">
      <c r="A1352" s="20">
        <v>1351</v>
      </c>
      <c r="B1352" s="21" t="s">
        <v>1685</v>
      </c>
      <c r="C1352" s="21" t="s">
        <v>1317</v>
      </c>
      <c r="D1352" s="21" t="s">
        <v>1325</v>
      </c>
      <c r="E1352" s="21" t="s">
        <v>1299</v>
      </c>
      <c r="F1352" s="20">
        <v>320</v>
      </c>
      <c r="G1352" s="21">
        <v>442</v>
      </c>
      <c r="H1352" s="21">
        <v>7514</v>
      </c>
      <c r="I1352" s="21">
        <v>16.934</v>
      </c>
      <c r="J1352" s="21">
        <f t="shared" si="42"/>
        <v>33.0616</v>
      </c>
      <c r="K1352" s="21">
        <f t="shared" si="43"/>
        <v>2404.48</v>
      </c>
    </row>
    <row r="1353" ht="15" customHeight="1" spans="1:11">
      <c r="A1353" s="20">
        <v>1352</v>
      </c>
      <c r="B1353" s="21" t="s">
        <v>1686</v>
      </c>
      <c r="C1353" s="21" t="s">
        <v>1300</v>
      </c>
      <c r="D1353" s="21" t="s">
        <v>1301</v>
      </c>
      <c r="E1353" s="21" t="s">
        <v>1299</v>
      </c>
      <c r="F1353" s="20">
        <v>320</v>
      </c>
      <c r="G1353" s="21">
        <v>4250</v>
      </c>
      <c r="H1353" s="21">
        <v>68425</v>
      </c>
      <c r="I1353" s="21">
        <v>169.43</v>
      </c>
      <c r="J1353" s="21">
        <f t="shared" si="42"/>
        <v>301.07</v>
      </c>
      <c r="K1353" s="21">
        <f t="shared" si="43"/>
        <v>21896</v>
      </c>
    </row>
    <row r="1354" ht="15" customHeight="1" spans="1:11">
      <c r="A1354" s="20">
        <v>1353</v>
      </c>
      <c r="B1354" s="21" t="s">
        <v>1686</v>
      </c>
      <c r="C1354" s="21" t="s">
        <v>1315</v>
      </c>
      <c r="D1354" s="21" t="s">
        <v>1362</v>
      </c>
      <c r="E1354" s="21" t="s">
        <v>1305</v>
      </c>
      <c r="F1354" s="20">
        <v>320</v>
      </c>
      <c r="G1354" s="21">
        <v>73</v>
      </c>
      <c r="H1354" s="21">
        <v>1715.5</v>
      </c>
      <c r="I1354" s="21">
        <v>5.25</v>
      </c>
      <c r="J1354" s="21">
        <f t="shared" si="42"/>
        <v>7.5482</v>
      </c>
      <c r="K1354" s="21">
        <f t="shared" si="43"/>
        <v>548.96</v>
      </c>
    </row>
    <row r="1355" ht="15" customHeight="1" spans="1:11">
      <c r="A1355" s="20">
        <v>1354</v>
      </c>
      <c r="B1355" s="21" t="s">
        <v>1686</v>
      </c>
      <c r="C1355" s="21" t="s">
        <v>1313</v>
      </c>
      <c r="D1355" s="21" t="s">
        <v>1301</v>
      </c>
      <c r="E1355" s="21" t="s">
        <v>1299</v>
      </c>
      <c r="F1355" s="20">
        <v>320</v>
      </c>
      <c r="G1355" s="21">
        <v>150</v>
      </c>
      <c r="H1355" s="21">
        <v>2445</v>
      </c>
      <c r="I1355" s="21">
        <v>7.04</v>
      </c>
      <c r="J1355" s="21">
        <f t="shared" si="42"/>
        <v>10.758</v>
      </c>
      <c r="K1355" s="21">
        <f t="shared" si="43"/>
        <v>782.4</v>
      </c>
    </row>
    <row r="1356" ht="15" customHeight="1" spans="1:11">
      <c r="A1356" s="20">
        <v>1355</v>
      </c>
      <c r="B1356" s="21" t="s">
        <v>1686</v>
      </c>
      <c r="C1356" s="21" t="s">
        <v>1313</v>
      </c>
      <c r="D1356" s="21" t="s">
        <v>1366</v>
      </c>
      <c r="E1356" s="21" t="s">
        <v>1299</v>
      </c>
      <c r="F1356" s="20">
        <v>320</v>
      </c>
      <c r="G1356" s="21">
        <v>150</v>
      </c>
      <c r="H1356" s="21">
        <v>1875</v>
      </c>
      <c r="I1356" s="21">
        <v>5.97</v>
      </c>
      <c r="J1356" s="21">
        <f t="shared" si="42"/>
        <v>8.25</v>
      </c>
      <c r="K1356" s="21">
        <f t="shared" si="43"/>
        <v>600</v>
      </c>
    </row>
    <row r="1357" ht="15" customHeight="1" spans="1:11">
      <c r="A1357" s="20">
        <v>1356</v>
      </c>
      <c r="B1357" s="21" t="s">
        <v>1686</v>
      </c>
      <c r="C1357" s="21" t="s">
        <v>1313</v>
      </c>
      <c r="D1357" s="21" t="s">
        <v>1366</v>
      </c>
      <c r="E1357" s="21" t="s">
        <v>1299</v>
      </c>
      <c r="F1357" s="20">
        <v>320</v>
      </c>
      <c r="G1357" s="21">
        <v>150</v>
      </c>
      <c r="H1357" s="21">
        <v>1800</v>
      </c>
      <c r="I1357" s="21">
        <v>5.97</v>
      </c>
      <c r="J1357" s="21">
        <f t="shared" si="42"/>
        <v>7.92</v>
      </c>
      <c r="K1357" s="21">
        <f t="shared" si="43"/>
        <v>576</v>
      </c>
    </row>
    <row r="1358" ht="15" customHeight="1" spans="1:11">
      <c r="A1358" s="20">
        <v>1357</v>
      </c>
      <c r="B1358" s="21" t="s">
        <v>1686</v>
      </c>
      <c r="C1358" s="21" t="s">
        <v>1313</v>
      </c>
      <c r="D1358" s="21" t="s">
        <v>1366</v>
      </c>
      <c r="E1358" s="21" t="s">
        <v>1299</v>
      </c>
      <c r="F1358" s="20">
        <v>320</v>
      </c>
      <c r="G1358" s="21">
        <v>150</v>
      </c>
      <c r="H1358" s="21">
        <v>2865</v>
      </c>
      <c r="I1358" s="21">
        <v>7.39</v>
      </c>
      <c r="J1358" s="21">
        <f t="shared" si="42"/>
        <v>12.606</v>
      </c>
      <c r="K1358" s="21">
        <f t="shared" si="43"/>
        <v>916.8</v>
      </c>
    </row>
    <row r="1359" ht="15" customHeight="1" spans="1:11">
      <c r="A1359" s="20">
        <v>1358</v>
      </c>
      <c r="B1359" s="21" t="s">
        <v>1687</v>
      </c>
      <c r="C1359" s="21" t="s">
        <v>1303</v>
      </c>
      <c r="D1359" s="21" t="s">
        <v>1338</v>
      </c>
      <c r="E1359" s="21" t="s">
        <v>1299</v>
      </c>
      <c r="F1359" s="20">
        <v>320</v>
      </c>
      <c r="G1359" s="21">
        <v>6</v>
      </c>
      <c r="H1359" s="21">
        <v>63</v>
      </c>
      <c r="I1359" s="21">
        <v>0.223</v>
      </c>
      <c r="J1359" s="21">
        <f t="shared" si="42"/>
        <v>0.2772</v>
      </c>
      <c r="K1359" s="21">
        <f t="shared" si="43"/>
        <v>20.16</v>
      </c>
    </row>
    <row r="1360" ht="15" customHeight="1" spans="1:11">
      <c r="A1360" s="20">
        <v>1359</v>
      </c>
      <c r="B1360" s="21" t="s">
        <v>1687</v>
      </c>
      <c r="C1360" s="21" t="s">
        <v>1303</v>
      </c>
      <c r="D1360" s="21" t="s">
        <v>1338</v>
      </c>
      <c r="E1360" s="21" t="s">
        <v>1299</v>
      </c>
      <c r="F1360" s="20">
        <v>320</v>
      </c>
      <c r="G1360" s="21">
        <v>8</v>
      </c>
      <c r="H1360" s="21">
        <v>84</v>
      </c>
      <c r="I1360" s="21">
        <v>0.298</v>
      </c>
      <c r="J1360" s="21">
        <f t="shared" si="42"/>
        <v>0.3696</v>
      </c>
      <c r="K1360" s="21">
        <f t="shared" si="43"/>
        <v>26.88</v>
      </c>
    </row>
    <row r="1361" ht="15" customHeight="1" spans="1:11">
      <c r="A1361" s="20">
        <v>1360</v>
      </c>
      <c r="B1361" s="21" t="s">
        <v>1687</v>
      </c>
      <c r="C1361" s="21" t="s">
        <v>1303</v>
      </c>
      <c r="D1361" s="21" t="s">
        <v>1330</v>
      </c>
      <c r="E1361" s="21" t="s">
        <v>1299</v>
      </c>
      <c r="F1361" s="20">
        <v>320</v>
      </c>
      <c r="G1361" s="21">
        <v>75</v>
      </c>
      <c r="H1361" s="21">
        <v>787.5</v>
      </c>
      <c r="I1361" s="21">
        <v>2.794</v>
      </c>
      <c r="J1361" s="21">
        <f t="shared" si="42"/>
        <v>3.465</v>
      </c>
      <c r="K1361" s="21">
        <f t="shared" si="43"/>
        <v>252</v>
      </c>
    </row>
    <row r="1362" ht="15" customHeight="1" spans="1:11">
      <c r="A1362" s="20">
        <v>1361</v>
      </c>
      <c r="B1362" s="21" t="s">
        <v>1687</v>
      </c>
      <c r="C1362" s="21" t="s">
        <v>1303</v>
      </c>
      <c r="D1362" s="21" t="s">
        <v>1330</v>
      </c>
      <c r="E1362" s="21" t="s">
        <v>1299</v>
      </c>
      <c r="F1362" s="20">
        <v>320</v>
      </c>
      <c r="G1362" s="21">
        <v>63</v>
      </c>
      <c r="H1362" s="21">
        <v>592.2</v>
      </c>
      <c r="I1362" s="21">
        <v>2.347</v>
      </c>
      <c r="J1362" s="21">
        <f t="shared" si="42"/>
        <v>2.60568</v>
      </c>
      <c r="K1362" s="21">
        <f t="shared" si="43"/>
        <v>189.504</v>
      </c>
    </row>
    <row r="1363" ht="15" customHeight="1" spans="1:11">
      <c r="A1363" s="20">
        <v>1362</v>
      </c>
      <c r="B1363" s="21" t="s">
        <v>1688</v>
      </c>
      <c r="C1363" s="21" t="s">
        <v>1313</v>
      </c>
      <c r="D1363" s="21" t="s">
        <v>1338</v>
      </c>
      <c r="E1363" s="21" t="s">
        <v>1305</v>
      </c>
      <c r="F1363" s="20">
        <v>320</v>
      </c>
      <c r="G1363" s="21">
        <v>120</v>
      </c>
      <c r="H1363" s="21">
        <v>1476</v>
      </c>
      <c r="I1363" s="21">
        <v>3.97</v>
      </c>
      <c r="J1363" s="21">
        <f t="shared" si="42"/>
        <v>6.4944</v>
      </c>
      <c r="K1363" s="21">
        <f t="shared" si="43"/>
        <v>472.32</v>
      </c>
    </row>
    <row r="1364" ht="15" customHeight="1" spans="1:11">
      <c r="A1364" s="20">
        <v>1363</v>
      </c>
      <c r="B1364" s="21" t="s">
        <v>1688</v>
      </c>
      <c r="C1364" s="21" t="s">
        <v>1313</v>
      </c>
      <c r="D1364" s="21" t="s">
        <v>1330</v>
      </c>
      <c r="E1364" s="21" t="s">
        <v>1305</v>
      </c>
      <c r="F1364" s="20">
        <v>320</v>
      </c>
      <c r="G1364" s="21">
        <v>1400</v>
      </c>
      <c r="H1364" s="21">
        <v>17220</v>
      </c>
      <c r="I1364" s="21">
        <v>46.29</v>
      </c>
      <c r="J1364" s="21">
        <f t="shared" si="42"/>
        <v>75.768</v>
      </c>
      <c r="K1364" s="21">
        <f t="shared" si="43"/>
        <v>5510.4</v>
      </c>
    </row>
    <row r="1365" ht="15" customHeight="1" spans="1:11">
      <c r="A1365" s="20">
        <v>1364</v>
      </c>
      <c r="B1365" s="21" t="s">
        <v>1688</v>
      </c>
      <c r="C1365" s="21" t="s">
        <v>1312</v>
      </c>
      <c r="D1365" s="21" t="s">
        <v>1328</v>
      </c>
      <c r="E1365" s="21" t="s">
        <v>1299</v>
      </c>
      <c r="F1365" s="20">
        <v>320</v>
      </c>
      <c r="G1365" s="21">
        <v>50</v>
      </c>
      <c r="H1365" s="21">
        <v>670</v>
      </c>
      <c r="I1365" s="21">
        <v>2.4</v>
      </c>
      <c r="J1365" s="21">
        <f t="shared" si="42"/>
        <v>2.948</v>
      </c>
      <c r="K1365" s="21">
        <f t="shared" si="43"/>
        <v>214.4</v>
      </c>
    </row>
    <row r="1366" ht="15" customHeight="1" spans="1:11">
      <c r="A1366" s="20">
        <v>1365</v>
      </c>
      <c r="B1366" s="21" t="s">
        <v>1688</v>
      </c>
      <c r="C1366" s="21" t="s">
        <v>1440</v>
      </c>
      <c r="D1366" s="21" t="s">
        <v>1441</v>
      </c>
      <c r="E1366" s="21" t="s">
        <v>1299</v>
      </c>
      <c r="F1366" s="20">
        <v>320</v>
      </c>
      <c r="G1366" s="21">
        <v>720</v>
      </c>
      <c r="H1366" s="21">
        <v>11016</v>
      </c>
      <c r="I1366" s="21">
        <v>27.45</v>
      </c>
      <c r="J1366" s="21">
        <f t="shared" si="42"/>
        <v>48.4704</v>
      </c>
      <c r="K1366" s="21">
        <f t="shared" si="43"/>
        <v>3525.12</v>
      </c>
    </row>
    <row r="1367" ht="15" customHeight="1" spans="1:11">
      <c r="A1367" s="20">
        <v>1366</v>
      </c>
      <c r="B1367" s="21" t="s">
        <v>1688</v>
      </c>
      <c r="C1367" s="21" t="s">
        <v>1440</v>
      </c>
      <c r="D1367" s="21" t="s">
        <v>1441</v>
      </c>
      <c r="E1367" s="21" t="s">
        <v>1299</v>
      </c>
      <c r="F1367" s="20">
        <v>320</v>
      </c>
      <c r="G1367" s="21">
        <v>720</v>
      </c>
      <c r="H1367" s="21">
        <v>17640</v>
      </c>
      <c r="I1367" s="21">
        <v>37.93</v>
      </c>
      <c r="J1367" s="21">
        <f t="shared" si="42"/>
        <v>77.616</v>
      </c>
      <c r="K1367" s="21">
        <f t="shared" si="43"/>
        <v>5644.8</v>
      </c>
    </row>
    <row r="1368" ht="15" customHeight="1" spans="1:11">
      <c r="A1368" s="20">
        <v>1367</v>
      </c>
      <c r="B1368" s="21" t="s">
        <v>1689</v>
      </c>
      <c r="C1368" s="21" t="s">
        <v>1313</v>
      </c>
      <c r="D1368" s="21" t="s">
        <v>1330</v>
      </c>
      <c r="E1368" s="21" t="s">
        <v>1299</v>
      </c>
      <c r="F1368" s="20">
        <v>320</v>
      </c>
      <c r="G1368" s="21">
        <v>1705</v>
      </c>
      <c r="H1368" s="21">
        <v>24211</v>
      </c>
      <c r="I1368" s="21">
        <v>66.98</v>
      </c>
      <c r="J1368" s="21">
        <f t="shared" si="42"/>
        <v>106.5284</v>
      </c>
      <c r="K1368" s="21">
        <f t="shared" si="43"/>
        <v>7747.52</v>
      </c>
    </row>
    <row r="1369" ht="15" customHeight="1" spans="1:11">
      <c r="A1369" s="20">
        <v>1368</v>
      </c>
      <c r="B1369" s="21" t="s">
        <v>1689</v>
      </c>
      <c r="C1369" s="21" t="s">
        <v>1303</v>
      </c>
      <c r="D1369" s="21" t="s">
        <v>1301</v>
      </c>
      <c r="E1369" s="21" t="s">
        <v>1305</v>
      </c>
      <c r="F1369" s="20">
        <v>320</v>
      </c>
      <c r="G1369" s="21">
        <v>63</v>
      </c>
      <c r="H1369" s="21">
        <v>1260</v>
      </c>
      <c r="I1369" s="21">
        <v>5.72</v>
      </c>
      <c r="J1369" s="21">
        <f t="shared" si="42"/>
        <v>5.544</v>
      </c>
      <c r="K1369" s="21">
        <f t="shared" si="43"/>
        <v>403.2</v>
      </c>
    </row>
    <row r="1370" ht="15" customHeight="1" spans="1:11">
      <c r="A1370" s="20">
        <v>1369</v>
      </c>
      <c r="B1370" s="21" t="s">
        <v>1689</v>
      </c>
      <c r="C1370" s="21" t="s">
        <v>1327</v>
      </c>
      <c r="D1370" s="21" t="s">
        <v>1316</v>
      </c>
      <c r="E1370" s="21" t="s">
        <v>1299</v>
      </c>
      <c r="F1370" s="20">
        <v>320</v>
      </c>
      <c r="G1370" s="21">
        <v>1071</v>
      </c>
      <c r="H1370" s="21">
        <v>16600.5</v>
      </c>
      <c r="I1370" s="21">
        <v>64.521</v>
      </c>
      <c r="J1370" s="21">
        <f t="shared" si="42"/>
        <v>73.0422</v>
      </c>
      <c r="K1370" s="21">
        <f t="shared" si="43"/>
        <v>5312.16</v>
      </c>
    </row>
    <row r="1371" ht="15" customHeight="1" spans="1:11">
      <c r="A1371" s="20">
        <v>1370</v>
      </c>
      <c r="B1371" s="21" t="s">
        <v>1689</v>
      </c>
      <c r="C1371" s="21" t="s">
        <v>1324</v>
      </c>
      <c r="D1371" s="21" t="s">
        <v>1325</v>
      </c>
      <c r="E1371" s="21" t="s">
        <v>1359</v>
      </c>
      <c r="F1371" s="20">
        <v>30</v>
      </c>
      <c r="G1371" s="21">
        <v>100</v>
      </c>
      <c r="H1371" s="21">
        <v>1660</v>
      </c>
      <c r="I1371" s="21">
        <v>4.418</v>
      </c>
      <c r="J1371" s="21">
        <f t="shared" si="42"/>
        <v>0.68475</v>
      </c>
      <c r="K1371" s="21">
        <f t="shared" si="43"/>
        <v>49.8</v>
      </c>
    </row>
    <row r="1372" ht="15" customHeight="1" spans="1:11">
      <c r="A1372" s="20">
        <v>1371</v>
      </c>
      <c r="B1372" s="21" t="s">
        <v>1690</v>
      </c>
      <c r="C1372" s="21" t="s">
        <v>1324</v>
      </c>
      <c r="D1372" s="21" t="s">
        <v>1325</v>
      </c>
      <c r="E1372" s="21" t="s">
        <v>1326</v>
      </c>
      <c r="F1372" s="20">
        <v>1300</v>
      </c>
      <c r="G1372" s="21">
        <v>150</v>
      </c>
      <c r="H1372" s="21">
        <v>2490</v>
      </c>
      <c r="I1372" s="21">
        <v>6.627</v>
      </c>
      <c r="J1372" s="21">
        <f t="shared" si="42"/>
        <v>44.50875</v>
      </c>
      <c r="K1372" s="21">
        <f t="shared" si="43"/>
        <v>3237</v>
      </c>
    </row>
    <row r="1373" ht="15" customHeight="1" spans="1:11">
      <c r="A1373" s="20">
        <v>1372</v>
      </c>
      <c r="B1373" s="21" t="s">
        <v>1690</v>
      </c>
      <c r="C1373" s="21" t="s">
        <v>1436</v>
      </c>
      <c r="D1373" s="21" t="s">
        <v>1437</v>
      </c>
      <c r="E1373" s="21" t="s">
        <v>1305</v>
      </c>
      <c r="F1373" s="20">
        <v>320</v>
      </c>
      <c r="G1373" s="21">
        <v>250</v>
      </c>
      <c r="H1373" s="21">
        <v>3675</v>
      </c>
      <c r="I1373" s="21">
        <v>10.37</v>
      </c>
      <c r="J1373" s="21">
        <f t="shared" si="42"/>
        <v>16.17</v>
      </c>
      <c r="K1373" s="21">
        <f t="shared" si="43"/>
        <v>1176</v>
      </c>
    </row>
    <row r="1374" ht="15" customHeight="1" spans="1:11">
      <c r="A1374" s="20">
        <v>1373</v>
      </c>
      <c r="B1374" s="21" t="s">
        <v>1691</v>
      </c>
      <c r="C1374" s="21" t="s">
        <v>1553</v>
      </c>
      <c r="D1374" s="21" t="s">
        <v>1390</v>
      </c>
      <c r="E1374" s="21" t="s">
        <v>1299</v>
      </c>
      <c r="F1374" s="20">
        <v>320</v>
      </c>
      <c r="G1374" s="21">
        <v>250</v>
      </c>
      <c r="H1374" s="21">
        <v>4125</v>
      </c>
      <c r="I1374" s="21">
        <v>11.975</v>
      </c>
      <c r="J1374" s="21">
        <f t="shared" si="42"/>
        <v>18.15</v>
      </c>
      <c r="K1374" s="21">
        <f t="shared" si="43"/>
        <v>1320</v>
      </c>
    </row>
    <row r="1375" ht="15" customHeight="1" spans="1:11">
      <c r="A1375" s="20">
        <v>1374</v>
      </c>
      <c r="B1375" s="21" t="s">
        <v>1691</v>
      </c>
      <c r="C1375" s="21" t="s">
        <v>1346</v>
      </c>
      <c r="D1375" s="21" t="s">
        <v>1328</v>
      </c>
      <c r="E1375" s="21" t="s">
        <v>1299</v>
      </c>
      <c r="F1375" s="20">
        <v>320</v>
      </c>
      <c r="G1375" s="21">
        <v>267</v>
      </c>
      <c r="H1375" s="21">
        <v>4666.67</v>
      </c>
      <c r="I1375" s="21">
        <v>12.23</v>
      </c>
      <c r="J1375" s="21">
        <f t="shared" si="42"/>
        <v>20.533348</v>
      </c>
      <c r="K1375" s="21">
        <f t="shared" si="43"/>
        <v>1493.3344</v>
      </c>
    </row>
    <row r="1376" ht="15" customHeight="1" spans="1:11">
      <c r="A1376" s="20">
        <v>1375</v>
      </c>
      <c r="B1376" s="21" t="s">
        <v>1691</v>
      </c>
      <c r="C1376" s="21" t="s">
        <v>1346</v>
      </c>
      <c r="D1376" s="21" t="s">
        <v>1328</v>
      </c>
      <c r="E1376" s="21" t="s">
        <v>1299</v>
      </c>
      <c r="F1376" s="20">
        <v>320</v>
      </c>
      <c r="G1376" s="21">
        <v>500</v>
      </c>
      <c r="H1376" s="21">
        <v>7950</v>
      </c>
      <c r="I1376" s="21">
        <v>19.06</v>
      </c>
      <c r="J1376" s="21">
        <f t="shared" si="42"/>
        <v>34.98</v>
      </c>
      <c r="K1376" s="21">
        <f t="shared" si="43"/>
        <v>2544</v>
      </c>
    </row>
    <row r="1377" ht="15" customHeight="1" spans="1:11">
      <c r="A1377" s="20">
        <v>1376</v>
      </c>
      <c r="B1377" s="21" t="s">
        <v>1692</v>
      </c>
      <c r="C1377" s="21" t="s">
        <v>1345</v>
      </c>
      <c r="D1377" s="21" t="s">
        <v>1321</v>
      </c>
      <c r="E1377" s="21" t="s">
        <v>1299</v>
      </c>
      <c r="F1377" s="20">
        <v>320</v>
      </c>
      <c r="G1377" s="21">
        <v>625</v>
      </c>
      <c r="H1377" s="21">
        <v>9375</v>
      </c>
      <c r="I1377" s="21">
        <v>27.5</v>
      </c>
      <c r="J1377" s="21">
        <f t="shared" si="42"/>
        <v>41.25</v>
      </c>
      <c r="K1377" s="21">
        <f t="shared" si="43"/>
        <v>3000</v>
      </c>
    </row>
    <row r="1378" ht="15" customHeight="1" spans="1:11">
      <c r="A1378" s="20">
        <v>1377</v>
      </c>
      <c r="B1378" s="21" t="s">
        <v>1693</v>
      </c>
      <c r="C1378" s="21" t="s">
        <v>1315</v>
      </c>
      <c r="D1378" s="21" t="s">
        <v>1343</v>
      </c>
      <c r="E1378" s="21" t="s">
        <v>1305</v>
      </c>
      <c r="F1378" s="20">
        <v>320</v>
      </c>
      <c r="G1378" s="21">
        <v>100</v>
      </c>
      <c r="H1378" s="21">
        <v>1560</v>
      </c>
      <c r="I1378" s="21">
        <v>4.01</v>
      </c>
      <c r="J1378" s="21">
        <f t="shared" si="42"/>
        <v>6.864</v>
      </c>
      <c r="K1378" s="21">
        <f t="shared" si="43"/>
        <v>499.2</v>
      </c>
    </row>
    <row r="1379" ht="15" customHeight="1" spans="1:11">
      <c r="A1379" s="20">
        <v>1378</v>
      </c>
      <c r="B1379" s="21" t="s">
        <v>1693</v>
      </c>
      <c r="C1379" s="21" t="s">
        <v>1361</v>
      </c>
      <c r="D1379" s="21" t="s">
        <v>1362</v>
      </c>
      <c r="E1379" s="21" t="s">
        <v>1299</v>
      </c>
      <c r="F1379" s="20">
        <v>320</v>
      </c>
      <c r="G1379" s="21">
        <v>75</v>
      </c>
      <c r="H1379" s="21">
        <v>1155</v>
      </c>
      <c r="I1379" s="21">
        <v>3.929</v>
      </c>
      <c r="J1379" s="21">
        <f t="shared" si="42"/>
        <v>5.082</v>
      </c>
      <c r="K1379" s="21">
        <f t="shared" si="43"/>
        <v>369.6</v>
      </c>
    </row>
    <row r="1380" ht="15" customHeight="1" spans="1:11">
      <c r="A1380" s="20">
        <v>1379</v>
      </c>
      <c r="B1380" s="21" t="s">
        <v>1693</v>
      </c>
      <c r="C1380" s="21" t="s">
        <v>1315</v>
      </c>
      <c r="D1380" s="21" t="s">
        <v>1366</v>
      </c>
      <c r="E1380" s="21" t="s">
        <v>1305</v>
      </c>
      <c r="F1380" s="20">
        <v>320</v>
      </c>
      <c r="G1380" s="21">
        <v>100</v>
      </c>
      <c r="H1380" s="21">
        <v>1560</v>
      </c>
      <c r="I1380" s="21">
        <v>4.01</v>
      </c>
      <c r="J1380" s="21">
        <f t="shared" si="42"/>
        <v>6.864</v>
      </c>
      <c r="K1380" s="21">
        <f t="shared" si="43"/>
        <v>499.2</v>
      </c>
    </row>
    <row r="1381" ht="15" customHeight="1" spans="1:11">
      <c r="A1381" s="20">
        <v>1380</v>
      </c>
      <c r="B1381" s="21" t="s">
        <v>1693</v>
      </c>
      <c r="C1381" s="21" t="s">
        <v>1361</v>
      </c>
      <c r="D1381" s="21" t="s">
        <v>1362</v>
      </c>
      <c r="E1381" s="21" t="s">
        <v>1299</v>
      </c>
      <c r="F1381" s="20">
        <v>320</v>
      </c>
      <c r="G1381" s="21">
        <v>300</v>
      </c>
      <c r="H1381" s="21">
        <v>6450</v>
      </c>
      <c r="I1381" s="21">
        <v>15.581</v>
      </c>
      <c r="J1381" s="21">
        <f t="shared" si="42"/>
        <v>28.38</v>
      </c>
      <c r="K1381" s="21">
        <f t="shared" si="43"/>
        <v>2064</v>
      </c>
    </row>
    <row r="1382" ht="15" customHeight="1" spans="1:11">
      <c r="A1382" s="20">
        <v>1381</v>
      </c>
      <c r="B1382" s="21" t="s">
        <v>1693</v>
      </c>
      <c r="C1382" s="21" t="s">
        <v>1315</v>
      </c>
      <c r="D1382" s="21" t="s">
        <v>1366</v>
      </c>
      <c r="E1382" s="21" t="s">
        <v>1305</v>
      </c>
      <c r="F1382" s="20">
        <v>320</v>
      </c>
      <c r="G1382" s="21">
        <v>95</v>
      </c>
      <c r="H1382" s="21">
        <v>2232.5</v>
      </c>
      <c r="I1382" s="21">
        <v>6.83</v>
      </c>
      <c r="J1382" s="21">
        <f t="shared" si="42"/>
        <v>9.823</v>
      </c>
      <c r="K1382" s="21">
        <f t="shared" si="43"/>
        <v>714.4</v>
      </c>
    </row>
    <row r="1383" ht="15" customHeight="1" spans="1:11">
      <c r="A1383" s="20">
        <v>1382</v>
      </c>
      <c r="B1383" s="21" t="s">
        <v>1693</v>
      </c>
      <c r="C1383" s="21" t="s">
        <v>1361</v>
      </c>
      <c r="D1383" s="21" t="s">
        <v>1362</v>
      </c>
      <c r="E1383" s="21" t="s">
        <v>1299</v>
      </c>
      <c r="F1383" s="20">
        <v>320</v>
      </c>
      <c r="G1383" s="21">
        <v>2</v>
      </c>
      <c r="H1383" s="21">
        <v>3.5</v>
      </c>
      <c r="I1383" s="21">
        <v>0.02</v>
      </c>
      <c r="J1383" s="21">
        <f t="shared" si="42"/>
        <v>0.0154</v>
      </c>
      <c r="K1383" s="21">
        <f t="shared" si="43"/>
        <v>1.12</v>
      </c>
    </row>
    <row r="1384" ht="15" customHeight="1" spans="1:11">
      <c r="A1384" s="20">
        <v>1383</v>
      </c>
      <c r="B1384" s="21" t="s">
        <v>1693</v>
      </c>
      <c r="C1384" s="21" t="s">
        <v>1303</v>
      </c>
      <c r="D1384" s="21" t="s">
        <v>1330</v>
      </c>
      <c r="E1384" s="21" t="s">
        <v>1299</v>
      </c>
      <c r="F1384" s="20">
        <v>320</v>
      </c>
      <c r="G1384" s="21">
        <v>126</v>
      </c>
      <c r="H1384" s="21">
        <v>1184.4</v>
      </c>
      <c r="I1384" s="21">
        <v>4.693</v>
      </c>
      <c r="J1384" s="21">
        <f t="shared" si="42"/>
        <v>5.21136</v>
      </c>
      <c r="K1384" s="21">
        <f t="shared" si="43"/>
        <v>379.008</v>
      </c>
    </row>
    <row r="1385" ht="15" customHeight="1" spans="1:11">
      <c r="A1385" s="20">
        <v>1384</v>
      </c>
      <c r="B1385" s="21" t="s">
        <v>1693</v>
      </c>
      <c r="C1385" s="21" t="s">
        <v>1303</v>
      </c>
      <c r="D1385" s="21" t="s">
        <v>1330</v>
      </c>
      <c r="E1385" s="21" t="s">
        <v>1299</v>
      </c>
      <c r="F1385" s="20">
        <v>320</v>
      </c>
      <c r="G1385" s="21">
        <v>63</v>
      </c>
      <c r="H1385" s="21">
        <v>661.5</v>
      </c>
      <c r="I1385" s="21">
        <v>2.347</v>
      </c>
      <c r="J1385" s="21">
        <f t="shared" si="42"/>
        <v>2.9106</v>
      </c>
      <c r="K1385" s="21">
        <f t="shared" si="43"/>
        <v>211.68</v>
      </c>
    </row>
    <row r="1386" ht="15" customHeight="1" spans="1:11">
      <c r="A1386" s="20">
        <v>1385</v>
      </c>
      <c r="B1386" s="21" t="s">
        <v>1693</v>
      </c>
      <c r="C1386" s="21" t="s">
        <v>1303</v>
      </c>
      <c r="D1386" s="21" t="s">
        <v>1304</v>
      </c>
      <c r="E1386" s="21" t="s">
        <v>1299</v>
      </c>
      <c r="F1386" s="20">
        <v>320</v>
      </c>
      <c r="G1386" s="21">
        <v>63</v>
      </c>
      <c r="H1386" s="21">
        <v>661.5</v>
      </c>
      <c r="I1386" s="21">
        <v>2.347</v>
      </c>
      <c r="J1386" s="21">
        <f t="shared" si="42"/>
        <v>2.9106</v>
      </c>
      <c r="K1386" s="21">
        <f t="shared" si="43"/>
        <v>211.68</v>
      </c>
    </row>
    <row r="1387" ht="15" customHeight="1" spans="1:11">
      <c r="A1387" s="20">
        <v>1386</v>
      </c>
      <c r="B1387" s="21" t="s">
        <v>1694</v>
      </c>
      <c r="C1387" s="21" t="s">
        <v>1313</v>
      </c>
      <c r="D1387" s="21" t="s">
        <v>1330</v>
      </c>
      <c r="E1387" s="21" t="s">
        <v>1305</v>
      </c>
      <c r="F1387" s="20">
        <v>320</v>
      </c>
      <c r="G1387" s="21">
        <v>320</v>
      </c>
      <c r="H1387" s="21">
        <v>4544</v>
      </c>
      <c r="I1387" s="21">
        <v>12.57</v>
      </c>
      <c r="J1387" s="21">
        <f t="shared" si="42"/>
        <v>19.9936</v>
      </c>
      <c r="K1387" s="21">
        <f t="shared" si="43"/>
        <v>1454.08</v>
      </c>
    </row>
    <row r="1388" ht="15" customHeight="1" spans="1:11">
      <c r="A1388" s="20">
        <v>1387</v>
      </c>
      <c r="B1388" s="21" t="s">
        <v>1694</v>
      </c>
      <c r="C1388" s="21" t="s">
        <v>1313</v>
      </c>
      <c r="D1388" s="21" t="s">
        <v>1338</v>
      </c>
      <c r="E1388" s="21" t="s">
        <v>1305</v>
      </c>
      <c r="F1388" s="20">
        <v>320</v>
      </c>
      <c r="G1388" s="21">
        <v>192</v>
      </c>
      <c r="H1388" s="21">
        <v>2726.4</v>
      </c>
      <c r="I1388" s="21">
        <v>7.54</v>
      </c>
      <c r="J1388" s="21">
        <f t="shared" si="42"/>
        <v>11.99616</v>
      </c>
      <c r="K1388" s="21">
        <f t="shared" si="43"/>
        <v>872.448</v>
      </c>
    </row>
    <row r="1389" ht="15" customHeight="1" spans="1:11">
      <c r="A1389" s="20">
        <v>1388</v>
      </c>
      <c r="B1389" s="21" t="s">
        <v>1694</v>
      </c>
      <c r="C1389" s="21" t="s">
        <v>1339</v>
      </c>
      <c r="D1389" s="21" t="s">
        <v>1325</v>
      </c>
      <c r="E1389" s="21" t="s">
        <v>1359</v>
      </c>
      <c r="F1389" s="20">
        <v>50</v>
      </c>
      <c r="G1389" s="21">
        <v>50</v>
      </c>
      <c r="H1389" s="21">
        <v>800</v>
      </c>
      <c r="I1389" s="21">
        <v>1.906</v>
      </c>
      <c r="J1389" s="21">
        <f t="shared" si="42"/>
        <v>0.55</v>
      </c>
      <c r="K1389" s="21">
        <f t="shared" si="43"/>
        <v>40</v>
      </c>
    </row>
    <row r="1390" ht="15" customHeight="1" spans="1:11">
      <c r="A1390" s="20">
        <v>1389</v>
      </c>
      <c r="B1390" s="21" t="s">
        <v>1694</v>
      </c>
      <c r="C1390" s="21" t="s">
        <v>1303</v>
      </c>
      <c r="D1390" s="21" t="s">
        <v>1304</v>
      </c>
      <c r="E1390" s="21" t="s">
        <v>1299</v>
      </c>
      <c r="F1390" s="20">
        <v>320</v>
      </c>
      <c r="G1390" s="21">
        <v>63</v>
      </c>
      <c r="H1390" s="21">
        <v>724.5</v>
      </c>
      <c r="I1390" s="21">
        <v>2.347</v>
      </c>
      <c r="J1390" s="21">
        <f t="shared" si="42"/>
        <v>3.1878</v>
      </c>
      <c r="K1390" s="21">
        <f t="shared" si="43"/>
        <v>231.84</v>
      </c>
    </row>
    <row r="1391" ht="15" customHeight="1" spans="1:11">
      <c r="A1391" s="20">
        <v>1390</v>
      </c>
      <c r="B1391" s="21" t="s">
        <v>1694</v>
      </c>
      <c r="C1391" s="21" t="s">
        <v>1303</v>
      </c>
      <c r="D1391" s="21" t="s">
        <v>1304</v>
      </c>
      <c r="E1391" s="21" t="s">
        <v>1299</v>
      </c>
      <c r="F1391" s="20">
        <v>320</v>
      </c>
      <c r="G1391" s="21">
        <v>63</v>
      </c>
      <c r="H1391" s="21">
        <v>724.5</v>
      </c>
      <c r="I1391" s="21">
        <v>2.347</v>
      </c>
      <c r="J1391" s="21">
        <f t="shared" si="42"/>
        <v>3.1878</v>
      </c>
      <c r="K1391" s="21">
        <f t="shared" si="43"/>
        <v>231.84</v>
      </c>
    </row>
    <row r="1392" ht="15" customHeight="1" spans="1:11">
      <c r="A1392" s="20">
        <v>1391</v>
      </c>
      <c r="B1392" s="21" t="s">
        <v>1694</v>
      </c>
      <c r="C1392" s="21" t="s">
        <v>1422</v>
      </c>
      <c r="D1392" s="21" t="s">
        <v>1423</v>
      </c>
      <c r="E1392" s="21" t="s">
        <v>1299</v>
      </c>
      <c r="F1392" s="20">
        <v>320</v>
      </c>
      <c r="G1392" s="21">
        <v>180</v>
      </c>
      <c r="H1392" s="21">
        <v>3978</v>
      </c>
      <c r="I1392" s="21">
        <v>8.73</v>
      </c>
      <c r="J1392" s="21">
        <f t="shared" si="42"/>
        <v>17.5032</v>
      </c>
      <c r="K1392" s="21">
        <f t="shared" si="43"/>
        <v>1272.96</v>
      </c>
    </row>
    <row r="1393" ht="15" customHeight="1" spans="1:11">
      <c r="A1393" s="20">
        <v>1392</v>
      </c>
      <c r="B1393" s="21" t="s">
        <v>1694</v>
      </c>
      <c r="C1393" s="21" t="s">
        <v>1422</v>
      </c>
      <c r="D1393" s="21" t="s">
        <v>1423</v>
      </c>
      <c r="E1393" s="21" t="s">
        <v>1299</v>
      </c>
      <c r="F1393" s="20">
        <v>320</v>
      </c>
      <c r="G1393" s="21">
        <v>150</v>
      </c>
      <c r="H1393" s="21">
        <v>2175</v>
      </c>
      <c r="I1393" s="21">
        <v>4.79</v>
      </c>
      <c r="J1393" s="21">
        <f t="shared" si="42"/>
        <v>9.57</v>
      </c>
      <c r="K1393" s="21">
        <f t="shared" si="43"/>
        <v>696</v>
      </c>
    </row>
    <row r="1394" ht="15" customHeight="1" spans="1:11">
      <c r="A1394" s="20">
        <v>1393</v>
      </c>
      <c r="B1394" s="21" t="s">
        <v>1695</v>
      </c>
      <c r="C1394" s="21" t="s">
        <v>1339</v>
      </c>
      <c r="D1394" s="21" t="s">
        <v>1325</v>
      </c>
      <c r="E1394" s="21" t="s">
        <v>1359</v>
      </c>
      <c r="F1394" s="20">
        <v>50</v>
      </c>
      <c r="G1394" s="21">
        <v>50</v>
      </c>
      <c r="H1394" s="21">
        <v>800</v>
      </c>
      <c r="I1394" s="21">
        <v>1.906</v>
      </c>
      <c r="J1394" s="21">
        <f t="shared" si="42"/>
        <v>0.55</v>
      </c>
      <c r="K1394" s="21">
        <f t="shared" si="43"/>
        <v>40</v>
      </c>
    </row>
    <row r="1395" ht="15" customHeight="1" spans="1:11">
      <c r="A1395" s="20">
        <v>1394</v>
      </c>
      <c r="B1395" s="21" t="s">
        <v>1695</v>
      </c>
      <c r="C1395" s="21" t="s">
        <v>1339</v>
      </c>
      <c r="D1395" s="21" t="s">
        <v>1325</v>
      </c>
      <c r="E1395" s="21" t="s">
        <v>1359</v>
      </c>
      <c r="F1395" s="20">
        <v>50</v>
      </c>
      <c r="G1395" s="21">
        <v>50</v>
      </c>
      <c r="H1395" s="21">
        <v>800</v>
      </c>
      <c r="I1395" s="21">
        <v>1.906</v>
      </c>
      <c r="J1395" s="21">
        <f t="shared" si="42"/>
        <v>0.55</v>
      </c>
      <c r="K1395" s="21">
        <f t="shared" si="43"/>
        <v>40</v>
      </c>
    </row>
    <row r="1396" ht="15" customHeight="1" spans="1:11">
      <c r="A1396" s="20">
        <v>1395</v>
      </c>
      <c r="B1396" s="21" t="s">
        <v>1696</v>
      </c>
      <c r="C1396" s="21" t="s">
        <v>1313</v>
      </c>
      <c r="D1396" s="21" t="s">
        <v>1337</v>
      </c>
      <c r="E1396" s="21" t="s">
        <v>1299</v>
      </c>
      <c r="F1396" s="20">
        <v>320</v>
      </c>
      <c r="G1396" s="21">
        <v>150</v>
      </c>
      <c r="H1396" s="21">
        <v>3225</v>
      </c>
      <c r="I1396" s="21">
        <v>10.99</v>
      </c>
      <c r="J1396" s="21">
        <f t="shared" si="42"/>
        <v>14.19</v>
      </c>
      <c r="K1396" s="21">
        <f t="shared" si="43"/>
        <v>1032</v>
      </c>
    </row>
    <row r="1397" ht="15" customHeight="1" spans="1:11">
      <c r="A1397" s="20">
        <v>1396</v>
      </c>
      <c r="B1397" s="21" t="s">
        <v>1697</v>
      </c>
      <c r="C1397" s="21" t="s">
        <v>1327</v>
      </c>
      <c r="D1397" s="21" t="s">
        <v>1316</v>
      </c>
      <c r="E1397" s="21" t="s">
        <v>1299</v>
      </c>
      <c r="F1397" s="20">
        <v>320</v>
      </c>
      <c r="G1397" s="21">
        <v>1105</v>
      </c>
      <c r="H1397" s="21">
        <v>16022.5</v>
      </c>
      <c r="I1397" s="21">
        <v>66.569</v>
      </c>
      <c r="J1397" s="21">
        <f t="shared" si="42"/>
        <v>70.499</v>
      </c>
      <c r="K1397" s="21">
        <f t="shared" si="43"/>
        <v>5127.2</v>
      </c>
    </row>
    <row r="1398" ht="15" customHeight="1" spans="1:11">
      <c r="A1398" s="20">
        <v>1397</v>
      </c>
      <c r="B1398" s="21" t="s">
        <v>1697</v>
      </c>
      <c r="C1398" s="21" t="s">
        <v>1297</v>
      </c>
      <c r="D1398" s="21" t="s">
        <v>1328</v>
      </c>
      <c r="E1398" s="21" t="s">
        <v>1299</v>
      </c>
      <c r="F1398" s="20">
        <v>320</v>
      </c>
      <c r="G1398" s="21">
        <v>382</v>
      </c>
      <c r="H1398" s="21">
        <v>5921</v>
      </c>
      <c r="I1398" s="21">
        <v>16.14</v>
      </c>
      <c r="J1398" s="21">
        <f t="shared" si="42"/>
        <v>26.0524</v>
      </c>
      <c r="K1398" s="21">
        <f t="shared" si="43"/>
        <v>1894.72</v>
      </c>
    </row>
    <row r="1399" ht="15" customHeight="1" spans="1:11">
      <c r="A1399" s="20">
        <v>1398</v>
      </c>
      <c r="B1399" s="21" t="s">
        <v>1697</v>
      </c>
      <c r="C1399" s="21" t="s">
        <v>1297</v>
      </c>
      <c r="D1399" s="21" t="s">
        <v>1328</v>
      </c>
      <c r="E1399" s="21" t="s">
        <v>1299</v>
      </c>
      <c r="F1399" s="20">
        <v>320</v>
      </c>
      <c r="G1399" s="21">
        <v>125</v>
      </c>
      <c r="H1399" s="21">
        <v>2625</v>
      </c>
      <c r="I1399" s="21">
        <v>8.95</v>
      </c>
      <c r="J1399" s="21">
        <f t="shared" si="42"/>
        <v>11.55</v>
      </c>
      <c r="K1399" s="21">
        <f t="shared" si="43"/>
        <v>840</v>
      </c>
    </row>
    <row r="1400" ht="15" customHeight="1" spans="1:11">
      <c r="A1400" s="20">
        <v>1399</v>
      </c>
      <c r="B1400" s="21" t="s">
        <v>1697</v>
      </c>
      <c r="C1400" s="21" t="s">
        <v>1459</v>
      </c>
      <c r="D1400" s="21" t="s">
        <v>1307</v>
      </c>
      <c r="E1400" s="21" t="s">
        <v>1460</v>
      </c>
      <c r="F1400" s="20">
        <v>300</v>
      </c>
      <c r="G1400" s="21">
        <v>250</v>
      </c>
      <c r="H1400" s="21">
        <v>4000</v>
      </c>
      <c r="I1400" s="21">
        <v>11.67</v>
      </c>
      <c r="J1400" s="21">
        <f t="shared" si="42"/>
        <v>16.5</v>
      </c>
      <c r="K1400" s="21">
        <f t="shared" si="43"/>
        <v>1200</v>
      </c>
    </row>
    <row r="1401" s="14" customFormat="1" ht="15" customHeight="1" spans="1:11">
      <c r="A1401" s="20">
        <v>1400</v>
      </c>
      <c r="B1401" s="21" t="s">
        <v>1698</v>
      </c>
      <c r="C1401" s="21" t="s">
        <v>1313</v>
      </c>
      <c r="D1401" s="21" t="s">
        <v>1330</v>
      </c>
      <c r="E1401" s="21" t="s">
        <v>1305</v>
      </c>
      <c r="F1401" s="20">
        <v>320</v>
      </c>
      <c r="G1401" s="21">
        <v>800</v>
      </c>
      <c r="H1401" s="21">
        <v>11360</v>
      </c>
      <c r="I1401" s="21">
        <v>31.43</v>
      </c>
      <c r="J1401" s="21">
        <f t="shared" si="42"/>
        <v>49.984</v>
      </c>
      <c r="K1401" s="21">
        <f t="shared" si="43"/>
        <v>3635.2</v>
      </c>
    </row>
    <row r="1402" s="14" customFormat="1" ht="15" customHeight="1" spans="1:11">
      <c r="A1402" s="20">
        <v>1401</v>
      </c>
      <c r="B1402" s="21" t="s">
        <v>1698</v>
      </c>
      <c r="C1402" s="21" t="s">
        <v>1313</v>
      </c>
      <c r="D1402" s="21" t="s">
        <v>1338</v>
      </c>
      <c r="E1402" s="21" t="s">
        <v>1305</v>
      </c>
      <c r="F1402" s="20">
        <v>320</v>
      </c>
      <c r="G1402" s="21">
        <v>128</v>
      </c>
      <c r="H1402" s="21">
        <v>1817.6</v>
      </c>
      <c r="I1402" s="21">
        <v>5.03</v>
      </c>
      <c r="J1402" s="21">
        <f t="shared" si="42"/>
        <v>7.99744</v>
      </c>
      <c r="K1402" s="21">
        <f t="shared" si="43"/>
        <v>581.632</v>
      </c>
    </row>
    <row r="1403" s="14" customFormat="1" ht="15" customHeight="1" spans="1:11">
      <c r="A1403" s="20">
        <v>1402</v>
      </c>
      <c r="B1403" s="21" t="s">
        <v>1698</v>
      </c>
      <c r="C1403" s="21" t="s">
        <v>1546</v>
      </c>
      <c r="D1403" s="21" t="s">
        <v>1307</v>
      </c>
      <c r="E1403" s="21" t="s">
        <v>1299</v>
      </c>
      <c r="F1403" s="20">
        <v>320</v>
      </c>
      <c r="G1403" s="21">
        <v>300</v>
      </c>
      <c r="H1403" s="21">
        <v>5460</v>
      </c>
      <c r="I1403" s="21">
        <v>13.923</v>
      </c>
      <c r="J1403" s="21">
        <f t="shared" si="42"/>
        <v>24.024</v>
      </c>
      <c r="K1403" s="21">
        <f t="shared" si="43"/>
        <v>1747.2</v>
      </c>
    </row>
    <row r="1404" s="14" customFormat="1" ht="15" customHeight="1" spans="1:11">
      <c r="A1404" s="20">
        <v>1403</v>
      </c>
      <c r="B1404" s="21" t="s">
        <v>1698</v>
      </c>
      <c r="C1404" s="21" t="s">
        <v>1317</v>
      </c>
      <c r="D1404" s="21" t="s">
        <v>1350</v>
      </c>
      <c r="E1404" s="21" t="s">
        <v>1299</v>
      </c>
      <c r="F1404" s="20">
        <v>320</v>
      </c>
      <c r="G1404" s="21">
        <v>500</v>
      </c>
      <c r="H1404" s="21">
        <v>8250</v>
      </c>
      <c r="I1404" s="21">
        <v>21.446</v>
      </c>
      <c r="J1404" s="21">
        <f t="shared" si="42"/>
        <v>36.3</v>
      </c>
      <c r="K1404" s="21">
        <f t="shared" si="43"/>
        <v>2640</v>
      </c>
    </row>
    <row r="1405" s="14" customFormat="1" ht="15" customHeight="1" spans="1:11">
      <c r="A1405" s="20">
        <v>1404</v>
      </c>
      <c r="B1405" s="21" t="s">
        <v>1699</v>
      </c>
      <c r="C1405" s="21" t="s">
        <v>1303</v>
      </c>
      <c r="D1405" s="21" t="s">
        <v>1301</v>
      </c>
      <c r="E1405" s="21" t="s">
        <v>1305</v>
      </c>
      <c r="F1405" s="20">
        <v>320</v>
      </c>
      <c r="G1405" s="21">
        <v>63</v>
      </c>
      <c r="H1405" s="21">
        <v>724.5</v>
      </c>
      <c r="I1405" s="21">
        <v>2.347</v>
      </c>
      <c r="J1405" s="21">
        <f t="shared" si="42"/>
        <v>3.1878</v>
      </c>
      <c r="K1405" s="21">
        <f t="shared" si="43"/>
        <v>231.84</v>
      </c>
    </row>
    <row r="1406" s="14" customFormat="1" ht="15" customHeight="1" spans="1:11">
      <c r="A1406" s="20">
        <v>1405</v>
      </c>
      <c r="B1406" s="21" t="s">
        <v>1699</v>
      </c>
      <c r="C1406" s="21" t="s">
        <v>1303</v>
      </c>
      <c r="D1406" s="21" t="s">
        <v>1301</v>
      </c>
      <c r="E1406" s="21" t="s">
        <v>1305</v>
      </c>
      <c r="F1406" s="20">
        <v>320</v>
      </c>
      <c r="G1406" s="21">
        <v>63</v>
      </c>
      <c r="H1406" s="21">
        <v>1260</v>
      </c>
      <c r="I1406" s="21">
        <v>5.715</v>
      </c>
      <c r="J1406" s="21">
        <f t="shared" si="42"/>
        <v>5.544</v>
      </c>
      <c r="K1406" s="21">
        <f t="shared" si="43"/>
        <v>403.2</v>
      </c>
    </row>
    <row r="1407" s="14" customFormat="1" ht="15" customHeight="1" spans="1:11">
      <c r="A1407" s="20">
        <v>1406</v>
      </c>
      <c r="B1407" s="21" t="s">
        <v>1699</v>
      </c>
      <c r="C1407" s="21" t="s">
        <v>1700</v>
      </c>
      <c r="D1407" s="21" t="s">
        <v>1534</v>
      </c>
      <c r="E1407" s="21" t="s">
        <v>1299</v>
      </c>
      <c r="F1407" s="20">
        <v>320</v>
      </c>
      <c r="G1407" s="21">
        <v>300</v>
      </c>
      <c r="H1407" s="21">
        <v>3750</v>
      </c>
      <c r="I1407" s="21">
        <v>11.186</v>
      </c>
      <c r="J1407" s="21">
        <f t="shared" si="42"/>
        <v>16.5</v>
      </c>
      <c r="K1407" s="21">
        <f t="shared" si="43"/>
        <v>1200</v>
      </c>
    </row>
    <row r="1408" s="14" customFormat="1" ht="15" customHeight="1" spans="1:11">
      <c r="A1408" s="20">
        <v>1407</v>
      </c>
      <c r="B1408" s="21" t="s">
        <v>1699</v>
      </c>
      <c r="C1408" s="21" t="s">
        <v>1700</v>
      </c>
      <c r="D1408" s="21" t="s">
        <v>1534</v>
      </c>
      <c r="E1408" s="21" t="s">
        <v>1299</v>
      </c>
      <c r="F1408" s="20">
        <v>320</v>
      </c>
      <c r="G1408" s="21">
        <v>5</v>
      </c>
      <c r="H1408" s="21">
        <v>60.4</v>
      </c>
      <c r="I1408" s="21">
        <v>0.1</v>
      </c>
      <c r="J1408" s="21">
        <f t="shared" si="42"/>
        <v>0.26576</v>
      </c>
      <c r="K1408" s="21">
        <f t="shared" si="43"/>
        <v>19.328</v>
      </c>
    </row>
    <row r="1409" s="14" customFormat="1" ht="15" customHeight="1" spans="1:11">
      <c r="A1409" s="20">
        <v>1408</v>
      </c>
      <c r="B1409" s="21" t="s">
        <v>1699</v>
      </c>
      <c r="C1409" s="21" t="s">
        <v>1700</v>
      </c>
      <c r="D1409" s="21" t="s">
        <v>1534</v>
      </c>
      <c r="E1409" s="21" t="s">
        <v>1299</v>
      </c>
      <c r="F1409" s="20">
        <v>320</v>
      </c>
      <c r="G1409" s="21">
        <v>2</v>
      </c>
      <c r="H1409" s="21">
        <v>0.068</v>
      </c>
      <c r="I1409" s="21">
        <v>25</v>
      </c>
      <c r="J1409" s="21">
        <f t="shared" si="42"/>
        <v>0.0002992</v>
      </c>
      <c r="K1409" s="21">
        <f t="shared" si="43"/>
        <v>0.02176</v>
      </c>
    </row>
    <row r="1410" ht="15" customHeight="1" spans="1:11">
      <c r="A1410" s="20">
        <v>1409</v>
      </c>
      <c r="B1410" s="21" t="s">
        <v>1701</v>
      </c>
      <c r="C1410" s="21" t="s">
        <v>1313</v>
      </c>
      <c r="D1410" s="21" t="s">
        <v>1330</v>
      </c>
      <c r="E1410" s="21" t="s">
        <v>1299</v>
      </c>
      <c r="F1410" s="20">
        <v>320</v>
      </c>
      <c r="G1410" s="21">
        <v>1705</v>
      </c>
      <c r="H1410" s="21">
        <v>24211</v>
      </c>
      <c r="I1410" s="21">
        <v>66.98</v>
      </c>
      <c r="J1410" s="21">
        <f t="shared" ref="J1410:J1473" si="44">SUMPRODUCT(0.01375,F1410,H1410/1000)</f>
        <v>106.5284</v>
      </c>
      <c r="K1410" s="21">
        <f t="shared" ref="K1410:K1473" si="45">SUMPRODUCT(F1410,H1410/1000)</f>
        <v>7747.52</v>
      </c>
    </row>
    <row r="1411" ht="15" customHeight="1" spans="1:11">
      <c r="A1411" s="20">
        <v>1410</v>
      </c>
      <c r="B1411" s="21" t="s">
        <v>1701</v>
      </c>
      <c r="C1411" s="21" t="s">
        <v>1317</v>
      </c>
      <c r="D1411" s="21" t="s">
        <v>1343</v>
      </c>
      <c r="E1411" s="21" t="s">
        <v>1299</v>
      </c>
      <c r="F1411" s="20">
        <v>320</v>
      </c>
      <c r="G1411" s="21">
        <v>200</v>
      </c>
      <c r="H1411" s="21">
        <v>3400</v>
      </c>
      <c r="I1411" s="21">
        <v>7.663</v>
      </c>
      <c r="J1411" s="21">
        <f t="shared" si="44"/>
        <v>14.96</v>
      </c>
      <c r="K1411" s="21">
        <f t="shared" si="45"/>
        <v>1088</v>
      </c>
    </row>
    <row r="1412" ht="15" customHeight="1" spans="1:11">
      <c r="A1412" s="20">
        <v>1411</v>
      </c>
      <c r="B1412" s="21" t="s">
        <v>1701</v>
      </c>
      <c r="C1412" s="21" t="s">
        <v>1317</v>
      </c>
      <c r="D1412" s="21" t="s">
        <v>1348</v>
      </c>
      <c r="E1412" s="21" t="s">
        <v>1299</v>
      </c>
      <c r="F1412" s="20">
        <v>320</v>
      </c>
      <c r="G1412" s="21">
        <v>200</v>
      </c>
      <c r="H1412" s="21">
        <v>3400</v>
      </c>
      <c r="I1412" s="21">
        <v>7.663</v>
      </c>
      <c r="J1412" s="21">
        <f t="shared" si="44"/>
        <v>14.96</v>
      </c>
      <c r="K1412" s="21">
        <f t="shared" si="45"/>
        <v>1088</v>
      </c>
    </row>
    <row r="1413" ht="15" customHeight="1" spans="1:11">
      <c r="A1413" s="20">
        <v>1412</v>
      </c>
      <c r="B1413" s="21" t="s">
        <v>1701</v>
      </c>
      <c r="C1413" s="21" t="s">
        <v>1367</v>
      </c>
      <c r="D1413" s="21" t="s">
        <v>1368</v>
      </c>
      <c r="E1413" s="21" t="s">
        <v>1305</v>
      </c>
      <c r="F1413" s="20">
        <v>320</v>
      </c>
      <c r="G1413" s="21">
        <v>100</v>
      </c>
      <c r="H1413" s="21">
        <v>1800</v>
      </c>
      <c r="I1413" s="21">
        <v>4.09</v>
      </c>
      <c r="J1413" s="21">
        <f t="shared" si="44"/>
        <v>7.92</v>
      </c>
      <c r="K1413" s="21">
        <f t="shared" si="45"/>
        <v>576</v>
      </c>
    </row>
    <row r="1414" ht="15" customHeight="1" spans="1:11">
      <c r="A1414" s="20">
        <v>1413</v>
      </c>
      <c r="B1414" s="21" t="s">
        <v>1701</v>
      </c>
      <c r="C1414" s="21" t="s">
        <v>1367</v>
      </c>
      <c r="D1414" s="21" t="s">
        <v>1368</v>
      </c>
      <c r="E1414" s="21" t="s">
        <v>1305</v>
      </c>
      <c r="F1414" s="20">
        <v>320</v>
      </c>
      <c r="G1414" s="21">
        <v>250</v>
      </c>
      <c r="H1414" s="21">
        <v>3875</v>
      </c>
      <c r="I1414" s="21">
        <v>9.3</v>
      </c>
      <c r="J1414" s="21">
        <f t="shared" si="44"/>
        <v>17.05</v>
      </c>
      <c r="K1414" s="21">
        <f t="shared" si="45"/>
        <v>1240</v>
      </c>
    </row>
    <row r="1415" ht="15" customHeight="1" spans="1:11">
      <c r="A1415" s="20">
        <v>1414</v>
      </c>
      <c r="B1415" s="21" t="s">
        <v>1702</v>
      </c>
      <c r="C1415" s="21" t="s">
        <v>1313</v>
      </c>
      <c r="D1415" s="21" t="s">
        <v>1301</v>
      </c>
      <c r="E1415" s="21" t="s">
        <v>1299</v>
      </c>
      <c r="F1415" s="20">
        <v>320</v>
      </c>
      <c r="G1415" s="21">
        <v>150</v>
      </c>
      <c r="H1415" s="21">
        <v>3225</v>
      </c>
      <c r="I1415" s="21">
        <v>10.99</v>
      </c>
      <c r="J1415" s="21">
        <f t="shared" si="44"/>
        <v>14.19</v>
      </c>
      <c r="K1415" s="21">
        <f t="shared" si="45"/>
        <v>1032</v>
      </c>
    </row>
    <row r="1416" ht="15" customHeight="1" spans="1:11">
      <c r="A1416" s="20">
        <v>1415</v>
      </c>
      <c r="B1416" s="21" t="s">
        <v>1702</v>
      </c>
      <c r="C1416" s="21" t="s">
        <v>1313</v>
      </c>
      <c r="D1416" s="21" t="s">
        <v>1337</v>
      </c>
      <c r="E1416" s="21" t="s">
        <v>1299</v>
      </c>
      <c r="F1416" s="20">
        <v>320</v>
      </c>
      <c r="G1416" s="21">
        <v>150</v>
      </c>
      <c r="H1416" s="21">
        <v>3225</v>
      </c>
      <c r="I1416" s="21">
        <v>10.99</v>
      </c>
      <c r="J1416" s="21">
        <f t="shared" si="44"/>
        <v>14.19</v>
      </c>
      <c r="K1416" s="21">
        <f t="shared" si="45"/>
        <v>1032</v>
      </c>
    </row>
    <row r="1417" ht="15" customHeight="1" spans="1:11">
      <c r="A1417" s="20">
        <v>1416</v>
      </c>
      <c r="B1417" s="21" t="s">
        <v>1702</v>
      </c>
      <c r="C1417" s="21" t="s">
        <v>1313</v>
      </c>
      <c r="D1417" s="21" t="s">
        <v>1377</v>
      </c>
      <c r="E1417" s="21" t="s">
        <v>1299</v>
      </c>
      <c r="F1417" s="20">
        <v>320</v>
      </c>
      <c r="G1417" s="21">
        <v>100</v>
      </c>
      <c r="H1417" s="21">
        <v>2150</v>
      </c>
      <c r="I1417" s="21">
        <v>7.33</v>
      </c>
      <c r="J1417" s="21">
        <f t="shared" si="44"/>
        <v>9.46</v>
      </c>
      <c r="K1417" s="21">
        <f t="shared" si="45"/>
        <v>688</v>
      </c>
    </row>
    <row r="1418" ht="15" customHeight="1" spans="1:11">
      <c r="A1418" s="20">
        <v>1417</v>
      </c>
      <c r="B1418" s="21" t="s">
        <v>1702</v>
      </c>
      <c r="C1418" s="21" t="s">
        <v>1313</v>
      </c>
      <c r="D1418" s="21" t="s">
        <v>1307</v>
      </c>
      <c r="E1418" s="21" t="s">
        <v>1299</v>
      </c>
      <c r="F1418" s="20">
        <v>320</v>
      </c>
      <c r="G1418" s="21">
        <v>165</v>
      </c>
      <c r="H1418" s="21">
        <v>3547.5</v>
      </c>
      <c r="I1418" s="21">
        <v>12.09</v>
      </c>
      <c r="J1418" s="21">
        <f t="shared" si="44"/>
        <v>15.609</v>
      </c>
      <c r="K1418" s="21">
        <f t="shared" si="45"/>
        <v>1135.2</v>
      </c>
    </row>
    <row r="1419" ht="15" customHeight="1" spans="1:11">
      <c r="A1419" s="20">
        <v>1418</v>
      </c>
      <c r="B1419" s="21" t="s">
        <v>1702</v>
      </c>
      <c r="C1419" s="21" t="s">
        <v>1297</v>
      </c>
      <c r="D1419" s="21" t="s">
        <v>1334</v>
      </c>
      <c r="E1419" s="21" t="s">
        <v>1299</v>
      </c>
      <c r="F1419" s="20">
        <v>320</v>
      </c>
      <c r="G1419" s="21">
        <v>300</v>
      </c>
      <c r="H1419" s="21">
        <v>4650</v>
      </c>
      <c r="I1419" s="21">
        <v>12.68</v>
      </c>
      <c r="J1419" s="21">
        <f t="shared" si="44"/>
        <v>20.46</v>
      </c>
      <c r="K1419" s="21">
        <f t="shared" si="45"/>
        <v>1488</v>
      </c>
    </row>
    <row r="1420" ht="15" customHeight="1" spans="1:11">
      <c r="A1420" s="20">
        <v>1419</v>
      </c>
      <c r="B1420" s="21" t="s">
        <v>1702</v>
      </c>
      <c r="C1420" s="21" t="s">
        <v>1297</v>
      </c>
      <c r="D1420" s="21" t="s">
        <v>1334</v>
      </c>
      <c r="E1420" s="21" t="s">
        <v>1299</v>
      </c>
      <c r="F1420" s="20">
        <v>320</v>
      </c>
      <c r="G1420" s="21">
        <v>125</v>
      </c>
      <c r="H1420" s="21">
        <v>2625</v>
      </c>
      <c r="I1420" s="21">
        <v>8.95</v>
      </c>
      <c r="J1420" s="21">
        <f t="shared" si="44"/>
        <v>11.55</v>
      </c>
      <c r="K1420" s="21">
        <f t="shared" si="45"/>
        <v>840</v>
      </c>
    </row>
    <row r="1421" ht="15" customHeight="1" spans="1:11">
      <c r="A1421" s="20">
        <v>1420</v>
      </c>
      <c r="B1421" s="21" t="s">
        <v>1702</v>
      </c>
      <c r="C1421" s="21" t="s">
        <v>1427</v>
      </c>
      <c r="D1421" s="21" t="s">
        <v>1325</v>
      </c>
      <c r="E1421" s="21" t="s">
        <v>1299</v>
      </c>
      <c r="F1421" s="20">
        <v>320</v>
      </c>
      <c r="G1421" s="21">
        <v>750</v>
      </c>
      <c r="H1421" s="21">
        <v>2025</v>
      </c>
      <c r="I1421" s="21">
        <v>10.27</v>
      </c>
      <c r="J1421" s="21">
        <f t="shared" si="44"/>
        <v>8.91</v>
      </c>
      <c r="K1421" s="21">
        <f t="shared" si="45"/>
        <v>648</v>
      </c>
    </row>
    <row r="1422" ht="15" customHeight="1" spans="1:11">
      <c r="A1422" s="20">
        <v>1421</v>
      </c>
      <c r="B1422" s="21" t="s">
        <v>1703</v>
      </c>
      <c r="C1422" s="21" t="s">
        <v>1303</v>
      </c>
      <c r="D1422" s="21" t="s">
        <v>1311</v>
      </c>
      <c r="E1422" s="21" t="s">
        <v>1299</v>
      </c>
      <c r="F1422" s="20">
        <v>320</v>
      </c>
      <c r="G1422" s="21">
        <v>38</v>
      </c>
      <c r="H1422" s="21">
        <v>329.3</v>
      </c>
      <c r="I1422" s="21">
        <v>1.03</v>
      </c>
      <c r="J1422" s="21">
        <f t="shared" si="44"/>
        <v>1.44892</v>
      </c>
      <c r="K1422" s="21">
        <f t="shared" si="45"/>
        <v>105.376</v>
      </c>
    </row>
    <row r="1423" ht="15" customHeight="1" spans="1:11">
      <c r="A1423" s="20">
        <v>1422</v>
      </c>
      <c r="B1423" s="21" t="s">
        <v>1703</v>
      </c>
      <c r="C1423" s="21" t="s">
        <v>1303</v>
      </c>
      <c r="D1423" s="21" t="s">
        <v>1311</v>
      </c>
      <c r="E1423" s="21" t="s">
        <v>1299</v>
      </c>
      <c r="F1423" s="20">
        <v>320</v>
      </c>
      <c r="G1423" s="21">
        <v>35</v>
      </c>
      <c r="H1423" s="21">
        <v>321.8</v>
      </c>
      <c r="I1423" s="21">
        <v>1.01</v>
      </c>
      <c r="J1423" s="21">
        <f t="shared" si="44"/>
        <v>1.41592</v>
      </c>
      <c r="K1423" s="21">
        <f t="shared" si="45"/>
        <v>102.976</v>
      </c>
    </row>
    <row r="1424" ht="15" customHeight="1" spans="1:11">
      <c r="A1424" s="20">
        <v>1423</v>
      </c>
      <c r="B1424" s="21" t="s">
        <v>1703</v>
      </c>
      <c r="C1424" s="21" t="s">
        <v>1303</v>
      </c>
      <c r="D1424" s="21" t="s">
        <v>1311</v>
      </c>
      <c r="E1424" s="21" t="s">
        <v>1299</v>
      </c>
      <c r="F1424" s="20">
        <v>320</v>
      </c>
      <c r="G1424" s="21">
        <v>8</v>
      </c>
      <c r="H1424" s="21">
        <v>20</v>
      </c>
      <c r="I1424" s="21">
        <v>0.125</v>
      </c>
      <c r="J1424" s="21">
        <f t="shared" si="44"/>
        <v>0.088</v>
      </c>
      <c r="K1424" s="21">
        <f t="shared" si="45"/>
        <v>6.4</v>
      </c>
    </row>
    <row r="1425" ht="15" customHeight="1" spans="1:11">
      <c r="A1425" s="20">
        <v>1424</v>
      </c>
      <c r="B1425" s="21" t="s">
        <v>1703</v>
      </c>
      <c r="C1425" s="21" t="s">
        <v>1303</v>
      </c>
      <c r="D1425" s="21" t="s">
        <v>1311</v>
      </c>
      <c r="E1425" s="21" t="s">
        <v>1299</v>
      </c>
      <c r="F1425" s="20">
        <v>320</v>
      </c>
      <c r="G1425" s="21">
        <v>1</v>
      </c>
      <c r="H1425" s="21">
        <v>3</v>
      </c>
      <c r="I1425" s="21">
        <v>0.016</v>
      </c>
      <c r="J1425" s="21">
        <f t="shared" si="44"/>
        <v>0.0132</v>
      </c>
      <c r="K1425" s="21">
        <f t="shared" si="45"/>
        <v>0.96</v>
      </c>
    </row>
    <row r="1426" ht="15" customHeight="1" spans="1:11">
      <c r="A1426" s="20">
        <v>1425</v>
      </c>
      <c r="B1426" s="21" t="s">
        <v>1703</v>
      </c>
      <c r="C1426" s="21" t="s">
        <v>1300</v>
      </c>
      <c r="D1426" s="21" t="s">
        <v>1366</v>
      </c>
      <c r="E1426" s="21" t="s">
        <v>1299</v>
      </c>
      <c r="F1426" s="20">
        <v>320</v>
      </c>
      <c r="G1426" s="21">
        <v>250</v>
      </c>
      <c r="H1426" s="21">
        <v>4025</v>
      </c>
      <c r="I1426" s="21">
        <v>9.97</v>
      </c>
      <c r="J1426" s="21">
        <f t="shared" si="44"/>
        <v>17.71</v>
      </c>
      <c r="K1426" s="21">
        <f t="shared" si="45"/>
        <v>1288</v>
      </c>
    </row>
    <row r="1427" ht="15" customHeight="1" spans="1:11">
      <c r="A1427" s="20">
        <v>1426</v>
      </c>
      <c r="B1427" s="21" t="s">
        <v>1703</v>
      </c>
      <c r="C1427" s="21" t="s">
        <v>1313</v>
      </c>
      <c r="D1427" s="21" t="s">
        <v>1307</v>
      </c>
      <c r="E1427" s="21" t="s">
        <v>1299</v>
      </c>
      <c r="F1427" s="20">
        <v>320</v>
      </c>
      <c r="G1427" s="21">
        <v>300</v>
      </c>
      <c r="H1427" s="21">
        <v>5001</v>
      </c>
      <c r="I1427" s="21">
        <v>13.96</v>
      </c>
      <c r="J1427" s="21">
        <f t="shared" si="44"/>
        <v>22.0044</v>
      </c>
      <c r="K1427" s="21">
        <f t="shared" si="45"/>
        <v>1600.32</v>
      </c>
    </row>
    <row r="1428" ht="15" customHeight="1" spans="1:11">
      <c r="A1428" s="20">
        <v>1427</v>
      </c>
      <c r="B1428" s="21" t="s">
        <v>1703</v>
      </c>
      <c r="C1428" s="21" t="s">
        <v>1313</v>
      </c>
      <c r="D1428" s="21" t="s">
        <v>1366</v>
      </c>
      <c r="E1428" s="21" t="s">
        <v>1299</v>
      </c>
      <c r="F1428" s="20">
        <v>320</v>
      </c>
      <c r="G1428" s="21">
        <v>150</v>
      </c>
      <c r="H1428" s="21">
        <v>2865</v>
      </c>
      <c r="I1428" s="21">
        <v>7.39</v>
      </c>
      <c r="J1428" s="21">
        <f t="shared" si="44"/>
        <v>12.606</v>
      </c>
      <c r="K1428" s="21">
        <f t="shared" si="45"/>
        <v>916.8</v>
      </c>
    </row>
    <row r="1429" ht="15" customHeight="1" spans="1:11">
      <c r="A1429" s="20">
        <v>1428</v>
      </c>
      <c r="B1429" s="21" t="s">
        <v>1703</v>
      </c>
      <c r="C1429" s="21" t="s">
        <v>1704</v>
      </c>
      <c r="D1429" s="21" t="s">
        <v>1542</v>
      </c>
      <c r="E1429" s="21" t="s">
        <v>1340</v>
      </c>
      <c r="F1429" s="20">
        <v>80</v>
      </c>
      <c r="G1429" s="21">
        <v>60</v>
      </c>
      <c r="H1429" s="21">
        <v>1350</v>
      </c>
      <c r="I1429" s="21">
        <v>3.04</v>
      </c>
      <c r="J1429" s="21">
        <f t="shared" si="44"/>
        <v>1.485</v>
      </c>
      <c r="K1429" s="21">
        <f t="shared" si="45"/>
        <v>108</v>
      </c>
    </row>
    <row r="1430" ht="15" customHeight="1" spans="1:11">
      <c r="A1430" s="20">
        <v>1429</v>
      </c>
      <c r="B1430" s="21" t="s">
        <v>1703</v>
      </c>
      <c r="C1430" s="21" t="s">
        <v>1704</v>
      </c>
      <c r="D1430" s="21" t="s">
        <v>1542</v>
      </c>
      <c r="E1430" s="21" t="s">
        <v>1340</v>
      </c>
      <c r="F1430" s="20">
        <v>80</v>
      </c>
      <c r="G1430" s="21">
        <v>50</v>
      </c>
      <c r="H1430" s="21">
        <v>1200</v>
      </c>
      <c r="I1430" s="21">
        <v>3.04</v>
      </c>
      <c r="J1430" s="21">
        <f t="shared" si="44"/>
        <v>1.32</v>
      </c>
      <c r="K1430" s="21">
        <f t="shared" si="45"/>
        <v>96</v>
      </c>
    </row>
    <row r="1431" ht="15" customHeight="1" spans="1:11">
      <c r="A1431" s="20">
        <v>1430</v>
      </c>
      <c r="B1431" s="21" t="s">
        <v>1703</v>
      </c>
      <c r="C1431" s="21" t="s">
        <v>1704</v>
      </c>
      <c r="D1431" s="21" t="s">
        <v>1542</v>
      </c>
      <c r="E1431" s="21" t="s">
        <v>1340</v>
      </c>
      <c r="F1431" s="20">
        <v>80</v>
      </c>
      <c r="G1431" s="21">
        <v>1</v>
      </c>
      <c r="H1431" s="21">
        <v>4</v>
      </c>
      <c r="I1431" s="21">
        <v>0.01</v>
      </c>
      <c r="J1431" s="21">
        <f t="shared" si="44"/>
        <v>0.0044</v>
      </c>
      <c r="K1431" s="21">
        <f t="shared" si="45"/>
        <v>0.32</v>
      </c>
    </row>
    <row r="1432" ht="15" customHeight="1" spans="1:11">
      <c r="A1432" s="20">
        <v>1431</v>
      </c>
      <c r="B1432" s="21" t="s">
        <v>1703</v>
      </c>
      <c r="C1432" s="21" t="s">
        <v>1704</v>
      </c>
      <c r="D1432" s="21" t="s">
        <v>1542</v>
      </c>
      <c r="E1432" s="21" t="s">
        <v>1340</v>
      </c>
      <c r="F1432" s="20">
        <v>80</v>
      </c>
      <c r="G1432" s="21">
        <v>2</v>
      </c>
      <c r="H1432" s="21">
        <v>18.6</v>
      </c>
      <c r="I1432" s="21">
        <v>0.056</v>
      </c>
      <c r="J1432" s="21">
        <f t="shared" si="44"/>
        <v>0.02046</v>
      </c>
      <c r="K1432" s="21">
        <f t="shared" si="45"/>
        <v>1.488</v>
      </c>
    </row>
    <row r="1433" ht="15" customHeight="1" spans="1:11">
      <c r="A1433" s="20">
        <v>1432</v>
      </c>
      <c r="B1433" s="21" t="s">
        <v>1703</v>
      </c>
      <c r="C1433" s="21" t="s">
        <v>1704</v>
      </c>
      <c r="D1433" s="21" t="s">
        <v>1542</v>
      </c>
      <c r="E1433" s="21" t="s">
        <v>1340</v>
      </c>
      <c r="F1433" s="20">
        <v>80</v>
      </c>
      <c r="G1433" s="21">
        <v>2</v>
      </c>
      <c r="H1433" s="21">
        <v>24.9</v>
      </c>
      <c r="I1433" s="21">
        <v>0.044</v>
      </c>
      <c r="J1433" s="21">
        <f t="shared" si="44"/>
        <v>0.02739</v>
      </c>
      <c r="K1433" s="21">
        <f t="shared" si="45"/>
        <v>1.992</v>
      </c>
    </row>
    <row r="1434" ht="15" customHeight="1" spans="1:11">
      <c r="A1434" s="20">
        <v>1433</v>
      </c>
      <c r="B1434" s="21" t="s">
        <v>1705</v>
      </c>
      <c r="C1434" s="21" t="s">
        <v>1327</v>
      </c>
      <c r="D1434" s="21" t="s">
        <v>1316</v>
      </c>
      <c r="E1434" s="21" t="s">
        <v>1299</v>
      </c>
      <c r="F1434" s="20">
        <v>320</v>
      </c>
      <c r="G1434" s="21">
        <v>1010</v>
      </c>
      <c r="H1434" s="21">
        <v>13029</v>
      </c>
      <c r="I1434" s="21">
        <v>60.85</v>
      </c>
      <c r="J1434" s="21">
        <f t="shared" si="44"/>
        <v>57.3276</v>
      </c>
      <c r="K1434" s="21">
        <f t="shared" si="45"/>
        <v>4169.28</v>
      </c>
    </row>
    <row r="1435" ht="15" customHeight="1" spans="1:11">
      <c r="A1435" s="20">
        <v>1434</v>
      </c>
      <c r="B1435" s="21" t="s">
        <v>1705</v>
      </c>
      <c r="C1435" s="21" t="s">
        <v>1327</v>
      </c>
      <c r="D1435" s="21" t="s">
        <v>1316</v>
      </c>
      <c r="E1435" s="21" t="s">
        <v>1299</v>
      </c>
      <c r="F1435" s="20">
        <v>320</v>
      </c>
      <c r="G1435" s="21">
        <v>3</v>
      </c>
      <c r="H1435" s="21">
        <v>35.4</v>
      </c>
      <c r="I1435" s="21">
        <v>0.11</v>
      </c>
      <c r="J1435" s="21">
        <f t="shared" si="44"/>
        <v>0.15576</v>
      </c>
      <c r="K1435" s="21">
        <f t="shared" si="45"/>
        <v>11.328</v>
      </c>
    </row>
    <row r="1436" ht="15" customHeight="1" spans="1:11">
      <c r="A1436" s="20">
        <v>1435</v>
      </c>
      <c r="B1436" s="21" t="s">
        <v>1705</v>
      </c>
      <c r="C1436" s="21" t="s">
        <v>1327</v>
      </c>
      <c r="D1436" s="21" t="s">
        <v>1316</v>
      </c>
      <c r="E1436" s="21" t="s">
        <v>1299</v>
      </c>
      <c r="F1436" s="20">
        <v>320</v>
      </c>
      <c r="G1436" s="21">
        <v>2</v>
      </c>
      <c r="H1436" s="21">
        <v>18.4</v>
      </c>
      <c r="I1436" s="21">
        <v>0.04</v>
      </c>
      <c r="J1436" s="21">
        <f t="shared" si="44"/>
        <v>0.08096</v>
      </c>
      <c r="K1436" s="21">
        <f t="shared" si="45"/>
        <v>5.888</v>
      </c>
    </row>
    <row r="1437" ht="15" customHeight="1" spans="1:11">
      <c r="A1437" s="20">
        <v>1436</v>
      </c>
      <c r="B1437" s="21" t="s">
        <v>1705</v>
      </c>
      <c r="C1437" s="21" t="s">
        <v>1327</v>
      </c>
      <c r="D1437" s="21" t="s">
        <v>1316</v>
      </c>
      <c r="E1437" s="21" t="s">
        <v>1299</v>
      </c>
      <c r="F1437" s="20">
        <v>320</v>
      </c>
      <c r="G1437" s="21">
        <v>2</v>
      </c>
      <c r="H1437" s="21">
        <v>21.3</v>
      </c>
      <c r="I1437" s="21">
        <v>0.03</v>
      </c>
      <c r="J1437" s="21">
        <f t="shared" si="44"/>
        <v>0.09372</v>
      </c>
      <c r="K1437" s="21">
        <f t="shared" si="45"/>
        <v>6.816</v>
      </c>
    </row>
    <row r="1438" ht="15" customHeight="1" spans="1:11">
      <c r="A1438" s="20">
        <v>1437</v>
      </c>
      <c r="B1438" s="21" t="s">
        <v>1706</v>
      </c>
      <c r="C1438" s="21" t="s">
        <v>1313</v>
      </c>
      <c r="D1438" s="21" t="s">
        <v>1362</v>
      </c>
      <c r="E1438" s="21" t="s">
        <v>1299</v>
      </c>
      <c r="F1438" s="20">
        <v>320</v>
      </c>
      <c r="G1438" s="21">
        <v>150</v>
      </c>
      <c r="H1438" s="21">
        <v>1875</v>
      </c>
      <c r="I1438" s="21">
        <v>5.97</v>
      </c>
      <c r="J1438" s="21">
        <f t="shared" si="44"/>
        <v>8.25</v>
      </c>
      <c r="K1438" s="21">
        <f t="shared" si="45"/>
        <v>600</v>
      </c>
    </row>
    <row r="1439" ht="15" customHeight="1" spans="1:11">
      <c r="A1439" s="20">
        <v>1438</v>
      </c>
      <c r="B1439" s="21" t="s">
        <v>1706</v>
      </c>
      <c r="C1439" s="21" t="s">
        <v>1524</v>
      </c>
      <c r="D1439" s="21" t="s">
        <v>1328</v>
      </c>
      <c r="E1439" s="21" t="s">
        <v>1299</v>
      </c>
      <c r="F1439" s="20">
        <v>320</v>
      </c>
      <c r="G1439" s="21">
        <v>250</v>
      </c>
      <c r="H1439" s="21">
        <v>3750</v>
      </c>
      <c r="I1439" s="21">
        <v>10.46</v>
      </c>
      <c r="J1439" s="21">
        <f t="shared" si="44"/>
        <v>16.5</v>
      </c>
      <c r="K1439" s="21">
        <f t="shared" si="45"/>
        <v>1200</v>
      </c>
    </row>
    <row r="1440" ht="15" customHeight="1" spans="1:11">
      <c r="A1440" s="20">
        <v>1439</v>
      </c>
      <c r="B1440" s="21" t="s">
        <v>1706</v>
      </c>
      <c r="C1440" s="21" t="s">
        <v>1524</v>
      </c>
      <c r="D1440" s="21" t="s">
        <v>1328</v>
      </c>
      <c r="E1440" s="21" t="s">
        <v>1299</v>
      </c>
      <c r="F1440" s="20">
        <v>320</v>
      </c>
      <c r="G1440" s="21">
        <v>200</v>
      </c>
      <c r="H1440" s="21">
        <v>4120</v>
      </c>
      <c r="I1440" s="21">
        <v>10.56</v>
      </c>
      <c r="J1440" s="21">
        <f t="shared" si="44"/>
        <v>18.128</v>
      </c>
      <c r="K1440" s="21">
        <f t="shared" si="45"/>
        <v>1318.4</v>
      </c>
    </row>
    <row r="1441" ht="15" customHeight="1" spans="1:11">
      <c r="A1441" s="20">
        <v>1440</v>
      </c>
      <c r="B1441" s="21" t="s">
        <v>1706</v>
      </c>
      <c r="C1441" s="21" t="s">
        <v>1524</v>
      </c>
      <c r="D1441" s="21" t="s">
        <v>1328</v>
      </c>
      <c r="E1441" s="21" t="s">
        <v>1299</v>
      </c>
      <c r="F1441" s="20">
        <v>320</v>
      </c>
      <c r="G1441" s="21">
        <v>200</v>
      </c>
      <c r="H1441" s="21">
        <v>2640</v>
      </c>
      <c r="I1441" s="21">
        <v>7.18</v>
      </c>
      <c r="J1441" s="21">
        <f t="shared" si="44"/>
        <v>11.616</v>
      </c>
      <c r="K1441" s="21">
        <f t="shared" si="45"/>
        <v>844.8</v>
      </c>
    </row>
    <row r="1442" ht="15" customHeight="1" spans="1:11">
      <c r="A1442" s="20">
        <v>1441</v>
      </c>
      <c r="B1442" s="21" t="s">
        <v>1706</v>
      </c>
      <c r="C1442" s="21" t="s">
        <v>1546</v>
      </c>
      <c r="D1442" s="21" t="s">
        <v>1325</v>
      </c>
      <c r="E1442" s="21" t="s">
        <v>1299</v>
      </c>
      <c r="F1442" s="20">
        <v>320</v>
      </c>
      <c r="G1442" s="21">
        <v>250</v>
      </c>
      <c r="H1442" s="21">
        <v>4625</v>
      </c>
      <c r="I1442" s="21">
        <v>11.6</v>
      </c>
      <c r="J1442" s="21">
        <f t="shared" si="44"/>
        <v>20.35</v>
      </c>
      <c r="K1442" s="21">
        <f t="shared" si="45"/>
        <v>1480</v>
      </c>
    </row>
    <row r="1443" ht="15" customHeight="1" spans="1:11">
      <c r="A1443" s="20">
        <v>1442</v>
      </c>
      <c r="B1443" s="21" t="s">
        <v>1707</v>
      </c>
      <c r="C1443" s="21" t="s">
        <v>1313</v>
      </c>
      <c r="D1443" s="21" t="s">
        <v>1307</v>
      </c>
      <c r="E1443" s="21" t="s">
        <v>1299</v>
      </c>
      <c r="F1443" s="20">
        <v>320</v>
      </c>
      <c r="G1443" s="21">
        <v>158</v>
      </c>
      <c r="H1443" s="21">
        <v>2575.4</v>
      </c>
      <c r="I1443" s="21">
        <v>7.41</v>
      </c>
      <c r="J1443" s="21">
        <f t="shared" si="44"/>
        <v>11.33176</v>
      </c>
      <c r="K1443" s="21">
        <f t="shared" si="45"/>
        <v>824.128</v>
      </c>
    </row>
    <row r="1444" ht="15" customHeight="1" spans="1:11">
      <c r="A1444" s="20">
        <v>1443</v>
      </c>
      <c r="B1444" s="21" t="s">
        <v>1707</v>
      </c>
      <c r="C1444" s="21" t="s">
        <v>1297</v>
      </c>
      <c r="D1444" s="21" t="s">
        <v>1301</v>
      </c>
      <c r="E1444" s="21" t="s">
        <v>1299</v>
      </c>
      <c r="F1444" s="20">
        <v>320</v>
      </c>
      <c r="G1444" s="21">
        <v>250</v>
      </c>
      <c r="H1444" s="21">
        <v>3875</v>
      </c>
      <c r="I1444" s="21">
        <v>10.57</v>
      </c>
      <c r="J1444" s="21">
        <f t="shared" si="44"/>
        <v>17.05</v>
      </c>
      <c r="K1444" s="21">
        <f t="shared" si="45"/>
        <v>1240</v>
      </c>
    </row>
    <row r="1445" ht="15" customHeight="1" spans="1:11">
      <c r="A1445" s="20">
        <v>1444</v>
      </c>
      <c r="B1445" s="21" t="s">
        <v>1707</v>
      </c>
      <c r="C1445" s="21" t="s">
        <v>1303</v>
      </c>
      <c r="D1445" s="21" t="s">
        <v>1330</v>
      </c>
      <c r="E1445" s="21" t="s">
        <v>1299</v>
      </c>
      <c r="F1445" s="20">
        <v>320</v>
      </c>
      <c r="G1445" s="21">
        <v>2</v>
      </c>
      <c r="H1445" s="21">
        <v>21</v>
      </c>
      <c r="I1445" s="21">
        <v>0.074</v>
      </c>
      <c r="J1445" s="21">
        <f t="shared" si="44"/>
        <v>0.0924</v>
      </c>
      <c r="K1445" s="21">
        <f t="shared" si="45"/>
        <v>6.72</v>
      </c>
    </row>
    <row r="1446" ht="15" customHeight="1" spans="1:11">
      <c r="A1446" s="20">
        <v>1445</v>
      </c>
      <c r="B1446" s="21" t="s">
        <v>1707</v>
      </c>
      <c r="C1446" s="21" t="s">
        <v>1303</v>
      </c>
      <c r="D1446" s="21" t="s">
        <v>1330</v>
      </c>
      <c r="E1446" s="21" t="s">
        <v>1299</v>
      </c>
      <c r="F1446" s="20">
        <v>320</v>
      </c>
      <c r="G1446" s="21">
        <v>16</v>
      </c>
      <c r="H1446" s="21">
        <v>150.4</v>
      </c>
      <c r="I1446" s="21">
        <v>0.596</v>
      </c>
      <c r="J1446" s="21">
        <f t="shared" si="44"/>
        <v>0.66176</v>
      </c>
      <c r="K1446" s="21">
        <f t="shared" si="45"/>
        <v>48.128</v>
      </c>
    </row>
    <row r="1447" ht="15" customHeight="1" spans="1:11">
      <c r="A1447" s="20">
        <v>1446</v>
      </c>
      <c r="B1447" s="21" t="s">
        <v>1707</v>
      </c>
      <c r="C1447" s="21" t="s">
        <v>1303</v>
      </c>
      <c r="D1447" s="21" t="s">
        <v>1330</v>
      </c>
      <c r="E1447" s="21" t="s">
        <v>1299</v>
      </c>
      <c r="F1447" s="20">
        <v>320</v>
      </c>
      <c r="G1447" s="21">
        <v>54</v>
      </c>
      <c r="H1447" s="21">
        <v>507.6</v>
      </c>
      <c r="I1447" s="21">
        <v>2.011</v>
      </c>
      <c r="J1447" s="21">
        <f t="shared" si="44"/>
        <v>2.23344</v>
      </c>
      <c r="K1447" s="21">
        <f t="shared" si="45"/>
        <v>162.432</v>
      </c>
    </row>
    <row r="1448" ht="15" customHeight="1" spans="1:11">
      <c r="A1448" s="20">
        <v>1447</v>
      </c>
      <c r="B1448" s="21" t="s">
        <v>1708</v>
      </c>
      <c r="C1448" s="21" t="s">
        <v>1403</v>
      </c>
      <c r="D1448" s="21" t="s">
        <v>1325</v>
      </c>
      <c r="E1448" s="21" t="s">
        <v>1299</v>
      </c>
      <c r="F1448" s="20">
        <v>320</v>
      </c>
      <c r="G1448" s="21">
        <v>670</v>
      </c>
      <c r="H1448" s="21">
        <v>10385</v>
      </c>
      <c r="I1448" s="21">
        <v>28.04</v>
      </c>
      <c r="J1448" s="21">
        <f t="shared" si="44"/>
        <v>45.694</v>
      </c>
      <c r="K1448" s="21">
        <f t="shared" si="45"/>
        <v>3323.2</v>
      </c>
    </row>
    <row r="1449" ht="15" customHeight="1" spans="1:11">
      <c r="A1449" s="20">
        <v>1448</v>
      </c>
      <c r="B1449" s="21" t="s">
        <v>1708</v>
      </c>
      <c r="C1449" s="21" t="s">
        <v>1303</v>
      </c>
      <c r="D1449" s="21" t="s">
        <v>1304</v>
      </c>
      <c r="E1449" s="21" t="s">
        <v>1305</v>
      </c>
      <c r="F1449" s="20">
        <v>320</v>
      </c>
      <c r="G1449" s="21">
        <v>63</v>
      </c>
      <c r="H1449" s="21">
        <v>661.5</v>
      </c>
      <c r="I1449" s="21">
        <v>2.347</v>
      </c>
      <c r="J1449" s="21">
        <f t="shared" si="44"/>
        <v>2.9106</v>
      </c>
      <c r="K1449" s="21">
        <f t="shared" si="45"/>
        <v>211.68</v>
      </c>
    </row>
    <row r="1450" ht="15" customHeight="1" spans="1:11">
      <c r="A1450" s="20">
        <v>1449</v>
      </c>
      <c r="B1450" s="21" t="s">
        <v>1708</v>
      </c>
      <c r="C1450" s="21" t="s">
        <v>1303</v>
      </c>
      <c r="D1450" s="21" t="s">
        <v>1304</v>
      </c>
      <c r="E1450" s="21" t="s">
        <v>1305</v>
      </c>
      <c r="F1450" s="20">
        <v>320</v>
      </c>
      <c r="G1450" s="21">
        <v>67</v>
      </c>
      <c r="H1450" s="21">
        <v>770.5</v>
      </c>
      <c r="I1450" s="21">
        <v>2.496</v>
      </c>
      <c r="J1450" s="21">
        <f t="shared" si="44"/>
        <v>3.3902</v>
      </c>
      <c r="K1450" s="21">
        <f t="shared" si="45"/>
        <v>246.56</v>
      </c>
    </row>
    <row r="1451" ht="15" customHeight="1" spans="1:11">
      <c r="A1451" s="20">
        <v>1450</v>
      </c>
      <c r="B1451" s="21" t="s">
        <v>1708</v>
      </c>
      <c r="C1451" s="21" t="s">
        <v>1303</v>
      </c>
      <c r="D1451" s="21" t="s">
        <v>1304</v>
      </c>
      <c r="E1451" s="21" t="s">
        <v>1305</v>
      </c>
      <c r="F1451" s="20">
        <v>320</v>
      </c>
      <c r="G1451" s="21">
        <v>2</v>
      </c>
      <c r="H1451" s="21">
        <v>18.6</v>
      </c>
      <c r="I1451" s="21">
        <v>0.072</v>
      </c>
      <c r="J1451" s="21">
        <f t="shared" si="44"/>
        <v>0.08184</v>
      </c>
      <c r="K1451" s="21">
        <f t="shared" si="45"/>
        <v>5.952</v>
      </c>
    </row>
    <row r="1452" ht="15" customHeight="1" spans="1:11">
      <c r="A1452" s="20">
        <v>1451</v>
      </c>
      <c r="B1452" s="21" t="s">
        <v>1708</v>
      </c>
      <c r="C1452" s="21" t="s">
        <v>1303</v>
      </c>
      <c r="D1452" s="21" t="s">
        <v>1301</v>
      </c>
      <c r="E1452" s="21" t="s">
        <v>1305</v>
      </c>
      <c r="F1452" s="20">
        <v>320</v>
      </c>
      <c r="G1452" s="21">
        <v>63</v>
      </c>
      <c r="H1452" s="21">
        <v>1260</v>
      </c>
      <c r="I1452" s="21">
        <v>5.715</v>
      </c>
      <c r="J1452" s="21">
        <f t="shared" si="44"/>
        <v>5.544</v>
      </c>
      <c r="K1452" s="21">
        <f t="shared" si="45"/>
        <v>403.2</v>
      </c>
    </row>
    <row r="1453" ht="15" customHeight="1" spans="1:11">
      <c r="A1453" s="20">
        <v>1452</v>
      </c>
      <c r="B1453" s="21" t="s">
        <v>1708</v>
      </c>
      <c r="C1453" s="21" t="s">
        <v>1371</v>
      </c>
      <c r="D1453" s="21" t="s">
        <v>1372</v>
      </c>
      <c r="E1453" s="21" t="s">
        <v>1299</v>
      </c>
      <c r="F1453" s="20">
        <v>320</v>
      </c>
      <c r="G1453" s="21">
        <v>162.5</v>
      </c>
      <c r="H1453" s="21">
        <v>2437.5</v>
      </c>
      <c r="I1453" s="21">
        <v>7.15</v>
      </c>
      <c r="J1453" s="21">
        <f t="shared" si="44"/>
        <v>10.725</v>
      </c>
      <c r="K1453" s="21">
        <f t="shared" si="45"/>
        <v>780</v>
      </c>
    </row>
    <row r="1454" ht="15" customHeight="1" spans="1:11">
      <c r="A1454" s="20">
        <v>1453</v>
      </c>
      <c r="B1454" s="21" t="s">
        <v>1708</v>
      </c>
      <c r="C1454" s="21" t="s">
        <v>1371</v>
      </c>
      <c r="D1454" s="21" t="s">
        <v>1328</v>
      </c>
      <c r="E1454" s="21" t="s">
        <v>1299</v>
      </c>
      <c r="F1454" s="20">
        <v>320</v>
      </c>
      <c r="G1454" s="21">
        <v>1</v>
      </c>
      <c r="H1454" s="21">
        <v>8.1</v>
      </c>
      <c r="I1454" s="21">
        <v>0.02</v>
      </c>
      <c r="J1454" s="21">
        <f t="shared" si="44"/>
        <v>0.03564</v>
      </c>
      <c r="K1454" s="21">
        <f t="shared" si="45"/>
        <v>2.592</v>
      </c>
    </row>
    <row r="1455" ht="15" customHeight="1" spans="1:11">
      <c r="A1455" s="20">
        <v>1454</v>
      </c>
      <c r="B1455" s="21" t="s">
        <v>1709</v>
      </c>
      <c r="C1455" s="21" t="s">
        <v>1339</v>
      </c>
      <c r="D1455" s="21" t="s">
        <v>1307</v>
      </c>
      <c r="E1455" s="21" t="s">
        <v>1340</v>
      </c>
      <c r="F1455" s="20">
        <v>50</v>
      </c>
      <c r="G1455" s="21">
        <v>50</v>
      </c>
      <c r="H1455" s="21">
        <v>800</v>
      </c>
      <c r="I1455" s="21">
        <v>1.906</v>
      </c>
      <c r="J1455" s="21">
        <f t="shared" si="44"/>
        <v>0.55</v>
      </c>
      <c r="K1455" s="21">
        <f t="shared" si="45"/>
        <v>40</v>
      </c>
    </row>
    <row r="1456" ht="15" customHeight="1" spans="1:11">
      <c r="A1456" s="20">
        <v>1455</v>
      </c>
      <c r="B1456" s="21" t="s">
        <v>1709</v>
      </c>
      <c r="C1456" s="21" t="s">
        <v>1339</v>
      </c>
      <c r="D1456" s="21" t="s">
        <v>1307</v>
      </c>
      <c r="E1456" s="21" t="s">
        <v>1340</v>
      </c>
      <c r="F1456" s="20">
        <v>50</v>
      </c>
      <c r="G1456" s="21">
        <v>50</v>
      </c>
      <c r="H1456" s="21">
        <v>800</v>
      </c>
      <c r="I1456" s="21">
        <v>1.906</v>
      </c>
      <c r="J1456" s="21">
        <f t="shared" si="44"/>
        <v>0.55</v>
      </c>
      <c r="K1456" s="21">
        <f t="shared" si="45"/>
        <v>40</v>
      </c>
    </row>
    <row r="1457" ht="15" customHeight="1" spans="1:11">
      <c r="A1457" s="20">
        <v>1456</v>
      </c>
      <c r="B1457" s="21" t="s">
        <v>1709</v>
      </c>
      <c r="C1457" s="21" t="s">
        <v>1339</v>
      </c>
      <c r="D1457" s="21" t="s">
        <v>1307</v>
      </c>
      <c r="E1457" s="21" t="s">
        <v>1340</v>
      </c>
      <c r="F1457" s="20">
        <v>50</v>
      </c>
      <c r="G1457" s="21">
        <v>50</v>
      </c>
      <c r="H1457" s="21">
        <v>800</v>
      </c>
      <c r="I1457" s="21">
        <v>1.906</v>
      </c>
      <c r="J1457" s="21">
        <f t="shared" si="44"/>
        <v>0.55</v>
      </c>
      <c r="K1457" s="21">
        <f t="shared" si="45"/>
        <v>40</v>
      </c>
    </row>
    <row r="1458" ht="15" customHeight="1" spans="1:11">
      <c r="A1458" s="20">
        <v>1457</v>
      </c>
      <c r="B1458" s="21" t="s">
        <v>1709</v>
      </c>
      <c r="C1458" s="21" t="s">
        <v>1315</v>
      </c>
      <c r="D1458" s="21" t="s">
        <v>1314</v>
      </c>
      <c r="E1458" s="21" t="s">
        <v>1305</v>
      </c>
      <c r="F1458" s="20">
        <v>320</v>
      </c>
      <c r="G1458" s="21">
        <v>100</v>
      </c>
      <c r="H1458" s="21">
        <v>1560</v>
      </c>
      <c r="I1458" s="21">
        <v>4.01</v>
      </c>
      <c r="J1458" s="21">
        <f t="shared" si="44"/>
        <v>6.864</v>
      </c>
      <c r="K1458" s="21">
        <f t="shared" si="45"/>
        <v>499.2</v>
      </c>
    </row>
    <row r="1459" ht="15" customHeight="1" spans="1:11">
      <c r="A1459" s="20">
        <v>1458</v>
      </c>
      <c r="B1459" s="21" t="s">
        <v>1710</v>
      </c>
      <c r="C1459" s="21" t="s">
        <v>1409</v>
      </c>
      <c r="D1459" s="21" t="s">
        <v>1341</v>
      </c>
      <c r="E1459" s="21" t="s">
        <v>1299</v>
      </c>
      <c r="F1459" s="20">
        <v>320</v>
      </c>
      <c r="G1459" s="21">
        <v>150</v>
      </c>
      <c r="H1459" s="21">
        <v>2400</v>
      </c>
      <c r="I1459" s="21">
        <v>6.83</v>
      </c>
      <c r="J1459" s="21">
        <f t="shared" si="44"/>
        <v>10.56</v>
      </c>
      <c r="K1459" s="21">
        <f t="shared" si="45"/>
        <v>768</v>
      </c>
    </row>
    <row r="1460" ht="15" customHeight="1" spans="1:11">
      <c r="A1460" s="20">
        <v>1459</v>
      </c>
      <c r="B1460" s="21" t="s">
        <v>1710</v>
      </c>
      <c r="C1460" s="21" t="s">
        <v>1409</v>
      </c>
      <c r="D1460" s="21" t="s">
        <v>1341</v>
      </c>
      <c r="E1460" s="21" t="s">
        <v>1299</v>
      </c>
      <c r="F1460" s="20">
        <v>320</v>
      </c>
      <c r="G1460" s="21">
        <v>150</v>
      </c>
      <c r="H1460" s="21">
        <v>2850</v>
      </c>
      <c r="I1460" s="21">
        <v>9.05</v>
      </c>
      <c r="J1460" s="21">
        <f t="shared" si="44"/>
        <v>12.54</v>
      </c>
      <c r="K1460" s="21">
        <f t="shared" si="45"/>
        <v>912</v>
      </c>
    </row>
    <row r="1461" ht="15" customHeight="1" spans="1:11">
      <c r="A1461" s="20">
        <v>1460</v>
      </c>
      <c r="B1461" s="21" t="s">
        <v>1710</v>
      </c>
      <c r="C1461" s="21" t="s">
        <v>1409</v>
      </c>
      <c r="D1461" s="21" t="s">
        <v>1341</v>
      </c>
      <c r="E1461" s="21" t="s">
        <v>1299</v>
      </c>
      <c r="F1461" s="20">
        <v>320</v>
      </c>
      <c r="G1461" s="21">
        <v>200</v>
      </c>
      <c r="H1461" s="21">
        <v>4360</v>
      </c>
      <c r="I1461" s="21">
        <v>9.21</v>
      </c>
      <c r="J1461" s="21">
        <f t="shared" si="44"/>
        <v>19.184</v>
      </c>
      <c r="K1461" s="21">
        <f t="shared" si="45"/>
        <v>1395.2</v>
      </c>
    </row>
    <row r="1462" ht="15" customHeight="1" spans="1:11">
      <c r="A1462" s="20">
        <v>1461</v>
      </c>
      <c r="B1462" s="21" t="s">
        <v>1710</v>
      </c>
      <c r="C1462" s="21" t="s">
        <v>1409</v>
      </c>
      <c r="D1462" s="21" t="s">
        <v>1341</v>
      </c>
      <c r="E1462" s="21" t="s">
        <v>1299</v>
      </c>
      <c r="F1462" s="20">
        <v>320</v>
      </c>
      <c r="G1462" s="21">
        <v>18</v>
      </c>
      <c r="H1462" s="21">
        <v>150.4</v>
      </c>
      <c r="I1462" s="21">
        <v>0.08</v>
      </c>
      <c r="J1462" s="21">
        <f t="shared" si="44"/>
        <v>0.66176</v>
      </c>
      <c r="K1462" s="21">
        <f t="shared" si="45"/>
        <v>48.128</v>
      </c>
    </row>
    <row r="1463" ht="15" customHeight="1" spans="1:11">
      <c r="A1463" s="20">
        <v>1462</v>
      </c>
      <c r="B1463" s="21" t="s">
        <v>1710</v>
      </c>
      <c r="C1463" s="21" t="s">
        <v>1303</v>
      </c>
      <c r="D1463" s="21" t="s">
        <v>1311</v>
      </c>
      <c r="E1463" s="21" t="s">
        <v>1299</v>
      </c>
      <c r="F1463" s="20">
        <v>320</v>
      </c>
      <c r="G1463" s="21">
        <v>53</v>
      </c>
      <c r="H1463" s="21">
        <v>551.25</v>
      </c>
      <c r="I1463" s="21">
        <v>1.956</v>
      </c>
      <c r="J1463" s="21">
        <f t="shared" si="44"/>
        <v>2.4255</v>
      </c>
      <c r="K1463" s="21">
        <f t="shared" si="45"/>
        <v>176.4</v>
      </c>
    </row>
    <row r="1464" ht="15" customHeight="1" spans="1:11">
      <c r="A1464" s="20">
        <v>1463</v>
      </c>
      <c r="B1464" s="21" t="s">
        <v>1710</v>
      </c>
      <c r="C1464" s="21" t="s">
        <v>1303</v>
      </c>
      <c r="D1464" s="21" t="s">
        <v>1330</v>
      </c>
      <c r="E1464" s="21" t="s">
        <v>1299</v>
      </c>
      <c r="F1464" s="20">
        <v>320</v>
      </c>
      <c r="G1464" s="21">
        <v>63</v>
      </c>
      <c r="H1464" s="21">
        <v>592.2</v>
      </c>
      <c r="I1464" s="21">
        <v>2.347</v>
      </c>
      <c r="J1464" s="21">
        <f t="shared" si="44"/>
        <v>2.60568</v>
      </c>
      <c r="K1464" s="21">
        <f t="shared" si="45"/>
        <v>189.504</v>
      </c>
    </row>
    <row r="1465" ht="15" customHeight="1" spans="1:11">
      <c r="A1465" s="20">
        <v>1464</v>
      </c>
      <c r="B1465" s="21" t="s">
        <v>1710</v>
      </c>
      <c r="C1465" s="21" t="s">
        <v>1303</v>
      </c>
      <c r="D1465" s="21" t="s">
        <v>1330</v>
      </c>
      <c r="E1465" s="21" t="s">
        <v>1299</v>
      </c>
      <c r="F1465" s="20">
        <v>320</v>
      </c>
      <c r="G1465" s="21">
        <v>262</v>
      </c>
      <c r="H1465" s="21">
        <v>2462.8</v>
      </c>
      <c r="I1465" s="21">
        <v>9.759</v>
      </c>
      <c r="J1465" s="21">
        <f t="shared" si="44"/>
        <v>10.83632</v>
      </c>
      <c r="K1465" s="21">
        <f t="shared" si="45"/>
        <v>788.096</v>
      </c>
    </row>
    <row r="1466" ht="15" customHeight="1" spans="1:11">
      <c r="A1466" s="20">
        <v>1465</v>
      </c>
      <c r="B1466" s="21" t="s">
        <v>1710</v>
      </c>
      <c r="C1466" s="21" t="s">
        <v>1315</v>
      </c>
      <c r="D1466" s="21" t="s">
        <v>1343</v>
      </c>
      <c r="E1466" s="21" t="s">
        <v>1305</v>
      </c>
      <c r="F1466" s="20">
        <v>320</v>
      </c>
      <c r="G1466" s="21">
        <v>50</v>
      </c>
      <c r="H1466" s="21">
        <v>1175</v>
      </c>
      <c r="I1466" s="21">
        <v>3.59</v>
      </c>
      <c r="J1466" s="21">
        <f t="shared" si="44"/>
        <v>5.17</v>
      </c>
      <c r="K1466" s="21">
        <f t="shared" si="45"/>
        <v>376</v>
      </c>
    </row>
    <row r="1467" ht="15" customHeight="1" spans="1:11">
      <c r="A1467" s="20">
        <v>1466</v>
      </c>
      <c r="B1467" s="21" t="s">
        <v>1711</v>
      </c>
      <c r="C1467" s="21" t="s">
        <v>1303</v>
      </c>
      <c r="D1467" s="21" t="s">
        <v>1304</v>
      </c>
      <c r="E1467" s="21" t="s">
        <v>1305</v>
      </c>
      <c r="F1467" s="20">
        <v>320</v>
      </c>
      <c r="G1467" s="21">
        <v>63</v>
      </c>
      <c r="H1467" s="21">
        <v>661.5</v>
      </c>
      <c r="I1467" s="21">
        <v>2.347</v>
      </c>
      <c r="J1467" s="21">
        <f t="shared" si="44"/>
        <v>2.9106</v>
      </c>
      <c r="K1467" s="21">
        <f t="shared" si="45"/>
        <v>211.68</v>
      </c>
    </row>
    <row r="1468" ht="15" customHeight="1" spans="1:11">
      <c r="A1468" s="20">
        <v>1467</v>
      </c>
      <c r="B1468" s="21" t="s">
        <v>1711</v>
      </c>
      <c r="C1468" s="21" t="s">
        <v>1303</v>
      </c>
      <c r="D1468" s="21" t="s">
        <v>1304</v>
      </c>
      <c r="E1468" s="21" t="s">
        <v>1305</v>
      </c>
      <c r="F1468" s="20">
        <v>320</v>
      </c>
      <c r="G1468" s="21">
        <v>63</v>
      </c>
      <c r="H1468" s="21">
        <v>661.5</v>
      </c>
      <c r="I1468" s="21">
        <v>2.347</v>
      </c>
      <c r="J1468" s="21">
        <f t="shared" si="44"/>
        <v>2.9106</v>
      </c>
      <c r="K1468" s="21">
        <f t="shared" si="45"/>
        <v>211.68</v>
      </c>
    </row>
    <row r="1469" ht="15" customHeight="1" spans="1:11">
      <c r="A1469" s="20">
        <v>1468</v>
      </c>
      <c r="B1469" s="21" t="s">
        <v>1711</v>
      </c>
      <c r="C1469" s="21" t="s">
        <v>1303</v>
      </c>
      <c r="D1469" s="21" t="s">
        <v>1304</v>
      </c>
      <c r="E1469" s="21" t="s">
        <v>1305</v>
      </c>
      <c r="F1469" s="20">
        <v>320</v>
      </c>
      <c r="G1469" s="21">
        <v>63</v>
      </c>
      <c r="H1469" s="21">
        <v>724.5</v>
      </c>
      <c r="I1469" s="21">
        <v>2.347</v>
      </c>
      <c r="J1469" s="21">
        <f t="shared" si="44"/>
        <v>3.1878</v>
      </c>
      <c r="K1469" s="21">
        <f t="shared" si="45"/>
        <v>231.84</v>
      </c>
    </row>
    <row r="1470" ht="15" customHeight="1" spans="1:11">
      <c r="A1470" s="20">
        <v>1469</v>
      </c>
      <c r="B1470" s="21" t="s">
        <v>1711</v>
      </c>
      <c r="C1470" s="21" t="s">
        <v>1303</v>
      </c>
      <c r="D1470" s="21" t="s">
        <v>1304</v>
      </c>
      <c r="E1470" s="21" t="s">
        <v>1305</v>
      </c>
      <c r="F1470" s="20">
        <v>320</v>
      </c>
      <c r="G1470" s="21">
        <v>74</v>
      </c>
      <c r="H1470" s="21">
        <v>851</v>
      </c>
      <c r="I1470" s="21">
        <v>2.756</v>
      </c>
      <c r="J1470" s="21">
        <f t="shared" si="44"/>
        <v>3.7444</v>
      </c>
      <c r="K1470" s="21">
        <f t="shared" si="45"/>
        <v>272.32</v>
      </c>
    </row>
    <row r="1471" ht="15" customHeight="1" spans="1:11">
      <c r="A1471" s="20">
        <v>1470</v>
      </c>
      <c r="B1471" s="21" t="s">
        <v>1712</v>
      </c>
      <c r="C1471" s="21" t="s">
        <v>1361</v>
      </c>
      <c r="D1471" s="21" t="s">
        <v>1362</v>
      </c>
      <c r="E1471" s="21" t="s">
        <v>1713</v>
      </c>
      <c r="F1471" s="20">
        <v>330</v>
      </c>
      <c r="G1471" s="21">
        <v>300</v>
      </c>
      <c r="H1471" s="21">
        <v>6450</v>
      </c>
      <c r="I1471" s="21">
        <v>15.581</v>
      </c>
      <c r="J1471" s="21">
        <f t="shared" si="44"/>
        <v>29.266875</v>
      </c>
      <c r="K1471" s="21">
        <f t="shared" si="45"/>
        <v>2128.5</v>
      </c>
    </row>
    <row r="1472" ht="15" customHeight="1" spans="1:11">
      <c r="A1472" s="20">
        <v>1471</v>
      </c>
      <c r="B1472" s="21" t="s">
        <v>1712</v>
      </c>
      <c r="C1472" s="21" t="s">
        <v>1361</v>
      </c>
      <c r="D1472" s="21" t="s">
        <v>1362</v>
      </c>
      <c r="E1472" s="21" t="s">
        <v>1713</v>
      </c>
      <c r="F1472" s="20">
        <v>330</v>
      </c>
      <c r="G1472" s="21">
        <v>67</v>
      </c>
      <c r="H1472" s="21">
        <v>636.5</v>
      </c>
      <c r="I1472" s="21">
        <v>0.283</v>
      </c>
      <c r="J1472" s="21">
        <f t="shared" si="44"/>
        <v>2.88811875</v>
      </c>
      <c r="K1472" s="21">
        <f t="shared" si="45"/>
        <v>210.045</v>
      </c>
    </row>
    <row r="1473" ht="15" customHeight="1" spans="1:11">
      <c r="A1473" s="20">
        <v>1472</v>
      </c>
      <c r="B1473" s="21" t="s">
        <v>1712</v>
      </c>
      <c r="C1473" s="21" t="s">
        <v>1297</v>
      </c>
      <c r="D1473" s="21" t="s">
        <v>1363</v>
      </c>
      <c r="E1473" s="21" t="s">
        <v>1299</v>
      </c>
      <c r="F1473" s="20">
        <v>320</v>
      </c>
      <c r="G1473" s="21">
        <v>392</v>
      </c>
      <c r="H1473" s="21">
        <v>6076</v>
      </c>
      <c r="I1473" s="21">
        <v>16.57</v>
      </c>
      <c r="J1473" s="21">
        <f t="shared" si="44"/>
        <v>26.7344</v>
      </c>
      <c r="K1473" s="21">
        <f t="shared" si="45"/>
        <v>1944.32</v>
      </c>
    </row>
    <row r="1474" ht="15" customHeight="1" spans="1:11">
      <c r="A1474" s="20">
        <v>1473</v>
      </c>
      <c r="B1474" s="21" t="s">
        <v>1712</v>
      </c>
      <c r="C1474" s="21" t="s">
        <v>1361</v>
      </c>
      <c r="D1474" s="21" t="s">
        <v>1362</v>
      </c>
      <c r="E1474" s="21" t="s">
        <v>1713</v>
      </c>
      <c r="F1474" s="20">
        <v>330</v>
      </c>
      <c r="G1474" s="21">
        <v>1</v>
      </c>
      <c r="H1474" s="21">
        <v>1.1</v>
      </c>
      <c r="I1474" s="21">
        <v>0.003</v>
      </c>
      <c r="J1474" s="21">
        <f t="shared" ref="J1474:J1537" si="46">SUMPRODUCT(0.01375,F1474,H1474/1000)</f>
        <v>0.00499125</v>
      </c>
      <c r="K1474" s="21">
        <f t="shared" ref="K1474:K1537" si="47">SUMPRODUCT(F1474,H1474/1000)</f>
        <v>0.363</v>
      </c>
    </row>
    <row r="1475" ht="15" customHeight="1" spans="1:11">
      <c r="A1475" s="20">
        <v>1474</v>
      </c>
      <c r="B1475" s="21" t="s">
        <v>1714</v>
      </c>
      <c r="C1475" s="21" t="s">
        <v>1317</v>
      </c>
      <c r="D1475" s="21" t="s">
        <v>1314</v>
      </c>
      <c r="E1475" s="21" t="s">
        <v>1299</v>
      </c>
      <c r="F1475" s="20">
        <v>320</v>
      </c>
      <c r="G1475" s="21">
        <v>200</v>
      </c>
      <c r="H1475" s="21">
        <v>3400</v>
      </c>
      <c r="I1475" s="21">
        <v>7.663</v>
      </c>
      <c r="J1475" s="21">
        <f t="shared" si="46"/>
        <v>14.96</v>
      </c>
      <c r="K1475" s="21">
        <f t="shared" si="47"/>
        <v>1088</v>
      </c>
    </row>
    <row r="1476" ht="15" customHeight="1" spans="1:11">
      <c r="A1476" s="20">
        <v>1475</v>
      </c>
      <c r="B1476" s="21" t="s">
        <v>1714</v>
      </c>
      <c r="C1476" s="21" t="s">
        <v>1317</v>
      </c>
      <c r="D1476" s="21" t="s">
        <v>1314</v>
      </c>
      <c r="E1476" s="21" t="s">
        <v>1299</v>
      </c>
      <c r="F1476" s="20">
        <v>320</v>
      </c>
      <c r="G1476" s="21">
        <v>7</v>
      </c>
      <c r="H1476" s="21">
        <v>59.3</v>
      </c>
      <c r="I1476" s="21">
        <v>0.318</v>
      </c>
      <c r="J1476" s="21">
        <f t="shared" si="46"/>
        <v>0.26092</v>
      </c>
      <c r="K1476" s="21">
        <f t="shared" si="47"/>
        <v>18.976</v>
      </c>
    </row>
    <row r="1477" ht="15" customHeight="1" spans="1:11">
      <c r="A1477" s="20">
        <v>1476</v>
      </c>
      <c r="B1477" s="21" t="s">
        <v>1714</v>
      </c>
      <c r="C1477" s="21" t="s">
        <v>1317</v>
      </c>
      <c r="D1477" s="21" t="s">
        <v>1314</v>
      </c>
      <c r="E1477" s="21" t="s">
        <v>1299</v>
      </c>
      <c r="F1477" s="20">
        <v>320</v>
      </c>
      <c r="G1477" s="21">
        <v>13</v>
      </c>
      <c r="H1477" s="21">
        <v>184.9</v>
      </c>
      <c r="I1477" s="21">
        <v>0.47</v>
      </c>
      <c r="J1477" s="21">
        <f t="shared" si="46"/>
        <v>0.81356</v>
      </c>
      <c r="K1477" s="21">
        <f t="shared" si="47"/>
        <v>59.168</v>
      </c>
    </row>
    <row r="1478" ht="15" customHeight="1" spans="1:11">
      <c r="A1478" s="20">
        <v>1477</v>
      </c>
      <c r="B1478" s="21" t="s">
        <v>1714</v>
      </c>
      <c r="C1478" s="21" t="s">
        <v>1317</v>
      </c>
      <c r="D1478" s="21" t="s">
        <v>1366</v>
      </c>
      <c r="E1478" s="21" t="s">
        <v>1299</v>
      </c>
      <c r="F1478" s="20">
        <v>320</v>
      </c>
      <c r="G1478" s="21">
        <v>2</v>
      </c>
      <c r="H1478" s="21">
        <v>25.9</v>
      </c>
      <c r="I1478" s="21">
        <v>0.074</v>
      </c>
      <c r="J1478" s="21">
        <f t="shared" si="46"/>
        <v>0.11396</v>
      </c>
      <c r="K1478" s="21">
        <f t="shared" si="47"/>
        <v>8.288</v>
      </c>
    </row>
    <row r="1479" ht="15" customHeight="1" spans="1:11">
      <c r="A1479" s="20">
        <v>1478</v>
      </c>
      <c r="B1479" s="21" t="s">
        <v>1714</v>
      </c>
      <c r="C1479" s="21" t="s">
        <v>1317</v>
      </c>
      <c r="D1479" s="21" t="s">
        <v>1366</v>
      </c>
      <c r="E1479" s="21" t="s">
        <v>1299</v>
      </c>
      <c r="F1479" s="20">
        <v>320</v>
      </c>
      <c r="G1479" s="21">
        <v>400</v>
      </c>
      <c r="H1479" s="21">
        <v>3400</v>
      </c>
      <c r="I1479" s="21">
        <v>7.663</v>
      </c>
      <c r="J1479" s="21">
        <f t="shared" si="46"/>
        <v>14.96</v>
      </c>
      <c r="K1479" s="21">
        <f t="shared" si="47"/>
        <v>1088</v>
      </c>
    </row>
    <row r="1480" ht="15" customHeight="1" spans="1:11">
      <c r="A1480" s="20">
        <v>1479</v>
      </c>
      <c r="B1480" s="21" t="s">
        <v>1715</v>
      </c>
      <c r="C1480" s="21" t="s">
        <v>1317</v>
      </c>
      <c r="D1480" s="21" t="s">
        <v>1395</v>
      </c>
      <c r="E1480" s="21" t="s">
        <v>1299</v>
      </c>
      <c r="F1480" s="20">
        <v>320</v>
      </c>
      <c r="G1480" s="21">
        <v>200</v>
      </c>
      <c r="H1480" s="21">
        <v>3400</v>
      </c>
      <c r="I1480" s="21">
        <v>7.663</v>
      </c>
      <c r="J1480" s="21">
        <f t="shared" si="46"/>
        <v>14.96</v>
      </c>
      <c r="K1480" s="21">
        <f t="shared" si="47"/>
        <v>1088</v>
      </c>
    </row>
    <row r="1481" ht="15" customHeight="1" spans="1:11">
      <c r="A1481" s="20">
        <v>1480</v>
      </c>
      <c r="B1481" s="21" t="s">
        <v>1715</v>
      </c>
      <c r="C1481" s="21" t="s">
        <v>1320</v>
      </c>
      <c r="D1481" s="21" t="s">
        <v>1366</v>
      </c>
      <c r="E1481" s="21" t="s">
        <v>1299</v>
      </c>
      <c r="F1481" s="20">
        <v>320</v>
      </c>
      <c r="G1481" s="21">
        <v>150</v>
      </c>
      <c r="H1481" s="21">
        <v>2100</v>
      </c>
      <c r="I1481" s="21">
        <v>4.58</v>
      </c>
      <c r="J1481" s="21">
        <f t="shared" si="46"/>
        <v>9.24</v>
      </c>
      <c r="K1481" s="21">
        <f t="shared" si="47"/>
        <v>672</v>
      </c>
    </row>
    <row r="1482" ht="15" customHeight="1" spans="1:11">
      <c r="A1482" s="20">
        <v>1481</v>
      </c>
      <c r="B1482" s="21" t="s">
        <v>1715</v>
      </c>
      <c r="C1482" s="21" t="s">
        <v>1297</v>
      </c>
      <c r="D1482" s="21" t="s">
        <v>1301</v>
      </c>
      <c r="E1482" s="21" t="s">
        <v>1299</v>
      </c>
      <c r="F1482" s="20">
        <v>320</v>
      </c>
      <c r="G1482" s="21">
        <v>250</v>
      </c>
      <c r="H1482" s="21">
        <v>3875</v>
      </c>
      <c r="I1482" s="21">
        <v>10.57</v>
      </c>
      <c r="J1482" s="21">
        <f t="shared" si="46"/>
        <v>17.05</v>
      </c>
      <c r="K1482" s="21">
        <f t="shared" si="47"/>
        <v>1240</v>
      </c>
    </row>
    <row r="1483" ht="15" customHeight="1" spans="1:11">
      <c r="A1483" s="20">
        <v>1482</v>
      </c>
      <c r="B1483" s="21" t="s">
        <v>1715</v>
      </c>
      <c r="C1483" s="21" t="s">
        <v>1297</v>
      </c>
      <c r="D1483" s="21" t="s">
        <v>1301</v>
      </c>
      <c r="E1483" s="21" t="s">
        <v>1299</v>
      </c>
      <c r="F1483" s="20">
        <v>320</v>
      </c>
      <c r="G1483" s="21">
        <v>125</v>
      </c>
      <c r="H1483" s="21">
        <v>2625</v>
      </c>
      <c r="I1483" s="21">
        <v>8.95</v>
      </c>
      <c r="J1483" s="21">
        <f t="shared" si="46"/>
        <v>11.55</v>
      </c>
      <c r="K1483" s="21">
        <f t="shared" si="47"/>
        <v>840</v>
      </c>
    </row>
    <row r="1484" ht="15" customHeight="1" spans="1:11">
      <c r="A1484" s="20">
        <v>1483</v>
      </c>
      <c r="B1484" s="21" t="s">
        <v>1715</v>
      </c>
      <c r="C1484" s="21" t="s">
        <v>1297</v>
      </c>
      <c r="D1484" s="21" t="s">
        <v>1301</v>
      </c>
      <c r="E1484" s="21" t="s">
        <v>1299</v>
      </c>
      <c r="F1484" s="20">
        <v>320</v>
      </c>
      <c r="G1484" s="21">
        <v>125</v>
      </c>
      <c r="H1484" s="21">
        <v>2625</v>
      </c>
      <c r="I1484" s="21">
        <v>8.95</v>
      </c>
      <c r="J1484" s="21">
        <f t="shared" si="46"/>
        <v>11.55</v>
      </c>
      <c r="K1484" s="21">
        <f t="shared" si="47"/>
        <v>840</v>
      </c>
    </row>
    <row r="1485" ht="15" customHeight="1" spans="1:11">
      <c r="A1485" s="20">
        <v>1484</v>
      </c>
      <c r="B1485" s="21" t="s">
        <v>1716</v>
      </c>
      <c r="C1485" s="21" t="s">
        <v>1313</v>
      </c>
      <c r="D1485" s="21" t="s">
        <v>1330</v>
      </c>
      <c r="E1485" s="21" t="s">
        <v>1305</v>
      </c>
      <c r="F1485" s="20">
        <v>320</v>
      </c>
      <c r="G1485" s="21">
        <v>480</v>
      </c>
      <c r="H1485" s="21">
        <v>5904</v>
      </c>
      <c r="I1485" s="21">
        <v>15.87</v>
      </c>
      <c r="J1485" s="21">
        <f t="shared" si="46"/>
        <v>25.9776</v>
      </c>
      <c r="K1485" s="21">
        <f t="shared" si="47"/>
        <v>1889.28</v>
      </c>
    </row>
    <row r="1486" ht="15" customHeight="1" spans="1:11">
      <c r="A1486" s="20">
        <v>1485</v>
      </c>
      <c r="B1486" s="21" t="s">
        <v>1716</v>
      </c>
      <c r="C1486" s="21" t="s">
        <v>1313</v>
      </c>
      <c r="D1486" s="21" t="s">
        <v>1330</v>
      </c>
      <c r="E1486" s="21" t="s">
        <v>1305</v>
      </c>
      <c r="F1486" s="20">
        <v>320</v>
      </c>
      <c r="G1486" s="21">
        <v>264</v>
      </c>
      <c r="H1486" s="21">
        <v>4408.8</v>
      </c>
      <c r="I1486" s="21">
        <v>13.61</v>
      </c>
      <c r="J1486" s="21">
        <f t="shared" si="46"/>
        <v>19.39872</v>
      </c>
      <c r="K1486" s="21">
        <f t="shared" si="47"/>
        <v>1410.816</v>
      </c>
    </row>
    <row r="1487" ht="15" customHeight="1" spans="1:11">
      <c r="A1487" s="20">
        <v>1486</v>
      </c>
      <c r="B1487" s="21" t="s">
        <v>1716</v>
      </c>
      <c r="C1487" s="21" t="s">
        <v>1339</v>
      </c>
      <c r="D1487" s="21" t="s">
        <v>1325</v>
      </c>
      <c r="E1487" s="21" t="s">
        <v>1359</v>
      </c>
      <c r="F1487" s="20">
        <v>50</v>
      </c>
      <c r="G1487" s="21">
        <v>50</v>
      </c>
      <c r="H1487" s="21">
        <v>800</v>
      </c>
      <c r="I1487" s="21">
        <v>1.906</v>
      </c>
      <c r="J1487" s="21">
        <f t="shared" si="46"/>
        <v>0.55</v>
      </c>
      <c r="K1487" s="21">
        <f t="shared" si="47"/>
        <v>40</v>
      </c>
    </row>
    <row r="1488" s="9" customFormat="1" ht="15" customHeight="1" spans="1:11">
      <c r="A1488" s="20">
        <v>1487</v>
      </c>
      <c r="B1488" s="21" t="s">
        <v>1716</v>
      </c>
      <c r="C1488" s="21" t="s">
        <v>1315</v>
      </c>
      <c r="D1488" s="21" t="s">
        <v>1362</v>
      </c>
      <c r="E1488" s="21" t="s">
        <v>1305</v>
      </c>
      <c r="F1488" s="20">
        <v>320</v>
      </c>
      <c r="G1488" s="21">
        <v>9</v>
      </c>
      <c r="H1488" s="21">
        <v>107.9</v>
      </c>
      <c r="I1488" s="21">
        <v>0.24</v>
      </c>
      <c r="J1488" s="21">
        <f t="shared" si="46"/>
        <v>0.47476</v>
      </c>
      <c r="K1488" s="21">
        <f t="shared" si="47"/>
        <v>34.528</v>
      </c>
    </row>
    <row r="1489" ht="15" customHeight="1" spans="1:11">
      <c r="A1489" s="20">
        <v>1488</v>
      </c>
      <c r="B1489" s="21" t="s">
        <v>1716</v>
      </c>
      <c r="C1489" s="21" t="s">
        <v>1315</v>
      </c>
      <c r="D1489" s="21" t="s">
        <v>1314</v>
      </c>
      <c r="E1489" s="21" t="s">
        <v>1305</v>
      </c>
      <c r="F1489" s="20">
        <v>320</v>
      </c>
      <c r="G1489" s="21">
        <v>85</v>
      </c>
      <c r="H1489" s="21">
        <v>1326</v>
      </c>
      <c r="I1489" s="21">
        <v>3.41</v>
      </c>
      <c r="J1489" s="21">
        <f t="shared" si="46"/>
        <v>5.8344</v>
      </c>
      <c r="K1489" s="21">
        <f t="shared" si="47"/>
        <v>424.32</v>
      </c>
    </row>
    <row r="1490" ht="15" customHeight="1" spans="1:11">
      <c r="A1490" s="20">
        <v>1489</v>
      </c>
      <c r="B1490" s="21" t="s">
        <v>1716</v>
      </c>
      <c r="C1490" s="21" t="s">
        <v>1315</v>
      </c>
      <c r="D1490" s="21" t="s">
        <v>1362</v>
      </c>
      <c r="E1490" s="21" t="s">
        <v>1305</v>
      </c>
      <c r="F1490" s="20">
        <v>320</v>
      </c>
      <c r="G1490" s="21">
        <v>95</v>
      </c>
      <c r="H1490" s="21">
        <v>1482</v>
      </c>
      <c r="I1490" s="21">
        <v>3.81</v>
      </c>
      <c r="J1490" s="21">
        <f t="shared" si="46"/>
        <v>6.5208</v>
      </c>
      <c r="K1490" s="21">
        <f t="shared" si="47"/>
        <v>474.24</v>
      </c>
    </row>
    <row r="1491" s="9" customFormat="1" ht="15" customHeight="1" spans="1:11">
      <c r="A1491" s="20">
        <v>1490</v>
      </c>
      <c r="B1491" s="21" t="s">
        <v>1716</v>
      </c>
      <c r="C1491" s="21" t="s">
        <v>1315</v>
      </c>
      <c r="D1491" s="21" t="s">
        <v>1362</v>
      </c>
      <c r="E1491" s="21" t="s">
        <v>1305</v>
      </c>
      <c r="F1491" s="20">
        <v>320</v>
      </c>
      <c r="G1491" s="21">
        <v>50</v>
      </c>
      <c r="H1491" s="21">
        <v>1175</v>
      </c>
      <c r="I1491" s="21">
        <v>3.59</v>
      </c>
      <c r="J1491" s="21">
        <f t="shared" si="46"/>
        <v>5.17</v>
      </c>
      <c r="K1491" s="21">
        <f t="shared" si="47"/>
        <v>376</v>
      </c>
    </row>
    <row r="1492" ht="15" customHeight="1" spans="1:11">
      <c r="A1492" s="20">
        <v>1491</v>
      </c>
      <c r="B1492" s="21" t="s">
        <v>1716</v>
      </c>
      <c r="C1492" s="21" t="s">
        <v>1388</v>
      </c>
      <c r="D1492" s="21" t="s">
        <v>1325</v>
      </c>
      <c r="E1492" s="21" t="s">
        <v>1305</v>
      </c>
      <c r="F1492" s="20">
        <v>320</v>
      </c>
      <c r="G1492" s="21">
        <v>200</v>
      </c>
      <c r="H1492" s="21">
        <v>4320</v>
      </c>
      <c r="I1492" s="21">
        <v>9.2</v>
      </c>
      <c r="J1492" s="21">
        <f t="shared" si="46"/>
        <v>19.008</v>
      </c>
      <c r="K1492" s="21">
        <f t="shared" si="47"/>
        <v>1382.4</v>
      </c>
    </row>
    <row r="1493" ht="15" customHeight="1" spans="1:11">
      <c r="A1493" s="20">
        <v>1492</v>
      </c>
      <c r="B1493" s="21" t="s">
        <v>1716</v>
      </c>
      <c r="C1493" s="21" t="s">
        <v>1297</v>
      </c>
      <c r="D1493" s="21" t="s">
        <v>1363</v>
      </c>
      <c r="E1493" s="21" t="s">
        <v>1299</v>
      </c>
      <c r="F1493" s="20">
        <v>320</v>
      </c>
      <c r="G1493" s="21">
        <v>281</v>
      </c>
      <c r="H1493" s="21">
        <v>5901</v>
      </c>
      <c r="I1493" s="21">
        <v>20.13</v>
      </c>
      <c r="J1493" s="21">
        <f t="shared" si="46"/>
        <v>25.9644</v>
      </c>
      <c r="K1493" s="21">
        <f t="shared" si="47"/>
        <v>1888.32</v>
      </c>
    </row>
    <row r="1494" ht="15" customHeight="1" spans="1:11">
      <c r="A1494" s="20">
        <v>1493</v>
      </c>
      <c r="B1494" s="21" t="s">
        <v>1716</v>
      </c>
      <c r="C1494" s="21" t="s">
        <v>1327</v>
      </c>
      <c r="D1494" s="21" t="s">
        <v>1316</v>
      </c>
      <c r="E1494" s="21" t="s">
        <v>1299</v>
      </c>
      <c r="F1494" s="20">
        <v>320</v>
      </c>
      <c r="G1494" s="21">
        <v>1136</v>
      </c>
      <c r="H1494" s="21">
        <v>16472</v>
      </c>
      <c r="I1494" s="21">
        <v>68.44</v>
      </c>
      <c r="J1494" s="21">
        <f t="shared" si="46"/>
        <v>72.4768</v>
      </c>
      <c r="K1494" s="21">
        <f t="shared" si="47"/>
        <v>5271.04</v>
      </c>
    </row>
    <row r="1495" ht="15" customHeight="1" spans="1:11">
      <c r="A1495" s="20">
        <v>1494</v>
      </c>
      <c r="B1495" s="21" t="s">
        <v>1716</v>
      </c>
      <c r="C1495" s="21" t="s">
        <v>1327</v>
      </c>
      <c r="D1495" s="21" t="s">
        <v>1316</v>
      </c>
      <c r="E1495" s="21" t="s">
        <v>1299</v>
      </c>
      <c r="F1495" s="20">
        <v>320</v>
      </c>
      <c r="G1495" s="21">
        <v>7</v>
      </c>
      <c r="H1495" s="21">
        <v>23.6</v>
      </c>
      <c r="I1495" s="21">
        <v>0.09</v>
      </c>
      <c r="J1495" s="21">
        <f t="shared" si="46"/>
        <v>0.10384</v>
      </c>
      <c r="K1495" s="21">
        <f t="shared" si="47"/>
        <v>7.552</v>
      </c>
    </row>
    <row r="1496" ht="15" customHeight="1" spans="1:11">
      <c r="A1496" s="20">
        <v>1495</v>
      </c>
      <c r="B1496" s="21" t="s">
        <v>1716</v>
      </c>
      <c r="C1496" s="21" t="s">
        <v>1327</v>
      </c>
      <c r="D1496" s="21" t="s">
        <v>1316</v>
      </c>
      <c r="E1496" s="21" t="s">
        <v>1299</v>
      </c>
      <c r="F1496" s="20">
        <v>320</v>
      </c>
      <c r="G1496" s="21">
        <v>1</v>
      </c>
      <c r="H1496" s="21">
        <v>6.6</v>
      </c>
      <c r="I1496" s="21">
        <v>0.02</v>
      </c>
      <c r="J1496" s="21">
        <f t="shared" si="46"/>
        <v>0.02904</v>
      </c>
      <c r="K1496" s="21">
        <f t="shared" si="47"/>
        <v>2.112</v>
      </c>
    </row>
    <row r="1497" ht="15" customHeight="1" spans="1:11">
      <c r="A1497" s="20">
        <v>1496</v>
      </c>
      <c r="B1497" s="21" t="s">
        <v>1717</v>
      </c>
      <c r="C1497" s="21" t="s">
        <v>1306</v>
      </c>
      <c r="D1497" s="21" t="s">
        <v>1356</v>
      </c>
      <c r="E1497" s="21" t="s">
        <v>1299</v>
      </c>
      <c r="F1497" s="20">
        <v>320</v>
      </c>
      <c r="G1497" s="21">
        <v>465</v>
      </c>
      <c r="H1497" s="21">
        <v>10230</v>
      </c>
      <c r="I1497" s="21">
        <v>27.79</v>
      </c>
      <c r="J1497" s="21">
        <f t="shared" si="46"/>
        <v>45.012</v>
      </c>
      <c r="K1497" s="21">
        <f t="shared" si="47"/>
        <v>3273.6</v>
      </c>
    </row>
    <row r="1498" ht="15" customHeight="1" spans="1:11">
      <c r="A1498" s="20">
        <v>1497</v>
      </c>
      <c r="B1498" s="21" t="s">
        <v>1717</v>
      </c>
      <c r="C1498" s="21" t="s">
        <v>1306</v>
      </c>
      <c r="D1498" s="21" t="s">
        <v>1356</v>
      </c>
      <c r="E1498" s="21" t="s">
        <v>1299</v>
      </c>
      <c r="F1498" s="20">
        <v>320</v>
      </c>
      <c r="G1498" s="21">
        <v>730</v>
      </c>
      <c r="H1498" s="21">
        <v>11315</v>
      </c>
      <c r="I1498" s="21">
        <v>27.5</v>
      </c>
      <c r="J1498" s="21">
        <f t="shared" si="46"/>
        <v>49.786</v>
      </c>
      <c r="K1498" s="21">
        <f t="shared" si="47"/>
        <v>3620.8</v>
      </c>
    </row>
    <row r="1499" ht="15" customHeight="1" spans="1:11">
      <c r="A1499" s="20">
        <v>1498</v>
      </c>
      <c r="B1499" s="21" t="s">
        <v>1717</v>
      </c>
      <c r="C1499" s="21" t="s">
        <v>1303</v>
      </c>
      <c r="D1499" s="21" t="s">
        <v>1304</v>
      </c>
      <c r="E1499" s="21" t="s">
        <v>1299</v>
      </c>
      <c r="F1499" s="20">
        <v>320</v>
      </c>
      <c r="G1499" s="21">
        <v>94</v>
      </c>
      <c r="H1499" s="21">
        <v>1081</v>
      </c>
      <c r="I1499" s="21">
        <v>6.501</v>
      </c>
      <c r="J1499" s="21">
        <f t="shared" si="46"/>
        <v>4.7564</v>
      </c>
      <c r="K1499" s="21">
        <f t="shared" si="47"/>
        <v>345.92</v>
      </c>
    </row>
    <row r="1500" ht="15" customHeight="1" spans="1:11">
      <c r="A1500" s="20">
        <v>1499</v>
      </c>
      <c r="B1500" s="21" t="s">
        <v>1717</v>
      </c>
      <c r="C1500" s="21" t="s">
        <v>1303</v>
      </c>
      <c r="D1500" s="21" t="s">
        <v>1304</v>
      </c>
      <c r="E1500" s="21" t="s">
        <v>1299</v>
      </c>
      <c r="F1500" s="20">
        <v>320</v>
      </c>
      <c r="G1500" s="21">
        <v>68</v>
      </c>
      <c r="H1500" s="21">
        <v>782</v>
      </c>
      <c r="I1500" s="21">
        <v>2.533</v>
      </c>
      <c r="J1500" s="21">
        <f t="shared" si="46"/>
        <v>3.4408</v>
      </c>
      <c r="K1500" s="21">
        <f t="shared" si="47"/>
        <v>250.24</v>
      </c>
    </row>
    <row r="1501" ht="15" customHeight="1" spans="1:11">
      <c r="A1501" s="20">
        <v>1500</v>
      </c>
      <c r="B1501" s="21" t="s">
        <v>1717</v>
      </c>
      <c r="C1501" s="21" t="s">
        <v>1303</v>
      </c>
      <c r="D1501" s="21" t="s">
        <v>1304</v>
      </c>
      <c r="E1501" s="21" t="s">
        <v>1299</v>
      </c>
      <c r="F1501" s="20">
        <v>320</v>
      </c>
      <c r="G1501" s="21">
        <v>63</v>
      </c>
      <c r="H1501" s="21">
        <v>661.5</v>
      </c>
      <c r="I1501" s="21">
        <v>2.347</v>
      </c>
      <c r="J1501" s="21">
        <f t="shared" si="46"/>
        <v>2.9106</v>
      </c>
      <c r="K1501" s="21">
        <f t="shared" si="47"/>
        <v>211.68</v>
      </c>
    </row>
    <row r="1502" ht="15" customHeight="1" spans="1:11">
      <c r="A1502" s="20">
        <v>1501</v>
      </c>
      <c r="B1502" s="21" t="s">
        <v>1717</v>
      </c>
      <c r="C1502" s="21" t="s">
        <v>1303</v>
      </c>
      <c r="D1502" s="21" t="s">
        <v>1304</v>
      </c>
      <c r="E1502" s="21" t="s">
        <v>1299</v>
      </c>
      <c r="F1502" s="20">
        <v>320</v>
      </c>
      <c r="G1502" s="21">
        <v>63</v>
      </c>
      <c r="H1502" s="21">
        <v>661.5</v>
      </c>
      <c r="I1502" s="21">
        <v>2.347</v>
      </c>
      <c r="J1502" s="21">
        <f t="shared" si="46"/>
        <v>2.9106</v>
      </c>
      <c r="K1502" s="21">
        <f t="shared" si="47"/>
        <v>211.68</v>
      </c>
    </row>
    <row r="1503" ht="15" customHeight="1" spans="1:11">
      <c r="A1503" s="20">
        <v>1502</v>
      </c>
      <c r="B1503" s="21" t="s">
        <v>1717</v>
      </c>
      <c r="C1503" s="21" t="s">
        <v>1303</v>
      </c>
      <c r="D1503" s="21" t="s">
        <v>1311</v>
      </c>
      <c r="E1503" s="21" t="s">
        <v>1299</v>
      </c>
      <c r="F1503" s="20">
        <v>320</v>
      </c>
      <c r="G1503" s="21">
        <v>38</v>
      </c>
      <c r="H1503" s="21">
        <v>326.2</v>
      </c>
      <c r="I1503" s="21">
        <v>1.035</v>
      </c>
      <c r="J1503" s="21">
        <f t="shared" si="46"/>
        <v>1.43528</v>
      </c>
      <c r="K1503" s="21">
        <f t="shared" si="47"/>
        <v>104.384</v>
      </c>
    </row>
    <row r="1504" ht="15" customHeight="1" spans="1:11">
      <c r="A1504" s="20">
        <v>1503</v>
      </c>
      <c r="B1504" s="21" t="s">
        <v>1717</v>
      </c>
      <c r="C1504" s="21" t="s">
        <v>1317</v>
      </c>
      <c r="D1504" s="21" t="s">
        <v>1350</v>
      </c>
      <c r="E1504" s="21" t="s">
        <v>1299</v>
      </c>
      <c r="F1504" s="20">
        <v>320</v>
      </c>
      <c r="G1504" s="21">
        <v>200</v>
      </c>
      <c r="H1504" s="21">
        <v>3360</v>
      </c>
      <c r="I1504" s="21">
        <v>7.663</v>
      </c>
      <c r="J1504" s="21">
        <f t="shared" si="46"/>
        <v>14.784</v>
      </c>
      <c r="K1504" s="21">
        <f t="shared" si="47"/>
        <v>1075.2</v>
      </c>
    </row>
    <row r="1505" ht="15" customHeight="1" spans="1:11">
      <c r="A1505" s="20">
        <v>1504</v>
      </c>
      <c r="B1505" s="21" t="s">
        <v>1718</v>
      </c>
      <c r="C1505" s="21" t="s">
        <v>1313</v>
      </c>
      <c r="D1505" s="21" t="s">
        <v>1314</v>
      </c>
      <c r="E1505" s="21" t="s">
        <v>1299</v>
      </c>
      <c r="F1505" s="20">
        <v>320</v>
      </c>
      <c r="G1505" s="21">
        <v>210</v>
      </c>
      <c r="H1505" s="21">
        <v>2520</v>
      </c>
      <c r="I1505" s="21">
        <v>8.35</v>
      </c>
      <c r="J1505" s="21">
        <f t="shared" si="46"/>
        <v>11.088</v>
      </c>
      <c r="K1505" s="21">
        <f t="shared" si="47"/>
        <v>806.4</v>
      </c>
    </row>
    <row r="1506" ht="15" customHeight="1" spans="1:11">
      <c r="A1506" s="20">
        <v>1505</v>
      </c>
      <c r="B1506" s="21" t="s">
        <v>1719</v>
      </c>
      <c r="C1506" s="21" t="s">
        <v>1297</v>
      </c>
      <c r="D1506" s="21" t="s">
        <v>1301</v>
      </c>
      <c r="E1506" s="21" t="s">
        <v>1299</v>
      </c>
      <c r="F1506" s="20">
        <v>320</v>
      </c>
      <c r="G1506" s="21">
        <v>363</v>
      </c>
      <c r="H1506" s="21">
        <v>5626.5</v>
      </c>
      <c r="I1506" s="21">
        <v>15.34</v>
      </c>
      <c r="J1506" s="21">
        <f t="shared" si="46"/>
        <v>24.7566</v>
      </c>
      <c r="K1506" s="21">
        <f t="shared" si="47"/>
        <v>1800.48</v>
      </c>
    </row>
    <row r="1507" ht="15" customHeight="1" spans="1:11">
      <c r="A1507" s="20">
        <v>1506</v>
      </c>
      <c r="B1507" s="21" t="s">
        <v>1719</v>
      </c>
      <c r="C1507" s="21" t="s">
        <v>1297</v>
      </c>
      <c r="D1507" s="21" t="s">
        <v>1301</v>
      </c>
      <c r="E1507" s="21" t="s">
        <v>1299</v>
      </c>
      <c r="F1507" s="20">
        <v>320</v>
      </c>
      <c r="G1507" s="21">
        <v>250</v>
      </c>
      <c r="H1507" s="21">
        <v>3875</v>
      </c>
      <c r="I1507" s="21">
        <v>10.57</v>
      </c>
      <c r="J1507" s="21">
        <f t="shared" si="46"/>
        <v>17.05</v>
      </c>
      <c r="K1507" s="21">
        <f t="shared" si="47"/>
        <v>1240</v>
      </c>
    </row>
    <row r="1508" ht="15" customHeight="1" spans="1:11">
      <c r="A1508" s="20">
        <v>1507</v>
      </c>
      <c r="B1508" s="21" t="s">
        <v>1720</v>
      </c>
      <c r="C1508" s="21" t="s">
        <v>1303</v>
      </c>
      <c r="D1508" s="21" t="s">
        <v>1301</v>
      </c>
      <c r="E1508" s="21" t="s">
        <v>1299</v>
      </c>
      <c r="F1508" s="20">
        <v>320</v>
      </c>
      <c r="G1508" s="21">
        <v>63</v>
      </c>
      <c r="H1508" s="21">
        <v>724.5</v>
      </c>
      <c r="I1508" s="21">
        <v>2.35</v>
      </c>
      <c r="J1508" s="21">
        <f t="shared" si="46"/>
        <v>3.1878</v>
      </c>
      <c r="K1508" s="21">
        <f t="shared" si="47"/>
        <v>231.84</v>
      </c>
    </row>
    <row r="1509" ht="15" customHeight="1" spans="1:11">
      <c r="A1509" s="20">
        <v>1508</v>
      </c>
      <c r="B1509" s="21" t="s">
        <v>1721</v>
      </c>
      <c r="C1509" s="21" t="s">
        <v>1300</v>
      </c>
      <c r="D1509" s="21" t="s">
        <v>1301</v>
      </c>
      <c r="E1509" s="21" t="s">
        <v>1299</v>
      </c>
      <c r="F1509" s="20">
        <v>320</v>
      </c>
      <c r="G1509" s="21">
        <v>4031</v>
      </c>
      <c r="H1509" s="21">
        <v>64899.1</v>
      </c>
      <c r="I1509" s="21">
        <v>155.899</v>
      </c>
      <c r="J1509" s="21">
        <f t="shared" si="46"/>
        <v>285.55604</v>
      </c>
      <c r="K1509" s="21">
        <f t="shared" si="47"/>
        <v>20767.712</v>
      </c>
    </row>
    <row r="1510" ht="15" customHeight="1" spans="1:11">
      <c r="A1510" s="20">
        <v>1509</v>
      </c>
      <c r="B1510" s="21" t="s">
        <v>1721</v>
      </c>
      <c r="C1510" s="21" t="s">
        <v>1339</v>
      </c>
      <c r="D1510" s="21" t="s">
        <v>1307</v>
      </c>
      <c r="E1510" s="21" t="s">
        <v>1340</v>
      </c>
      <c r="F1510" s="20">
        <v>50</v>
      </c>
      <c r="G1510" s="21">
        <v>150</v>
      </c>
      <c r="H1510" s="21">
        <v>2400</v>
      </c>
      <c r="I1510" s="21">
        <v>5.718</v>
      </c>
      <c r="J1510" s="21">
        <f t="shared" si="46"/>
        <v>1.65</v>
      </c>
      <c r="K1510" s="21">
        <f t="shared" si="47"/>
        <v>120</v>
      </c>
    </row>
    <row r="1511" ht="15" customHeight="1" spans="1:11">
      <c r="A1511" s="20">
        <v>1510</v>
      </c>
      <c r="B1511" s="21" t="s">
        <v>1721</v>
      </c>
      <c r="C1511" s="21" t="s">
        <v>1313</v>
      </c>
      <c r="D1511" s="21" t="s">
        <v>1330</v>
      </c>
      <c r="E1511" s="21" t="s">
        <v>1305</v>
      </c>
      <c r="F1511" s="20">
        <v>320</v>
      </c>
      <c r="G1511" s="21">
        <v>336</v>
      </c>
      <c r="H1511" s="21">
        <v>5611.2</v>
      </c>
      <c r="I1511" s="21">
        <v>17.33</v>
      </c>
      <c r="J1511" s="21">
        <f t="shared" si="46"/>
        <v>24.68928</v>
      </c>
      <c r="K1511" s="21">
        <f t="shared" si="47"/>
        <v>1795.584</v>
      </c>
    </row>
    <row r="1512" ht="15" customHeight="1" spans="1:11">
      <c r="A1512" s="20">
        <v>1511</v>
      </c>
      <c r="B1512" s="21" t="s">
        <v>1721</v>
      </c>
      <c r="C1512" s="21" t="s">
        <v>1297</v>
      </c>
      <c r="D1512" s="21" t="s">
        <v>1356</v>
      </c>
      <c r="E1512" s="21" t="s">
        <v>1299</v>
      </c>
      <c r="F1512" s="20">
        <v>320</v>
      </c>
      <c r="G1512" s="21">
        <v>387</v>
      </c>
      <c r="H1512" s="21">
        <v>5998.5</v>
      </c>
      <c r="I1512" s="21">
        <v>16.35</v>
      </c>
      <c r="J1512" s="21">
        <f t="shared" si="46"/>
        <v>26.3934</v>
      </c>
      <c r="K1512" s="21">
        <f t="shared" si="47"/>
        <v>1919.52</v>
      </c>
    </row>
    <row r="1513" ht="15" customHeight="1" spans="1:11">
      <c r="A1513" s="20">
        <v>1512</v>
      </c>
      <c r="B1513" s="21" t="s">
        <v>1721</v>
      </c>
      <c r="C1513" s="21" t="s">
        <v>1297</v>
      </c>
      <c r="D1513" s="21" t="s">
        <v>1356</v>
      </c>
      <c r="E1513" s="21" t="s">
        <v>1299</v>
      </c>
      <c r="F1513" s="20">
        <v>320</v>
      </c>
      <c r="G1513" s="21">
        <v>125</v>
      </c>
      <c r="H1513" s="21">
        <v>2625</v>
      </c>
      <c r="I1513" s="21">
        <v>8.95</v>
      </c>
      <c r="J1513" s="21">
        <f t="shared" si="46"/>
        <v>11.55</v>
      </c>
      <c r="K1513" s="21">
        <f t="shared" si="47"/>
        <v>840</v>
      </c>
    </row>
    <row r="1514" ht="15" customHeight="1" spans="1:11">
      <c r="A1514" s="20">
        <v>1513</v>
      </c>
      <c r="B1514" s="21" t="s">
        <v>1721</v>
      </c>
      <c r="C1514" s="21" t="s">
        <v>1300</v>
      </c>
      <c r="D1514" s="21" t="s">
        <v>1301</v>
      </c>
      <c r="E1514" s="21" t="s">
        <v>1299</v>
      </c>
      <c r="F1514" s="20">
        <v>320</v>
      </c>
      <c r="G1514" s="21">
        <v>1</v>
      </c>
      <c r="H1514" s="21">
        <v>1.7</v>
      </c>
      <c r="I1514" s="21">
        <v>0.01</v>
      </c>
      <c r="J1514" s="21">
        <f t="shared" si="46"/>
        <v>0.00748</v>
      </c>
      <c r="K1514" s="21">
        <f t="shared" si="47"/>
        <v>0.544</v>
      </c>
    </row>
    <row r="1515" ht="15" customHeight="1" spans="1:11">
      <c r="A1515" s="20">
        <v>1514</v>
      </c>
      <c r="B1515" s="21" t="s">
        <v>1722</v>
      </c>
      <c r="C1515" s="21" t="s">
        <v>1303</v>
      </c>
      <c r="D1515" s="21" t="s">
        <v>1301</v>
      </c>
      <c r="E1515" s="21" t="s">
        <v>1299</v>
      </c>
      <c r="F1515" s="20">
        <v>320</v>
      </c>
      <c r="G1515" s="21">
        <v>63</v>
      </c>
      <c r="H1515" s="21">
        <v>1260</v>
      </c>
      <c r="I1515" s="21">
        <v>5.72</v>
      </c>
      <c r="J1515" s="21">
        <f t="shared" si="46"/>
        <v>5.544</v>
      </c>
      <c r="K1515" s="21">
        <f t="shared" si="47"/>
        <v>403.2</v>
      </c>
    </row>
    <row r="1516" ht="15" customHeight="1" spans="1:11">
      <c r="A1516" s="20">
        <v>1515</v>
      </c>
      <c r="B1516" s="21" t="s">
        <v>1723</v>
      </c>
      <c r="C1516" s="21" t="s">
        <v>1317</v>
      </c>
      <c r="D1516" s="21" t="s">
        <v>1350</v>
      </c>
      <c r="E1516" s="21" t="s">
        <v>1299</v>
      </c>
      <c r="F1516" s="20">
        <v>320</v>
      </c>
      <c r="G1516" s="21">
        <v>500</v>
      </c>
      <c r="H1516" s="21">
        <v>8250</v>
      </c>
      <c r="I1516" s="21">
        <v>21.446</v>
      </c>
      <c r="J1516" s="21">
        <f t="shared" si="46"/>
        <v>36.3</v>
      </c>
      <c r="K1516" s="21">
        <f t="shared" si="47"/>
        <v>2640</v>
      </c>
    </row>
    <row r="1517" ht="15" customHeight="1" spans="1:11">
      <c r="A1517" s="20">
        <v>1516</v>
      </c>
      <c r="B1517" s="21" t="s">
        <v>1723</v>
      </c>
      <c r="C1517" s="21" t="s">
        <v>1317</v>
      </c>
      <c r="D1517" s="21" t="s">
        <v>1350</v>
      </c>
      <c r="E1517" s="21" t="s">
        <v>1299</v>
      </c>
      <c r="F1517" s="20">
        <v>320</v>
      </c>
      <c r="G1517" s="21">
        <v>200</v>
      </c>
      <c r="H1517" s="21">
        <v>3360</v>
      </c>
      <c r="I1517" s="21">
        <v>7.663</v>
      </c>
      <c r="J1517" s="21">
        <f t="shared" si="46"/>
        <v>14.784</v>
      </c>
      <c r="K1517" s="21">
        <f t="shared" si="47"/>
        <v>1075.2</v>
      </c>
    </row>
    <row r="1518" ht="15" customHeight="1" spans="1:11">
      <c r="A1518" s="20">
        <v>1517</v>
      </c>
      <c r="B1518" s="21" t="s">
        <v>1723</v>
      </c>
      <c r="C1518" s="21" t="s">
        <v>1313</v>
      </c>
      <c r="D1518" s="21" t="s">
        <v>1377</v>
      </c>
      <c r="E1518" s="21" t="s">
        <v>1299</v>
      </c>
      <c r="F1518" s="20">
        <v>320</v>
      </c>
      <c r="G1518" s="21">
        <v>150</v>
      </c>
      <c r="H1518" s="21">
        <v>2445</v>
      </c>
      <c r="I1518" s="21">
        <v>7.04</v>
      </c>
      <c r="J1518" s="21">
        <f t="shared" si="46"/>
        <v>10.758</v>
      </c>
      <c r="K1518" s="21">
        <f t="shared" si="47"/>
        <v>782.4</v>
      </c>
    </row>
    <row r="1519" ht="15" customHeight="1" spans="1:11">
      <c r="A1519" s="20">
        <v>1518</v>
      </c>
      <c r="B1519" s="21" t="s">
        <v>1723</v>
      </c>
      <c r="C1519" s="21" t="s">
        <v>1313</v>
      </c>
      <c r="D1519" s="21" t="s">
        <v>1307</v>
      </c>
      <c r="E1519" s="21" t="s">
        <v>1299</v>
      </c>
      <c r="F1519" s="20">
        <v>320</v>
      </c>
      <c r="G1519" s="21">
        <v>152</v>
      </c>
      <c r="H1519" s="21">
        <v>2477.6</v>
      </c>
      <c r="I1519" s="21">
        <v>7.13</v>
      </c>
      <c r="J1519" s="21">
        <f t="shared" si="46"/>
        <v>10.90144</v>
      </c>
      <c r="K1519" s="21">
        <f t="shared" si="47"/>
        <v>792.832</v>
      </c>
    </row>
    <row r="1520" ht="15" customHeight="1" spans="1:11">
      <c r="A1520" s="20">
        <v>1519</v>
      </c>
      <c r="B1520" s="21" t="s">
        <v>1723</v>
      </c>
      <c r="C1520" s="21" t="s">
        <v>1434</v>
      </c>
      <c r="D1520" s="21" t="s">
        <v>1358</v>
      </c>
      <c r="E1520" s="21" t="s">
        <v>1359</v>
      </c>
      <c r="F1520" s="20">
        <v>30</v>
      </c>
      <c r="G1520" s="21">
        <v>1000</v>
      </c>
      <c r="H1520" s="21">
        <v>16000</v>
      </c>
      <c r="I1520" s="21">
        <v>37</v>
      </c>
      <c r="J1520" s="21">
        <f t="shared" si="46"/>
        <v>6.6</v>
      </c>
      <c r="K1520" s="21">
        <f t="shared" si="47"/>
        <v>480</v>
      </c>
    </row>
    <row r="1521" ht="15" customHeight="1" spans="1:11">
      <c r="A1521" s="20">
        <v>1520</v>
      </c>
      <c r="B1521" s="21" t="s">
        <v>1723</v>
      </c>
      <c r="C1521" s="21" t="s">
        <v>1403</v>
      </c>
      <c r="D1521" s="21" t="s">
        <v>1325</v>
      </c>
      <c r="E1521" s="21" t="s">
        <v>1299</v>
      </c>
      <c r="F1521" s="20">
        <v>320</v>
      </c>
      <c r="G1521" s="21">
        <v>1340</v>
      </c>
      <c r="H1521" s="21">
        <v>19832</v>
      </c>
      <c r="I1521" s="21">
        <v>56.08</v>
      </c>
      <c r="J1521" s="21">
        <f t="shared" si="46"/>
        <v>87.2608</v>
      </c>
      <c r="K1521" s="21">
        <f t="shared" si="47"/>
        <v>6346.24</v>
      </c>
    </row>
    <row r="1522" ht="15" customHeight="1" spans="1:11">
      <c r="A1522" s="20">
        <v>1521</v>
      </c>
      <c r="B1522" s="21" t="s">
        <v>1724</v>
      </c>
      <c r="C1522" s="21" t="s">
        <v>1444</v>
      </c>
      <c r="D1522" s="21" t="s">
        <v>1321</v>
      </c>
      <c r="E1522" s="21" t="s">
        <v>1305</v>
      </c>
      <c r="F1522" s="20">
        <v>320</v>
      </c>
      <c r="G1522" s="21">
        <v>250</v>
      </c>
      <c r="H1522" s="21">
        <v>5000</v>
      </c>
      <c r="I1522" s="21">
        <v>15</v>
      </c>
      <c r="J1522" s="21">
        <f t="shared" si="46"/>
        <v>22</v>
      </c>
      <c r="K1522" s="21">
        <f t="shared" si="47"/>
        <v>1600</v>
      </c>
    </row>
    <row r="1523" ht="15" customHeight="1" spans="1:11">
      <c r="A1523" s="20">
        <v>1522</v>
      </c>
      <c r="B1523" s="21" t="s">
        <v>1724</v>
      </c>
      <c r="C1523" s="21" t="s">
        <v>1303</v>
      </c>
      <c r="D1523" s="21" t="s">
        <v>1311</v>
      </c>
      <c r="E1523" s="21" t="s">
        <v>1299</v>
      </c>
      <c r="F1523" s="20">
        <v>320</v>
      </c>
      <c r="G1523" s="21">
        <v>327</v>
      </c>
      <c r="H1523" s="21">
        <v>2358.3</v>
      </c>
      <c r="I1523" s="21">
        <v>10.959</v>
      </c>
      <c r="J1523" s="21">
        <f t="shared" si="46"/>
        <v>10.37652</v>
      </c>
      <c r="K1523" s="21">
        <f t="shared" si="47"/>
        <v>754.656</v>
      </c>
    </row>
    <row r="1524" ht="15" customHeight="1" spans="1:11">
      <c r="A1524" s="20">
        <v>1523</v>
      </c>
      <c r="B1524" s="21" t="s">
        <v>1724</v>
      </c>
      <c r="C1524" s="21" t="s">
        <v>1303</v>
      </c>
      <c r="D1524" s="21" t="s">
        <v>1311</v>
      </c>
      <c r="E1524" s="21" t="s">
        <v>1299</v>
      </c>
      <c r="F1524" s="20">
        <v>320</v>
      </c>
      <c r="G1524" s="21">
        <v>128</v>
      </c>
      <c r="H1524" s="21">
        <v>1797.7</v>
      </c>
      <c r="I1524" s="21">
        <v>1.999</v>
      </c>
      <c r="J1524" s="21">
        <f t="shared" si="46"/>
        <v>7.90988</v>
      </c>
      <c r="K1524" s="21">
        <f t="shared" si="47"/>
        <v>575.264</v>
      </c>
    </row>
    <row r="1525" ht="15" customHeight="1" spans="1:11">
      <c r="A1525" s="20">
        <v>1524</v>
      </c>
      <c r="B1525" s="21" t="s">
        <v>1724</v>
      </c>
      <c r="C1525" s="21" t="s">
        <v>1725</v>
      </c>
      <c r="D1525" s="21" t="s">
        <v>1520</v>
      </c>
      <c r="E1525" s="21" t="s">
        <v>1299</v>
      </c>
      <c r="F1525" s="20">
        <v>320</v>
      </c>
      <c r="G1525" s="21">
        <v>7</v>
      </c>
      <c r="H1525" s="21">
        <v>1378.5</v>
      </c>
      <c r="I1525" s="21">
        <v>4.099</v>
      </c>
      <c r="J1525" s="21">
        <f t="shared" si="46"/>
        <v>6.0654</v>
      </c>
      <c r="K1525" s="21">
        <f t="shared" si="47"/>
        <v>441.12</v>
      </c>
    </row>
    <row r="1526" ht="15" customHeight="1" spans="1:11">
      <c r="A1526" s="20">
        <v>1525</v>
      </c>
      <c r="B1526" s="21" t="s">
        <v>1726</v>
      </c>
      <c r="C1526" s="21" t="s">
        <v>1308</v>
      </c>
      <c r="D1526" s="21" t="s">
        <v>1309</v>
      </c>
      <c r="E1526" s="21" t="s">
        <v>1299</v>
      </c>
      <c r="F1526" s="20">
        <v>320</v>
      </c>
      <c r="G1526" s="21">
        <v>300</v>
      </c>
      <c r="H1526" s="21">
        <v>6000</v>
      </c>
      <c r="I1526" s="21">
        <v>13.85</v>
      </c>
      <c r="J1526" s="21">
        <f t="shared" si="46"/>
        <v>26.4</v>
      </c>
      <c r="K1526" s="21">
        <f t="shared" si="47"/>
        <v>1920</v>
      </c>
    </row>
    <row r="1527" ht="15" customHeight="1" spans="1:11">
      <c r="A1527" s="20">
        <v>1526</v>
      </c>
      <c r="B1527" s="21" t="s">
        <v>1726</v>
      </c>
      <c r="C1527" s="21" t="s">
        <v>1308</v>
      </c>
      <c r="D1527" s="21" t="s">
        <v>1309</v>
      </c>
      <c r="E1527" s="21" t="s">
        <v>1299</v>
      </c>
      <c r="F1527" s="20">
        <v>320</v>
      </c>
      <c r="G1527" s="21">
        <v>300</v>
      </c>
      <c r="H1527" s="21">
        <v>6300</v>
      </c>
      <c r="I1527" s="21">
        <v>16.01</v>
      </c>
      <c r="J1527" s="21">
        <f t="shared" si="46"/>
        <v>27.72</v>
      </c>
      <c r="K1527" s="21">
        <f t="shared" si="47"/>
        <v>2016</v>
      </c>
    </row>
    <row r="1528" ht="15" customHeight="1" spans="1:11">
      <c r="A1528" s="20">
        <v>1527</v>
      </c>
      <c r="B1528" s="21" t="s">
        <v>1726</v>
      </c>
      <c r="C1528" s="21" t="s">
        <v>1308</v>
      </c>
      <c r="D1528" s="21" t="s">
        <v>1309</v>
      </c>
      <c r="E1528" s="21" t="s">
        <v>1299</v>
      </c>
      <c r="F1528" s="20">
        <v>320</v>
      </c>
      <c r="G1528" s="21">
        <v>300</v>
      </c>
      <c r="H1528" s="21">
        <v>3900</v>
      </c>
      <c r="I1528" s="21">
        <v>9.57</v>
      </c>
      <c r="J1528" s="21">
        <f t="shared" si="46"/>
        <v>17.16</v>
      </c>
      <c r="K1528" s="21">
        <f t="shared" si="47"/>
        <v>1248</v>
      </c>
    </row>
    <row r="1529" ht="15" customHeight="1" spans="1:11">
      <c r="A1529" s="20">
        <v>1528</v>
      </c>
      <c r="B1529" s="21" t="s">
        <v>1726</v>
      </c>
      <c r="C1529" s="21" t="s">
        <v>1308</v>
      </c>
      <c r="D1529" s="21" t="s">
        <v>1309</v>
      </c>
      <c r="E1529" s="21" t="s">
        <v>1299</v>
      </c>
      <c r="F1529" s="20">
        <v>320</v>
      </c>
      <c r="G1529" s="21">
        <v>200</v>
      </c>
      <c r="H1529" s="21">
        <v>2680</v>
      </c>
      <c r="I1529" s="21">
        <v>6.38</v>
      </c>
      <c r="J1529" s="21">
        <f t="shared" si="46"/>
        <v>11.792</v>
      </c>
      <c r="K1529" s="21">
        <f t="shared" si="47"/>
        <v>857.6</v>
      </c>
    </row>
    <row r="1530" ht="15" customHeight="1" spans="1:11">
      <c r="A1530" s="20">
        <v>1529</v>
      </c>
      <c r="B1530" s="21" t="s">
        <v>1726</v>
      </c>
      <c r="C1530" s="21" t="s">
        <v>1308</v>
      </c>
      <c r="D1530" s="21" t="s">
        <v>1309</v>
      </c>
      <c r="E1530" s="21" t="s">
        <v>1299</v>
      </c>
      <c r="F1530" s="20">
        <v>320</v>
      </c>
      <c r="G1530" s="21">
        <v>2</v>
      </c>
      <c r="H1530" s="21">
        <v>12.7</v>
      </c>
      <c r="I1530" s="21">
        <v>0.05</v>
      </c>
      <c r="J1530" s="21">
        <f t="shared" si="46"/>
        <v>0.05588</v>
      </c>
      <c r="K1530" s="21">
        <f t="shared" si="47"/>
        <v>4.064</v>
      </c>
    </row>
    <row r="1531" ht="15" customHeight="1" spans="1:11">
      <c r="A1531" s="20">
        <v>1530</v>
      </c>
      <c r="B1531" s="21" t="s">
        <v>1726</v>
      </c>
      <c r="C1531" s="21" t="s">
        <v>1308</v>
      </c>
      <c r="D1531" s="21" t="s">
        <v>1309</v>
      </c>
      <c r="E1531" s="21" t="s">
        <v>1299</v>
      </c>
      <c r="F1531" s="20">
        <v>320</v>
      </c>
      <c r="G1531" s="21">
        <v>4</v>
      </c>
      <c r="H1531" s="21">
        <v>46</v>
      </c>
      <c r="I1531" s="21">
        <v>0.09</v>
      </c>
      <c r="J1531" s="21">
        <f t="shared" si="46"/>
        <v>0.2024</v>
      </c>
      <c r="K1531" s="21">
        <f t="shared" si="47"/>
        <v>14.72</v>
      </c>
    </row>
    <row r="1532" ht="15" customHeight="1" spans="1:11">
      <c r="A1532" s="20">
        <v>1531</v>
      </c>
      <c r="B1532" s="21" t="s">
        <v>1726</v>
      </c>
      <c r="C1532" s="21" t="s">
        <v>1308</v>
      </c>
      <c r="D1532" s="21" t="s">
        <v>1309</v>
      </c>
      <c r="E1532" s="21" t="s">
        <v>1299</v>
      </c>
      <c r="F1532" s="20">
        <v>320</v>
      </c>
      <c r="G1532" s="21">
        <v>4</v>
      </c>
      <c r="H1532" s="21">
        <v>49.8</v>
      </c>
      <c r="I1532" s="21">
        <v>0.1</v>
      </c>
      <c r="J1532" s="21">
        <f t="shared" si="46"/>
        <v>0.21912</v>
      </c>
      <c r="K1532" s="21">
        <f t="shared" si="47"/>
        <v>15.936</v>
      </c>
    </row>
    <row r="1533" ht="15" customHeight="1" spans="1:11">
      <c r="A1533" s="20">
        <v>1532</v>
      </c>
      <c r="B1533" s="21" t="s">
        <v>1726</v>
      </c>
      <c r="C1533" s="21" t="s">
        <v>1308</v>
      </c>
      <c r="D1533" s="21" t="s">
        <v>1309</v>
      </c>
      <c r="E1533" s="21" t="s">
        <v>1299</v>
      </c>
      <c r="F1533" s="20">
        <v>320</v>
      </c>
      <c r="G1533" s="21">
        <v>4</v>
      </c>
      <c r="H1533" s="21">
        <v>47</v>
      </c>
      <c r="I1533" s="21">
        <v>0.09</v>
      </c>
      <c r="J1533" s="21">
        <f t="shared" si="46"/>
        <v>0.2068</v>
      </c>
      <c r="K1533" s="21">
        <f t="shared" si="47"/>
        <v>15.04</v>
      </c>
    </row>
    <row r="1534" ht="15" customHeight="1" spans="1:11">
      <c r="A1534" s="20">
        <v>1533</v>
      </c>
      <c r="B1534" s="21" t="s">
        <v>1726</v>
      </c>
      <c r="C1534" s="21" t="s">
        <v>1308</v>
      </c>
      <c r="D1534" s="21" t="s">
        <v>1309</v>
      </c>
      <c r="E1534" s="21" t="s">
        <v>1299</v>
      </c>
      <c r="F1534" s="20">
        <v>320</v>
      </c>
      <c r="G1534" s="21">
        <v>4</v>
      </c>
      <c r="H1534" s="21">
        <v>45</v>
      </c>
      <c r="I1534" s="21">
        <v>0.09</v>
      </c>
      <c r="J1534" s="21">
        <f t="shared" si="46"/>
        <v>0.198</v>
      </c>
      <c r="K1534" s="21">
        <f t="shared" si="47"/>
        <v>14.4</v>
      </c>
    </row>
    <row r="1535" s="9" customFormat="1" ht="15" customHeight="1" spans="1:11">
      <c r="A1535" s="20">
        <v>1534</v>
      </c>
      <c r="B1535" s="21" t="s">
        <v>1727</v>
      </c>
      <c r="C1535" s="21" t="s">
        <v>1313</v>
      </c>
      <c r="D1535" s="21" t="s">
        <v>1337</v>
      </c>
      <c r="E1535" s="21" t="s">
        <v>1299</v>
      </c>
      <c r="F1535" s="20">
        <v>320</v>
      </c>
      <c r="G1535" s="21">
        <v>200</v>
      </c>
      <c r="H1535" s="21">
        <v>3560</v>
      </c>
      <c r="I1535" s="21">
        <v>11.09</v>
      </c>
      <c r="J1535" s="21">
        <f t="shared" si="46"/>
        <v>15.664</v>
      </c>
      <c r="K1535" s="21">
        <f t="shared" si="47"/>
        <v>1139.2</v>
      </c>
    </row>
    <row r="1536" s="9" customFormat="1" ht="15" customHeight="1" spans="1:11">
      <c r="A1536" s="20">
        <v>1535</v>
      </c>
      <c r="B1536" s="21" t="s">
        <v>1727</v>
      </c>
      <c r="C1536" s="21" t="s">
        <v>1297</v>
      </c>
      <c r="D1536" s="21" t="s">
        <v>1301</v>
      </c>
      <c r="E1536" s="21" t="s">
        <v>1299</v>
      </c>
      <c r="F1536" s="20">
        <v>320</v>
      </c>
      <c r="G1536" s="21">
        <v>271</v>
      </c>
      <c r="H1536" s="21">
        <v>4200.5</v>
      </c>
      <c r="I1536" s="21">
        <v>11.45</v>
      </c>
      <c r="J1536" s="21">
        <f t="shared" si="46"/>
        <v>18.4822</v>
      </c>
      <c r="K1536" s="21">
        <f t="shared" si="47"/>
        <v>1344.16</v>
      </c>
    </row>
    <row r="1537" s="9" customFormat="1" ht="15" customHeight="1" spans="1:11">
      <c r="A1537" s="20">
        <v>1536</v>
      </c>
      <c r="B1537" s="21" t="s">
        <v>1727</v>
      </c>
      <c r="C1537" s="21" t="s">
        <v>1297</v>
      </c>
      <c r="D1537" s="21" t="s">
        <v>1301</v>
      </c>
      <c r="E1537" s="21" t="s">
        <v>1299</v>
      </c>
      <c r="F1537" s="20">
        <v>320</v>
      </c>
      <c r="G1537" s="21">
        <v>250</v>
      </c>
      <c r="H1537" s="21">
        <v>3875</v>
      </c>
      <c r="I1537" s="21">
        <v>10.57</v>
      </c>
      <c r="J1537" s="21">
        <f t="shared" si="46"/>
        <v>17.05</v>
      </c>
      <c r="K1537" s="21">
        <f t="shared" si="47"/>
        <v>1240</v>
      </c>
    </row>
    <row r="1538" s="9" customFormat="1" ht="15" customHeight="1" spans="1:11">
      <c r="A1538" s="20">
        <v>1537</v>
      </c>
      <c r="B1538" s="21" t="s">
        <v>1728</v>
      </c>
      <c r="C1538" s="21" t="s">
        <v>1327</v>
      </c>
      <c r="D1538" s="21" t="s">
        <v>1316</v>
      </c>
      <c r="E1538" s="21" t="s">
        <v>1299</v>
      </c>
      <c r="F1538" s="20">
        <v>320</v>
      </c>
      <c r="G1538" s="21">
        <v>498</v>
      </c>
      <c r="H1538" s="21">
        <v>8466</v>
      </c>
      <c r="I1538" s="21">
        <v>37.66</v>
      </c>
      <c r="J1538" s="21">
        <f t="shared" ref="J1538:J1601" si="48">SUMPRODUCT(0.01375,F1538,H1538/1000)</f>
        <v>37.2504</v>
      </c>
      <c r="K1538" s="21">
        <f t="shared" ref="K1538:K1601" si="49">SUMPRODUCT(F1538,H1538/1000)</f>
        <v>2709.12</v>
      </c>
    </row>
    <row r="1539" s="9" customFormat="1" ht="15" customHeight="1" spans="1:11">
      <c r="A1539" s="20">
        <v>1538</v>
      </c>
      <c r="B1539" s="21" t="s">
        <v>1728</v>
      </c>
      <c r="C1539" s="21" t="s">
        <v>1327</v>
      </c>
      <c r="D1539" s="21" t="s">
        <v>1316</v>
      </c>
      <c r="E1539" s="21" t="s">
        <v>1299</v>
      </c>
      <c r="F1539" s="20">
        <v>320</v>
      </c>
      <c r="G1539" s="21">
        <v>500</v>
      </c>
      <c r="H1539" s="21">
        <v>7750</v>
      </c>
      <c r="I1539" s="21">
        <v>30.12</v>
      </c>
      <c r="J1539" s="21">
        <f t="shared" si="48"/>
        <v>34.1</v>
      </c>
      <c r="K1539" s="21">
        <f t="shared" si="49"/>
        <v>2480</v>
      </c>
    </row>
    <row r="1540" s="9" customFormat="1" ht="15" customHeight="1" spans="1:11">
      <c r="A1540" s="20">
        <v>1539</v>
      </c>
      <c r="B1540" s="21" t="s">
        <v>1728</v>
      </c>
      <c r="C1540" s="21" t="s">
        <v>1367</v>
      </c>
      <c r="D1540" s="21" t="s">
        <v>1368</v>
      </c>
      <c r="E1540" s="21" t="s">
        <v>1299</v>
      </c>
      <c r="F1540" s="20">
        <v>320</v>
      </c>
      <c r="G1540" s="21">
        <v>50</v>
      </c>
      <c r="H1540" s="21">
        <v>900</v>
      </c>
      <c r="I1540" s="21">
        <v>2.05</v>
      </c>
      <c r="J1540" s="21">
        <f t="shared" si="48"/>
        <v>3.96</v>
      </c>
      <c r="K1540" s="21">
        <f t="shared" si="49"/>
        <v>288</v>
      </c>
    </row>
    <row r="1541" s="9" customFormat="1" ht="15" customHeight="1" spans="1:11">
      <c r="A1541" s="20">
        <v>1540</v>
      </c>
      <c r="B1541" s="21" t="s">
        <v>1728</v>
      </c>
      <c r="C1541" s="21" t="s">
        <v>1367</v>
      </c>
      <c r="D1541" s="21" t="s">
        <v>1368</v>
      </c>
      <c r="E1541" s="21" t="s">
        <v>1299</v>
      </c>
      <c r="F1541" s="20">
        <v>320</v>
      </c>
      <c r="G1541" s="21">
        <v>50</v>
      </c>
      <c r="H1541" s="21">
        <v>600</v>
      </c>
      <c r="I1541" s="21">
        <v>1.43</v>
      </c>
      <c r="J1541" s="21">
        <f t="shared" si="48"/>
        <v>2.64</v>
      </c>
      <c r="K1541" s="21">
        <f t="shared" si="49"/>
        <v>192</v>
      </c>
    </row>
    <row r="1542" s="9" customFormat="1" ht="15" customHeight="1" spans="1:11">
      <c r="A1542" s="20">
        <v>1541</v>
      </c>
      <c r="B1542" s="21" t="s">
        <v>1728</v>
      </c>
      <c r="C1542" s="21" t="s">
        <v>1431</v>
      </c>
      <c r="D1542" s="21" t="s">
        <v>1311</v>
      </c>
      <c r="E1542" s="21" t="s">
        <v>1729</v>
      </c>
      <c r="F1542" s="20">
        <v>610</v>
      </c>
      <c r="G1542" s="21">
        <v>674</v>
      </c>
      <c r="H1542" s="21">
        <v>10447</v>
      </c>
      <c r="I1542" s="21">
        <v>25.7</v>
      </c>
      <c r="J1542" s="21">
        <f t="shared" si="48"/>
        <v>87.6242125</v>
      </c>
      <c r="K1542" s="21">
        <f t="shared" si="49"/>
        <v>6372.67</v>
      </c>
    </row>
    <row r="1543" s="9" customFormat="1" ht="15" customHeight="1" spans="1:11">
      <c r="A1543" s="20">
        <v>1542</v>
      </c>
      <c r="B1543" s="21" t="s">
        <v>1730</v>
      </c>
      <c r="C1543" s="21" t="s">
        <v>1303</v>
      </c>
      <c r="D1543" s="21" t="s">
        <v>1330</v>
      </c>
      <c r="E1543" s="21" t="s">
        <v>1299</v>
      </c>
      <c r="F1543" s="20">
        <v>320</v>
      </c>
      <c r="G1543" s="21">
        <v>189</v>
      </c>
      <c r="H1543" s="21">
        <v>1984.5</v>
      </c>
      <c r="I1543" s="21">
        <v>7.04</v>
      </c>
      <c r="J1543" s="21">
        <f t="shared" si="48"/>
        <v>8.7318</v>
      </c>
      <c r="K1543" s="21">
        <f t="shared" si="49"/>
        <v>635.04</v>
      </c>
    </row>
    <row r="1544" s="9" customFormat="1" ht="15" customHeight="1" spans="1:11">
      <c r="A1544" s="20">
        <v>1543</v>
      </c>
      <c r="B1544" s="21" t="s">
        <v>1730</v>
      </c>
      <c r="C1544" s="21" t="s">
        <v>1297</v>
      </c>
      <c r="D1544" s="21" t="s">
        <v>1334</v>
      </c>
      <c r="E1544" s="21" t="s">
        <v>1299</v>
      </c>
      <c r="F1544" s="20">
        <v>320</v>
      </c>
      <c r="G1544" s="21">
        <v>300</v>
      </c>
      <c r="H1544" s="21">
        <v>4650</v>
      </c>
      <c r="I1544" s="21">
        <v>12.68</v>
      </c>
      <c r="J1544" s="21">
        <f t="shared" si="48"/>
        <v>20.46</v>
      </c>
      <c r="K1544" s="21">
        <f t="shared" si="49"/>
        <v>1488</v>
      </c>
    </row>
    <row r="1545" s="9" customFormat="1" ht="15" customHeight="1" spans="1:11">
      <c r="A1545" s="20">
        <v>1544</v>
      </c>
      <c r="B1545" s="21" t="s">
        <v>1730</v>
      </c>
      <c r="C1545" s="21" t="s">
        <v>1297</v>
      </c>
      <c r="D1545" s="21" t="s">
        <v>1334</v>
      </c>
      <c r="E1545" s="21" t="s">
        <v>1299</v>
      </c>
      <c r="F1545" s="20">
        <v>320</v>
      </c>
      <c r="G1545" s="21">
        <v>125</v>
      </c>
      <c r="H1545" s="21">
        <v>2625</v>
      </c>
      <c r="I1545" s="21">
        <v>8.95</v>
      </c>
      <c r="J1545" s="21">
        <f t="shared" si="48"/>
        <v>11.55</v>
      </c>
      <c r="K1545" s="21">
        <f t="shared" si="49"/>
        <v>840</v>
      </c>
    </row>
    <row r="1546" s="9" customFormat="1" ht="15" customHeight="1" spans="1:11">
      <c r="A1546" s="20">
        <v>1545</v>
      </c>
      <c r="B1546" s="21" t="s">
        <v>1730</v>
      </c>
      <c r="C1546" s="21" t="s">
        <v>1297</v>
      </c>
      <c r="D1546" s="21" t="s">
        <v>1334</v>
      </c>
      <c r="E1546" s="21" t="s">
        <v>1299</v>
      </c>
      <c r="F1546" s="20">
        <v>320</v>
      </c>
      <c r="G1546" s="21">
        <v>125</v>
      </c>
      <c r="H1546" s="21">
        <v>2625</v>
      </c>
      <c r="I1546" s="21">
        <v>8.95</v>
      </c>
      <c r="J1546" s="21">
        <f t="shared" si="48"/>
        <v>11.55</v>
      </c>
      <c r="K1546" s="21">
        <f t="shared" si="49"/>
        <v>840</v>
      </c>
    </row>
    <row r="1547" s="9" customFormat="1" ht="15" customHeight="1" spans="1:11">
      <c r="A1547" s="20">
        <v>1546</v>
      </c>
      <c r="B1547" s="21" t="s">
        <v>1730</v>
      </c>
      <c r="C1547" s="21" t="s">
        <v>1313</v>
      </c>
      <c r="D1547" s="21" t="s">
        <v>1363</v>
      </c>
      <c r="E1547" s="21" t="s">
        <v>1299</v>
      </c>
      <c r="F1547" s="20">
        <v>320</v>
      </c>
      <c r="G1547" s="21">
        <v>465</v>
      </c>
      <c r="H1547" s="21">
        <v>8370</v>
      </c>
      <c r="I1547" s="21">
        <v>25.79</v>
      </c>
      <c r="J1547" s="21">
        <f t="shared" si="48"/>
        <v>36.828</v>
      </c>
      <c r="K1547" s="21">
        <f t="shared" si="49"/>
        <v>2678.4</v>
      </c>
    </row>
    <row r="1548" s="9" customFormat="1" ht="15" customHeight="1" spans="1:11">
      <c r="A1548" s="20">
        <v>1547</v>
      </c>
      <c r="B1548" s="21" t="s">
        <v>1730</v>
      </c>
      <c r="C1548" s="21" t="s">
        <v>1469</v>
      </c>
      <c r="D1548" s="21" t="s">
        <v>1328</v>
      </c>
      <c r="E1548" s="21" t="s">
        <v>1299</v>
      </c>
      <c r="F1548" s="20">
        <v>320</v>
      </c>
      <c r="G1548" s="21">
        <v>150</v>
      </c>
      <c r="H1548" s="21">
        <v>2070</v>
      </c>
      <c r="I1548" s="21">
        <v>4.67</v>
      </c>
      <c r="J1548" s="21">
        <f t="shared" si="48"/>
        <v>9.108</v>
      </c>
      <c r="K1548" s="21">
        <f t="shared" si="49"/>
        <v>662.4</v>
      </c>
    </row>
    <row r="1549" s="9" customFormat="1" ht="15" customHeight="1" spans="1:11">
      <c r="A1549" s="20">
        <v>1548</v>
      </c>
      <c r="B1549" s="21" t="s">
        <v>1731</v>
      </c>
      <c r="C1549" s="21" t="s">
        <v>1524</v>
      </c>
      <c r="D1549" s="21" t="s">
        <v>1328</v>
      </c>
      <c r="E1549" s="21" t="s">
        <v>1299</v>
      </c>
      <c r="F1549" s="20">
        <v>320</v>
      </c>
      <c r="G1549" s="21">
        <v>100</v>
      </c>
      <c r="H1549" s="21">
        <v>2030</v>
      </c>
      <c r="I1549" s="21">
        <v>4.6</v>
      </c>
      <c r="J1549" s="21">
        <f t="shared" si="48"/>
        <v>8.932</v>
      </c>
      <c r="K1549" s="21">
        <f t="shared" si="49"/>
        <v>649.6</v>
      </c>
    </row>
    <row r="1550" s="9" customFormat="1" ht="15" customHeight="1" spans="1:11">
      <c r="A1550" s="20">
        <v>1549</v>
      </c>
      <c r="B1550" s="21" t="s">
        <v>1731</v>
      </c>
      <c r="C1550" s="21" t="s">
        <v>1524</v>
      </c>
      <c r="D1550" s="21" t="s">
        <v>1328</v>
      </c>
      <c r="E1550" s="21" t="s">
        <v>1299</v>
      </c>
      <c r="F1550" s="20">
        <v>320</v>
      </c>
      <c r="G1550" s="21">
        <v>200</v>
      </c>
      <c r="H1550" s="21">
        <v>3000</v>
      </c>
      <c r="I1550" s="21">
        <v>8.37</v>
      </c>
      <c r="J1550" s="21">
        <f t="shared" si="48"/>
        <v>13.2</v>
      </c>
      <c r="K1550" s="21">
        <f t="shared" si="49"/>
        <v>960</v>
      </c>
    </row>
    <row r="1551" s="9" customFormat="1" ht="15" customHeight="1" spans="1:11">
      <c r="A1551" s="20">
        <v>1550</v>
      </c>
      <c r="B1551" s="21" t="s">
        <v>1731</v>
      </c>
      <c r="C1551" s="21" t="s">
        <v>1524</v>
      </c>
      <c r="D1551" s="21" t="s">
        <v>1328</v>
      </c>
      <c r="E1551" s="21" t="s">
        <v>1299</v>
      </c>
      <c r="F1551" s="20">
        <v>320</v>
      </c>
      <c r="G1551" s="21">
        <v>125</v>
      </c>
      <c r="H1551" s="21">
        <v>2575</v>
      </c>
      <c r="I1551" s="21">
        <v>6.6</v>
      </c>
      <c r="J1551" s="21">
        <f t="shared" si="48"/>
        <v>11.33</v>
      </c>
      <c r="K1551" s="21">
        <f t="shared" si="49"/>
        <v>824</v>
      </c>
    </row>
    <row r="1552" s="9" customFormat="1" ht="15" customHeight="1" spans="1:11">
      <c r="A1552" s="20">
        <v>1551</v>
      </c>
      <c r="B1552" s="21" t="s">
        <v>1731</v>
      </c>
      <c r="C1552" s="21" t="s">
        <v>1524</v>
      </c>
      <c r="D1552" s="21" t="s">
        <v>1328</v>
      </c>
      <c r="E1552" s="21" t="s">
        <v>1299</v>
      </c>
      <c r="F1552" s="20">
        <v>320</v>
      </c>
      <c r="G1552" s="21">
        <v>150</v>
      </c>
      <c r="H1552" s="21">
        <v>1980</v>
      </c>
      <c r="I1552" s="21">
        <v>5.39</v>
      </c>
      <c r="J1552" s="21">
        <f t="shared" si="48"/>
        <v>8.712</v>
      </c>
      <c r="K1552" s="21">
        <f t="shared" si="49"/>
        <v>633.6</v>
      </c>
    </row>
    <row r="1553" s="9" customFormat="1" ht="15" customHeight="1" spans="1:11">
      <c r="A1553" s="20">
        <v>1552</v>
      </c>
      <c r="B1553" s="21" t="s">
        <v>1731</v>
      </c>
      <c r="C1553" s="21" t="s">
        <v>1524</v>
      </c>
      <c r="D1553" s="21" t="s">
        <v>1328</v>
      </c>
      <c r="E1553" s="21" t="s">
        <v>1299</v>
      </c>
      <c r="F1553" s="20">
        <v>320</v>
      </c>
      <c r="G1553" s="21">
        <v>50</v>
      </c>
      <c r="H1553" s="21">
        <v>775</v>
      </c>
      <c r="I1553" s="21">
        <v>1.89</v>
      </c>
      <c r="J1553" s="21">
        <f t="shared" si="48"/>
        <v>3.41</v>
      </c>
      <c r="K1553" s="21">
        <f t="shared" si="49"/>
        <v>248</v>
      </c>
    </row>
    <row r="1554" s="9" customFormat="1" ht="15" customHeight="1" spans="1:11">
      <c r="A1554" s="20">
        <v>1553</v>
      </c>
      <c r="B1554" s="21" t="s">
        <v>1731</v>
      </c>
      <c r="C1554" s="21" t="s">
        <v>1524</v>
      </c>
      <c r="D1554" s="21" t="s">
        <v>1328</v>
      </c>
      <c r="E1554" s="21" t="s">
        <v>1299</v>
      </c>
      <c r="F1554" s="20">
        <v>320</v>
      </c>
      <c r="G1554" s="21">
        <v>12</v>
      </c>
      <c r="H1554" s="21">
        <v>162</v>
      </c>
      <c r="I1554" s="21">
        <v>0.2</v>
      </c>
      <c r="J1554" s="21">
        <f t="shared" si="48"/>
        <v>0.7128</v>
      </c>
      <c r="K1554" s="21">
        <f t="shared" si="49"/>
        <v>51.84</v>
      </c>
    </row>
    <row r="1555" s="9" customFormat="1" ht="15" customHeight="1" spans="1:11">
      <c r="A1555" s="20">
        <v>1554</v>
      </c>
      <c r="B1555" s="21" t="s">
        <v>1732</v>
      </c>
      <c r="C1555" s="21" t="s">
        <v>1313</v>
      </c>
      <c r="D1555" s="21" t="s">
        <v>1330</v>
      </c>
      <c r="E1555" s="21" t="s">
        <v>1305</v>
      </c>
      <c r="F1555" s="20">
        <v>320</v>
      </c>
      <c r="G1555" s="21">
        <v>1109</v>
      </c>
      <c r="H1555" s="21">
        <v>15747.8</v>
      </c>
      <c r="I1555" s="21">
        <v>43.57</v>
      </c>
      <c r="J1555" s="21">
        <f t="shared" si="48"/>
        <v>69.29032</v>
      </c>
      <c r="K1555" s="21">
        <f t="shared" si="49"/>
        <v>5039.296</v>
      </c>
    </row>
    <row r="1556" s="9" customFormat="1" ht="15" customHeight="1" spans="1:11">
      <c r="A1556" s="20">
        <v>1555</v>
      </c>
      <c r="B1556" s="21" t="s">
        <v>1732</v>
      </c>
      <c r="C1556" s="21" t="s">
        <v>1313</v>
      </c>
      <c r="D1556" s="21" t="s">
        <v>1338</v>
      </c>
      <c r="E1556" s="21" t="s">
        <v>1305</v>
      </c>
      <c r="F1556" s="20">
        <v>320</v>
      </c>
      <c r="G1556" s="21">
        <v>256</v>
      </c>
      <c r="H1556" s="21">
        <v>3635.2</v>
      </c>
      <c r="I1556" s="21">
        <v>10.06</v>
      </c>
      <c r="J1556" s="21">
        <f t="shared" si="48"/>
        <v>15.99488</v>
      </c>
      <c r="K1556" s="21">
        <f t="shared" si="49"/>
        <v>1163.264</v>
      </c>
    </row>
    <row r="1557" s="9" customFormat="1" ht="15" customHeight="1" spans="1:11">
      <c r="A1557" s="20">
        <v>1556</v>
      </c>
      <c r="B1557" s="21" t="s">
        <v>1732</v>
      </c>
      <c r="C1557" s="21" t="s">
        <v>1303</v>
      </c>
      <c r="D1557" s="21" t="s">
        <v>1304</v>
      </c>
      <c r="E1557" s="21" t="s">
        <v>1299</v>
      </c>
      <c r="F1557" s="20">
        <v>320</v>
      </c>
      <c r="G1557" s="21">
        <v>73</v>
      </c>
      <c r="H1557" s="21">
        <v>839.5</v>
      </c>
      <c r="I1557" s="21">
        <v>2.719</v>
      </c>
      <c r="J1557" s="21">
        <f t="shared" si="48"/>
        <v>3.6938</v>
      </c>
      <c r="K1557" s="21">
        <f t="shared" si="49"/>
        <v>268.64</v>
      </c>
    </row>
    <row r="1558" s="9" customFormat="1" ht="15" customHeight="1" spans="1:11">
      <c r="A1558" s="20">
        <v>1557</v>
      </c>
      <c r="B1558" s="21" t="s">
        <v>1732</v>
      </c>
      <c r="C1558" s="21" t="s">
        <v>1303</v>
      </c>
      <c r="D1558" s="21" t="s">
        <v>1304</v>
      </c>
      <c r="E1558" s="21" t="s">
        <v>1299</v>
      </c>
      <c r="F1558" s="20">
        <v>320</v>
      </c>
      <c r="G1558" s="21">
        <v>101</v>
      </c>
      <c r="H1558" s="21">
        <v>1161.5</v>
      </c>
      <c r="I1558" s="21">
        <v>3.762</v>
      </c>
      <c r="J1558" s="21">
        <f t="shared" si="48"/>
        <v>5.1106</v>
      </c>
      <c r="K1558" s="21">
        <f t="shared" si="49"/>
        <v>371.68</v>
      </c>
    </row>
    <row r="1559" s="9" customFormat="1" ht="15" customHeight="1" spans="1:11">
      <c r="A1559" s="20">
        <v>1558</v>
      </c>
      <c r="B1559" s="21" t="s">
        <v>1732</v>
      </c>
      <c r="C1559" s="21" t="s">
        <v>1303</v>
      </c>
      <c r="D1559" s="21" t="s">
        <v>1304</v>
      </c>
      <c r="E1559" s="21" t="s">
        <v>1299</v>
      </c>
      <c r="F1559" s="20">
        <v>320</v>
      </c>
      <c r="G1559" s="21">
        <v>75</v>
      </c>
      <c r="H1559" s="21">
        <v>862.5</v>
      </c>
      <c r="I1559" s="21">
        <v>2.794</v>
      </c>
      <c r="J1559" s="21">
        <f t="shared" si="48"/>
        <v>3.795</v>
      </c>
      <c r="K1559" s="21">
        <f t="shared" si="49"/>
        <v>276</v>
      </c>
    </row>
    <row r="1560" s="9" customFormat="1" ht="15" customHeight="1" spans="1:11">
      <c r="A1560" s="20">
        <v>1559</v>
      </c>
      <c r="B1560" s="21" t="s">
        <v>1732</v>
      </c>
      <c r="C1560" s="21" t="s">
        <v>1303</v>
      </c>
      <c r="D1560" s="21" t="s">
        <v>1304</v>
      </c>
      <c r="E1560" s="21" t="s">
        <v>1299</v>
      </c>
      <c r="F1560" s="20">
        <v>320</v>
      </c>
      <c r="G1560" s="21">
        <v>63</v>
      </c>
      <c r="H1560" s="21">
        <v>661.5</v>
      </c>
      <c r="I1560" s="21">
        <v>2.347</v>
      </c>
      <c r="J1560" s="21">
        <f t="shared" si="48"/>
        <v>2.9106</v>
      </c>
      <c r="K1560" s="21">
        <f t="shared" si="49"/>
        <v>211.68</v>
      </c>
    </row>
    <row r="1561" s="9" customFormat="1" ht="15" customHeight="1" spans="1:11">
      <c r="A1561" s="20">
        <v>1560</v>
      </c>
      <c r="B1561" s="21" t="s">
        <v>1733</v>
      </c>
      <c r="C1561" s="21" t="s">
        <v>1297</v>
      </c>
      <c r="D1561" s="21" t="s">
        <v>1356</v>
      </c>
      <c r="E1561" s="21" t="s">
        <v>1299</v>
      </c>
      <c r="F1561" s="20">
        <v>320</v>
      </c>
      <c r="G1561" s="21">
        <v>1300</v>
      </c>
      <c r="H1561" s="21">
        <v>20150</v>
      </c>
      <c r="I1561" s="21">
        <v>51.94</v>
      </c>
      <c r="J1561" s="21">
        <f t="shared" si="48"/>
        <v>88.66</v>
      </c>
      <c r="K1561" s="21">
        <f t="shared" si="49"/>
        <v>6448</v>
      </c>
    </row>
    <row r="1562" s="9" customFormat="1" ht="15" customHeight="1" spans="1:11">
      <c r="A1562" s="20">
        <v>1561</v>
      </c>
      <c r="B1562" s="21" t="s">
        <v>1733</v>
      </c>
      <c r="C1562" s="21" t="s">
        <v>1297</v>
      </c>
      <c r="D1562" s="21" t="s">
        <v>1301</v>
      </c>
      <c r="E1562" s="21" t="s">
        <v>1299</v>
      </c>
      <c r="F1562" s="20">
        <v>320</v>
      </c>
      <c r="G1562" s="21">
        <v>250</v>
      </c>
      <c r="H1562" s="21">
        <v>3875</v>
      </c>
      <c r="I1562" s="21">
        <v>10.57</v>
      </c>
      <c r="J1562" s="21">
        <f t="shared" si="48"/>
        <v>17.05</v>
      </c>
      <c r="K1562" s="21">
        <f t="shared" si="49"/>
        <v>1240</v>
      </c>
    </row>
    <row r="1563" s="9" customFormat="1" ht="15" customHeight="1" spans="1:11">
      <c r="A1563" s="20">
        <v>1562</v>
      </c>
      <c r="B1563" s="21" t="s">
        <v>1733</v>
      </c>
      <c r="C1563" s="21" t="s">
        <v>1297</v>
      </c>
      <c r="D1563" s="21" t="s">
        <v>1328</v>
      </c>
      <c r="E1563" s="21" t="s">
        <v>1299</v>
      </c>
      <c r="F1563" s="20">
        <v>320</v>
      </c>
      <c r="G1563" s="21">
        <v>125</v>
      </c>
      <c r="H1563" s="21">
        <v>2625</v>
      </c>
      <c r="I1563" s="21">
        <v>8.95</v>
      </c>
      <c r="J1563" s="21">
        <f t="shared" si="48"/>
        <v>11.55</v>
      </c>
      <c r="K1563" s="21">
        <f t="shared" si="49"/>
        <v>840</v>
      </c>
    </row>
    <row r="1564" s="9" customFormat="1" ht="15" customHeight="1" spans="1:11">
      <c r="A1564" s="20">
        <v>1563</v>
      </c>
      <c r="B1564" s="21" t="s">
        <v>1733</v>
      </c>
      <c r="C1564" s="21" t="s">
        <v>1297</v>
      </c>
      <c r="D1564" s="21" t="s">
        <v>1328</v>
      </c>
      <c r="E1564" s="21" t="s">
        <v>1299</v>
      </c>
      <c r="F1564" s="20">
        <v>320</v>
      </c>
      <c r="G1564" s="21">
        <v>100</v>
      </c>
      <c r="H1564" s="21">
        <v>1550</v>
      </c>
      <c r="I1564" s="21">
        <v>4.23</v>
      </c>
      <c r="J1564" s="21">
        <f t="shared" si="48"/>
        <v>6.82</v>
      </c>
      <c r="K1564" s="21">
        <f t="shared" si="49"/>
        <v>496</v>
      </c>
    </row>
    <row r="1565" s="9" customFormat="1" ht="15" customHeight="1" spans="1:11">
      <c r="A1565" s="20">
        <v>1564</v>
      </c>
      <c r="B1565" s="21" t="s">
        <v>1733</v>
      </c>
      <c r="C1565" s="21" t="s">
        <v>1297</v>
      </c>
      <c r="D1565" s="21" t="s">
        <v>1301</v>
      </c>
      <c r="E1565" s="21" t="s">
        <v>1299</v>
      </c>
      <c r="F1565" s="20">
        <v>320</v>
      </c>
      <c r="G1565" s="21">
        <v>125</v>
      </c>
      <c r="H1565" s="21">
        <v>2625</v>
      </c>
      <c r="I1565" s="21">
        <v>8.95</v>
      </c>
      <c r="J1565" s="21">
        <f t="shared" si="48"/>
        <v>11.55</v>
      </c>
      <c r="K1565" s="21">
        <f t="shared" si="49"/>
        <v>840</v>
      </c>
    </row>
    <row r="1566" s="9" customFormat="1" ht="15" customHeight="1" spans="1:11">
      <c r="A1566" s="20">
        <v>1565</v>
      </c>
      <c r="B1566" s="21" t="s">
        <v>1733</v>
      </c>
      <c r="C1566" s="21" t="s">
        <v>1297</v>
      </c>
      <c r="D1566" s="21" t="s">
        <v>1328</v>
      </c>
      <c r="E1566" s="21" t="s">
        <v>1299</v>
      </c>
      <c r="F1566" s="20">
        <v>320</v>
      </c>
      <c r="G1566" s="21">
        <v>167</v>
      </c>
      <c r="H1566" s="21">
        <v>3874.4</v>
      </c>
      <c r="I1566" s="21">
        <v>10.34</v>
      </c>
      <c r="J1566" s="21">
        <f t="shared" si="48"/>
        <v>17.04736</v>
      </c>
      <c r="K1566" s="21">
        <f t="shared" si="49"/>
        <v>1239.808</v>
      </c>
    </row>
    <row r="1567" s="9" customFormat="1" ht="15" customHeight="1" spans="1:11">
      <c r="A1567" s="20">
        <v>1566</v>
      </c>
      <c r="B1567" s="21" t="s">
        <v>1734</v>
      </c>
      <c r="C1567" s="21" t="s">
        <v>1379</v>
      </c>
      <c r="D1567" s="21" t="s">
        <v>1325</v>
      </c>
      <c r="E1567" s="21" t="s">
        <v>1380</v>
      </c>
      <c r="F1567" s="20">
        <v>210</v>
      </c>
      <c r="G1567" s="21">
        <v>50</v>
      </c>
      <c r="H1567" s="21">
        <v>1136</v>
      </c>
      <c r="I1567" s="21">
        <v>3.27</v>
      </c>
      <c r="J1567" s="21">
        <f t="shared" si="48"/>
        <v>3.2802</v>
      </c>
      <c r="K1567" s="21">
        <f t="shared" si="49"/>
        <v>238.56</v>
      </c>
    </row>
    <row r="1568" s="9" customFormat="1" ht="15" customHeight="1" spans="1:11">
      <c r="A1568" s="20">
        <v>1567</v>
      </c>
      <c r="B1568" s="21" t="s">
        <v>1734</v>
      </c>
      <c r="C1568" s="21" t="s">
        <v>1379</v>
      </c>
      <c r="D1568" s="21" t="s">
        <v>1325</v>
      </c>
      <c r="E1568" s="21" t="s">
        <v>1305</v>
      </c>
      <c r="F1568" s="20">
        <v>320</v>
      </c>
      <c r="G1568" s="21">
        <v>300</v>
      </c>
      <c r="H1568" s="21">
        <v>6816</v>
      </c>
      <c r="I1568" s="21">
        <v>19.6</v>
      </c>
      <c r="J1568" s="21">
        <f t="shared" si="48"/>
        <v>29.9904</v>
      </c>
      <c r="K1568" s="21">
        <f t="shared" si="49"/>
        <v>2181.12</v>
      </c>
    </row>
    <row r="1569" s="9" customFormat="1" ht="15" customHeight="1" spans="1:11">
      <c r="A1569" s="20">
        <v>1568</v>
      </c>
      <c r="B1569" s="21" t="s">
        <v>1735</v>
      </c>
      <c r="C1569" s="21" t="s">
        <v>1317</v>
      </c>
      <c r="D1569" s="21" t="s">
        <v>1350</v>
      </c>
      <c r="E1569" s="21" t="s">
        <v>1299</v>
      </c>
      <c r="F1569" s="20">
        <v>320</v>
      </c>
      <c r="G1569" s="21">
        <v>200</v>
      </c>
      <c r="H1569" s="21">
        <v>3360</v>
      </c>
      <c r="I1569" s="21">
        <v>7.663</v>
      </c>
      <c r="J1569" s="21">
        <f t="shared" si="48"/>
        <v>14.784</v>
      </c>
      <c r="K1569" s="21">
        <f t="shared" si="49"/>
        <v>1075.2</v>
      </c>
    </row>
    <row r="1570" s="9" customFormat="1" ht="15" customHeight="1" spans="1:11">
      <c r="A1570" s="20">
        <v>1569</v>
      </c>
      <c r="B1570" s="21" t="s">
        <v>1735</v>
      </c>
      <c r="C1570" s="21" t="s">
        <v>1317</v>
      </c>
      <c r="D1570" s="21" t="s">
        <v>1350</v>
      </c>
      <c r="E1570" s="21" t="s">
        <v>1299</v>
      </c>
      <c r="F1570" s="20">
        <v>320</v>
      </c>
      <c r="G1570" s="21">
        <v>500</v>
      </c>
      <c r="H1570" s="21">
        <v>8250</v>
      </c>
      <c r="I1570" s="21">
        <v>21.446</v>
      </c>
      <c r="J1570" s="21">
        <f t="shared" si="48"/>
        <v>36.3</v>
      </c>
      <c r="K1570" s="21">
        <f t="shared" si="49"/>
        <v>2640</v>
      </c>
    </row>
    <row r="1571" s="9" customFormat="1" ht="15" customHeight="1" spans="1:11">
      <c r="A1571" s="20">
        <v>1570</v>
      </c>
      <c r="B1571" s="21" t="s">
        <v>1735</v>
      </c>
      <c r="C1571" s="21" t="s">
        <v>1317</v>
      </c>
      <c r="D1571" s="21" t="s">
        <v>1350</v>
      </c>
      <c r="E1571" s="21" t="s">
        <v>1299</v>
      </c>
      <c r="F1571" s="20">
        <v>320</v>
      </c>
      <c r="G1571" s="21">
        <v>200</v>
      </c>
      <c r="H1571" s="21">
        <v>3360</v>
      </c>
      <c r="I1571" s="21">
        <v>7.663</v>
      </c>
      <c r="J1571" s="21">
        <f t="shared" si="48"/>
        <v>14.784</v>
      </c>
      <c r="K1571" s="21">
        <f t="shared" si="49"/>
        <v>1075.2</v>
      </c>
    </row>
    <row r="1572" s="9" customFormat="1" ht="15" customHeight="1" spans="1:11">
      <c r="A1572" s="20">
        <v>1571</v>
      </c>
      <c r="B1572" s="21" t="s">
        <v>1735</v>
      </c>
      <c r="C1572" s="21" t="s">
        <v>1427</v>
      </c>
      <c r="D1572" s="21" t="s">
        <v>1325</v>
      </c>
      <c r="E1572" s="21" t="s">
        <v>1299</v>
      </c>
      <c r="F1572" s="20">
        <v>320</v>
      </c>
      <c r="G1572" s="21">
        <v>750</v>
      </c>
      <c r="H1572" s="21">
        <v>2025</v>
      </c>
      <c r="I1572" s="21">
        <v>10.27</v>
      </c>
      <c r="J1572" s="21">
        <f t="shared" si="48"/>
        <v>8.91</v>
      </c>
      <c r="K1572" s="21">
        <f t="shared" si="49"/>
        <v>648</v>
      </c>
    </row>
    <row r="1573" s="9" customFormat="1" ht="15" customHeight="1" spans="1:11">
      <c r="A1573" s="20">
        <v>1572</v>
      </c>
      <c r="B1573" s="21" t="s">
        <v>1735</v>
      </c>
      <c r="C1573" s="21" t="s">
        <v>1313</v>
      </c>
      <c r="D1573" s="21" t="s">
        <v>1307</v>
      </c>
      <c r="E1573" s="21" t="s">
        <v>1299</v>
      </c>
      <c r="F1573" s="20">
        <v>320</v>
      </c>
      <c r="G1573" s="21">
        <v>480</v>
      </c>
      <c r="H1573" s="21">
        <v>6240</v>
      </c>
      <c r="I1573" s="21">
        <v>19.09</v>
      </c>
      <c r="J1573" s="21">
        <f t="shared" si="48"/>
        <v>27.456</v>
      </c>
      <c r="K1573" s="21">
        <f t="shared" si="49"/>
        <v>1996.8</v>
      </c>
    </row>
    <row r="1574" s="9" customFormat="1" ht="15" customHeight="1" spans="1:11">
      <c r="A1574" s="20">
        <v>1573</v>
      </c>
      <c r="B1574" s="21" t="s">
        <v>1735</v>
      </c>
      <c r="C1574" s="21" t="s">
        <v>1313</v>
      </c>
      <c r="D1574" s="21" t="s">
        <v>1307</v>
      </c>
      <c r="E1574" s="21" t="s">
        <v>1299</v>
      </c>
      <c r="F1574" s="20">
        <v>320</v>
      </c>
      <c r="G1574" s="21">
        <v>600</v>
      </c>
      <c r="H1574" s="21">
        <v>10200</v>
      </c>
      <c r="I1574" s="21">
        <v>28.15</v>
      </c>
      <c r="J1574" s="21">
        <f t="shared" si="48"/>
        <v>44.88</v>
      </c>
      <c r="K1574" s="21">
        <f t="shared" si="49"/>
        <v>3264</v>
      </c>
    </row>
    <row r="1575" s="9" customFormat="1" ht="15" customHeight="1" spans="1:11">
      <c r="A1575" s="20">
        <v>1574</v>
      </c>
      <c r="B1575" s="21" t="s">
        <v>1735</v>
      </c>
      <c r="C1575" s="21" t="s">
        <v>1313</v>
      </c>
      <c r="D1575" s="21" t="s">
        <v>1307</v>
      </c>
      <c r="E1575" s="21" t="s">
        <v>1299</v>
      </c>
      <c r="F1575" s="20">
        <v>320</v>
      </c>
      <c r="G1575" s="21">
        <v>250</v>
      </c>
      <c r="H1575" s="21">
        <v>5025</v>
      </c>
      <c r="I1575" s="21">
        <v>12.32</v>
      </c>
      <c r="J1575" s="21">
        <f t="shared" si="48"/>
        <v>22.11</v>
      </c>
      <c r="K1575" s="21">
        <f t="shared" si="49"/>
        <v>1608</v>
      </c>
    </row>
    <row r="1576" s="9" customFormat="1" ht="15" customHeight="1" spans="1:11">
      <c r="A1576" s="20">
        <v>1575</v>
      </c>
      <c r="B1576" s="21" t="s">
        <v>1735</v>
      </c>
      <c r="C1576" s="21" t="s">
        <v>1459</v>
      </c>
      <c r="D1576" s="21" t="s">
        <v>1307</v>
      </c>
      <c r="E1576" s="21" t="s">
        <v>1460</v>
      </c>
      <c r="F1576" s="20">
        <v>300</v>
      </c>
      <c r="G1576" s="21">
        <v>250</v>
      </c>
      <c r="H1576" s="21">
        <v>4000</v>
      </c>
      <c r="I1576" s="21">
        <v>11.67</v>
      </c>
      <c r="J1576" s="21">
        <f t="shared" si="48"/>
        <v>16.5</v>
      </c>
      <c r="K1576" s="21">
        <f t="shared" si="49"/>
        <v>1200</v>
      </c>
    </row>
    <row r="1577" s="9" customFormat="1" ht="15" customHeight="1" spans="1:11">
      <c r="A1577" s="20">
        <v>1576</v>
      </c>
      <c r="B1577" s="21" t="s">
        <v>1735</v>
      </c>
      <c r="C1577" s="21" t="s">
        <v>1297</v>
      </c>
      <c r="D1577" s="21" t="s">
        <v>1301</v>
      </c>
      <c r="E1577" s="21" t="s">
        <v>1299</v>
      </c>
      <c r="F1577" s="20">
        <v>320</v>
      </c>
      <c r="G1577" s="21">
        <v>270</v>
      </c>
      <c r="H1577" s="21">
        <v>4185</v>
      </c>
      <c r="I1577" s="21">
        <v>11.41</v>
      </c>
      <c r="J1577" s="21">
        <f t="shared" si="48"/>
        <v>18.414</v>
      </c>
      <c r="K1577" s="21">
        <f t="shared" si="49"/>
        <v>1339.2</v>
      </c>
    </row>
    <row r="1578" s="9" customFormat="1" ht="15" customHeight="1" spans="1:11">
      <c r="A1578" s="20">
        <v>1577</v>
      </c>
      <c r="B1578" s="21" t="s">
        <v>1735</v>
      </c>
      <c r="C1578" s="21" t="s">
        <v>1297</v>
      </c>
      <c r="D1578" s="21" t="s">
        <v>1328</v>
      </c>
      <c r="E1578" s="21" t="s">
        <v>1299</v>
      </c>
      <c r="F1578" s="20">
        <v>320</v>
      </c>
      <c r="G1578" s="21">
        <v>1474</v>
      </c>
      <c r="H1578" s="21">
        <v>22847</v>
      </c>
      <c r="I1578" s="21">
        <v>62.29</v>
      </c>
      <c r="J1578" s="21">
        <f t="shared" si="48"/>
        <v>100.5268</v>
      </c>
      <c r="K1578" s="21">
        <f t="shared" si="49"/>
        <v>7311.04</v>
      </c>
    </row>
    <row r="1579" s="9" customFormat="1" ht="15" customHeight="1" spans="1:11">
      <c r="A1579" s="20">
        <v>1578</v>
      </c>
      <c r="B1579" s="21" t="s">
        <v>1735</v>
      </c>
      <c r="C1579" s="21" t="s">
        <v>1303</v>
      </c>
      <c r="D1579" s="21" t="s">
        <v>1301</v>
      </c>
      <c r="E1579" s="21" t="s">
        <v>1299</v>
      </c>
      <c r="F1579" s="20">
        <v>320</v>
      </c>
      <c r="G1579" s="21">
        <v>63</v>
      </c>
      <c r="H1579" s="21">
        <v>724.5</v>
      </c>
      <c r="I1579" s="21">
        <v>2.347</v>
      </c>
      <c r="J1579" s="21">
        <f t="shared" si="48"/>
        <v>3.1878</v>
      </c>
      <c r="K1579" s="21">
        <f t="shared" si="49"/>
        <v>231.84</v>
      </c>
    </row>
    <row r="1580" s="9" customFormat="1" ht="15" customHeight="1" spans="1:11">
      <c r="A1580" s="20">
        <v>1579</v>
      </c>
      <c r="B1580" s="21" t="s">
        <v>1735</v>
      </c>
      <c r="C1580" s="21" t="s">
        <v>1349</v>
      </c>
      <c r="D1580" s="21" t="s">
        <v>1350</v>
      </c>
      <c r="E1580" s="21" t="s">
        <v>1299</v>
      </c>
      <c r="F1580" s="20">
        <v>320</v>
      </c>
      <c r="G1580" s="21">
        <v>700</v>
      </c>
      <c r="H1580" s="21">
        <v>8750</v>
      </c>
      <c r="I1580" s="21">
        <v>27.49</v>
      </c>
      <c r="J1580" s="21">
        <f t="shared" si="48"/>
        <v>38.5</v>
      </c>
      <c r="K1580" s="21">
        <f t="shared" si="49"/>
        <v>2800</v>
      </c>
    </row>
    <row r="1581" s="9" customFormat="1" ht="15" customHeight="1" spans="1:11">
      <c r="A1581" s="20">
        <v>1580</v>
      </c>
      <c r="B1581" s="21" t="s">
        <v>1735</v>
      </c>
      <c r="C1581" s="21" t="s">
        <v>1349</v>
      </c>
      <c r="D1581" s="21" t="s">
        <v>1350</v>
      </c>
      <c r="E1581" s="21" t="s">
        <v>1299</v>
      </c>
      <c r="F1581" s="20">
        <v>320</v>
      </c>
      <c r="G1581" s="21">
        <v>1</v>
      </c>
      <c r="H1581" s="21">
        <v>4</v>
      </c>
      <c r="I1581" s="21">
        <v>0.017</v>
      </c>
      <c r="J1581" s="21">
        <f t="shared" si="48"/>
        <v>0.0176</v>
      </c>
      <c r="K1581" s="21">
        <f t="shared" si="49"/>
        <v>1.28</v>
      </c>
    </row>
    <row r="1582" s="9" customFormat="1" ht="15" customHeight="1" spans="1:11">
      <c r="A1582" s="20">
        <v>1581</v>
      </c>
      <c r="B1582" s="21" t="s">
        <v>1736</v>
      </c>
      <c r="C1582" s="21" t="s">
        <v>1434</v>
      </c>
      <c r="D1582" s="21" t="s">
        <v>1358</v>
      </c>
      <c r="E1582" s="21" t="s">
        <v>1359</v>
      </c>
      <c r="F1582" s="20">
        <v>30</v>
      </c>
      <c r="G1582" s="21">
        <v>500</v>
      </c>
      <c r="H1582" s="21">
        <v>8000</v>
      </c>
      <c r="I1582" s="21">
        <v>18.5</v>
      </c>
      <c r="J1582" s="21">
        <f t="shared" si="48"/>
        <v>3.3</v>
      </c>
      <c r="K1582" s="21">
        <f t="shared" si="49"/>
        <v>240</v>
      </c>
    </row>
    <row r="1583" s="9" customFormat="1" ht="15" customHeight="1" spans="1:11">
      <c r="A1583" s="20">
        <v>1582</v>
      </c>
      <c r="B1583" s="21" t="s">
        <v>1736</v>
      </c>
      <c r="C1583" s="21" t="s">
        <v>1414</v>
      </c>
      <c r="D1583" s="21" t="s">
        <v>1321</v>
      </c>
      <c r="E1583" s="21" t="s">
        <v>1305</v>
      </c>
      <c r="F1583" s="20">
        <v>320</v>
      </c>
      <c r="G1583" s="21">
        <v>1280</v>
      </c>
      <c r="H1583" s="21">
        <v>13440</v>
      </c>
      <c r="I1583" s="21">
        <v>53.92</v>
      </c>
      <c r="J1583" s="21">
        <f t="shared" si="48"/>
        <v>59.136</v>
      </c>
      <c r="K1583" s="21">
        <f t="shared" si="49"/>
        <v>4300.8</v>
      </c>
    </row>
    <row r="1584" s="9" customFormat="1" ht="15" customHeight="1" spans="1:11">
      <c r="A1584" s="20">
        <v>1583</v>
      </c>
      <c r="B1584" s="21" t="s">
        <v>1736</v>
      </c>
      <c r="C1584" s="21" t="s">
        <v>1414</v>
      </c>
      <c r="D1584" s="21" t="s">
        <v>1321</v>
      </c>
      <c r="E1584" s="21" t="s">
        <v>1305</v>
      </c>
      <c r="F1584" s="20">
        <v>320</v>
      </c>
      <c r="G1584" s="21">
        <v>2202</v>
      </c>
      <c r="H1584" s="21">
        <v>29286.6</v>
      </c>
      <c r="I1584" s="21">
        <v>136.61</v>
      </c>
      <c r="J1584" s="21">
        <f t="shared" si="48"/>
        <v>128.86104</v>
      </c>
      <c r="K1584" s="21">
        <f t="shared" si="49"/>
        <v>9371.712</v>
      </c>
    </row>
    <row r="1585" s="9" customFormat="1" ht="15" customHeight="1" spans="1:11">
      <c r="A1585" s="20">
        <v>1584</v>
      </c>
      <c r="B1585" s="21" t="s">
        <v>1736</v>
      </c>
      <c r="C1585" s="21" t="s">
        <v>1339</v>
      </c>
      <c r="D1585" s="21" t="s">
        <v>1325</v>
      </c>
      <c r="E1585" s="21" t="s">
        <v>1359</v>
      </c>
      <c r="F1585" s="20">
        <v>50</v>
      </c>
      <c r="G1585" s="21">
        <v>100</v>
      </c>
      <c r="H1585" s="21">
        <v>1600</v>
      </c>
      <c r="I1585" s="21">
        <v>3.8</v>
      </c>
      <c r="J1585" s="21">
        <f t="shared" si="48"/>
        <v>1.1</v>
      </c>
      <c r="K1585" s="21">
        <f t="shared" si="49"/>
        <v>80</v>
      </c>
    </row>
    <row r="1586" s="9" customFormat="1" ht="15" customHeight="1" spans="1:11">
      <c r="A1586" s="20">
        <v>1585</v>
      </c>
      <c r="B1586" s="21" t="s">
        <v>1736</v>
      </c>
      <c r="C1586" s="21" t="s">
        <v>1339</v>
      </c>
      <c r="D1586" s="21" t="s">
        <v>1325</v>
      </c>
      <c r="E1586" s="21" t="s">
        <v>1359</v>
      </c>
      <c r="F1586" s="20">
        <v>50</v>
      </c>
      <c r="G1586" s="21">
        <v>50</v>
      </c>
      <c r="H1586" s="21">
        <v>800</v>
      </c>
      <c r="I1586" s="21">
        <v>1.9</v>
      </c>
      <c r="J1586" s="21">
        <f t="shared" si="48"/>
        <v>0.55</v>
      </c>
      <c r="K1586" s="21">
        <f t="shared" si="49"/>
        <v>40</v>
      </c>
    </row>
    <row r="1587" s="9" customFormat="1" ht="15" customHeight="1" spans="1:11">
      <c r="A1587" s="20">
        <v>1586</v>
      </c>
      <c r="B1587" s="21" t="s">
        <v>1736</v>
      </c>
      <c r="C1587" s="21" t="s">
        <v>1339</v>
      </c>
      <c r="D1587" s="21" t="s">
        <v>1325</v>
      </c>
      <c r="E1587" s="21" t="s">
        <v>1359</v>
      </c>
      <c r="F1587" s="20">
        <v>50</v>
      </c>
      <c r="G1587" s="21">
        <v>75</v>
      </c>
      <c r="H1587" s="21">
        <v>1200</v>
      </c>
      <c r="I1587" s="21">
        <v>2.86</v>
      </c>
      <c r="J1587" s="21">
        <f t="shared" si="48"/>
        <v>0.825</v>
      </c>
      <c r="K1587" s="21">
        <f t="shared" si="49"/>
        <v>60</v>
      </c>
    </row>
    <row r="1588" s="9" customFormat="1" ht="15" customHeight="1" spans="1:11">
      <c r="A1588" s="20">
        <v>1587</v>
      </c>
      <c r="B1588" s="21" t="s">
        <v>1736</v>
      </c>
      <c r="C1588" s="21" t="s">
        <v>1339</v>
      </c>
      <c r="D1588" s="21" t="s">
        <v>1307</v>
      </c>
      <c r="E1588" s="21" t="s">
        <v>1340</v>
      </c>
      <c r="F1588" s="20">
        <v>50</v>
      </c>
      <c r="G1588" s="21">
        <v>50</v>
      </c>
      <c r="H1588" s="21">
        <v>800</v>
      </c>
      <c r="I1588" s="21">
        <v>1.9</v>
      </c>
      <c r="J1588" s="21">
        <f t="shared" si="48"/>
        <v>0.55</v>
      </c>
      <c r="K1588" s="21">
        <f t="shared" si="49"/>
        <v>40</v>
      </c>
    </row>
    <row r="1589" s="9" customFormat="1" ht="15" customHeight="1" spans="1:11">
      <c r="A1589" s="20">
        <v>1588</v>
      </c>
      <c r="B1589" s="21" t="s">
        <v>1736</v>
      </c>
      <c r="C1589" s="21" t="s">
        <v>1339</v>
      </c>
      <c r="D1589" s="21" t="s">
        <v>1307</v>
      </c>
      <c r="E1589" s="21" t="s">
        <v>1340</v>
      </c>
      <c r="F1589" s="20">
        <v>50</v>
      </c>
      <c r="G1589" s="21">
        <v>200</v>
      </c>
      <c r="H1589" s="21">
        <v>3200</v>
      </c>
      <c r="I1589" s="21">
        <v>7.62</v>
      </c>
      <c r="J1589" s="21">
        <f t="shared" si="48"/>
        <v>2.2</v>
      </c>
      <c r="K1589" s="21">
        <f t="shared" si="49"/>
        <v>160</v>
      </c>
    </row>
    <row r="1590" s="9" customFormat="1" ht="15" customHeight="1" spans="1:11">
      <c r="A1590" s="20">
        <v>1589</v>
      </c>
      <c r="B1590" s="21" t="s">
        <v>1736</v>
      </c>
      <c r="C1590" s="21" t="s">
        <v>1303</v>
      </c>
      <c r="D1590" s="21" t="s">
        <v>1304</v>
      </c>
      <c r="E1590" s="21" t="s">
        <v>1299</v>
      </c>
      <c r="F1590" s="20">
        <v>320</v>
      </c>
      <c r="G1590" s="21">
        <v>99</v>
      </c>
      <c r="H1590" s="21">
        <v>1138.5</v>
      </c>
      <c r="I1590" s="21">
        <v>3.688</v>
      </c>
      <c r="J1590" s="21">
        <f t="shared" si="48"/>
        <v>5.0094</v>
      </c>
      <c r="K1590" s="21">
        <f t="shared" si="49"/>
        <v>364.32</v>
      </c>
    </row>
    <row r="1591" s="9" customFormat="1" ht="15" customHeight="1" spans="1:11">
      <c r="A1591" s="20">
        <v>1590</v>
      </c>
      <c r="B1591" s="21" t="s">
        <v>1736</v>
      </c>
      <c r="C1591" s="21" t="s">
        <v>1303</v>
      </c>
      <c r="D1591" s="21" t="s">
        <v>1304</v>
      </c>
      <c r="E1591" s="21" t="s">
        <v>1299</v>
      </c>
      <c r="F1591" s="20">
        <v>320</v>
      </c>
      <c r="G1591" s="21">
        <v>63</v>
      </c>
      <c r="H1591" s="21">
        <v>661.5</v>
      </c>
      <c r="I1591" s="21">
        <v>2.347</v>
      </c>
      <c r="J1591" s="21">
        <f t="shared" si="48"/>
        <v>2.9106</v>
      </c>
      <c r="K1591" s="21">
        <f t="shared" si="49"/>
        <v>211.68</v>
      </c>
    </row>
    <row r="1592" s="9" customFormat="1" ht="15" customHeight="1" spans="1:11">
      <c r="A1592" s="20">
        <v>1591</v>
      </c>
      <c r="B1592" s="21" t="s">
        <v>1736</v>
      </c>
      <c r="C1592" s="21" t="s">
        <v>1303</v>
      </c>
      <c r="D1592" s="21" t="s">
        <v>1330</v>
      </c>
      <c r="E1592" s="21" t="s">
        <v>1299</v>
      </c>
      <c r="F1592" s="20">
        <v>320</v>
      </c>
      <c r="G1592" s="21">
        <v>15</v>
      </c>
      <c r="H1592" s="21">
        <v>141</v>
      </c>
      <c r="I1592" s="21">
        <v>0.559</v>
      </c>
      <c r="J1592" s="21">
        <f t="shared" si="48"/>
        <v>0.6204</v>
      </c>
      <c r="K1592" s="21">
        <f t="shared" si="49"/>
        <v>45.12</v>
      </c>
    </row>
    <row r="1593" s="9" customFormat="1" ht="15" customHeight="1" spans="1:11">
      <c r="A1593" s="20">
        <v>1592</v>
      </c>
      <c r="B1593" s="21" t="s">
        <v>1737</v>
      </c>
      <c r="C1593" s="21" t="s">
        <v>1300</v>
      </c>
      <c r="D1593" s="21" t="s">
        <v>1366</v>
      </c>
      <c r="E1593" s="21" t="s">
        <v>1299</v>
      </c>
      <c r="F1593" s="20">
        <v>320</v>
      </c>
      <c r="G1593" s="21">
        <v>250</v>
      </c>
      <c r="H1593" s="21">
        <v>4025</v>
      </c>
      <c r="I1593" s="21">
        <v>9.97</v>
      </c>
      <c r="J1593" s="21">
        <f t="shared" si="48"/>
        <v>17.71</v>
      </c>
      <c r="K1593" s="21">
        <f t="shared" si="49"/>
        <v>1288</v>
      </c>
    </row>
    <row r="1594" s="9" customFormat="1" ht="15" customHeight="1" spans="1:11">
      <c r="A1594" s="20">
        <v>1593</v>
      </c>
      <c r="B1594" s="21" t="s">
        <v>1737</v>
      </c>
      <c r="C1594" s="21" t="s">
        <v>1303</v>
      </c>
      <c r="D1594" s="21" t="s">
        <v>1330</v>
      </c>
      <c r="E1594" s="21" t="s">
        <v>1299</v>
      </c>
      <c r="F1594" s="20">
        <v>320</v>
      </c>
      <c r="G1594" s="21">
        <v>18</v>
      </c>
      <c r="H1594" s="21">
        <v>189</v>
      </c>
      <c r="I1594" s="21">
        <v>0.67</v>
      </c>
      <c r="J1594" s="21">
        <f t="shared" si="48"/>
        <v>0.8316</v>
      </c>
      <c r="K1594" s="21">
        <f t="shared" si="49"/>
        <v>60.48</v>
      </c>
    </row>
    <row r="1595" s="9" customFormat="1" ht="15" customHeight="1" spans="1:11">
      <c r="A1595" s="20">
        <v>1594</v>
      </c>
      <c r="B1595" s="21" t="s">
        <v>1737</v>
      </c>
      <c r="C1595" s="21" t="s">
        <v>1303</v>
      </c>
      <c r="D1595" s="21" t="s">
        <v>1330</v>
      </c>
      <c r="E1595" s="21" t="s">
        <v>1299</v>
      </c>
      <c r="F1595" s="20">
        <v>320</v>
      </c>
      <c r="G1595" s="21">
        <v>3</v>
      </c>
      <c r="H1595" s="21">
        <v>31.5</v>
      </c>
      <c r="I1595" s="21">
        <v>0.112</v>
      </c>
      <c r="J1595" s="21">
        <f t="shared" si="48"/>
        <v>0.1386</v>
      </c>
      <c r="K1595" s="21">
        <f t="shared" si="49"/>
        <v>10.08</v>
      </c>
    </row>
    <row r="1596" s="9" customFormat="1" ht="15" customHeight="1" spans="1:11">
      <c r="A1596" s="20">
        <v>1595</v>
      </c>
      <c r="B1596" s="21" t="s">
        <v>1737</v>
      </c>
      <c r="C1596" s="21" t="s">
        <v>1313</v>
      </c>
      <c r="D1596" s="21" t="s">
        <v>1391</v>
      </c>
      <c r="E1596" s="21" t="s">
        <v>1299</v>
      </c>
      <c r="F1596" s="20">
        <v>320</v>
      </c>
      <c r="G1596" s="21">
        <v>465</v>
      </c>
      <c r="H1596" s="21">
        <v>8370</v>
      </c>
      <c r="I1596" s="21">
        <v>25.79</v>
      </c>
      <c r="J1596" s="21">
        <f t="shared" si="48"/>
        <v>36.828</v>
      </c>
      <c r="K1596" s="21">
        <f t="shared" si="49"/>
        <v>2678.4</v>
      </c>
    </row>
    <row r="1597" s="9" customFormat="1" ht="15" customHeight="1" spans="1:11">
      <c r="A1597" s="20">
        <v>1596</v>
      </c>
      <c r="B1597" s="21" t="s">
        <v>1737</v>
      </c>
      <c r="C1597" s="21" t="s">
        <v>1738</v>
      </c>
      <c r="D1597" s="21" t="s">
        <v>1502</v>
      </c>
      <c r="E1597" s="21" t="s">
        <v>1299</v>
      </c>
      <c r="F1597" s="20">
        <v>320</v>
      </c>
      <c r="G1597" s="21">
        <v>250</v>
      </c>
      <c r="H1597" s="21">
        <v>4575</v>
      </c>
      <c r="I1597" s="21">
        <v>13.43</v>
      </c>
      <c r="J1597" s="21">
        <f t="shared" si="48"/>
        <v>20.13</v>
      </c>
      <c r="K1597" s="21">
        <f t="shared" si="49"/>
        <v>1464</v>
      </c>
    </row>
    <row r="1598" s="9" customFormat="1" ht="15" customHeight="1" spans="1:11">
      <c r="A1598" s="20">
        <v>1597</v>
      </c>
      <c r="B1598" s="21" t="s">
        <v>1739</v>
      </c>
      <c r="C1598" s="21" t="s">
        <v>1303</v>
      </c>
      <c r="D1598" s="21" t="s">
        <v>1330</v>
      </c>
      <c r="E1598" s="21" t="s">
        <v>1299</v>
      </c>
      <c r="F1598" s="20">
        <v>320</v>
      </c>
      <c r="G1598" s="21">
        <v>63</v>
      </c>
      <c r="H1598" s="21">
        <v>661.5</v>
      </c>
      <c r="I1598" s="21">
        <v>2.35</v>
      </c>
      <c r="J1598" s="21">
        <f t="shared" si="48"/>
        <v>2.9106</v>
      </c>
      <c r="K1598" s="21">
        <f t="shared" si="49"/>
        <v>211.68</v>
      </c>
    </row>
    <row r="1599" s="9" customFormat="1" ht="15" customHeight="1" spans="1:11">
      <c r="A1599" s="20">
        <v>1598</v>
      </c>
      <c r="B1599" s="21" t="s">
        <v>1739</v>
      </c>
      <c r="C1599" s="21" t="s">
        <v>1313</v>
      </c>
      <c r="D1599" s="21" t="s">
        <v>1307</v>
      </c>
      <c r="E1599" s="21" t="s">
        <v>1299</v>
      </c>
      <c r="F1599" s="20">
        <v>320</v>
      </c>
      <c r="G1599" s="21">
        <v>150</v>
      </c>
      <c r="H1599" s="21">
        <v>3225</v>
      </c>
      <c r="I1599" s="21">
        <v>10.99</v>
      </c>
      <c r="J1599" s="21">
        <f t="shared" si="48"/>
        <v>14.19</v>
      </c>
      <c r="K1599" s="21">
        <f t="shared" si="49"/>
        <v>1032</v>
      </c>
    </row>
    <row r="1600" s="9" customFormat="1" ht="15" customHeight="1" spans="1:11">
      <c r="A1600" s="20">
        <v>1599</v>
      </c>
      <c r="B1600" s="21" t="s">
        <v>1739</v>
      </c>
      <c r="C1600" s="21" t="s">
        <v>1303</v>
      </c>
      <c r="D1600" s="21" t="s">
        <v>1330</v>
      </c>
      <c r="E1600" s="21" t="s">
        <v>1299</v>
      </c>
      <c r="F1600" s="20">
        <v>320</v>
      </c>
      <c r="G1600" s="21">
        <v>106</v>
      </c>
      <c r="H1600" s="21">
        <v>996.4</v>
      </c>
      <c r="I1600" s="21">
        <v>3.948</v>
      </c>
      <c r="J1600" s="21">
        <f t="shared" si="48"/>
        <v>4.38416</v>
      </c>
      <c r="K1600" s="21">
        <f t="shared" si="49"/>
        <v>318.848</v>
      </c>
    </row>
    <row r="1601" s="9" customFormat="1" ht="15" customHeight="1" spans="1:11">
      <c r="A1601" s="20">
        <v>1600</v>
      </c>
      <c r="B1601" s="21" t="s">
        <v>1739</v>
      </c>
      <c r="C1601" s="21" t="s">
        <v>1313</v>
      </c>
      <c r="D1601" s="21" t="s">
        <v>1330</v>
      </c>
      <c r="E1601" s="21" t="s">
        <v>1305</v>
      </c>
      <c r="F1601" s="20">
        <v>320</v>
      </c>
      <c r="G1601" s="21">
        <v>32</v>
      </c>
      <c r="H1601" s="21">
        <v>454.4</v>
      </c>
      <c r="I1601" s="21">
        <v>1.26</v>
      </c>
      <c r="J1601" s="21">
        <f t="shared" si="48"/>
        <v>1.99936</v>
      </c>
      <c r="K1601" s="21">
        <f t="shared" si="49"/>
        <v>145.408</v>
      </c>
    </row>
    <row r="1602" s="9" customFormat="1" ht="15" customHeight="1" spans="1:11">
      <c r="A1602" s="20">
        <v>1601</v>
      </c>
      <c r="B1602" s="21" t="s">
        <v>1740</v>
      </c>
      <c r="C1602" s="21" t="s">
        <v>1313</v>
      </c>
      <c r="D1602" s="21" t="s">
        <v>1307</v>
      </c>
      <c r="E1602" s="21" t="s">
        <v>1299</v>
      </c>
      <c r="F1602" s="20">
        <v>320</v>
      </c>
      <c r="G1602" s="21">
        <v>338</v>
      </c>
      <c r="H1602" s="21">
        <v>6084</v>
      </c>
      <c r="I1602" s="21">
        <v>18.75</v>
      </c>
      <c r="J1602" s="21">
        <f t="shared" ref="J1602:J1665" si="50">SUMPRODUCT(0.01375,F1602,H1602/1000)</f>
        <v>26.7696</v>
      </c>
      <c r="K1602" s="21">
        <f t="shared" ref="K1602:K1665" si="51">SUMPRODUCT(F1602,H1602/1000)</f>
        <v>1946.88</v>
      </c>
    </row>
    <row r="1603" s="9" customFormat="1" ht="15" customHeight="1" spans="1:11">
      <c r="A1603" s="20">
        <v>1602</v>
      </c>
      <c r="B1603" s="21" t="s">
        <v>1740</v>
      </c>
      <c r="C1603" s="21" t="s">
        <v>1315</v>
      </c>
      <c r="D1603" s="21" t="s">
        <v>1316</v>
      </c>
      <c r="E1603" s="21" t="s">
        <v>1305</v>
      </c>
      <c r="F1603" s="20">
        <v>320</v>
      </c>
      <c r="G1603" s="21">
        <v>100</v>
      </c>
      <c r="H1603" s="21">
        <v>1560</v>
      </c>
      <c r="I1603" s="21">
        <v>4.01</v>
      </c>
      <c r="J1603" s="21">
        <f t="shared" si="50"/>
        <v>6.864</v>
      </c>
      <c r="K1603" s="21">
        <f t="shared" si="51"/>
        <v>499.2</v>
      </c>
    </row>
    <row r="1604" s="9" customFormat="1" ht="15" customHeight="1" spans="1:11">
      <c r="A1604" s="20">
        <v>1603</v>
      </c>
      <c r="B1604" s="21" t="s">
        <v>1741</v>
      </c>
      <c r="C1604" s="21" t="s">
        <v>1297</v>
      </c>
      <c r="D1604" s="21" t="s">
        <v>1301</v>
      </c>
      <c r="E1604" s="21" t="s">
        <v>1299</v>
      </c>
      <c r="F1604" s="20">
        <v>320</v>
      </c>
      <c r="G1604" s="21">
        <v>250</v>
      </c>
      <c r="H1604" s="21">
        <v>3875</v>
      </c>
      <c r="I1604" s="21">
        <v>10.57</v>
      </c>
      <c r="J1604" s="21">
        <f t="shared" si="50"/>
        <v>17.05</v>
      </c>
      <c r="K1604" s="21">
        <f t="shared" si="51"/>
        <v>1240</v>
      </c>
    </row>
    <row r="1605" s="9" customFormat="1" ht="15" customHeight="1" spans="1:11">
      <c r="A1605" s="20">
        <v>1604</v>
      </c>
      <c r="B1605" s="21" t="s">
        <v>1741</v>
      </c>
      <c r="C1605" s="21" t="s">
        <v>1297</v>
      </c>
      <c r="D1605" s="21" t="s">
        <v>1363</v>
      </c>
      <c r="E1605" s="21" t="s">
        <v>1299</v>
      </c>
      <c r="F1605" s="20">
        <v>320</v>
      </c>
      <c r="G1605" s="21">
        <v>504</v>
      </c>
      <c r="H1605" s="21">
        <v>7812</v>
      </c>
      <c r="I1605" s="21">
        <v>21.3</v>
      </c>
      <c r="J1605" s="21">
        <f t="shared" si="50"/>
        <v>34.3728</v>
      </c>
      <c r="K1605" s="21">
        <f t="shared" si="51"/>
        <v>2499.84</v>
      </c>
    </row>
    <row r="1606" s="9" customFormat="1" ht="15" customHeight="1" spans="1:11">
      <c r="A1606" s="20">
        <v>1605</v>
      </c>
      <c r="B1606" s="21" t="s">
        <v>1741</v>
      </c>
      <c r="C1606" s="21" t="s">
        <v>1297</v>
      </c>
      <c r="D1606" s="21" t="s">
        <v>1363</v>
      </c>
      <c r="E1606" s="21" t="s">
        <v>1299</v>
      </c>
      <c r="F1606" s="20">
        <v>320</v>
      </c>
      <c r="G1606" s="21">
        <v>125</v>
      </c>
      <c r="H1606" s="21">
        <v>2625</v>
      </c>
      <c r="I1606" s="21">
        <v>8.95</v>
      </c>
      <c r="J1606" s="21">
        <f t="shared" si="50"/>
        <v>11.55</v>
      </c>
      <c r="K1606" s="21">
        <f t="shared" si="51"/>
        <v>840</v>
      </c>
    </row>
    <row r="1607" s="9" customFormat="1" ht="15" customHeight="1" spans="1:11">
      <c r="A1607" s="20">
        <v>1606</v>
      </c>
      <c r="B1607" s="21" t="s">
        <v>1741</v>
      </c>
      <c r="C1607" s="21" t="s">
        <v>1303</v>
      </c>
      <c r="D1607" s="21" t="s">
        <v>1330</v>
      </c>
      <c r="E1607" s="21" t="s">
        <v>1299</v>
      </c>
      <c r="F1607" s="20">
        <v>320</v>
      </c>
      <c r="G1607" s="21">
        <v>63</v>
      </c>
      <c r="H1607" s="21">
        <v>661.5</v>
      </c>
      <c r="I1607" s="21">
        <v>2.35</v>
      </c>
      <c r="J1607" s="21">
        <f t="shared" si="50"/>
        <v>2.9106</v>
      </c>
      <c r="K1607" s="21">
        <f t="shared" si="51"/>
        <v>211.68</v>
      </c>
    </row>
    <row r="1608" s="9" customFormat="1" ht="15" customHeight="1" spans="1:11">
      <c r="A1608" s="20">
        <v>1607</v>
      </c>
      <c r="B1608" s="21" t="s">
        <v>1741</v>
      </c>
      <c r="C1608" s="21" t="s">
        <v>1315</v>
      </c>
      <c r="D1608" s="21" t="s">
        <v>1362</v>
      </c>
      <c r="E1608" s="21" t="s">
        <v>1305</v>
      </c>
      <c r="F1608" s="20">
        <v>320</v>
      </c>
      <c r="G1608" s="21">
        <v>50</v>
      </c>
      <c r="H1608" s="21">
        <v>1175</v>
      </c>
      <c r="I1608" s="21">
        <v>3.59</v>
      </c>
      <c r="J1608" s="21">
        <f t="shared" si="50"/>
        <v>5.17</v>
      </c>
      <c r="K1608" s="21">
        <f t="shared" si="51"/>
        <v>376</v>
      </c>
    </row>
    <row r="1609" s="9" customFormat="1" ht="15" customHeight="1" spans="1:11">
      <c r="A1609" s="20">
        <v>1608</v>
      </c>
      <c r="B1609" s="21" t="s">
        <v>1741</v>
      </c>
      <c r="C1609" s="21" t="s">
        <v>1313</v>
      </c>
      <c r="D1609" s="21" t="s">
        <v>1336</v>
      </c>
      <c r="E1609" s="21" t="s">
        <v>1299</v>
      </c>
      <c r="F1609" s="20">
        <v>320</v>
      </c>
      <c r="G1609" s="21">
        <v>199</v>
      </c>
      <c r="H1609" s="21">
        <v>2487.5</v>
      </c>
      <c r="I1609" s="21">
        <v>7.92</v>
      </c>
      <c r="J1609" s="21">
        <f t="shared" si="50"/>
        <v>10.945</v>
      </c>
      <c r="K1609" s="21">
        <f t="shared" si="51"/>
        <v>796</v>
      </c>
    </row>
    <row r="1610" s="9" customFormat="1" ht="15" customHeight="1" spans="1:11">
      <c r="A1610" s="20">
        <v>1609</v>
      </c>
      <c r="B1610" s="21" t="s">
        <v>1742</v>
      </c>
      <c r="C1610" s="21" t="s">
        <v>1297</v>
      </c>
      <c r="D1610" s="21" t="s">
        <v>1301</v>
      </c>
      <c r="E1610" s="21" t="s">
        <v>1299</v>
      </c>
      <c r="F1610" s="20">
        <v>320</v>
      </c>
      <c r="G1610" s="21">
        <v>250</v>
      </c>
      <c r="H1610" s="21">
        <v>3875</v>
      </c>
      <c r="I1610" s="21">
        <v>10.57</v>
      </c>
      <c r="J1610" s="21">
        <f t="shared" si="50"/>
        <v>17.05</v>
      </c>
      <c r="K1610" s="21">
        <f t="shared" si="51"/>
        <v>1240</v>
      </c>
    </row>
    <row r="1611" s="9" customFormat="1" ht="15" customHeight="1" spans="1:11">
      <c r="A1611" s="20">
        <v>1610</v>
      </c>
      <c r="B1611" s="21" t="s">
        <v>1742</v>
      </c>
      <c r="C1611" s="21" t="s">
        <v>1297</v>
      </c>
      <c r="D1611" s="21" t="s">
        <v>1301</v>
      </c>
      <c r="E1611" s="21" t="s">
        <v>1299</v>
      </c>
      <c r="F1611" s="20">
        <v>320</v>
      </c>
      <c r="G1611" s="21">
        <v>152</v>
      </c>
      <c r="H1611" s="21">
        <v>2356</v>
      </c>
      <c r="I1611" s="21">
        <v>6.42</v>
      </c>
      <c r="J1611" s="21">
        <f t="shared" si="50"/>
        <v>10.3664</v>
      </c>
      <c r="K1611" s="21">
        <f t="shared" si="51"/>
        <v>753.92</v>
      </c>
    </row>
    <row r="1612" s="9" customFormat="1" ht="15" customHeight="1" spans="1:11">
      <c r="A1612" s="20">
        <v>1611</v>
      </c>
      <c r="B1612" s="21" t="s">
        <v>1742</v>
      </c>
      <c r="C1612" s="21" t="s">
        <v>1297</v>
      </c>
      <c r="D1612" s="21" t="s">
        <v>1301</v>
      </c>
      <c r="E1612" s="21" t="s">
        <v>1299</v>
      </c>
      <c r="F1612" s="20">
        <v>320</v>
      </c>
      <c r="G1612" s="21">
        <v>125</v>
      </c>
      <c r="H1612" s="21">
        <v>2625</v>
      </c>
      <c r="I1612" s="21">
        <v>8.95</v>
      </c>
      <c r="J1612" s="21">
        <f t="shared" si="50"/>
        <v>11.55</v>
      </c>
      <c r="K1612" s="21">
        <f t="shared" si="51"/>
        <v>840</v>
      </c>
    </row>
    <row r="1613" s="9" customFormat="1" ht="15" customHeight="1" spans="1:11">
      <c r="A1613" s="20">
        <v>1612</v>
      </c>
      <c r="B1613" s="21" t="s">
        <v>1742</v>
      </c>
      <c r="C1613" s="21" t="s">
        <v>1403</v>
      </c>
      <c r="D1613" s="21" t="s">
        <v>1325</v>
      </c>
      <c r="E1613" s="21" t="s">
        <v>1299</v>
      </c>
      <c r="F1613" s="20">
        <v>320</v>
      </c>
      <c r="G1613" s="21">
        <v>670</v>
      </c>
      <c r="H1613" s="21">
        <v>10385</v>
      </c>
      <c r="I1613" s="21">
        <v>28.04</v>
      </c>
      <c r="J1613" s="21">
        <f t="shared" si="50"/>
        <v>45.694</v>
      </c>
      <c r="K1613" s="21">
        <f t="shared" si="51"/>
        <v>3323.2</v>
      </c>
    </row>
    <row r="1614" s="9" customFormat="1" ht="15" customHeight="1" spans="1:11">
      <c r="A1614" s="20">
        <v>1613</v>
      </c>
      <c r="B1614" s="21" t="s">
        <v>1742</v>
      </c>
      <c r="C1614" s="21" t="s">
        <v>1300</v>
      </c>
      <c r="D1614" s="21" t="s">
        <v>1301</v>
      </c>
      <c r="E1614" s="21" t="s">
        <v>1299</v>
      </c>
      <c r="F1614" s="20">
        <v>320</v>
      </c>
      <c r="G1614" s="21">
        <v>4523</v>
      </c>
      <c r="H1614" s="21">
        <v>72820.3</v>
      </c>
      <c r="I1614" s="21">
        <v>180.31</v>
      </c>
      <c r="J1614" s="21">
        <f t="shared" si="50"/>
        <v>320.40932</v>
      </c>
      <c r="K1614" s="21">
        <f t="shared" si="51"/>
        <v>23302.496</v>
      </c>
    </row>
    <row r="1615" s="9" customFormat="1" ht="15" customHeight="1" spans="1:11">
      <c r="A1615" s="20">
        <v>1614</v>
      </c>
      <c r="B1615" s="21" t="s">
        <v>1742</v>
      </c>
      <c r="C1615" s="21" t="s">
        <v>1519</v>
      </c>
      <c r="D1615" s="21" t="s">
        <v>1520</v>
      </c>
      <c r="E1615" s="21" t="s">
        <v>1299</v>
      </c>
      <c r="F1615" s="20">
        <v>320</v>
      </c>
      <c r="G1615" s="21">
        <v>202</v>
      </c>
      <c r="H1615" s="21">
        <v>4343</v>
      </c>
      <c r="I1615" s="21">
        <v>10.25</v>
      </c>
      <c r="J1615" s="21">
        <f t="shared" si="50"/>
        <v>19.1092</v>
      </c>
      <c r="K1615" s="21">
        <f t="shared" si="51"/>
        <v>1389.76</v>
      </c>
    </row>
    <row r="1616" s="9" customFormat="1" ht="15" customHeight="1" spans="1:11">
      <c r="A1616" s="20">
        <v>1615</v>
      </c>
      <c r="B1616" s="21" t="s">
        <v>1742</v>
      </c>
      <c r="C1616" s="21" t="s">
        <v>1519</v>
      </c>
      <c r="D1616" s="21" t="s">
        <v>1520</v>
      </c>
      <c r="E1616" s="21" t="s">
        <v>1299</v>
      </c>
      <c r="F1616" s="20">
        <v>320</v>
      </c>
      <c r="G1616" s="21">
        <v>2</v>
      </c>
      <c r="H1616" s="21">
        <v>7.1</v>
      </c>
      <c r="I1616" s="21">
        <v>0.038</v>
      </c>
      <c r="J1616" s="21">
        <f t="shared" si="50"/>
        <v>0.03124</v>
      </c>
      <c r="K1616" s="21">
        <f t="shared" si="51"/>
        <v>2.272</v>
      </c>
    </row>
    <row r="1617" s="9" customFormat="1" ht="15" customHeight="1" spans="1:11">
      <c r="A1617" s="20">
        <v>1616</v>
      </c>
      <c r="B1617" s="21" t="s">
        <v>1743</v>
      </c>
      <c r="C1617" s="21" t="s">
        <v>1306</v>
      </c>
      <c r="D1617" s="21" t="s">
        <v>1307</v>
      </c>
      <c r="E1617" s="21" t="s">
        <v>1299</v>
      </c>
      <c r="F1617" s="20">
        <v>320</v>
      </c>
      <c r="G1617" s="21">
        <v>710</v>
      </c>
      <c r="H1617" s="21">
        <v>15265</v>
      </c>
      <c r="I1617" s="21">
        <v>27.6</v>
      </c>
      <c r="J1617" s="21">
        <f t="shared" si="50"/>
        <v>67.166</v>
      </c>
      <c r="K1617" s="21">
        <f t="shared" si="51"/>
        <v>4884.8</v>
      </c>
    </row>
    <row r="1618" s="9" customFormat="1" ht="15" customHeight="1" spans="1:11">
      <c r="A1618" s="20">
        <v>1617</v>
      </c>
      <c r="B1618" s="21" t="s">
        <v>1743</v>
      </c>
      <c r="C1618" s="21" t="s">
        <v>1327</v>
      </c>
      <c r="D1618" s="21" t="s">
        <v>1316</v>
      </c>
      <c r="E1618" s="21" t="s">
        <v>1299</v>
      </c>
      <c r="F1618" s="20">
        <v>320</v>
      </c>
      <c r="G1618" s="21">
        <v>1010</v>
      </c>
      <c r="H1618" s="21">
        <v>13029</v>
      </c>
      <c r="I1618" s="21">
        <v>60.864</v>
      </c>
      <c r="J1618" s="21">
        <f t="shared" si="50"/>
        <v>57.3276</v>
      </c>
      <c r="K1618" s="21">
        <f t="shared" si="51"/>
        <v>4169.28</v>
      </c>
    </row>
    <row r="1619" s="9" customFormat="1" ht="15" customHeight="1" spans="1:11">
      <c r="A1619" s="20">
        <v>1618</v>
      </c>
      <c r="B1619" s="21" t="s">
        <v>1743</v>
      </c>
      <c r="C1619" s="21" t="s">
        <v>1313</v>
      </c>
      <c r="D1619" s="21" t="s">
        <v>1307</v>
      </c>
      <c r="E1619" s="21" t="s">
        <v>1299</v>
      </c>
      <c r="F1619" s="20">
        <v>320</v>
      </c>
      <c r="G1619" s="21">
        <v>150</v>
      </c>
      <c r="H1619" s="21">
        <v>3225</v>
      </c>
      <c r="I1619" s="21">
        <v>10.99</v>
      </c>
      <c r="J1619" s="21">
        <f t="shared" si="50"/>
        <v>14.19</v>
      </c>
      <c r="K1619" s="21">
        <f t="shared" si="51"/>
        <v>1032</v>
      </c>
    </row>
    <row r="1620" s="9" customFormat="1" ht="15" customHeight="1" spans="1:11">
      <c r="A1620" s="20">
        <v>1619</v>
      </c>
      <c r="B1620" s="21" t="s">
        <v>1744</v>
      </c>
      <c r="C1620" s="21" t="s">
        <v>1303</v>
      </c>
      <c r="D1620" s="21" t="s">
        <v>1330</v>
      </c>
      <c r="E1620" s="21" t="s">
        <v>1299</v>
      </c>
      <c r="F1620" s="20">
        <v>320</v>
      </c>
      <c r="G1620" s="21">
        <v>18</v>
      </c>
      <c r="H1620" s="21">
        <v>189</v>
      </c>
      <c r="I1620" s="21">
        <v>0.67</v>
      </c>
      <c r="J1620" s="21">
        <f t="shared" si="50"/>
        <v>0.8316</v>
      </c>
      <c r="K1620" s="21">
        <f t="shared" si="51"/>
        <v>60.48</v>
      </c>
    </row>
    <row r="1621" s="9" customFormat="1" ht="15" customHeight="1" spans="1:11">
      <c r="A1621" s="20">
        <v>1620</v>
      </c>
      <c r="B1621" s="21" t="s">
        <v>1744</v>
      </c>
      <c r="C1621" s="21" t="s">
        <v>1303</v>
      </c>
      <c r="D1621" s="21" t="s">
        <v>1338</v>
      </c>
      <c r="E1621" s="21" t="s">
        <v>1299</v>
      </c>
      <c r="F1621" s="20">
        <v>320</v>
      </c>
      <c r="G1621" s="21">
        <v>3</v>
      </c>
      <c r="H1621" s="21">
        <v>31.5</v>
      </c>
      <c r="I1621" s="21">
        <v>0.112</v>
      </c>
      <c r="J1621" s="21">
        <f t="shared" si="50"/>
        <v>0.1386</v>
      </c>
      <c r="K1621" s="21">
        <f t="shared" si="51"/>
        <v>10.08</v>
      </c>
    </row>
    <row r="1622" s="9" customFormat="1" ht="15" customHeight="1" spans="1:11">
      <c r="A1622" s="20">
        <v>1621</v>
      </c>
      <c r="B1622" s="21" t="s">
        <v>1744</v>
      </c>
      <c r="C1622" s="21" t="s">
        <v>1303</v>
      </c>
      <c r="D1622" s="21" t="s">
        <v>1338</v>
      </c>
      <c r="E1622" s="21" t="s">
        <v>1299</v>
      </c>
      <c r="F1622" s="20">
        <v>320</v>
      </c>
      <c r="G1622" s="21">
        <v>28</v>
      </c>
      <c r="H1622" s="21">
        <v>294</v>
      </c>
      <c r="I1622" s="21">
        <v>1.043</v>
      </c>
      <c r="J1622" s="21">
        <f t="shared" si="50"/>
        <v>1.2936</v>
      </c>
      <c r="K1622" s="21">
        <f t="shared" si="51"/>
        <v>94.08</v>
      </c>
    </row>
    <row r="1623" s="9" customFormat="1" ht="15" customHeight="1" spans="1:11">
      <c r="A1623" s="20">
        <v>1622</v>
      </c>
      <c r="B1623" s="21" t="s">
        <v>1744</v>
      </c>
      <c r="C1623" s="21" t="s">
        <v>1414</v>
      </c>
      <c r="D1623" s="21" t="s">
        <v>1321</v>
      </c>
      <c r="E1623" s="21" t="s">
        <v>1305</v>
      </c>
      <c r="F1623" s="20">
        <v>320</v>
      </c>
      <c r="G1623" s="21">
        <v>528</v>
      </c>
      <c r="H1623" s="21">
        <v>5544</v>
      </c>
      <c r="I1623" s="21">
        <v>22.24</v>
      </c>
      <c r="J1623" s="21">
        <f t="shared" si="50"/>
        <v>24.3936</v>
      </c>
      <c r="K1623" s="21">
        <f t="shared" si="51"/>
        <v>1774.08</v>
      </c>
    </row>
    <row r="1624" s="9" customFormat="1" ht="15" customHeight="1" spans="1:11">
      <c r="A1624" s="20">
        <v>1623</v>
      </c>
      <c r="B1624" s="21" t="s">
        <v>1744</v>
      </c>
      <c r="C1624" s="21" t="s">
        <v>1414</v>
      </c>
      <c r="D1624" s="21" t="s">
        <v>1321</v>
      </c>
      <c r="E1624" s="21" t="s">
        <v>1305</v>
      </c>
      <c r="F1624" s="20">
        <v>320</v>
      </c>
      <c r="G1624" s="21">
        <v>4</v>
      </c>
      <c r="H1624" s="21">
        <v>30.8</v>
      </c>
      <c r="I1624" s="21">
        <v>0.14</v>
      </c>
      <c r="J1624" s="21">
        <f t="shared" si="50"/>
        <v>0.13552</v>
      </c>
      <c r="K1624" s="21">
        <f t="shared" si="51"/>
        <v>9.856</v>
      </c>
    </row>
    <row r="1625" s="9" customFormat="1" ht="15" customHeight="1" spans="1:11">
      <c r="A1625" s="20">
        <v>1624</v>
      </c>
      <c r="B1625" s="21" t="s">
        <v>1744</v>
      </c>
      <c r="C1625" s="21" t="s">
        <v>1315</v>
      </c>
      <c r="D1625" s="21" t="s">
        <v>1343</v>
      </c>
      <c r="E1625" s="21" t="s">
        <v>1305</v>
      </c>
      <c r="F1625" s="20">
        <v>320</v>
      </c>
      <c r="G1625" s="21">
        <v>225</v>
      </c>
      <c r="H1625" s="21">
        <v>5287.5</v>
      </c>
      <c r="I1625" s="21">
        <v>16.18</v>
      </c>
      <c r="J1625" s="21">
        <f t="shared" si="50"/>
        <v>23.265</v>
      </c>
      <c r="K1625" s="21">
        <f t="shared" si="51"/>
        <v>1692</v>
      </c>
    </row>
    <row r="1626" s="9" customFormat="1" ht="15" customHeight="1" spans="1:11">
      <c r="A1626" s="20">
        <v>1625</v>
      </c>
      <c r="B1626" s="21" t="s">
        <v>1744</v>
      </c>
      <c r="C1626" s="21" t="s">
        <v>1745</v>
      </c>
      <c r="D1626" s="21" t="s">
        <v>1321</v>
      </c>
      <c r="E1626" s="21" t="s">
        <v>1299</v>
      </c>
      <c r="F1626" s="20">
        <v>320</v>
      </c>
      <c r="G1626" s="21">
        <v>200</v>
      </c>
      <c r="H1626" s="21">
        <v>3100</v>
      </c>
      <c r="I1626" s="21">
        <v>7.6</v>
      </c>
      <c r="J1626" s="21">
        <f t="shared" si="50"/>
        <v>13.64</v>
      </c>
      <c r="K1626" s="21">
        <f t="shared" si="51"/>
        <v>992</v>
      </c>
    </row>
    <row r="1627" s="9" customFormat="1" ht="15" customHeight="1" spans="1:11">
      <c r="A1627" s="20">
        <v>1626</v>
      </c>
      <c r="B1627" s="21" t="s">
        <v>1746</v>
      </c>
      <c r="C1627" s="21" t="s">
        <v>1306</v>
      </c>
      <c r="D1627" s="21" t="s">
        <v>1307</v>
      </c>
      <c r="E1627" s="21" t="s">
        <v>1299</v>
      </c>
      <c r="F1627" s="20">
        <v>320</v>
      </c>
      <c r="G1627" s="21">
        <v>1110</v>
      </c>
      <c r="H1627" s="21">
        <v>24420</v>
      </c>
      <c r="I1627" s="21">
        <v>66.33</v>
      </c>
      <c r="J1627" s="21">
        <f t="shared" si="50"/>
        <v>107.448</v>
      </c>
      <c r="K1627" s="21">
        <f t="shared" si="51"/>
        <v>7814.4</v>
      </c>
    </row>
    <row r="1628" s="9" customFormat="1" ht="15" customHeight="1" spans="1:11">
      <c r="A1628" s="20">
        <v>1627</v>
      </c>
      <c r="B1628" s="21" t="s">
        <v>1747</v>
      </c>
      <c r="C1628" s="21" t="s">
        <v>1313</v>
      </c>
      <c r="D1628" s="21" t="s">
        <v>1330</v>
      </c>
      <c r="E1628" s="21" t="s">
        <v>1305</v>
      </c>
      <c r="F1628" s="20">
        <v>320</v>
      </c>
      <c r="G1628" s="21">
        <v>1024</v>
      </c>
      <c r="H1628" s="21">
        <v>14540.8</v>
      </c>
      <c r="I1628" s="21">
        <v>40.23</v>
      </c>
      <c r="J1628" s="21">
        <f t="shared" si="50"/>
        <v>63.97952</v>
      </c>
      <c r="K1628" s="21">
        <f t="shared" si="51"/>
        <v>4653.056</v>
      </c>
    </row>
    <row r="1629" s="9" customFormat="1" ht="15" customHeight="1" spans="1:11">
      <c r="A1629" s="20">
        <v>1628</v>
      </c>
      <c r="B1629" s="21" t="s">
        <v>1747</v>
      </c>
      <c r="C1629" s="21" t="s">
        <v>1313</v>
      </c>
      <c r="D1629" s="21" t="s">
        <v>1307</v>
      </c>
      <c r="E1629" s="21" t="s">
        <v>1299</v>
      </c>
      <c r="F1629" s="20">
        <v>320</v>
      </c>
      <c r="G1629" s="21">
        <v>300</v>
      </c>
      <c r="H1629" s="21">
        <v>5400</v>
      </c>
      <c r="I1629" s="21">
        <v>16.64</v>
      </c>
      <c r="J1629" s="21">
        <f t="shared" si="50"/>
        <v>23.76</v>
      </c>
      <c r="K1629" s="21">
        <f t="shared" si="51"/>
        <v>1728</v>
      </c>
    </row>
    <row r="1630" s="9" customFormat="1" ht="15" customHeight="1" spans="1:11">
      <c r="A1630" s="20">
        <v>1629</v>
      </c>
      <c r="B1630" s="21" t="s">
        <v>1747</v>
      </c>
      <c r="C1630" s="21" t="s">
        <v>1313</v>
      </c>
      <c r="D1630" s="21" t="s">
        <v>1363</v>
      </c>
      <c r="E1630" s="21" t="s">
        <v>1299</v>
      </c>
      <c r="F1630" s="20">
        <v>320</v>
      </c>
      <c r="G1630" s="21">
        <v>244</v>
      </c>
      <c r="H1630" s="21">
        <v>4392</v>
      </c>
      <c r="I1630" s="21">
        <v>13.53</v>
      </c>
      <c r="J1630" s="21">
        <f t="shared" si="50"/>
        <v>19.3248</v>
      </c>
      <c r="K1630" s="21">
        <f t="shared" si="51"/>
        <v>1405.44</v>
      </c>
    </row>
    <row r="1631" s="9" customFormat="1" ht="15" customHeight="1" spans="1:11">
      <c r="A1631" s="20">
        <v>1630</v>
      </c>
      <c r="B1631" s="21" t="s">
        <v>1747</v>
      </c>
      <c r="C1631" s="21" t="s">
        <v>1327</v>
      </c>
      <c r="D1631" s="21" t="s">
        <v>1316</v>
      </c>
      <c r="E1631" s="21" t="s">
        <v>1299</v>
      </c>
      <c r="F1631" s="20">
        <v>320</v>
      </c>
      <c r="G1631" s="21">
        <v>966</v>
      </c>
      <c r="H1631" s="21">
        <v>14973</v>
      </c>
      <c r="I1631" s="21">
        <v>58.195</v>
      </c>
      <c r="J1631" s="21">
        <f t="shared" si="50"/>
        <v>65.8812</v>
      </c>
      <c r="K1631" s="21">
        <f t="shared" si="51"/>
        <v>4791.36</v>
      </c>
    </row>
    <row r="1632" s="9" customFormat="1" ht="15" customHeight="1" spans="1:11">
      <c r="A1632" s="20">
        <v>1631</v>
      </c>
      <c r="B1632" s="21" t="s">
        <v>1748</v>
      </c>
      <c r="C1632" s="21" t="s">
        <v>1313</v>
      </c>
      <c r="D1632" s="21" t="s">
        <v>1307</v>
      </c>
      <c r="E1632" s="21" t="s">
        <v>1299</v>
      </c>
      <c r="F1632" s="20">
        <v>320</v>
      </c>
      <c r="G1632" s="21">
        <v>250</v>
      </c>
      <c r="H1632" s="21">
        <v>4167.5</v>
      </c>
      <c r="I1632" s="21">
        <v>11.64</v>
      </c>
      <c r="J1632" s="21">
        <f t="shared" si="50"/>
        <v>18.337</v>
      </c>
      <c r="K1632" s="21">
        <f t="shared" si="51"/>
        <v>1333.6</v>
      </c>
    </row>
    <row r="1633" s="9" customFormat="1" ht="15" customHeight="1" spans="1:11">
      <c r="A1633" s="20">
        <v>1632</v>
      </c>
      <c r="B1633" s="21" t="s">
        <v>1748</v>
      </c>
      <c r="C1633" s="21" t="s">
        <v>1313</v>
      </c>
      <c r="D1633" s="21" t="s">
        <v>1307</v>
      </c>
      <c r="E1633" s="21" t="s">
        <v>1299</v>
      </c>
      <c r="F1633" s="20">
        <v>320</v>
      </c>
      <c r="G1633" s="21">
        <v>150</v>
      </c>
      <c r="H1633" s="21">
        <v>2445</v>
      </c>
      <c r="I1633" s="21">
        <v>7.04</v>
      </c>
      <c r="J1633" s="21">
        <f t="shared" si="50"/>
        <v>10.758</v>
      </c>
      <c r="K1633" s="21">
        <f t="shared" si="51"/>
        <v>782.4</v>
      </c>
    </row>
    <row r="1634" s="9" customFormat="1" ht="15" customHeight="1" spans="1:11">
      <c r="A1634" s="20">
        <v>1633</v>
      </c>
      <c r="B1634" s="21" t="s">
        <v>1748</v>
      </c>
      <c r="C1634" s="21" t="s">
        <v>1313</v>
      </c>
      <c r="D1634" s="21" t="s">
        <v>1307</v>
      </c>
      <c r="E1634" s="21" t="s">
        <v>1299</v>
      </c>
      <c r="F1634" s="20">
        <v>320</v>
      </c>
      <c r="G1634" s="21">
        <v>150</v>
      </c>
      <c r="H1634" s="21">
        <v>1860</v>
      </c>
      <c r="I1634" s="21">
        <v>5.97</v>
      </c>
      <c r="J1634" s="21">
        <f t="shared" si="50"/>
        <v>8.184</v>
      </c>
      <c r="K1634" s="21">
        <f t="shared" si="51"/>
        <v>595.2</v>
      </c>
    </row>
    <row r="1635" s="9" customFormat="1" ht="15" customHeight="1" spans="1:11">
      <c r="A1635" s="20">
        <v>1634</v>
      </c>
      <c r="B1635" s="21" t="s">
        <v>1748</v>
      </c>
      <c r="C1635" s="21" t="s">
        <v>1361</v>
      </c>
      <c r="D1635" s="21" t="s">
        <v>1362</v>
      </c>
      <c r="E1635" s="21" t="s">
        <v>1299</v>
      </c>
      <c r="F1635" s="20">
        <v>320</v>
      </c>
      <c r="G1635" s="21">
        <v>4</v>
      </c>
      <c r="H1635" s="21">
        <v>44.6</v>
      </c>
      <c r="I1635" s="21">
        <v>0.104</v>
      </c>
      <c r="J1635" s="21">
        <f t="shared" si="50"/>
        <v>0.19624</v>
      </c>
      <c r="K1635" s="21">
        <f t="shared" si="51"/>
        <v>14.272</v>
      </c>
    </row>
    <row r="1636" s="9" customFormat="1" ht="15" customHeight="1" spans="1:11">
      <c r="A1636" s="20">
        <v>1635</v>
      </c>
      <c r="B1636" s="21" t="s">
        <v>1749</v>
      </c>
      <c r="C1636" s="21" t="s">
        <v>1317</v>
      </c>
      <c r="D1636" s="21" t="s">
        <v>1350</v>
      </c>
      <c r="E1636" s="21" t="s">
        <v>1299</v>
      </c>
      <c r="F1636" s="20">
        <v>320</v>
      </c>
      <c r="G1636" s="21">
        <v>200</v>
      </c>
      <c r="H1636" s="21">
        <v>3400</v>
      </c>
      <c r="I1636" s="21">
        <v>7.663</v>
      </c>
      <c r="J1636" s="21">
        <f t="shared" si="50"/>
        <v>14.96</v>
      </c>
      <c r="K1636" s="21">
        <f t="shared" si="51"/>
        <v>1088</v>
      </c>
    </row>
    <row r="1637" s="9" customFormat="1" ht="15" customHeight="1" spans="1:11">
      <c r="A1637" s="20">
        <v>1636</v>
      </c>
      <c r="B1637" s="21" t="s">
        <v>1749</v>
      </c>
      <c r="C1637" s="21" t="s">
        <v>1317</v>
      </c>
      <c r="D1637" s="21" t="s">
        <v>1366</v>
      </c>
      <c r="E1637" s="21" t="s">
        <v>1299</v>
      </c>
      <c r="F1637" s="20">
        <v>320</v>
      </c>
      <c r="G1637" s="21">
        <v>200</v>
      </c>
      <c r="H1637" s="21">
        <v>3400</v>
      </c>
      <c r="I1637" s="21">
        <v>7.663</v>
      </c>
      <c r="J1637" s="21">
        <f t="shared" si="50"/>
        <v>14.96</v>
      </c>
      <c r="K1637" s="21">
        <f t="shared" si="51"/>
        <v>1088</v>
      </c>
    </row>
    <row r="1638" s="9" customFormat="1" ht="15" customHeight="1" spans="1:11">
      <c r="A1638" s="20">
        <v>1637</v>
      </c>
      <c r="B1638" s="21" t="s">
        <v>1749</v>
      </c>
      <c r="C1638" s="21" t="s">
        <v>1317</v>
      </c>
      <c r="D1638" s="21" t="s">
        <v>1366</v>
      </c>
      <c r="E1638" s="21" t="s">
        <v>1299</v>
      </c>
      <c r="F1638" s="20">
        <v>320</v>
      </c>
      <c r="G1638" s="21">
        <v>200</v>
      </c>
      <c r="H1638" s="21">
        <v>3400</v>
      </c>
      <c r="I1638" s="21">
        <v>7.663</v>
      </c>
      <c r="J1638" s="21">
        <f t="shared" si="50"/>
        <v>14.96</v>
      </c>
      <c r="K1638" s="21">
        <f t="shared" si="51"/>
        <v>1088</v>
      </c>
    </row>
    <row r="1639" s="9" customFormat="1" ht="15" customHeight="1" spans="1:11">
      <c r="A1639" s="20">
        <v>1638</v>
      </c>
      <c r="B1639" s="21" t="s">
        <v>1749</v>
      </c>
      <c r="C1639" s="21" t="s">
        <v>1317</v>
      </c>
      <c r="D1639" s="21" t="s">
        <v>1366</v>
      </c>
      <c r="E1639" s="21" t="s">
        <v>1299</v>
      </c>
      <c r="F1639" s="20">
        <v>320</v>
      </c>
      <c r="G1639" s="21">
        <v>1</v>
      </c>
      <c r="H1639" s="21">
        <v>12.5</v>
      </c>
      <c r="I1639" s="21">
        <v>0.037</v>
      </c>
      <c r="J1639" s="21">
        <f t="shared" si="50"/>
        <v>0.055</v>
      </c>
      <c r="K1639" s="21">
        <f t="shared" si="51"/>
        <v>4</v>
      </c>
    </row>
    <row r="1640" s="9" customFormat="1" ht="15" customHeight="1" spans="1:11">
      <c r="A1640" s="20">
        <v>1639</v>
      </c>
      <c r="B1640" s="21" t="s">
        <v>1749</v>
      </c>
      <c r="C1640" s="21" t="s">
        <v>1303</v>
      </c>
      <c r="D1640" s="21" t="s">
        <v>1301</v>
      </c>
      <c r="E1640" s="21" t="s">
        <v>1305</v>
      </c>
      <c r="F1640" s="20">
        <v>320</v>
      </c>
      <c r="G1640" s="21">
        <v>63</v>
      </c>
      <c r="H1640" s="21">
        <v>1260</v>
      </c>
      <c r="I1640" s="21">
        <v>5.715</v>
      </c>
      <c r="J1640" s="21">
        <f t="shared" si="50"/>
        <v>5.544</v>
      </c>
      <c r="K1640" s="21">
        <f t="shared" si="51"/>
        <v>403.2</v>
      </c>
    </row>
    <row r="1641" s="9" customFormat="1" ht="15" customHeight="1" spans="1:11">
      <c r="A1641" s="20">
        <v>1640</v>
      </c>
      <c r="B1641" s="21" t="s">
        <v>1749</v>
      </c>
      <c r="C1641" s="21" t="s">
        <v>1600</v>
      </c>
      <c r="D1641" s="21" t="s">
        <v>1307</v>
      </c>
      <c r="E1641" s="21" t="s">
        <v>1305</v>
      </c>
      <c r="F1641" s="20">
        <v>320</v>
      </c>
      <c r="G1641" s="21">
        <v>30</v>
      </c>
      <c r="H1641" s="21">
        <v>684</v>
      </c>
      <c r="I1641" s="21">
        <v>1.5</v>
      </c>
      <c r="J1641" s="21">
        <f t="shared" si="50"/>
        <v>3.0096</v>
      </c>
      <c r="K1641" s="21">
        <f t="shared" si="51"/>
        <v>218.88</v>
      </c>
    </row>
    <row r="1642" s="9" customFormat="1" ht="15" customHeight="1" spans="1:11">
      <c r="A1642" s="20">
        <v>1641</v>
      </c>
      <c r="B1642" s="21" t="s">
        <v>1749</v>
      </c>
      <c r="C1642" s="21" t="s">
        <v>1444</v>
      </c>
      <c r="D1642" s="21" t="s">
        <v>1321</v>
      </c>
      <c r="E1642" s="21" t="s">
        <v>1299</v>
      </c>
      <c r="F1642" s="20">
        <v>320</v>
      </c>
      <c r="G1642" s="21">
        <v>500</v>
      </c>
      <c r="H1642" s="21">
        <v>7500</v>
      </c>
      <c r="I1642" s="21">
        <v>19.1</v>
      </c>
      <c r="J1642" s="21">
        <f t="shared" si="50"/>
        <v>33</v>
      </c>
      <c r="K1642" s="21">
        <f t="shared" si="51"/>
        <v>2400</v>
      </c>
    </row>
    <row r="1643" s="9" customFormat="1" ht="15" customHeight="1" spans="1:11">
      <c r="A1643" s="20">
        <v>1642</v>
      </c>
      <c r="B1643" s="21" t="s">
        <v>1749</v>
      </c>
      <c r="C1643" s="21" t="s">
        <v>1436</v>
      </c>
      <c r="D1643" s="21" t="s">
        <v>1437</v>
      </c>
      <c r="E1643" s="21" t="s">
        <v>1305</v>
      </c>
      <c r="F1643" s="20">
        <v>320</v>
      </c>
      <c r="G1643" s="21">
        <v>250</v>
      </c>
      <c r="H1643" s="21">
        <v>3675</v>
      </c>
      <c r="I1643" s="21">
        <v>10.37</v>
      </c>
      <c r="J1643" s="21">
        <f t="shared" si="50"/>
        <v>16.17</v>
      </c>
      <c r="K1643" s="21">
        <f t="shared" si="51"/>
        <v>1176</v>
      </c>
    </row>
    <row r="1644" s="9" customFormat="1" ht="15" customHeight="1" spans="1:11">
      <c r="A1644" s="20">
        <v>1643</v>
      </c>
      <c r="B1644" s="21" t="s">
        <v>1749</v>
      </c>
      <c r="C1644" s="21" t="s">
        <v>1436</v>
      </c>
      <c r="D1644" s="21" t="s">
        <v>1437</v>
      </c>
      <c r="E1644" s="21" t="s">
        <v>1305</v>
      </c>
      <c r="F1644" s="20">
        <v>320</v>
      </c>
      <c r="G1644" s="21">
        <v>150</v>
      </c>
      <c r="H1644" s="21">
        <v>2850</v>
      </c>
      <c r="I1644" s="21">
        <v>9.57</v>
      </c>
      <c r="J1644" s="21">
        <f t="shared" si="50"/>
        <v>12.54</v>
      </c>
      <c r="K1644" s="21">
        <f t="shared" si="51"/>
        <v>912</v>
      </c>
    </row>
    <row r="1645" s="9" customFormat="1" ht="15" customHeight="1" spans="1:11">
      <c r="A1645" s="20">
        <v>1644</v>
      </c>
      <c r="B1645" s="21" t="s">
        <v>1750</v>
      </c>
      <c r="C1645" s="21" t="s">
        <v>1367</v>
      </c>
      <c r="D1645" s="21" t="s">
        <v>1368</v>
      </c>
      <c r="E1645" s="21" t="s">
        <v>1305</v>
      </c>
      <c r="F1645" s="20">
        <v>320</v>
      </c>
      <c r="G1645" s="21">
        <v>67</v>
      </c>
      <c r="H1645" s="21">
        <v>1206</v>
      </c>
      <c r="I1645" s="21">
        <v>2.74</v>
      </c>
      <c r="J1645" s="21">
        <f t="shared" si="50"/>
        <v>5.3064</v>
      </c>
      <c r="K1645" s="21">
        <f t="shared" si="51"/>
        <v>385.92</v>
      </c>
    </row>
    <row r="1646" s="9" customFormat="1" ht="15" customHeight="1" spans="1:11">
      <c r="A1646" s="20">
        <v>1645</v>
      </c>
      <c r="B1646" s="21" t="s">
        <v>1750</v>
      </c>
      <c r="C1646" s="21" t="s">
        <v>1367</v>
      </c>
      <c r="D1646" s="21" t="s">
        <v>1368</v>
      </c>
      <c r="E1646" s="21" t="s">
        <v>1305</v>
      </c>
      <c r="F1646" s="20">
        <v>320</v>
      </c>
      <c r="G1646" s="21">
        <v>75</v>
      </c>
      <c r="H1646" s="21">
        <v>900</v>
      </c>
      <c r="I1646" s="21">
        <v>2.14</v>
      </c>
      <c r="J1646" s="21">
        <f t="shared" si="50"/>
        <v>3.96</v>
      </c>
      <c r="K1646" s="21">
        <f t="shared" si="51"/>
        <v>288</v>
      </c>
    </row>
    <row r="1647" s="9" customFormat="1" ht="15" customHeight="1" spans="1:11">
      <c r="A1647" s="20">
        <v>1646</v>
      </c>
      <c r="B1647" s="21" t="s">
        <v>1750</v>
      </c>
      <c r="C1647" s="21" t="s">
        <v>1367</v>
      </c>
      <c r="D1647" s="21" t="s">
        <v>1368</v>
      </c>
      <c r="E1647" s="21" t="s">
        <v>1305</v>
      </c>
      <c r="F1647" s="20">
        <v>320</v>
      </c>
      <c r="G1647" s="21">
        <v>250</v>
      </c>
      <c r="H1647" s="21">
        <v>5000</v>
      </c>
      <c r="I1647" s="21">
        <v>11.29</v>
      </c>
      <c r="J1647" s="21">
        <f t="shared" si="50"/>
        <v>22</v>
      </c>
      <c r="K1647" s="21">
        <f t="shared" si="51"/>
        <v>1600</v>
      </c>
    </row>
    <row r="1648" s="9" customFormat="1" ht="15" customHeight="1" spans="1:11">
      <c r="A1648" s="20">
        <v>1647</v>
      </c>
      <c r="B1648" s="21" t="s">
        <v>1750</v>
      </c>
      <c r="C1648" s="21" t="s">
        <v>1303</v>
      </c>
      <c r="D1648" s="21" t="s">
        <v>1304</v>
      </c>
      <c r="E1648" s="21" t="s">
        <v>1299</v>
      </c>
      <c r="F1648" s="20">
        <v>320</v>
      </c>
      <c r="G1648" s="21">
        <v>74</v>
      </c>
      <c r="H1648" s="21">
        <v>851</v>
      </c>
      <c r="I1648" s="21">
        <v>2.756</v>
      </c>
      <c r="J1648" s="21">
        <f t="shared" si="50"/>
        <v>3.7444</v>
      </c>
      <c r="K1648" s="21">
        <f t="shared" si="51"/>
        <v>272.32</v>
      </c>
    </row>
    <row r="1649" s="9" customFormat="1" ht="15" customHeight="1" spans="1:11">
      <c r="A1649" s="20">
        <v>1648</v>
      </c>
      <c r="B1649" s="21" t="s">
        <v>1750</v>
      </c>
      <c r="C1649" s="21" t="s">
        <v>1303</v>
      </c>
      <c r="D1649" s="21" t="s">
        <v>1304</v>
      </c>
      <c r="E1649" s="21" t="s">
        <v>1299</v>
      </c>
      <c r="F1649" s="20">
        <v>320</v>
      </c>
      <c r="G1649" s="21">
        <v>65</v>
      </c>
      <c r="H1649" s="21">
        <v>682.5</v>
      </c>
      <c r="I1649" s="21">
        <v>2.421</v>
      </c>
      <c r="J1649" s="21">
        <f t="shared" si="50"/>
        <v>3.003</v>
      </c>
      <c r="K1649" s="21">
        <f t="shared" si="51"/>
        <v>218.4</v>
      </c>
    </row>
    <row r="1650" s="9" customFormat="1" ht="15" customHeight="1" spans="1:11">
      <c r="A1650" s="20">
        <v>1649</v>
      </c>
      <c r="B1650" s="21" t="s">
        <v>1750</v>
      </c>
      <c r="C1650" s="21" t="s">
        <v>1303</v>
      </c>
      <c r="D1650" s="21" t="s">
        <v>1304</v>
      </c>
      <c r="E1650" s="21" t="s">
        <v>1299</v>
      </c>
      <c r="F1650" s="20">
        <v>320</v>
      </c>
      <c r="G1650" s="21">
        <v>87</v>
      </c>
      <c r="H1650" s="21">
        <v>1000.5</v>
      </c>
      <c r="I1650" s="21">
        <v>3.241</v>
      </c>
      <c r="J1650" s="21">
        <f t="shared" si="50"/>
        <v>4.4022</v>
      </c>
      <c r="K1650" s="21">
        <f t="shared" si="51"/>
        <v>320.16</v>
      </c>
    </row>
    <row r="1651" s="9" customFormat="1" ht="15" customHeight="1" spans="1:11">
      <c r="A1651" s="20">
        <v>1650</v>
      </c>
      <c r="B1651" s="21" t="s">
        <v>1750</v>
      </c>
      <c r="C1651" s="21" t="s">
        <v>1361</v>
      </c>
      <c r="D1651" s="21" t="s">
        <v>1362</v>
      </c>
      <c r="E1651" s="21" t="s">
        <v>1299</v>
      </c>
      <c r="F1651" s="20">
        <v>320</v>
      </c>
      <c r="G1651" s="21">
        <v>100</v>
      </c>
      <c r="H1651" s="21">
        <v>2150</v>
      </c>
      <c r="I1651" s="21">
        <v>5.48</v>
      </c>
      <c r="J1651" s="21">
        <f t="shared" si="50"/>
        <v>9.46</v>
      </c>
      <c r="K1651" s="21">
        <f t="shared" si="51"/>
        <v>688</v>
      </c>
    </row>
    <row r="1652" s="9" customFormat="1" ht="15" customHeight="1" spans="1:11">
      <c r="A1652" s="20">
        <v>1651</v>
      </c>
      <c r="B1652" s="21" t="s">
        <v>1750</v>
      </c>
      <c r="C1652" s="21" t="s">
        <v>1361</v>
      </c>
      <c r="D1652" s="21" t="s">
        <v>1362</v>
      </c>
      <c r="E1652" s="21" t="s">
        <v>1299</v>
      </c>
      <c r="F1652" s="20">
        <v>320</v>
      </c>
      <c r="G1652" s="21">
        <v>75</v>
      </c>
      <c r="H1652" s="21">
        <v>1155</v>
      </c>
      <c r="I1652" s="21">
        <v>3.929</v>
      </c>
      <c r="J1652" s="21">
        <f t="shared" si="50"/>
        <v>5.082</v>
      </c>
      <c r="K1652" s="21">
        <f t="shared" si="51"/>
        <v>369.6</v>
      </c>
    </row>
    <row r="1653" s="9" customFormat="1" ht="15" customHeight="1" spans="1:11">
      <c r="A1653" s="20">
        <v>1652</v>
      </c>
      <c r="B1653" s="21" t="s">
        <v>1750</v>
      </c>
      <c r="C1653" s="21" t="s">
        <v>1361</v>
      </c>
      <c r="D1653" s="21" t="s">
        <v>1362</v>
      </c>
      <c r="E1653" s="21" t="s">
        <v>1299</v>
      </c>
      <c r="F1653" s="20">
        <v>320</v>
      </c>
      <c r="G1653" s="21">
        <v>34</v>
      </c>
      <c r="H1653" s="21">
        <v>323</v>
      </c>
      <c r="I1653" s="21">
        <v>0.144</v>
      </c>
      <c r="J1653" s="21">
        <f t="shared" si="50"/>
        <v>1.4212</v>
      </c>
      <c r="K1653" s="21">
        <f t="shared" si="51"/>
        <v>103.36</v>
      </c>
    </row>
    <row r="1654" s="9" customFormat="1" ht="15" customHeight="1" spans="1:11">
      <c r="A1654" s="20">
        <v>1653</v>
      </c>
      <c r="B1654" s="21" t="s">
        <v>1750</v>
      </c>
      <c r="C1654" s="21" t="s">
        <v>1361</v>
      </c>
      <c r="D1654" s="21" t="s">
        <v>1362</v>
      </c>
      <c r="E1654" s="21" t="s">
        <v>1299</v>
      </c>
      <c r="F1654" s="20">
        <v>320</v>
      </c>
      <c r="G1654" s="21">
        <v>2</v>
      </c>
      <c r="H1654" s="21">
        <v>2.8</v>
      </c>
      <c r="I1654" s="21">
        <v>0.015</v>
      </c>
      <c r="J1654" s="21">
        <f t="shared" si="50"/>
        <v>0.01232</v>
      </c>
      <c r="K1654" s="21">
        <f t="shared" si="51"/>
        <v>0.896</v>
      </c>
    </row>
    <row r="1655" s="9" customFormat="1" ht="15" customHeight="1" spans="1:11">
      <c r="A1655" s="20">
        <v>1654</v>
      </c>
      <c r="B1655" s="21" t="s">
        <v>1750</v>
      </c>
      <c r="C1655" s="21" t="s">
        <v>1361</v>
      </c>
      <c r="D1655" s="21" t="s">
        <v>1362</v>
      </c>
      <c r="E1655" s="21" t="s">
        <v>1299</v>
      </c>
      <c r="F1655" s="20">
        <v>320</v>
      </c>
      <c r="G1655" s="21">
        <v>7</v>
      </c>
      <c r="H1655" s="21">
        <v>85.7</v>
      </c>
      <c r="I1655" s="21">
        <v>0.223</v>
      </c>
      <c r="J1655" s="21">
        <f t="shared" si="50"/>
        <v>0.37708</v>
      </c>
      <c r="K1655" s="21">
        <f t="shared" si="51"/>
        <v>27.424</v>
      </c>
    </row>
    <row r="1656" s="9" customFormat="1" ht="15" customHeight="1" spans="1:11">
      <c r="A1656" s="20">
        <v>1655</v>
      </c>
      <c r="B1656" s="21" t="s">
        <v>1750</v>
      </c>
      <c r="C1656" s="21" t="s">
        <v>1444</v>
      </c>
      <c r="D1656" s="21" t="s">
        <v>1321</v>
      </c>
      <c r="E1656" s="21" t="s">
        <v>1299</v>
      </c>
      <c r="F1656" s="20">
        <v>320</v>
      </c>
      <c r="G1656" s="21">
        <v>550</v>
      </c>
      <c r="H1656" s="21">
        <v>8250</v>
      </c>
      <c r="I1656" s="21">
        <v>21</v>
      </c>
      <c r="J1656" s="21">
        <f t="shared" si="50"/>
        <v>36.3</v>
      </c>
      <c r="K1656" s="21">
        <f t="shared" si="51"/>
        <v>2640</v>
      </c>
    </row>
    <row r="1657" s="9" customFormat="1" ht="15" customHeight="1" spans="1:11">
      <c r="A1657" s="20">
        <v>1656</v>
      </c>
      <c r="B1657" s="21" t="s">
        <v>1751</v>
      </c>
      <c r="C1657" s="21" t="s">
        <v>1306</v>
      </c>
      <c r="D1657" s="21" t="s">
        <v>1307</v>
      </c>
      <c r="E1657" s="21" t="s">
        <v>1299</v>
      </c>
      <c r="F1657" s="20">
        <v>320</v>
      </c>
      <c r="G1657" s="21">
        <v>730</v>
      </c>
      <c r="H1657" s="21">
        <v>11315</v>
      </c>
      <c r="I1657" s="21">
        <v>27.5</v>
      </c>
      <c r="J1657" s="21">
        <f t="shared" si="50"/>
        <v>49.786</v>
      </c>
      <c r="K1657" s="21">
        <f t="shared" si="51"/>
        <v>3620.8</v>
      </c>
    </row>
    <row r="1658" s="9" customFormat="1" ht="15" customHeight="1" spans="1:11">
      <c r="A1658" s="20">
        <v>1657</v>
      </c>
      <c r="B1658" s="21" t="s">
        <v>1751</v>
      </c>
      <c r="C1658" s="21" t="s">
        <v>1546</v>
      </c>
      <c r="D1658" s="21" t="s">
        <v>1307</v>
      </c>
      <c r="E1658" s="21" t="s">
        <v>1299</v>
      </c>
      <c r="F1658" s="20">
        <v>320</v>
      </c>
      <c r="G1658" s="21">
        <v>300</v>
      </c>
      <c r="H1658" s="21">
        <v>5460</v>
      </c>
      <c r="I1658" s="21">
        <v>13.923</v>
      </c>
      <c r="J1658" s="21">
        <f t="shared" si="50"/>
        <v>24.024</v>
      </c>
      <c r="K1658" s="21">
        <f t="shared" si="51"/>
        <v>1747.2</v>
      </c>
    </row>
    <row r="1659" s="9" customFormat="1" ht="15" customHeight="1" spans="1:11">
      <c r="A1659" s="20">
        <v>1658</v>
      </c>
      <c r="B1659" s="21" t="s">
        <v>1751</v>
      </c>
      <c r="C1659" s="21" t="s">
        <v>1371</v>
      </c>
      <c r="D1659" s="21" t="s">
        <v>1372</v>
      </c>
      <c r="E1659" s="21" t="s">
        <v>1299</v>
      </c>
      <c r="F1659" s="20">
        <v>320</v>
      </c>
      <c r="G1659" s="21">
        <v>125</v>
      </c>
      <c r="H1659" s="21">
        <v>1875</v>
      </c>
      <c r="I1659" s="21">
        <v>5.5</v>
      </c>
      <c r="J1659" s="21">
        <f t="shared" si="50"/>
        <v>8.25</v>
      </c>
      <c r="K1659" s="21">
        <f t="shared" si="51"/>
        <v>600</v>
      </c>
    </row>
    <row r="1660" s="9" customFormat="1" ht="15" customHeight="1" spans="1:11">
      <c r="A1660" s="20">
        <v>1659</v>
      </c>
      <c r="B1660" s="21" t="s">
        <v>1751</v>
      </c>
      <c r="C1660" s="21" t="s">
        <v>1371</v>
      </c>
      <c r="D1660" s="21" t="s">
        <v>1328</v>
      </c>
      <c r="E1660" s="21" t="s">
        <v>1299</v>
      </c>
      <c r="F1660" s="20">
        <v>320</v>
      </c>
      <c r="G1660" s="21">
        <v>1</v>
      </c>
      <c r="H1660" s="21">
        <v>6.4</v>
      </c>
      <c r="I1660" s="21">
        <v>0.02</v>
      </c>
      <c r="J1660" s="21">
        <f t="shared" si="50"/>
        <v>0.02816</v>
      </c>
      <c r="K1660" s="21">
        <f t="shared" si="51"/>
        <v>2.048</v>
      </c>
    </row>
    <row r="1661" s="9" customFormat="1" ht="15" customHeight="1" spans="1:11">
      <c r="A1661" s="20">
        <v>1660</v>
      </c>
      <c r="B1661" s="21" t="s">
        <v>1752</v>
      </c>
      <c r="C1661" s="21" t="s">
        <v>1317</v>
      </c>
      <c r="D1661" s="21" t="s">
        <v>1350</v>
      </c>
      <c r="E1661" s="21" t="s">
        <v>1299</v>
      </c>
      <c r="F1661" s="20">
        <v>320</v>
      </c>
      <c r="G1661" s="21">
        <v>200</v>
      </c>
      <c r="H1661" s="21">
        <v>3400</v>
      </c>
      <c r="I1661" s="21">
        <v>7.663</v>
      </c>
      <c r="J1661" s="21">
        <f t="shared" si="50"/>
        <v>14.96</v>
      </c>
      <c r="K1661" s="21">
        <f t="shared" si="51"/>
        <v>1088</v>
      </c>
    </row>
    <row r="1662" s="9" customFormat="1" ht="15" customHeight="1" spans="1:11">
      <c r="A1662" s="20">
        <v>1661</v>
      </c>
      <c r="B1662" s="21" t="s">
        <v>1752</v>
      </c>
      <c r="C1662" s="21" t="s">
        <v>1317</v>
      </c>
      <c r="D1662" s="21" t="s">
        <v>1307</v>
      </c>
      <c r="E1662" s="21" t="s">
        <v>1299</v>
      </c>
      <c r="F1662" s="20">
        <v>320</v>
      </c>
      <c r="G1662" s="21">
        <v>3</v>
      </c>
      <c r="H1662" s="21">
        <v>31.1</v>
      </c>
      <c r="I1662" s="21">
        <v>0.103</v>
      </c>
      <c r="J1662" s="21">
        <f t="shared" si="50"/>
        <v>0.13684</v>
      </c>
      <c r="K1662" s="21">
        <f t="shared" si="51"/>
        <v>9.952</v>
      </c>
    </row>
    <row r="1663" s="9" customFormat="1" ht="15" customHeight="1" spans="1:11">
      <c r="A1663" s="20">
        <v>1662</v>
      </c>
      <c r="B1663" s="21" t="s">
        <v>1752</v>
      </c>
      <c r="C1663" s="21" t="s">
        <v>1317</v>
      </c>
      <c r="D1663" s="21" t="s">
        <v>1307</v>
      </c>
      <c r="E1663" s="21" t="s">
        <v>1299</v>
      </c>
      <c r="F1663" s="20">
        <v>320</v>
      </c>
      <c r="G1663" s="21">
        <v>3</v>
      </c>
      <c r="H1663" s="21">
        <v>22.6</v>
      </c>
      <c r="I1663" s="21">
        <v>0.113</v>
      </c>
      <c r="J1663" s="21">
        <f t="shared" si="50"/>
        <v>0.09944</v>
      </c>
      <c r="K1663" s="21">
        <f t="shared" si="51"/>
        <v>7.232</v>
      </c>
    </row>
    <row r="1664" s="9" customFormat="1" ht="15" customHeight="1" spans="1:11">
      <c r="A1664" s="20">
        <v>1663</v>
      </c>
      <c r="B1664" s="21" t="s">
        <v>1752</v>
      </c>
      <c r="C1664" s="21" t="s">
        <v>1317</v>
      </c>
      <c r="D1664" s="21" t="s">
        <v>1307</v>
      </c>
      <c r="E1664" s="21" t="s">
        <v>1299</v>
      </c>
      <c r="F1664" s="20">
        <v>320</v>
      </c>
      <c r="G1664" s="21">
        <v>0.1</v>
      </c>
      <c r="H1664" s="21">
        <v>0.5</v>
      </c>
      <c r="I1664" s="21">
        <v>0.001</v>
      </c>
      <c r="J1664" s="21">
        <f t="shared" si="50"/>
        <v>0.0022</v>
      </c>
      <c r="K1664" s="21">
        <f t="shared" si="51"/>
        <v>0.16</v>
      </c>
    </row>
    <row r="1665" s="9" customFormat="1" ht="15" customHeight="1" spans="1:11">
      <c r="A1665" s="20">
        <v>1664</v>
      </c>
      <c r="B1665" s="21" t="s">
        <v>1752</v>
      </c>
      <c r="C1665" s="21" t="s">
        <v>1317</v>
      </c>
      <c r="D1665" s="21" t="s">
        <v>1307</v>
      </c>
      <c r="E1665" s="21" t="s">
        <v>1299</v>
      </c>
      <c r="F1665" s="20">
        <v>320</v>
      </c>
      <c r="G1665" s="21">
        <v>3.9</v>
      </c>
      <c r="H1665" s="21">
        <v>33.1</v>
      </c>
      <c r="I1665" s="21">
        <v>0.1</v>
      </c>
      <c r="J1665" s="21">
        <f t="shared" si="50"/>
        <v>0.14564</v>
      </c>
      <c r="K1665" s="21">
        <f t="shared" si="51"/>
        <v>10.592</v>
      </c>
    </row>
    <row r="1666" s="9" customFormat="1" ht="15" customHeight="1" spans="1:11">
      <c r="A1666" s="20">
        <v>1665</v>
      </c>
      <c r="B1666" s="21" t="s">
        <v>1752</v>
      </c>
      <c r="C1666" s="21" t="s">
        <v>1303</v>
      </c>
      <c r="D1666" s="21" t="s">
        <v>1301</v>
      </c>
      <c r="E1666" s="21" t="s">
        <v>1299</v>
      </c>
      <c r="F1666" s="20">
        <v>320</v>
      </c>
      <c r="G1666" s="21">
        <v>63</v>
      </c>
      <c r="H1666" s="21">
        <v>724.5</v>
      </c>
      <c r="I1666" s="21">
        <v>2.347</v>
      </c>
      <c r="J1666" s="21">
        <f t="shared" ref="J1666:J1681" si="52">SUMPRODUCT(0.01375,F1666,H1666/1000)</f>
        <v>3.1878</v>
      </c>
      <c r="K1666" s="21">
        <f t="shared" ref="K1666:K1681" si="53">SUMPRODUCT(F1666,H1666/1000)</f>
        <v>231.84</v>
      </c>
    </row>
    <row r="1667" s="9" customFormat="1" ht="15" customHeight="1" spans="1:11">
      <c r="A1667" s="20">
        <v>1666</v>
      </c>
      <c r="B1667" s="21" t="s">
        <v>1753</v>
      </c>
      <c r="C1667" s="21" t="s">
        <v>1297</v>
      </c>
      <c r="D1667" s="21" t="s">
        <v>1301</v>
      </c>
      <c r="E1667" s="21" t="s">
        <v>1299</v>
      </c>
      <c r="F1667" s="20">
        <v>320</v>
      </c>
      <c r="G1667" s="21">
        <v>250</v>
      </c>
      <c r="H1667" s="21">
        <v>3875</v>
      </c>
      <c r="I1667" s="21">
        <v>10.57</v>
      </c>
      <c r="J1667" s="21">
        <f t="shared" si="52"/>
        <v>17.05</v>
      </c>
      <c r="K1667" s="21">
        <f t="shared" si="53"/>
        <v>1240</v>
      </c>
    </row>
    <row r="1668" s="9" customFormat="1" ht="15" customHeight="1" spans="1:11">
      <c r="A1668" s="20">
        <v>1667</v>
      </c>
      <c r="B1668" s="21" t="s">
        <v>1753</v>
      </c>
      <c r="C1668" s="21" t="s">
        <v>1414</v>
      </c>
      <c r="D1668" s="21" t="s">
        <v>1321</v>
      </c>
      <c r="E1668" s="21" t="s">
        <v>1305</v>
      </c>
      <c r="F1668" s="20">
        <v>320</v>
      </c>
      <c r="G1668" s="21">
        <v>800</v>
      </c>
      <c r="H1668" s="21">
        <v>8592</v>
      </c>
      <c r="I1668" s="21">
        <v>33.7</v>
      </c>
      <c r="J1668" s="21">
        <f t="shared" si="52"/>
        <v>37.8048</v>
      </c>
      <c r="K1668" s="21">
        <f t="shared" si="53"/>
        <v>2749.44</v>
      </c>
    </row>
    <row r="1669" s="9" customFormat="1" ht="15" customHeight="1" spans="1:11">
      <c r="A1669" s="20">
        <v>1668</v>
      </c>
      <c r="B1669" s="21" t="s">
        <v>1753</v>
      </c>
      <c r="C1669" s="21" t="s">
        <v>1414</v>
      </c>
      <c r="D1669" s="21" t="s">
        <v>1321</v>
      </c>
      <c r="E1669" s="21" t="s">
        <v>1305</v>
      </c>
      <c r="F1669" s="20">
        <v>320</v>
      </c>
      <c r="G1669" s="21">
        <v>804</v>
      </c>
      <c r="H1669" s="21">
        <v>11175.6</v>
      </c>
      <c r="I1669" s="21">
        <v>49.88</v>
      </c>
      <c r="J1669" s="21">
        <f t="shared" si="52"/>
        <v>49.17264</v>
      </c>
      <c r="K1669" s="21">
        <f t="shared" si="53"/>
        <v>3576.192</v>
      </c>
    </row>
    <row r="1670" s="9" customFormat="1" ht="15" customHeight="1" spans="1:11">
      <c r="A1670" s="20">
        <v>1669</v>
      </c>
      <c r="B1670" s="21" t="s">
        <v>1754</v>
      </c>
      <c r="C1670" s="21" t="s">
        <v>1403</v>
      </c>
      <c r="D1670" s="21" t="s">
        <v>1325</v>
      </c>
      <c r="E1670" s="21" t="s">
        <v>1299</v>
      </c>
      <c r="F1670" s="20">
        <v>320</v>
      </c>
      <c r="G1670" s="21">
        <v>250</v>
      </c>
      <c r="H1670" s="21">
        <v>3875</v>
      </c>
      <c r="I1670" s="21">
        <v>10.46</v>
      </c>
      <c r="J1670" s="21">
        <f t="shared" si="52"/>
        <v>17.05</v>
      </c>
      <c r="K1670" s="21">
        <f t="shared" si="53"/>
        <v>1240</v>
      </c>
    </row>
    <row r="1671" s="9" customFormat="1" ht="15" customHeight="1" spans="1:11">
      <c r="A1671" s="20">
        <v>1670</v>
      </c>
      <c r="B1671" s="21" t="s">
        <v>1754</v>
      </c>
      <c r="C1671" s="21" t="s">
        <v>1403</v>
      </c>
      <c r="D1671" s="21" t="s">
        <v>1325</v>
      </c>
      <c r="E1671" s="21" t="s">
        <v>1299</v>
      </c>
      <c r="F1671" s="20">
        <v>320</v>
      </c>
      <c r="G1671" s="21">
        <v>2</v>
      </c>
      <c r="H1671" s="21">
        <v>16</v>
      </c>
      <c r="I1671" s="21">
        <v>0.06</v>
      </c>
      <c r="J1671" s="21">
        <f t="shared" si="52"/>
        <v>0.0704</v>
      </c>
      <c r="K1671" s="21">
        <f t="shared" si="53"/>
        <v>5.12</v>
      </c>
    </row>
    <row r="1672" s="9" customFormat="1" ht="15" customHeight="1" spans="1:11">
      <c r="A1672" s="20">
        <v>1671</v>
      </c>
      <c r="B1672" s="21" t="s">
        <v>1754</v>
      </c>
      <c r="C1672" s="21" t="s">
        <v>1297</v>
      </c>
      <c r="D1672" s="21" t="s">
        <v>1334</v>
      </c>
      <c r="E1672" s="21" t="s">
        <v>1299</v>
      </c>
      <c r="F1672" s="20">
        <v>320</v>
      </c>
      <c r="G1672" s="21">
        <v>300</v>
      </c>
      <c r="H1672" s="21">
        <v>4650</v>
      </c>
      <c r="I1672" s="21">
        <v>12.68</v>
      </c>
      <c r="J1672" s="21">
        <f t="shared" si="52"/>
        <v>20.46</v>
      </c>
      <c r="K1672" s="21">
        <f t="shared" si="53"/>
        <v>1488</v>
      </c>
    </row>
    <row r="1673" s="9" customFormat="1" ht="15" customHeight="1" spans="1:11">
      <c r="A1673" s="20">
        <v>1672</v>
      </c>
      <c r="B1673" s="21" t="s">
        <v>1754</v>
      </c>
      <c r="C1673" s="21" t="s">
        <v>1297</v>
      </c>
      <c r="D1673" s="21" t="s">
        <v>1334</v>
      </c>
      <c r="E1673" s="21" t="s">
        <v>1299</v>
      </c>
      <c r="F1673" s="20">
        <v>320</v>
      </c>
      <c r="G1673" s="21">
        <v>125</v>
      </c>
      <c r="H1673" s="21">
        <v>2625</v>
      </c>
      <c r="I1673" s="21">
        <v>8.57</v>
      </c>
      <c r="J1673" s="21">
        <f t="shared" si="52"/>
        <v>11.55</v>
      </c>
      <c r="K1673" s="21">
        <f t="shared" si="53"/>
        <v>840</v>
      </c>
    </row>
    <row r="1674" s="9" customFormat="1" ht="15" customHeight="1" spans="1:11">
      <c r="A1674" s="20">
        <v>1673</v>
      </c>
      <c r="B1674" s="21" t="s">
        <v>1754</v>
      </c>
      <c r="C1674" s="21" t="s">
        <v>1297</v>
      </c>
      <c r="D1674" s="21" t="s">
        <v>1301</v>
      </c>
      <c r="E1674" s="21" t="s">
        <v>1299</v>
      </c>
      <c r="F1674" s="20">
        <v>320</v>
      </c>
      <c r="G1674" s="21">
        <v>250</v>
      </c>
      <c r="H1674" s="21">
        <v>3875</v>
      </c>
      <c r="I1674" s="21">
        <v>10.57</v>
      </c>
      <c r="J1674" s="21">
        <f t="shared" si="52"/>
        <v>17.05</v>
      </c>
      <c r="K1674" s="21">
        <f t="shared" si="53"/>
        <v>1240</v>
      </c>
    </row>
    <row r="1675" s="9" customFormat="1" ht="15" customHeight="1" spans="1:11">
      <c r="A1675" s="20">
        <v>1674</v>
      </c>
      <c r="B1675" s="21" t="s">
        <v>1755</v>
      </c>
      <c r="C1675" s="21" t="s">
        <v>1303</v>
      </c>
      <c r="D1675" s="21" t="s">
        <v>1330</v>
      </c>
      <c r="E1675" s="21" t="s">
        <v>1299</v>
      </c>
      <c r="F1675" s="20">
        <v>320</v>
      </c>
      <c r="G1675" s="21">
        <v>418</v>
      </c>
      <c r="H1675" s="21">
        <v>7315</v>
      </c>
      <c r="I1675" s="21">
        <v>37.92</v>
      </c>
      <c r="J1675" s="21">
        <f t="shared" si="52"/>
        <v>32.186</v>
      </c>
      <c r="K1675" s="21">
        <f t="shared" si="53"/>
        <v>2340.8</v>
      </c>
    </row>
    <row r="1676" s="9" customFormat="1" ht="15" customHeight="1" spans="1:11">
      <c r="A1676" s="20">
        <v>1675</v>
      </c>
      <c r="B1676" s="21" t="s">
        <v>1755</v>
      </c>
      <c r="C1676" s="21" t="s">
        <v>1303</v>
      </c>
      <c r="D1676" s="21" t="s">
        <v>1338</v>
      </c>
      <c r="E1676" s="21" t="s">
        <v>1299</v>
      </c>
      <c r="F1676" s="20">
        <v>320</v>
      </c>
      <c r="G1676" s="21">
        <v>50</v>
      </c>
      <c r="H1676" s="21">
        <v>875</v>
      </c>
      <c r="I1676" s="21">
        <v>4.536</v>
      </c>
      <c r="J1676" s="21">
        <f t="shared" si="52"/>
        <v>3.85</v>
      </c>
      <c r="K1676" s="21">
        <f t="shared" si="53"/>
        <v>280</v>
      </c>
    </row>
    <row r="1677" s="9" customFormat="1" ht="15" customHeight="1" spans="1:11">
      <c r="A1677" s="20">
        <v>1676</v>
      </c>
      <c r="B1677" s="21" t="s">
        <v>1755</v>
      </c>
      <c r="C1677" s="21" t="s">
        <v>1303</v>
      </c>
      <c r="D1677" s="21" t="s">
        <v>1330</v>
      </c>
      <c r="E1677" s="21" t="s">
        <v>1299</v>
      </c>
      <c r="F1677" s="20">
        <v>320</v>
      </c>
      <c r="G1677" s="21">
        <v>45</v>
      </c>
      <c r="H1677" s="21">
        <v>787.5</v>
      </c>
      <c r="I1677" s="21">
        <v>4.082</v>
      </c>
      <c r="J1677" s="21">
        <f t="shared" si="52"/>
        <v>3.465</v>
      </c>
      <c r="K1677" s="21">
        <f t="shared" si="53"/>
        <v>252</v>
      </c>
    </row>
    <row r="1678" s="9" customFormat="1" ht="15" customHeight="1" spans="1:11">
      <c r="A1678" s="20">
        <v>1677</v>
      </c>
      <c r="B1678" s="21" t="s">
        <v>1755</v>
      </c>
      <c r="C1678" s="21" t="s">
        <v>1303</v>
      </c>
      <c r="D1678" s="21" t="s">
        <v>1330</v>
      </c>
      <c r="E1678" s="21" t="s">
        <v>1299</v>
      </c>
      <c r="F1678" s="20">
        <v>320</v>
      </c>
      <c r="G1678" s="21">
        <v>128</v>
      </c>
      <c r="H1678" s="21">
        <v>1344</v>
      </c>
      <c r="I1678" s="21">
        <v>4.768</v>
      </c>
      <c r="J1678" s="21">
        <f t="shared" si="52"/>
        <v>5.9136</v>
      </c>
      <c r="K1678" s="21">
        <f t="shared" si="53"/>
        <v>430.08</v>
      </c>
    </row>
    <row r="1679" s="9" customFormat="1" ht="15" customHeight="1" spans="1:11">
      <c r="A1679" s="20">
        <v>1678</v>
      </c>
      <c r="B1679" s="21" t="s">
        <v>1755</v>
      </c>
      <c r="C1679" s="21" t="s">
        <v>1303</v>
      </c>
      <c r="D1679" s="21" t="s">
        <v>1330</v>
      </c>
      <c r="E1679" s="21" t="s">
        <v>1299</v>
      </c>
      <c r="F1679" s="20">
        <v>320</v>
      </c>
      <c r="G1679" s="21">
        <v>216</v>
      </c>
      <c r="H1679" s="21">
        <v>2030.4</v>
      </c>
      <c r="I1679" s="21">
        <v>8.046</v>
      </c>
      <c r="J1679" s="21">
        <f t="shared" si="52"/>
        <v>8.93376</v>
      </c>
      <c r="K1679" s="21">
        <f t="shared" si="53"/>
        <v>649.728</v>
      </c>
    </row>
    <row r="1680" s="9" customFormat="1" ht="15" customHeight="1" spans="1:11">
      <c r="A1680" s="20">
        <v>1679</v>
      </c>
      <c r="B1680" s="21" t="s">
        <v>1755</v>
      </c>
      <c r="C1680" s="21" t="s">
        <v>1313</v>
      </c>
      <c r="D1680" s="21" t="s">
        <v>1756</v>
      </c>
      <c r="E1680" s="21" t="s">
        <v>1299</v>
      </c>
      <c r="F1680" s="20">
        <v>320</v>
      </c>
      <c r="G1680" s="21">
        <v>150</v>
      </c>
      <c r="H1680" s="21">
        <v>2445</v>
      </c>
      <c r="I1680" s="21">
        <v>7.04</v>
      </c>
      <c r="J1680" s="21">
        <f t="shared" si="52"/>
        <v>10.758</v>
      </c>
      <c r="K1680" s="21">
        <f t="shared" si="53"/>
        <v>782.4</v>
      </c>
    </row>
    <row r="1681" s="9" customFormat="1" ht="15" customHeight="1" spans="1:11">
      <c r="A1681" s="20">
        <v>1680</v>
      </c>
      <c r="B1681" s="21" t="s">
        <v>1757</v>
      </c>
      <c r="C1681" s="21" t="s">
        <v>1345</v>
      </c>
      <c r="D1681" s="21" t="s">
        <v>1321</v>
      </c>
      <c r="E1681" s="21" t="s">
        <v>1299</v>
      </c>
      <c r="F1681" s="20">
        <v>320</v>
      </c>
      <c r="G1681" s="21">
        <v>62.5</v>
      </c>
      <c r="H1681" s="21">
        <v>937.5</v>
      </c>
      <c r="I1681" s="21">
        <v>2.75</v>
      </c>
      <c r="J1681" s="21">
        <f t="shared" si="52"/>
        <v>4.125</v>
      </c>
      <c r="K1681" s="21">
        <f t="shared" si="53"/>
        <v>300</v>
      </c>
    </row>
    <row r="1686" ht="14" spans="1:11">
      <c r="A1686" s="2" t="s">
        <v>1094</v>
      </c>
      <c r="B1686" s="2" t="s">
        <v>1286</v>
      </c>
      <c r="C1686" s="3" t="s">
        <v>1287</v>
      </c>
      <c r="D1686" s="2" t="s">
        <v>1288</v>
      </c>
      <c r="E1686" s="2" t="s">
        <v>1289</v>
      </c>
      <c r="F1686" s="4" t="s">
        <v>1290</v>
      </c>
      <c r="G1686" s="5" t="s">
        <v>1291</v>
      </c>
      <c r="H1686" s="5" t="s">
        <v>1292</v>
      </c>
      <c r="I1686" s="5" t="s">
        <v>1758</v>
      </c>
      <c r="J1686" s="5" t="s">
        <v>1294</v>
      </c>
      <c r="K1686" s="5" t="s">
        <v>1295</v>
      </c>
    </row>
    <row r="1687" ht="34" customHeight="1" spans="1:11">
      <c r="A1687" s="6" t="s">
        <v>1759</v>
      </c>
      <c r="B1687" s="7" t="s">
        <v>1760</v>
      </c>
      <c r="C1687" s="6" t="s">
        <v>1761</v>
      </c>
      <c r="D1687" s="6" t="s">
        <v>1761</v>
      </c>
      <c r="E1687" s="6" t="s">
        <v>1761</v>
      </c>
      <c r="F1687" s="8">
        <v>516790</v>
      </c>
      <c r="G1687" s="8">
        <v>441056.36</v>
      </c>
      <c r="H1687" s="8">
        <v>7027843.378</v>
      </c>
      <c r="I1687" s="163" t="s">
        <v>1762</v>
      </c>
      <c r="J1687" s="163" t="s">
        <v>1763</v>
      </c>
      <c r="K1687" s="8">
        <v>2184730.39546</v>
      </c>
    </row>
    <row r="1689" ht="15" spans="1:11">
      <c r="A1689" s="11" t="s">
        <v>1764</v>
      </c>
      <c r="B1689" s="11"/>
      <c r="C1689" s="11"/>
    </row>
    <row r="1690" ht="15" spans="1:11">
      <c r="A1690" s="11" t="s">
        <v>1765</v>
      </c>
      <c r="B1690" s="11"/>
      <c r="C1690" s="11"/>
    </row>
    <row r="1693" spans="1:11">
      <c r="D1693" s="10"/>
      <c r="F1693" s="9"/>
    </row>
    <row r="1694" spans="1:11">
      <c r="E1694" s="10"/>
      <c r="F1694" s="9"/>
    </row>
  </sheetData>
  <mergeCells count="2">
    <mergeCell ref="A1689:C1689"/>
    <mergeCell ref="A1690:C1690"/>
  </mergeCells>
  <pageMargins left="0.306944444444444" right="0.306944444444444" top="0.751388888888889" bottom="0.751388888888889" header="0.298611111111111" footer="0.298611111111111"/>
  <pageSetup paperSize="9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XFD106"/>
  <sheetViews>
    <sheetView zoomScale="90" zoomScaleNormal="90" workbookViewId="0">
      <pane ySplit="1" topLeftCell="A92" activePane="bottomLeft" state="frozen"/>
      <selection/>
      <selection pane="bottomLeft" activeCell="K111" sqref="K111"/>
    </sheetView>
  </sheetViews>
  <sheetFormatPr defaultColWidth="8.25" defaultRowHeight="11.5"/>
  <cols>
    <col min="1" max="1" width="5.08333333333333" style="14" customWidth="1"/>
    <col min="2" max="2" width="21.5" style="14" customWidth="1"/>
    <col min="3" max="3" width="11.575" style="14" customWidth="1"/>
    <col min="4" max="5" width="8.25" style="14"/>
    <col min="6" max="6" width="10.0833333333333" style="14" customWidth="1"/>
    <col min="7" max="9" width="8.25" style="14"/>
    <col min="10" max="10" width="9.16666666666667" style="14" customWidth="1"/>
    <col min="11" max="11" width="12.0833333333333" style="14" customWidth="1"/>
    <col min="12" max="16384" width="8.25" style="14"/>
  </cols>
  <sheetData>
    <row r="1" ht="29" customHeight="1" spans="1:11">
      <c r="A1" s="5" t="s">
        <v>1094</v>
      </c>
      <c r="B1" s="5" t="s">
        <v>1286</v>
      </c>
      <c r="C1" s="5" t="s">
        <v>1287</v>
      </c>
      <c r="D1" s="5" t="s">
        <v>1288</v>
      </c>
      <c r="E1" s="5" t="s">
        <v>1289</v>
      </c>
      <c r="F1" s="5" t="s">
        <v>1290</v>
      </c>
      <c r="G1" s="5" t="s">
        <v>1291</v>
      </c>
      <c r="H1" s="5" t="s">
        <v>1292</v>
      </c>
      <c r="I1" s="5" t="s">
        <v>1293</v>
      </c>
      <c r="J1" s="5" t="s">
        <v>1294</v>
      </c>
      <c r="K1" s="5" t="s">
        <v>1295</v>
      </c>
    </row>
    <row r="2" ht="19" customHeight="1" spans="1:11">
      <c r="A2" s="16" t="s">
        <v>1190</v>
      </c>
      <c r="B2" s="16" t="s">
        <v>1344</v>
      </c>
      <c r="C2" s="16" t="s">
        <v>1766</v>
      </c>
      <c r="D2" s="17" t="s">
        <v>1767</v>
      </c>
      <c r="E2" s="17" t="s">
        <v>1299</v>
      </c>
      <c r="F2" s="17">
        <v>320</v>
      </c>
      <c r="G2" s="17">
        <v>151</v>
      </c>
      <c r="H2" s="17">
        <v>1389.2</v>
      </c>
      <c r="I2" s="17">
        <v>9.53</v>
      </c>
      <c r="J2" s="18">
        <f t="shared" ref="J2:J65" si="0">SUMPRODUCT(0.01375,F2,H2/1000)</f>
        <v>6.11248</v>
      </c>
      <c r="K2" s="18">
        <f t="shared" ref="K2:K65" si="1">SUMPRODUCT(F2,H2/1000)</f>
        <v>444.544</v>
      </c>
    </row>
    <row r="3" ht="19" customHeight="1" spans="1:11">
      <c r="A3" s="16" t="s">
        <v>1768</v>
      </c>
      <c r="B3" s="16" t="s">
        <v>1344</v>
      </c>
      <c r="C3" s="16" t="s">
        <v>1766</v>
      </c>
      <c r="D3" s="16" t="s">
        <v>1767</v>
      </c>
      <c r="E3" s="16" t="s">
        <v>1299</v>
      </c>
      <c r="F3" s="16">
        <v>320</v>
      </c>
      <c r="G3" s="16">
        <v>60</v>
      </c>
      <c r="H3" s="16">
        <v>1380</v>
      </c>
      <c r="I3" s="16">
        <v>3.07</v>
      </c>
      <c r="J3" s="16">
        <f t="shared" si="0"/>
        <v>6.072</v>
      </c>
      <c r="K3" s="16">
        <f t="shared" si="1"/>
        <v>441.6</v>
      </c>
    </row>
    <row r="4" ht="14" spans="1:11">
      <c r="A4" s="16" t="s">
        <v>1769</v>
      </c>
      <c r="B4" s="16" t="s">
        <v>1347</v>
      </c>
      <c r="C4" s="16" t="s">
        <v>1300</v>
      </c>
      <c r="D4" s="16" t="s">
        <v>1301</v>
      </c>
      <c r="E4" s="16" t="s">
        <v>1299</v>
      </c>
      <c r="F4" s="16">
        <v>320</v>
      </c>
      <c r="G4" s="16">
        <v>480</v>
      </c>
      <c r="H4" s="16">
        <v>4828.8</v>
      </c>
      <c r="I4" s="16">
        <v>14.36</v>
      </c>
      <c r="J4" s="16">
        <f t="shared" si="0"/>
        <v>21.24672</v>
      </c>
      <c r="K4" s="16">
        <f t="shared" si="1"/>
        <v>1545.216</v>
      </c>
    </row>
    <row r="5" ht="14" spans="1:11">
      <c r="A5" s="16" t="s">
        <v>1770</v>
      </c>
      <c r="B5" s="16" t="s">
        <v>1352</v>
      </c>
      <c r="C5" s="16" t="s">
        <v>1300</v>
      </c>
      <c r="D5" s="16" t="s">
        <v>1301</v>
      </c>
      <c r="E5" s="16" t="s">
        <v>1299</v>
      </c>
      <c r="F5" s="16">
        <v>320</v>
      </c>
      <c r="G5" s="16">
        <v>280</v>
      </c>
      <c r="H5" s="16">
        <v>5390</v>
      </c>
      <c r="I5" s="16">
        <v>14.68</v>
      </c>
      <c r="J5" s="16">
        <f t="shared" si="0"/>
        <v>23.716</v>
      </c>
      <c r="K5" s="16">
        <f t="shared" si="1"/>
        <v>1724.8</v>
      </c>
    </row>
    <row r="6" ht="18" customHeight="1" spans="1:11">
      <c r="A6" s="16" t="s">
        <v>1771</v>
      </c>
      <c r="B6" s="16" t="s">
        <v>1364</v>
      </c>
      <c r="C6" s="16" t="s">
        <v>1367</v>
      </c>
      <c r="D6" s="16" t="s">
        <v>1368</v>
      </c>
      <c r="E6" s="16" t="s">
        <v>1340</v>
      </c>
      <c r="F6" s="16">
        <v>50</v>
      </c>
      <c r="G6" s="16">
        <v>64</v>
      </c>
      <c r="H6" s="16">
        <v>1216</v>
      </c>
      <c r="I6" s="16">
        <v>3.596</v>
      </c>
      <c r="J6" s="16">
        <f t="shared" si="0"/>
        <v>0.836</v>
      </c>
      <c r="K6" s="16">
        <f t="shared" si="1"/>
        <v>60.8</v>
      </c>
    </row>
    <row r="7" ht="14" spans="1:11">
      <c r="A7" s="16" t="s">
        <v>1174</v>
      </c>
      <c r="B7" s="16" t="s">
        <v>1397</v>
      </c>
      <c r="C7" s="16" t="s">
        <v>1300</v>
      </c>
      <c r="D7" s="16" t="s">
        <v>1301</v>
      </c>
      <c r="E7" s="16" t="s">
        <v>1299</v>
      </c>
      <c r="F7" s="16">
        <v>320</v>
      </c>
      <c r="G7" s="16">
        <v>250</v>
      </c>
      <c r="H7" s="16">
        <v>4812.5</v>
      </c>
      <c r="I7" s="16">
        <v>13.1</v>
      </c>
      <c r="J7" s="16">
        <f t="shared" si="0"/>
        <v>21.175</v>
      </c>
      <c r="K7" s="16">
        <f t="shared" si="1"/>
        <v>1540</v>
      </c>
    </row>
    <row r="8" ht="14" spans="1:11">
      <c r="A8" s="16" t="s">
        <v>1772</v>
      </c>
      <c r="B8" s="16" t="s">
        <v>1397</v>
      </c>
      <c r="C8" s="16" t="s">
        <v>1300</v>
      </c>
      <c r="D8" s="16" t="s">
        <v>1301</v>
      </c>
      <c r="E8" s="16" t="s">
        <v>1299</v>
      </c>
      <c r="F8" s="16">
        <v>320</v>
      </c>
      <c r="G8" s="16">
        <v>1250</v>
      </c>
      <c r="H8" s="16">
        <v>12575</v>
      </c>
      <c r="I8" s="16">
        <v>37.39</v>
      </c>
      <c r="J8" s="16">
        <f t="shared" si="0"/>
        <v>55.33</v>
      </c>
      <c r="K8" s="16">
        <f t="shared" si="1"/>
        <v>4024</v>
      </c>
    </row>
    <row r="9" ht="14" spans="1:11">
      <c r="A9" s="16" t="s">
        <v>1773</v>
      </c>
      <c r="B9" s="16" t="s">
        <v>1443</v>
      </c>
      <c r="C9" s="16" t="s">
        <v>1774</v>
      </c>
      <c r="D9" s="16" t="s">
        <v>1325</v>
      </c>
      <c r="E9" s="16" t="s">
        <v>1385</v>
      </c>
      <c r="F9" s="16">
        <v>300</v>
      </c>
      <c r="G9" s="16">
        <v>30</v>
      </c>
      <c r="H9" s="16">
        <v>570</v>
      </c>
      <c r="I9" s="16">
        <v>1.55</v>
      </c>
      <c r="J9" s="16">
        <f t="shared" si="0"/>
        <v>2.35125</v>
      </c>
      <c r="K9" s="16">
        <f t="shared" si="1"/>
        <v>171</v>
      </c>
    </row>
    <row r="10" ht="14" spans="1:11">
      <c r="A10" s="16" t="s">
        <v>1775</v>
      </c>
      <c r="B10" s="16" t="s">
        <v>1468</v>
      </c>
      <c r="C10" s="16" t="s">
        <v>1774</v>
      </c>
      <c r="D10" s="16" t="s">
        <v>1325</v>
      </c>
      <c r="E10" s="16" t="s">
        <v>1385</v>
      </c>
      <c r="F10" s="16">
        <v>300</v>
      </c>
      <c r="G10" s="16">
        <v>42</v>
      </c>
      <c r="H10" s="16">
        <v>798</v>
      </c>
      <c r="I10" s="16">
        <v>2.17</v>
      </c>
      <c r="J10" s="16">
        <f t="shared" si="0"/>
        <v>3.29175</v>
      </c>
      <c r="K10" s="16">
        <f t="shared" si="1"/>
        <v>239.4</v>
      </c>
    </row>
    <row r="11" ht="14" spans="1:11">
      <c r="A11" s="16" t="s">
        <v>1181</v>
      </c>
      <c r="B11" s="16" t="s">
        <v>1442</v>
      </c>
      <c r="C11" s="16" t="s">
        <v>1300</v>
      </c>
      <c r="D11" s="16" t="s">
        <v>1301</v>
      </c>
      <c r="E11" s="16" t="s">
        <v>1299</v>
      </c>
      <c r="F11" s="16">
        <v>320</v>
      </c>
      <c r="G11" s="16">
        <v>499</v>
      </c>
      <c r="H11" s="16">
        <v>9605.75</v>
      </c>
      <c r="I11" s="16">
        <v>26.16</v>
      </c>
      <c r="J11" s="16">
        <f t="shared" si="0"/>
        <v>42.2653</v>
      </c>
      <c r="K11" s="16">
        <f t="shared" si="1"/>
        <v>3073.84</v>
      </c>
    </row>
    <row r="12" ht="14" spans="1:11">
      <c r="A12" s="16" t="s">
        <v>1776</v>
      </c>
      <c r="B12" s="16" t="s">
        <v>1442</v>
      </c>
      <c r="C12" s="16" t="s">
        <v>1300</v>
      </c>
      <c r="D12" s="16" t="s">
        <v>1301</v>
      </c>
      <c r="E12" s="16" t="s">
        <v>1299</v>
      </c>
      <c r="F12" s="16">
        <v>320</v>
      </c>
      <c r="G12" s="16">
        <v>197</v>
      </c>
      <c r="H12" s="16">
        <v>1981.82</v>
      </c>
      <c r="I12" s="16">
        <v>5.89</v>
      </c>
      <c r="J12" s="16">
        <f t="shared" si="0"/>
        <v>8.720008</v>
      </c>
      <c r="K12" s="16">
        <f t="shared" si="1"/>
        <v>634.1824</v>
      </c>
    </row>
    <row r="13" ht="14" spans="1:11">
      <c r="A13" s="16" t="s">
        <v>1777</v>
      </c>
      <c r="B13" s="16" t="s">
        <v>1480</v>
      </c>
      <c r="C13" s="16" t="s">
        <v>1469</v>
      </c>
      <c r="D13" s="16" t="s">
        <v>1328</v>
      </c>
      <c r="E13" s="16" t="s">
        <v>1299</v>
      </c>
      <c r="F13" s="16">
        <v>320</v>
      </c>
      <c r="G13" s="16">
        <v>50</v>
      </c>
      <c r="H13" s="16">
        <v>1175</v>
      </c>
      <c r="I13" s="16">
        <v>3.1</v>
      </c>
      <c r="J13" s="16">
        <f t="shared" si="0"/>
        <v>5.17</v>
      </c>
      <c r="K13" s="16">
        <f t="shared" si="1"/>
        <v>376</v>
      </c>
    </row>
    <row r="14" ht="14" spans="1:11">
      <c r="A14" s="16" t="s">
        <v>1778</v>
      </c>
      <c r="B14" s="16" t="s">
        <v>1480</v>
      </c>
      <c r="C14" s="16" t="s">
        <v>1469</v>
      </c>
      <c r="D14" s="16" t="s">
        <v>1328</v>
      </c>
      <c r="E14" s="16" t="s">
        <v>1299</v>
      </c>
      <c r="F14" s="16">
        <v>320</v>
      </c>
      <c r="G14" s="16">
        <v>84</v>
      </c>
      <c r="H14" s="16">
        <v>1308.33</v>
      </c>
      <c r="I14" s="16">
        <v>3.86</v>
      </c>
      <c r="J14" s="16">
        <f t="shared" si="0"/>
        <v>5.756652</v>
      </c>
      <c r="K14" s="16">
        <f t="shared" si="1"/>
        <v>418.6656</v>
      </c>
    </row>
    <row r="15" ht="14" spans="1:11">
      <c r="A15" s="16" t="s">
        <v>1779</v>
      </c>
      <c r="B15" s="16" t="s">
        <v>1483</v>
      </c>
      <c r="C15" s="16" t="s">
        <v>1300</v>
      </c>
      <c r="D15" s="16" t="s">
        <v>1301</v>
      </c>
      <c r="E15" s="16" t="s">
        <v>1299</v>
      </c>
      <c r="F15" s="16">
        <v>320</v>
      </c>
      <c r="G15" s="16">
        <v>1254</v>
      </c>
      <c r="H15" s="16">
        <v>24139.5</v>
      </c>
      <c r="I15" s="16">
        <v>65.73</v>
      </c>
      <c r="J15" s="16">
        <f t="shared" si="0"/>
        <v>106.2138</v>
      </c>
      <c r="K15" s="16">
        <f t="shared" si="1"/>
        <v>7724.64</v>
      </c>
    </row>
    <row r="16" ht="14" spans="1:11">
      <c r="A16" s="16" t="s">
        <v>1780</v>
      </c>
      <c r="B16" s="16" t="s">
        <v>1516</v>
      </c>
      <c r="C16" s="16" t="s">
        <v>1300</v>
      </c>
      <c r="D16" s="16" t="s">
        <v>1301</v>
      </c>
      <c r="E16" s="16" t="s">
        <v>1299</v>
      </c>
      <c r="F16" s="16">
        <v>320</v>
      </c>
      <c r="G16" s="16">
        <v>6</v>
      </c>
      <c r="H16" s="16">
        <v>24.57</v>
      </c>
      <c r="I16" s="16">
        <v>0.079</v>
      </c>
      <c r="J16" s="16">
        <f t="shared" si="0"/>
        <v>0.108108</v>
      </c>
      <c r="K16" s="16">
        <f t="shared" si="1"/>
        <v>7.8624</v>
      </c>
    </row>
    <row r="17" ht="28" spans="1:11">
      <c r="A17" s="16" t="s">
        <v>1171</v>
      </c>
      <c r="B17" s="16" t="s">
        <v>1527</v>
      </c>
      <c r="C17" s="16" t="s">
        <v>1367</v>
      </c>
      <c r="D17" s="16" t="s">
        <v>1368</v>
      </c>
      <c r="E17" s="16" t="s">
        <v>1299</v>
      </c>
      <c r="F17" s="16">
        <v>320</v>
      </c>
      <c r="G17" s="16">
        <v>23</v>
      </c>
      <c r="H17" s="16">
        <v>476.1</v>
      </c>
      <c r="I17" s="16">
        <v>1.55</v>
      </c>
      <c r="J17" s="16">
        <f t="shared" si="0"/>
        <v>2.09484</v>
      </c>
      <c r="K17" s="16">
        <f t="shared" si="1"/>
        <v>152.352</v>
      </c>
    </row>
    <row r="18" ht="28" spans="1:11">
      <c r="A18" s="16" t="s">
        <v>1781</v>
      </c>
      <c r="B18" s="16" t="s">
        <v>1527</v>
      </c>
      <c r="C18" s="16" t="s">
        <v>1367</v>
      </c>
      <c r="D18" s="16" t="s">
        <v>1368</v>
      </c>
      <c r="E18" s="16" t="s">
        <v>1299</v>
      </c>
      <c r="F18" s="16">
        <v>320</v>
      </c>
      <c r="G18" s="16">
        <v>15</v>
      </c>
      <c r="H18" s="16">
        <v>352.5</v>
      </c>
      <c r="I18" s="16">
        <v>0.91</v>
      </c>
      <c r="J18" s="16">
        <f t="shared" si="0"/>
        <v>1.551</v>
      </c>
      <c r="K18" s="16">
        <f t="shared" si="1"/>
        <v>112.8</v>
      </c>
    </row>
    <row r="19" ht="14" spans="1:11">
      <c r="A19" s="16" t="s">
        <v>1782</v>
      </c>
      <c r="B19" s="16" t="s">
        <v>1537</v>
      </c>
      <c r="C19" s="16" t="s">
        <v>1300</v>
      </c>
      <c r="D19" s="16" t="s">
        <v>1301</v>
      </c>
      <c r="E19" s="16" t="s">
        <v>1299</v>
      </c>
      <c r="F19" s="16">
        <v>320</v>
      </c>
      <c r="G19" s="16">
        <v>140</v>
      </c>
      <c r="H19" s="16">
        <v>1408.4</v>
      </c>
      <c r="I19" s="16">
        <v>4.19</v>
      </c>
      <c r="J19" s="16">
        <f t="shared" si="0"/>
        <v>6.19696</v>
      </c>
      <c r="K19" s="16">
        <f t="shared" si="1"/>
        <v>450.688</v>
      </c>
    </row>
    <row r="20" ht="28" spans="1:11">
      <c r="A20" s="16" t="s">
        <v>1783</v>
      </c>
      <c r="B20" s="16" t="s">
        <v>1527</v>
      </c>
      <c r="C20" s="16" t="s">
        <v>1367</v>
      </c>
      <c r="D20" s="16" t="s">
        <v>1368</v>
      </c>
      <c r="E20" s="16" t="s">
        <v>1340</v>
      </c>
      <c r="F20" s="16">
        <v>50</v>
      </c>
      <c r="G20" s="16">
        <v>2</v>
      </c>
      <c r="H20" s="16">
        <v>31.9</v>
      </c>
      <c r="I20" s="16">
        <v>0.08</v>
      </c>
      <c r="J20" s="16">
        <f t="shared" si="0"/>
        <v>0.02193125</v>
      </c>
      <c r="K20" s="16">
        <f t="shared" si="1"/>
        <v>1.595</v>
      </c>
    </row>
    <row r="21" ht="14" spans="1:11">
      <c r="A21" s="16" t="s">
        <v>1784</v>
      </c>
      <c r="B21" s="16" t="s">
        <v>1554</v>
      </c>
      <c r="C21" s="16" t="s">
        <v>1300</v>
      </c>
      <c r="D21" s="16" t="s">
        <v>1301</v>
      </c>
      <c r="E21" s="16" t="s">
        <v>1299</v>
      </c>
      <c r="F21" s="16">
        <v>320</v>
      </c>
      <c r="G21" s="16">
        <v>4</v>
      </c>
      <c r="H21" s="16">
        <v>24.9</v>
      </c>
      <c r="I21" s="16">
        <v>0.221</v>
      </c>
      <c r="J21" s="16">
        <f t="shared" si="0"/>
        <v>0.10956</v>
      </c>
      <c r="K21" s="16">
        <f t="shared" si="1"/>
        <v>7.968</v>
      </c>
    </row>
    <row r="22" ht="14" spans="1:11">
      <c r="A22" s="16" t="s">
        <v>1785</v>
      </c>
      <c r="B22" s="16" t="s">
        <v>1556</v>
      </c>
      <c r="C22" s="16" t="s">
        <v>1300</v>
      </c>
      <c r="D22" s="16" t="s">
        <v>1366</v>
      </c>
      <c r="E22" s="16" t="s">
        <v>1299</v>
      </c>
      <c r="F22" s="16">
        <v>320</v>
      </c>
      <c r="G22" s="16">
        <v>78</v>
      </c>
      <c r="H22" s="16">
        <v>1411.8</v>
      </c>
      <c r="I22" s="16">
        <v>4.09</v>
      </c>
      <c r="J22" s="16">
        <f t="shared" si="0"/>
        <v>6.21192</v>
      </c>
      <c r="K22" s="16">
        <f t="shared" si="1"/>
        <v>451.776</v>
      </c>
    </row>
    <row r="23" ht="14" spans="1:11">
      <c r="A23" s="16" t="s">
        <v>1786</v>
      </c>
      <c r="B23" s="16" t="s">
        <v>1556</v>
      </c>
      <c r="C23" s="16" t="s">
        <v>1300</v>
      </c>
      <c r="D23" s="16" t="s">
        <v>1366</v>
      </c>
      <c r="E23" s="16" t="s">
        <v>1299</v>
      </c>
      <c r="F23" s="16">
        <v>320</v>
      </c>
      <c r="G23" s="16">
        <v>135</v>
      </c>
      <c r="H23" s="16">
        <v>2443.5</v>
      </c>
      <c r="I23" s="16">
        <v>7.08</v>
      </c>
      <c r="J23" s="16">
        <f t="shared" si="0"/>
        <v>10.7514</v>
      </c>
      <c r="K23" s="16">
        <f t="shared" si="1"/>
        <v>781.92</v>
      </c>
    </row>
    <row r="24" s="14" customFormat="1" ht="14" spans="1:11">
      <c r="A24" s="16" t="s">
        <v>1787</v>
      </c>
      <c r="B24" s="16" t="s">
        <v>1556</v>
      </c>
      <c r="C24" s="16" t="s">
        <v>1300</v>
      </c>
      <c r="D24" s="16" t="s">
        <v>1366</v>
      </c>
      <c r="E24" s="16" t="s">
        <v>1299</v>
      </c>
      <c r="F24" s="16">
        <v>320</v>
      </c>
      <c r="G24" s="16">
        <v>242</v>
      </c>
      <c r="H24" s="16">
        <v>1234.2</v>
      </c>
      <c r="I24" s="16">
        <v>3.45</v>
      </c>
      <c r="J24" s="16">
        <f t="shared" si="0"/>
        <v>5.43048</v>
      </c>
      <c r="K24" s="16">
        <f t="shared" si="1"/>
        <v>394.944</v>
      </c>
    </row>
    <row r="25" s="14" customFormat="1" ht="14" spans="1:11">
      <c r="A25" s="16" t="s">
        <v>1788</v>
      </c>
      <c r="B25" s="16" t="s">
        <v>1556</v>
      </c>
      <c r="C25" s="16" t="s">
        <v>1300</v>
      </c>
      <c r="D25" s="16" t="s">
        <v>1366</v>
      </c>
      <c r="E25" s="16" t="s">
        <v>1299</v>
      </c>
      <c r="F25" s="16">
        <v>320</v>
      </c>
      <c r="G25" s="16">
        <v>168</v>
      </c>
      <c r="H25" s="16">
        <v>856.8</v>
      </c>
      <c r="I25" s="16">
        <v>2.4</v>
      </c>
      <c r="J25" s="16">
        <f t="shared" si="0"/>
        <v>3.76992</v>
      </c>
      <c r="K25" s="16">
        <f t="shared" si="1"/>
        <v>274.176</v>
      </c>
    </row>
    <row r="26" ht="14" spans="1:11">
      <c r="A26" s="16" t="s">
        <v>1789</v>
      </c>
      <c r="B26" s="16" t="s">
        <v>1564</v>
      </c>
      <c r="C26" s="16" t="s">
        <v>1300</v>
      </c>
      <c r="D26" s="16" t="s">
        <v>1301</v>
      </c>
      <c r="E26" s="16" t="s">
        <v>1299</v>
      </c>
      <c r="F26" s="16">
        <v>320</v>
      </c>
      <c r="G26" s="16">
        <v>124</v>
      </c>
      <c r="H26" s="16">
        <v>1247.44</v>
      </c>
      <c r="I26" s="16">
        <v>3.71</v>
      </c>
      <c r="J26" s="16">
        <f t="shared" si="0"/>
        <v>5.488736</v>
      </c>
      <c r="K26" s="16">
        <f t="shared" si="1"/>
        <v>399.1808</v>
      </c>
    </row>
    <row r="27" ht="14" spans="1:11">
      <c r="A27" s="16" t="s">
        <v>1790</v>
      </c>
      <c r="B27" s="16" t="s">
        <v>1578</v>
      </c>
      <c r="C27" s="16" t="s">
        <v>1469</v>
      </c>
      <c r="D27" s="16" t="s">
        <v>1328</v>
      </c>
      <c r="E27" s="16" t="s">
        <v>1299</v>
      </c>
      <c r="F27" s="16">
        <v>320</v>
      </c>
      <c r="G27" s="16">
        <v>84</v>
      </c>
      <c r="H27" s="16">
        <v>1308.33</v>
      </c>
      <c r="I27" s="16">
        <v>3.83</v>
      </c>
      <c r="J27" s="16">
        <f t="shared" si="0"/>
        <v>5.756652</v>
      </c>
      <c r="K27" s="16">
        <f t="shared" si="1"/>
        <v>418.6656</v>
      </c>
    </row>
    <row r="28" ht="14" spans="1:11">
      <c r="A28" s="16" t="s">
        <v>1791</v>
      </c>
      <c r="B28" s="16" t="s">
        <v>1578</v>
      </c>
      <c r="C28" s="16" t="s">
        <v>1469</v>
      </c>
      <c r="D28" s="16" t="s">
        <v>1328</v>
      </c>
      <c r="E28" s="16" t="s">
        <v>1299</v>
      </c>
      <c r="F28" s="16">
        <v>320</v>
      </c>
      <c r="G28" s="16">
        <v>400</v>
      </c>
      <c r="H28" s="16">
        <v>6080</v>
      </c>
      <c r="I28" s="16">
        <v>39.33</v>
      </c>
      <c r="J28" s="16">
        <f t="shared" si="0"/>
        <v>26.752</v>
      </c>
      <c r="K28" s="16">
        <f t="shared" si="1"/>
        <v>1945.6</v>
      </c>
    </row>
    <row r="29" ht="14" spans="1:11">
      <c r="A29" s="16" t="s">
        <v>1792</v>
      </c>
      <c r="B29" s="16" t="s">
        <v>1589</v>
      </c>
      <c r="C29" s="16" t="s">
        <v>1474</v>
      </c>
      <c r="D29" s="16" t="s">
        <v>1353</v>
      </c>
      <c r="E29" s="16" t="s">
        <v>1299</v>
      </c>
      <c r="F29" s="16">
        <v>320</v>
      </c>
      <c r="G29" s="16">
        <v>40</v>
      </c>
      <c r="H29" s="16">
        <v>712</v>
      </c>
      <c r="I29" s="16">
        <v>1.41</v>
      </c>
      <c r="J29" s="16">
        <f t="shared" si="0"/>
        <v>3.1328</v>
      </c>
      <c r="K29" s="16">
        <f t="shared" si="1"/>
        <v>227.84</v>
      </c>
    </row>
    <row r="30" ht="14" spans="1:11">
      <c r="A30" s="16" t="s">
        <v>1793</v>
      </c>
      <c r="B30" s="16" t="s">
        <v>1592</v>
      </c>
      <c r="C30" s="16" t="s">
        <v>1300</v>
      </c>
      <c r="D30" s="16" t="s">
        <v>1301</v>
      </c>
      <c r="E30" s="16" t="s">
        <v>1299</v>
      </c>
      <c r="F30" s="16">
        <v>320</v>
      </c>
      <c r="G30" s="16">
        <v>1249</v>
      </c>
      <c r="H30" s="16">
        <v>24043.25</v>
      </c>
      <c r="I30" s="16">
        <v>65.47</v>
      </c>
      <c r="J30" s="16">
        <f t="shared" si="0"/>
        <v>105.7903</v>
      </c>
      <c r="K30" s="16">
        <f t="shared" si="1"/>
        <v>7693.84</v>
      </c>
    </row>
    <row r="31" ht="14" spans="1:11">
      <c r="A31" s="16" t="s">
        <v>1794</v>
      </c>
      <c r="B31" s="16" t="s">
        <v>1592</v>
      </c>
      <c r="C31" s="16" t="s">
        <v>1300</v>
      </c>
      <c r="D31" s="16" t="s">
        <v>1301</v>
      </c>
      <c r="E31" s="16" t="s">
        <v>1299</v>
      </c>
      <c r="F31" s="16">
        <v>320</v>
      </c>
      <c r="G31" s="16">
        <v>491</v>
      </c>
      <c r="H31" s="16">
        <v>4939.46</v>
      </c>
      <c r="I31" s="16">
        <v>14.69</v>
      </c>
      <c r="J31" s="16">
        <f t="shared" si="0"/>
        <v>21.733624</v>
      </c>
      <c r="K31" s="16">
        <f t="shared" si="1"/>
        <v>1580.6272</v>
      </c>
    </row>
    <row r="32" s="14" customFormat="1" ht="14" spans="1:11">
      <c r="A32" s="16" t="s">
        <v>1795</v>
      </c>
      <c r="B32" s="16" t="s">
        <v>1601</v>
      </c>
      <c r="C32" s="16" t="s">
        <v>1300</v>
      </c>
      <c r="D32" s="16" t="s">
        <v>1454</v>
      </c>
      <c r="E32" s="16" t="s">
        <v>1299</v>
      </c>
      <c r="F32" s="16">
        <v>320</v>
      </c>
      <c r="G32" s="16">
        <v>55</v>
      </c>
      <c r="H32" s="16">
        <v>280.5</v>
      </c>
      <c r="I32" s="16">
        <v>0.78</v>
      </c>
      <c r="J32" s="16">
        <f t="shared" si="0"/>
        <v>1.2342</v>
      </c>
      <c r="K32" s="16">
        <f t="shared" si="1"/>
        <v>89.76</v>
      </c>
    </row>
    <row r="33" ht="14" spans="1:11">
      <c r="A33" s="16" t="s">
        <v>1796</v>
      </c>
      <c r="B33" s="16" t="s">
        <v>1623</v>
      </c>
      <c r="C33" s="16" t="s">
        <v>1300</v>
      </c>
      <c r="D33" s="16" t="s">
        <v>1301</v>
      </c>
      <c r="E33" s="16" t="s">
        <v>1299</v>
      </c>
      <c r="F33" s="16">
        <v>320</v>
      </c>
      <c r="G33" s="16">
        <v>296</v>
      </c>
      <c r="H33" s="16">
        <v>5698</v>
      </c>
      <c r="I33" s="16">
        <v>15.52</v>
      </c>
      <c r="J33" s="16">
        <f t="shared" si="0"/>
        <v>25.0712</v>
      </c>
      <c r="K33" s="16">
        <f t="shared" si="1"/>
        <v>1823.36</v>
      </c>
    </row>
    <row r="34" ht="14" spans="1:11">
      <c r="A34" s="16" t="s">
        <v>1797</v>
      </c>
      <c r="B34" s="16" t="s">
        <v>1623</v>
      </c>
      <c r="C34" s="16" t="s">
        <v>1300</v>
      </c>
      <c r="D34" s="16" t="s">
        <v>1301</v>
      </c>
      <c r="E34" s="16" t="s">
        <v>1299</v>
      </c>
      <c r="F34" s="16">
        <v>320</v>
      </c>
      <c r="G34" s="16">
        <v>160</v>
      </c>
      <c r="H34" s="16">
        <v>1609.6</v>
      </c>
      <c r="I34" s="16">
        <v>4.79</v>
      </c>
      <c r="J34" s="16">
        <f t="shared" si="0"/>
        <v>7.08224</v>
      </c>
      <c r="K34" s="16">
        <f t="shared" si="1"/>
        <v>515.072</v>
      </c>
    </row>
    <row r="35" ht="42" spans="1:11">
      <c r="A35" s="16" t="s">
        <v>1798</v>
      </c>
      <c r="B35" s="16" t="s">
        <v>1625</v>
      </c>
      <c r="C35" s="16" t="s">
        <v>1308</v>
      </c>
      <c r="D35" s="16" t="s">
        <v>1309</v>
      </c>
      <c r="E35" s="16" t="s">
        <v>1299</v>
      </c>
      <c r="F35" s="16">
        <v>320</v>
      </c>
      <c r="G35" s="16">
        <v>508</v>
      </c>
      <c r="H35" s="16">
        <v>9822.7</v>
      </c>
      <c r="I35" s="16">
        <v>21.32</v>
      </c>
      <c r="J35" s="16">
        <f t="shared" si="0"/>
        <v>43.21988</v>
      </c>
      <c r="K35" s="16">
        <f t="shared" si="1"/>
        <v>3143.264</v>
      </c>
    </row>
    <row r="36" ht="42" spans="1:11">
      <c r="A36" s="16" t="s">
        <v>1799</v>
      </c>
      <c r="B36" s="16" t="s">
        <v>1625</v>
      </c>
      <c r="C36" s="16" t="s">
        <v>1308</v>
      </c>
      <c r="D36" s="16" t="s">
        <v>1309</v>
      </c>
      <c r="E36" s="16" t="s">
        <v>1299</v>
      </c>
      <c r="F36" s="16">
        <v>320</v>
      </c>
      <c r="G36" s="16">
        <v>101</v>
      </c>
      <c r="H36" s="16">
        <v>2052.65</v>
      </c>
      <c r="I36" s="16">
        <v>6.08</v>
      </c>
      <c r="J36" s="16">
        <f t="shared" si="0"/>
        <v>9.03166</v>
      </c>
      <c r="K36" s="16">
        <f t="shared" si="1"/>
        <v>656.848</v>
      </c>
    </row>
    <row r="37" ht="28" spans="1:11">
      <c r="A37" s="16" t="s">
        <v>1800</v>
      </c>
      <c r="B37" s="16" t="s">
        <v>1626</v>
      </c>
      <c r="C37" s="16" t="s">
        <v>1367</v>
      </c>
      <c r="D37" s="16" t="s">
        <v>1368</v>
      </c>
      <c r="E37" s="16" t="s">
        <v>1299</v>
      </c>
      <c r="F37" s="16">
        <v>320</v>
      </c>
      <c r="G37" s="16">
        <v>22</v>
      </c>
      <c r="H37" s="16">
        <v>455.4</v>
      </c>
      <c r="I37" s="16">
        <v>1.43</v>
      </c>
      <c r="J37" s="16">
        <f t="shared" si="0"/>
        <v>2.00376</v>
      </c>
      <c r="K37" s="16">
        <f t="shared" si="1"/>
        <v>145.728</v>
      </c>
    </row>
    <row r="38" ht="28" spans="1:11">
      <c r="A38" s="16" t="s">
        <v>1801</v>
      </c>
      <c r="B38" s="16" t="s">
        <v>1626</v>
      </c>
      <c r="C38" s="16" t="s">
        <v>1367</v>
      </c>
      <c r="D38" s="16" t="s">
        <v>1368</v>
      </c>
      <c r="E38" s="16" t="s">
        <v>1299</v>
      </c>
      <c r="F38" s="16">
        <v>320</v>
      </c>
      <c r="G38" s="16">
        <v>14</v>
      </c>
      <c r="H38" s="16">
        <v>329</v>
      </c>
      <c r="I38" s="16">
        <v>0.85</v>
      </c>
      <c r="J38" s="16">
        <f t="shared" si="0"/>
        <v>1.4476</v>
      </c>
      <c r="K38" s="16">
        <f t="shared" si="1"/>
        <v>105.28</v>
      </c>
    </row>
    <row r="39" ht="28" spans="1:11">
      <c r="A39" s="16" t="s">
        <v>1802</v>
      </c>
      <c r="B39" s="16" t="s">
        <v>1627</v>
      </c>
      <c r="C39" s="16" t="s">
        <v>1367</v>
      </c>
      <c r="D39" s="16" t="s">
        <v>1368</v>
      </c>
      <c r="E39" s="16" t="s">
        <v>1299</v>
      </c>
      <c r="F39" s="16">
        <v>320</v>
      </c>
      <c r="G39" s="16">
        <v>64</v>
      </c>
      <c r="H39" s="16">
        <v>1216</v>
      </c>
      <c r="I39" s="16">
        <v>3.6</v>
      </c>
      <c r="J39" s="16">
        <f t="shared" si="0"/>
        <v>5.3504</v>
      </c>
      <c r="K39" s="16">
        <f t="shared" si="1"/>
        <v>389.12</v>
      </c>
    </row>
    <row r="40" ht="14" spans="1:11">
      <c r="A40" s="16" t="s">
        <v>1803</v>
      </c>
      <c r="B40" s="16" t="s">
        <v>1650</v>
      </c>
      <c r="C40" s="16" t="s">
        <v>1300</v>
      </c>
      <c r="D40" s="16" t="s">
        <v>1301</v>
      </c>
      <c r="E40" s="16" t="s">
        <v>1299</v>
      </c>
      <c r="F40" s="16">
        <v>320</v>
      </c>
      <c r="G40" s="16">
        <v>452</v>
      </c>
      <c r="H40" s="16">
        <v>8701</v>
      </c>
      <c r="I40" s="16">
        <v>23.69</v>
      </c>
      <c r="J40" s="16">
        <f t="shared" si="0"/>
        <v>38.2844</v>
      </c>
      <c r="K40" s="16">
        <f t="shared" si="1"/>
        <v>2784.32</v>
      </c>
    </row>
    <row r="41" ht="14" spans="1:11">
      <c r="A41" s="16" t="s">
        <v>1804</v>
      </c>
      <c r="B41" s="16" t="s">
        <v>1652</v>
      </c>
      <c r="C41" s="16" t="s">
        <v>1300</v>
      </c>
      <c r="D41" s="16" t="s">
        <v>1301</v>
      </c>
      <c r="E41" s="16" t="s">
        <v>1299</v>
      </c>
      <c r="F41" s="16">
        <v>320</v>
      </c>
      <c r="G41" s="16">
        <v>209</v>
      </c>
      <c r="H41" s="16">
        <v>2102.54</v>
      </c>
      <c r="I41" s="16">
        <v>6.25</v>
      </c>
      <c r="J41" s="16">
        <f t="shared" si="0"/>
        <v>9.251176</v>
      </c>
      <c r="K41" s="16">
        <f t="shared" si="1"/>
        <v>672.8128</v>
      </c>
    </row>
    <row r="42" ht="28" spans="1:11">
      <c r="A42" s="16" t="s">
        <v>1805</v>
      </c>
      <c r="B42" s="16" t="s">
        <v>1658</v>
      </c>
      <c r="C42" s="16" t="s">
        <v>1367</v>
      </c>
      <c r="D42" s="16" t="s">
        <v>1368</v>
      </c>
      <c r="E42" s="16" t="s">
        <v>1340</v>
      </c>
      <c r="F42" s="16">
        <v>50</v>
      </c>
      <c r="G42" s="16">
        <v>1</v>
      </c>
      <c r="H42" s="16">
        <v>0.7</v>
      </c>
      <c r="I42" s="16">
        <v>0.012</v>
      </c>
      <c r="J42" s="16">
        <f t="shared" si="0"/>
        <v>0.00048125</v>
      </c>
      <c r="K42" s="16">
        <f t="shared" si="1"/>
        <v>0.035</v>
      </c>
    </row>
    <row r="43" s="14" customFormat="1" ht="14" spans="1:11">
      <c r="A43" s="16" t="s">
        <v>1806</v>
      </c>
      <c r="B43" s="16" t="s">
        <v>1663</v>
      </c>
      <c r="C43" s="16" t="s">
        <v>1300</v>
      </c>
      <c r="D43" s="16" t="s">
        <v>1301</v>
      </c>
      <c r="E43" s="16" t="s">
        <v>1299</v>
      </c>
      <c r="F43" s="16">
        <v>320</v>
      </c>
      <c r="G43" s="16">
        <v>564</v>
      </c>
      <c r="H43" s="16">
        <v>9136.8</v>
      </c>
      <c r="I43" s="16">
        <v>28.96</v>
      </c>
      <c r="J43" s="16">
        <f t="shared" si="0"/>
        <v>40.20192</v>
      </c>
      <c r="K43" s="16">
        <f t="shared" si="1"/>
        <v>2923.776</v>
      </c>
    </row>
    <row r="44" s="14" customFormat="1" ht="14" spans="1:11">
      <c r="A44" s="16" t="s">
        <v>1807</v>
      </c>
      <c r="B44" s="16" t="s">
        <v>1666</v>
      </c>
      <c r="C44" s="16" t="s">
        <v>1300</v>
      </c>
      <c r="D44" s="16" t="s">
        <v>1301</v>
      </c>
      <c r="E44" s="16" t="s">
        <v>1299</v>
      </c>
      <c r="F44" s="16">
        <v>320</v>
      </c>
      <c r="G44" s="16">
        <v>446</v>
      </c>
      <c r="H44" s="16">
        <v>8496.3</v>
      </c>
      <c r="I44" s="16">
        <v>33.71</v>
      </c>
      <c r="J44" s="16">
        <f t="shared" si="0"/>
        <v>37.38372</v>
      </c>
      <c r="K44" s="16">
        <f t="shared" si="1"/>
        <v>2718.816</v>
      </c>
    </row>
    <row r="45" s="14" customFormat="1" ht="14" spans="1:11">
      <c r="A45" s="16" t="s">
        <v>1808</v>
      </c>
      <c r="B45" s="16" t="s">
        <v>1666</v>
      </c>
      <c r="C45" s="16" t="s">
        <v>1300</v>
      </c>
      <c r="D45" s="16" t="s">
        <v>1301</v>
      </c>
      <c r="E45" s="16" t="s">
        <v>1299</v>
      </c>
      <c r="F45" s="16">
        <v>320</v>
      </c>
      <c r="G45" s="16">
        <v>171</v>
      </c>
      <c r="H45" s="16">
        <v>3667.95</v>
      </c>
      <c r="I45" s="16">
        <v>13.45</v>
      </c>
      <c r="J45" s="16">
        <f t="shared" si="0"/>
        <v>16.13898</v>
      </c>
      <c r="K45" s="16">
        <f t="shared" si="1"/>
        <v>1173.744</v>
      </c>
    </row>
    <row r="46" ht="14" spans="1:11">
      <c r="A46" s="16" t="s">
        <v>1809</v>
      </c>
      <c r="B46" s="16" t="s">
        <v>1666</v>
      </c>
      <c r="C46" s="16" t="s">
        <v>1300</v>
      </c>
      <c r="D46" s="16" t="s">
        <v>1301</v>
      </c>
      <c r="E46" s="16" t="s">
        <v>1299</v>
      </c>
      <c r="F46" s="16">
        <v>320</v>
      </c>
      <c r="G46" s="16">
        <v>18</v>
      </c>
      <c r="H46" s="16">
        <v>111.24</v>
      </c>
      <c r="I46" s="16">
        <v>0.34</v>
      </c>
      <c r="J46" s="16">
        <f t="shared" si="0"/>
        <v>0.489456</v>
      </c>
      <c r="K46" s="16">
        <f t="shared" si="1"/>
        <v>35.5968</v>
      </c>
    </row>
    <row r="47" ht="14" spans="1:11">
      <c r="A47" s="16" t="s">
        <v>1810</v>
      </c>
      <c r="B47" s="16" t="s">
        <v>1666</v>
      </c>
      <c r="C47" s="16" t="s">
        <v>1300</v>
      </c>
      <c r="D47" s="16" t="s">
        <v>1301</v>
      </c>
      <c r="E47" s="16" t="s">
        <v>1299</v>
      </c>
      <c r="F47" s="16">
        <v>320</v>
      </c>
      <c r="G47" s="16">
        <v>44</v>
      </c>
      <c r="H47" s="16">
        <v>141.68</v>
      </c>
      <c r="I47" s="16">
        <v>0.63</v>
      </c>
      <c r="J47" s="16">
        <f t="shared" si="0"/>
        <v>0.623392</v>
      </c>
      <c r="K47" s="16">
        <f t="shared" si="1"/>
        <v>45.3376</v>
      </c>
    </row>
    <row r="48" s="14" customFormat="1" ht="14" spans="1:11">
      <c r="A48" s="16" t="s">
        <v>1811</v>
      </c>
      <c r="B48" s="16" t="s">
        <v>1666</v>
      </c>
      <c r="C48" s="16" t="s">
        <v>1300</v>
      </c>
      <c r="D48" s="16" t="s">
        <v>1301</v>
      </c>
      <c r="E48" s="16" t="s">
        <v>1299</v>
      </c>
      <c r="F48" s="16">
        <v>320</v>
      </c>
      <c r="G48" s="16">
        <v>51</v>
      </c>
      <c r="H48" s="16">
        <v>249.9</v>
      </c>
      <c r="I48" s="16">
        <v>1.27</v>
      </c>
      <c r="J48" s="16">
        <f t="shared" si="0"/>
        <v>1.09956</v>
      </c>
      <c r="K48" s="16">
        <f t="shared" si="1"/>
        <v>79.968</v>
      </c>
    </row>
    <row r="49" s="14" customFormat="1" ht="14" spans="1:11">
      <c r="A49" s="16" t="s">
        <v>1812</v>
      </c>
      <c r="B49" s="16" t="s">
        <v>1666</v>
      </c>
      <c r="C49" s="16" t="s">
        <v>1300</v>
      </c>
      <c r="D49" s="16" t="s">
        <v>1301</v>
      </c>
      <c r="E49" s="16" t="s">
        <v>1299</v>
      </c>
      <c r="F49" s="16">
        <v>320</v>
      </c>
      <c r="G49" s="16">
        <v>784</v>
      </c>
      <c r="H49" s="16">
        <v>11054.4</v>
      </c>
      <c r="I49" s="16">
        <v>42.84</v>
      </c>
      <c r="J49" s="16">
        <f t="shared" si="0"/>
        <v>48.63936</v>
      </c>
      <c r="K49" s="16">
        <f t="shared" si="1"/>
        <v>3537.408</v>
      </c>
    </row>
    <row r="50" s="14" customFormat="1" ht="14" spans="1:11">
      <c r="A50" s="16" t="s">
        <v>1813</v>
      </c>
      <c r="B50" s="16" t="s">
        <v>1666</v>
      </c>
      <c r="C50" s="16" t="s">
        <v>1300</v>
      </c>
      <c r="D50" s="16" t="s">
        <v>1301</v>
      </c>
      <c r="E50" s="16" t="s">
        <v>1299</v>
      </c>
      <c r="F50" s="16">
        <v>320</v>
      </c>
      <c r="G50" s="16">
        <v>82</v>
      </c>
      <c r="H50" s="16">
        <v>281.26</v>
      </c>
      <c r="I50" s="16">
        <v>1.18</v>
      </c>
      <c r="J50" s="16">
        <f t="shared" si="0"/>
        <v>1.237544</v>
      </c>
      <c r="K50" s="16">
        <f t="shared" si="1"/>
        <v>90.0032</v>
      </c>
    </row>
    <row r="51" s="14" customFormat="1" ht="14" spans="1:11">
      <c r="A51" s="16" t="s">
        <v>1814</v>
      </c>
      <c r="B51" s="16" t="s">
        <v>1666</v>
      </c>
      <c r="C51" s="16" t="s">
        <v>1300</v>
      </c>
      <c r="D51" s="16" t="s">
        <v>1301</v>
      </c>
      <c r="E51" s="16" t="s">
        <v>1299</v>
      </c>
      <c r="F51" s="16">
        <v>320</v>
      </c>
      <c r="G51" s="16">
        <v>1072</v>
      </c>
      <c r="H51" s="16">
        <v>24227.2</v>
      </c>
      <c r="I51" s="16">
        <v>90.27</v>
      </c>
      <c r="J51" s="16">
        <f t="shared" si="0"/>
        <v>106.59968</v>
      </c>
      <c r="K51" s="16">
        <f t="shared" si="1"/>
        <v>7752.704</v>
      </c>
    </row>
    <row r="52" ht="14" spans="1:11">
      <c r="A52" s="16" t="s">
        <v>1815</v>
      </c>
      <c r="B52" s="16" t="s">
        <v>1669</v>
      </c>
      <c r="C52" s="16" t="s">
        <v>1670</v>
      </c>
      <c r="D52" s="16" t="s">
        <v>1671</v>
      </c>
      <c r="E52" s="16" t="s">
        <v>1299</v>
      </c>
      <c r="F52" s="16">
        <v>320</v>
      </c>
      <c r="G52" s="16">
        <v>60</v>
      </c>
      <c r="H52" s="16">
        <v>510</v>
      </c>
      <c r="I52" s="16">
        <v>3.68</v>
      </c>
      <c r="J52" s="16">
        <f t="shared" si="0"/>
        <v>2.244</v>
      </c>
      <c r="K52" s="16">
        <f t="shared" si="1"/>
        <v>163.2</v>
      </c>
    </row>
    <row r="53" ht="14" spans="1:11">
      <c r="A53" s="16" t="s">
        <v>1816</v>
      </c>
      <c r="B53" s="16" t="s">
        <v>1669</v>
      </c>
      <c r="C53" s="16" t="s">
        <v>1670</v>
      </c>
      <c r="D53" s="16" t="s">
        <v>1671</v>
      </c>
      <c r="E53" s="16" t="s">
        <v>1299</v>
      </c>
      <c r="F53" s="16">
        <v>320</v>
      </c>
      <c r="G53" s="16">
        <v>100</v>
      </c>
      <c r="H53" s="16">
        <v>2400</v>
      </c>
      <c r="I53" s="16">
        <v>6.38</v>
      </c>
      <c r="J53" s="16">
        <f t="shared" si="0"/>
        <v>10.56</v>
      </c>
      <c r="K53" s="16">
        <f t="shared" si="1"/>
        <v>768</v>
      </c>
    </row>
    <row r="54" ht="14" spans="1:11">
      <c r="A54" s="16" t="s">
        <v>1817</v>
      </c>
      <c r="B54" s="16" t="s">
        <v>1669</v>
      </c>
      <c r="C54" s="16" t="s">
        <v>1670</v>
      </c>
      <c r="D54" s="16" t="s">
        <v>1671</v>
      </c>
      <c r="E54" s="16" t="s">
        <v>1299</v>
      </c>
      <c r="F54" s="16">
        <v>320</v>
      </c>
      <c r="G54" s="16">
        <v>175</v>
      </c>
      <c r="H54" s="16">
        <v>3325</v>
      </c>
      <c r="I54" s="16">
        <v>18.182</v>
      </c>
      <c r="J54" s="16">
        <f t="shared" si="0"/>
        <v>14.63</v>
      </c>
      <c r="K54" s="16">
        <f t="shared" si="1"/>
        <v>1064</v>
      </c>
    </row>
    <row r="55" ht="14" spans="1:11">
      <c r="A55" s="16" t="s">
        <v>1818</v>
      </c>
      <c r="B55" s="16" t="s">
        <v>1669</v>
      </c>
      <c r="C55" s="16" t="s">
        <v>1670</v>
      </c>
      <c r="D55" s="16" t="s">
        <v>1671</v>
      </c>
      <c r="E55" s="16" t="s">
        <v>1299</v>
      </c>
      <c r="F55" s="16">
        <v>320</v>
      </c>
      <c r="G55" s="16">
        <v>75</v>
      </c>
      <c r="H55" s="16">
        <v>1200</v>
      </c>
      <c r="I55" s="16">
        <v>6.002</v>
      </c>
      <c r="J55" s="16">
        <f t="shared" si="0"/>
        <v>5.28</v>
      </c>
      <c r="K55" s="16">
        <f t="shared" si="1"/>
        <v>384</v>
      </c>
    </row>
    <row r="56" ht="14" spans="1:11">
      <c r="A56" s="16" t="s">
        <v>1819</v>
      </c>
      <c r="B56" s="16" t="s">
        <v>1669</v>
      </c>
      <c r="C56" s="16" t="s">
        <v>1670</v>
      </c>
      <c r="D56" s="16" t="s">
        <v>1671</v>
      </c>
      <c r="E56" s="16" t="s">
        <v>1299</v>
      </c>
      <c r="F56" s="16">
        <v>320</v>
      </c>
      <c r="G56" s="16">
        <v>100</v>
      </c>
      <c r="H56" s="16">
        <v>950</v>
      </c>
      <c r="I56" s="16">
        <v>6.122</v>
      </c>
      <c r="J56" s="16">
        <f t="shared" si="0"/>
        <v>4.18</v>
      </c>
      <c r="K56" s="16">
        <f t="shared" si="1"/>
        <v>304</v>
      </c>
    </row>
    <row r="57" ht="14" spans="1:11">
      <c r="A57" s="16" t="s">
        <v>1820</v>
      </c>
      <c r="B57" s="16" t="s">
        <v>1669</v>
      </c>
      <c r="C57" s="16" t="s">
        <v>1670</v>
      </c>
      <c r="D57" s="16" t="s">
        <v>1671</v>
      </c>
      <c r="E57" s="16" t="s">
        <v>1299</v>
      </c>
      <c r="F57" s="16">
        <v>320</v>
      </c>
      <c r="G57" s="16">
        <v>300</v>
      </c>
      <c r="H57" s="16">
        <v>5100</v>
      </c>
      <c r="I57" s="16">
        <v>24.965</v>
      </c>
      <c r="J57" s="16">
        <f t="shared" si="0"/>
        <v>22.44</v>
      </c>
      <c r="K57" s="16">
        <f t="shared" si="1"/>
        <v>1632</v>
      </c>
    </row>
    <row r="58" ht="14" spans="1:11">
      <c r="A58" s="16" t="s">
        <v>1821</v>
      </c>
      <c r="B58" s="16" t="s">
        <v>1822</v>
      </c>
      <c r="C58" s="16" t="s">
        <v>1670</v>
      </c>
      <c r="D58" s="16" t="s">
        <v>1671</v>
      </c>
      <c r="E58" s="16" t="s">
        <v>1299</v>
      </c>
      <c r="F58" s="16">
        <v>320</v>
      </c>
      <c r="G58" s="16">
        <v>2</v>
      </c>
      <c r="H58" s="16">
        <v>24.5</v>
      </c>
      <c r="I58" s="16">
        <v>0.08</v>
      </c>
      <c r="J58" s="16">
        <f t="shared" si="0"/>
        <v>0.1078</v>
      </c>
      <c r="K58" s="16">
        <f t="shared" si="1"/>
        <v>7.84</v>
      </c>
    </row>
    <row r="59" ht="14" spans="1:11">
      <c r="A59" s="16" t="s">
        <v>1823</v>
      </c>
      <c r="B59" s="16" t="s">
        <v>1822</v>
      </c>
      <c r="C59" s="16" t="s">
        <v>1670</v>
      </c>
      <c r="D59" s="16" t="s">
        <v>1671</v>
      </c>
      <c r="E59" s="16" t="s">
        <v>1299</v>
      </c>
      <c r="F59" s="16">
        <v>320</v>
      </c>
      <c r="G59" s="16">
        <v>4</v>
      </c>
      <c r="H59" s="16">
        <v>54.5</v>
      </c>
      <c r="I59" s="16">
        <v>0.14</v>
      </c>
      <c r="J59" s="16">
        <f t="shared" si="0"/>
        <v>0.2398</v>
      </c>
      <c r="K59" s="16">
        <f t="shared" si="1"/>
        <v>17.44</v>
      </c>
    </row>
    <row r="60" ht="14" spans="1:11">
      <c r="A60" s="16" t="s">
        <v>1824</v>
      </c>
      <c r="B60" s="16" t="s">
        <v>1822</v>
      </c>
      <c r="C60" s="16" t="s">
        <v>1670</v>
      </c>
      <c r="D60" s="16" t="s">
        <v>1671</v>
      </c>
      <c r="E60" s="16" t="s">
        <v>1299</v>
      </c>
      <c r="F60" s="16">
        <v>320</v>
      </c>
      <c r="G60" s="16">
        <v>1</v>
      </c>
      <c r="H60" s="16">
        <v>11.2</v>
      </c>
      <c r="I60" s="16">
        <v>0.035</v>
      </c>
      <c r="J60" s="16">
        <f t="shared" si="0"/>
        <v>0.04928</v>
      </c>
      <c r="K60" s="16">
        <f t="shared" si="1"/>
        <v>3.584</v>
      </c>
    </row>
    <row r="61" ht="14" spans="1:11">
      <c r="A61" s="16" t="s">
        <v>1825</v>
      </c>
      <c r="B61" s="16" t="s">
        <v>1822</v>
      </c>
      <c r="C61" s="16" t="s">
        <v>1670</v>
      </c>
      <c r="D61" s="16" t="s">
        <v>1671</v>
      </c>
      <c r="E61" s="16" t="s">
        <v>1299</v>
      </c>
      <c r="F61" s="16">
        <v>320</v>
      </c>
      <c r="G61" s="16">
        <v>1</v>
      </c>
      <c r="H61" s="16">
        <v>9</v>
      </c>
      <c r="I61" s="16">
        <v>0.025</v>
      </c>
      <c r="J61" s="16">
        <f t="shared" si="0"/>
        <v>0.0396</v>
      </c>
      <c r="K61" s="16">
        <f t="shared" si="1"/>
        <v>2.88</v>
      </c>
    </row>
    <row r="62" ht="14" spans="1:11">
      <c r="A62" s="16" t="s">
        <v>1826</v>
      </c>
      <c r="B62" s="16" t="s">
        <v>1822</v>
      </c>
      <c r="C62" s="16" t="s">
        <v>1670</v>
      </c>
      <c r="D62" s="16" t="s">
        <v>1671</v>
      </c>
      <c r="E62" s="16" t="s">
        <v>1299</v>
      </c>
      <c r="F62" s="16">
        <v>320</v>
      </c>
      <c r="G62" s="16">
        <v>1</v>
      </c>
      <c r="H62" s="16">
        <v>15.9</v>
      </c>
      <c r="I62" s="16">
        <v>0.055</v>
      </c>
      <c r="J62" s="16">
        <f t="shared" si="0"/>
        <v>0.06996</v>
      </c>
      <c r="K62" s="16">
        <f t="shared" si="1"/>
        <v>5.088</v>
      </c>
    </row>
    <row r="63" ht="14" spans="1:11">
      <c r="A63" s="16" t="s">
        <v>1827</v>
      </c>
      <c r="B63" s="16" t="s">
        <v>1822</v>
      </c>
      <c r="C63" s="16" t="s">
        <v>1670</v>
      </c>
      <c r="D63" s="16" t="s">
        <v>1671</v>
      </c>
      <c r="E63" s="16" t="s">
        <v>1299</v>
      </c>
      <c r="F63" s="16">
        <v>320</v>
      </c>
      <c r="G63" s="16">
        <v>1</v>
      </c>
      <c r="H63" s="16">
        <v>10.5</v>
      </c>
      <c r="I63" s="16">
        <v>0.023</v>
      </c>
      <c r="J63" s="16">
        <f t="shared" si="0"/>
        <v>0.0462</v>
      </c>
      <c r="K63" s="16">
        <f t="shared" si="1"/>
        <v>3.36</v>
      </c>
    </row>
    <row r="64" ht="14" spans="1:11">
      <c r="A64" s="16" t="s">
        <v>1828</v>
      </c>
      <c r="B64" s="16" t="s">
        <v>1679</v>
      </c>
      <c r="C64" s="16" t="s">
        <v>1300</v>
      </c>
      <c r="D64" s="16" t="s">
        <v>1301</v>
      </c>
      <c r="E64" s="16" t="s">
        <v>1299</v>
      </c>
      <c r="F64" s="16">
        <v>320</v>
      </c>
      <c r="G64" s="16">
        <v>446</v>
      </c>
      <c r="H64" s="16">
        <v>8496.3</v>
      </c>
      <c r="I64" s="16">
        <v>33.71</v>
      </c>
      <c r="J64" s="16">
        <f t="shared" si="0"/>
        <v>37.38372</v>
      </c>
      <c r="K64" s="16">
        <f t="shared" si="1"/>
        <v>2718.816</v>
      </c>
    </row>
    <row r="65" ht="14" spans="1:11">
      <c r="A65" s="16" t="s">
        <v>1829</v>
      </c>
      <c r="B65" s="16" t="s">
        <v>1679</v>
      </c>
      <c r="C65" s="16" t="s">
        <v>1300</v>
      </c>
      <c r="D65" s="16" t="s">
        <v>1301</v>
      </c>
      <c r="E65" s="16" t="s">
        <v>1299</v>
      </c>
      <c r="F65" s="16">
        <v>320</v>
      </c>
      <c r="G65" s="16">
        <v>171</v>
      </c>
      <c r="H65" s="16">
        <v>3667.95</v>
      </c>
      <c r="I65" s="16">
        <v>13.45</v>
      </c>
      <c r="J65" s="16">
        <f t="shared" si="0"/>
        <v>16.13898</v>
      </c>
      <c r="K65" s="16">
        <f t="shared" si="1"/>
        <v>1173.744</v>
      </c>
    </row>
    <row r="66" ht="14" spans="1:11">
      <c r="A66" s="16" t="s">
        <v>1830</v>
      </c>
      <c r="B66" s="16" t="s">
        <v>1679</v>
      </c>
      <c r="C66" s="16" t="s">
        <v>1300</v>
      </c>
      <c r="D66" s="16" t="s">
        <v>1301</v>
      </c>
      <c r="E66" s="16" t="s">
        <v>1299</v>
      </c>
      <c r="F66" s="16">
        <v>320</v>
      </c>
      <c r="G66" s="16">
        <v>19</v>
      </c>
      <c r="H66" s="16">
        <v>117.42</v>
      </c>
      <c r="I66" s="16">
        <v>0.36</v>
      </c>
      <c r="J66" s="16">
        <f t="shared" ref="J66:J99" si="2">SUMPRODUCT(0.01375,F66,H66/1000)</f>
        <v>0.516648</v>
      </c>
      <c r="K66" s="16">
        <f t="shared" ref="K66:K99" si="3">SUMPRODUCT(F66,H66/1000)</f>
        <v>37.5744</v>
      </c>
    </row>
    <row r="67" ht="14" spans="1:11">
      <c r="A67" s="16" t="s">
        <v>1831</v>
      </c>
      <c r="B67" s="16" t="s">
        <v>1679</v>
      </c>
      <c r="C67" s="16" t="s">
        <v>1300</v>
      </c>
      <c r="D67" s="16" t="s">
        <v>1301</v>
      </c>
      <c r="E67" s="16" t="s">
        <v>1299</v>
      </c>
      <c r="F67" s="16">
        <v>320</v>
      </c>
      <c r="G67" s="16">
        <v>45</v>
      </c>
      <c r="H67" s="16">
        <v>144.9</v>
      </c>
      <c r="I67" s="16">
        <v>0.64</v>
      </c>
      <c r="J67" s="16">
        <f t="shared" si="2"/>
        <v>0.63756</v>
      </c>
      <c r="K67" s="16">
        <f t="shared" si="3"/>
        <v>46.368</v>
      </c>
    </row>
    <row r="68" ht="14" spans="1:11">
      <c r="A68" s="16" t="s">
        <v>1832</v>
      </c>
      <c r="B68" s="16" t="s">
        <v>1679</v>
      </c>
      <c r="C68" s="16" t="s">
        <v>1300</v>
      </c>
      <c r="D68" s="16" t="s">
        <v>1301</v>
      </c>
      <c r="E68" s="16" t="s">
        <v>1299</v>
      </c>
      <c r="F68" s="16">
        <v>320</v>
      </c>
      <c r="G68" s="16">
        <v>52</v>
      </c>
      <c r="H68" s="16">
        <v>254.8</v>
      </c>
      <c r="I68" s="16">
        <v>1.29</v>
      </c>
      <c r="J68" s="16">
        <f t="shared" si="2"/>
        <v>1.12112</v>
      </c>
      <c r="K68" s="16">
        <f t="shared" si="3"/>
        <v>81.536</v>
      </c>
    </row>
    <row r="69" ht="14" spans="1:11">
      <c r="A69" s="16" t="s">
        <v>1833</v>
      </c>
      <c r="B69" s="16" t="s">
        <v>1679</v>
      </c>
      <c r="C69" s="16" t="s">
        <v>1300</v>
      </c>
      <c r="D69" s="16" t="s">
        <v>1301</v>
      </c>
      <c r="E69" s="16" t="s">
        <v>1299</v>
      </c>
      <c r="F69" s="16">
        <v>320</v>
      </c>
      <c r="G69" s="16">
        <v>785</v>
      </c>
      <c r="H69" s="16">
        <v>11068.5</v>
      </c>
      <c r="I69" s="16">
        <v>42.89</v>
      </c>
      <c r="J69" s="16">
        <f t="shared" si="2"/>
        <v>48.7014</v>
      </c>
      <c r="K69" s="16">
        <f t="shared" si="3"/>
        <v>3541.92</v>
      </c>
    </row>
    <row r="70" ht="14" spans="1:11">
      <c r="A70" s="16" t="s">
        <v>1834</v>
      </c>
      <c r="B70" s="16" t="s">
        <v>1679</v>
      </c>
      <c r="C70" s="16" t="s">
        <v>1300</v>
      </c>
      <c r="D70" s="16" t="s">
        <v>1301</v>
      </c>
      <c r="E70" s="16" t="s">
        <v>1299</v>
      </c>
      <c r="F70" s="16">
        <v>320</v>
      </c>
      <c r="G70" s="16">
        <v>82</v>
      </c>
      <c r="H70" s="16">
        <v>281.26</v>
      </c>
      <c r="I70" s="16">
        <v>1.18</v>
      </c>
      <c r="J70" s="16">
        <f t="shared" si="2"/>
        <v>1.237544</v>
      </c>
      <c r="K70" s="16">
        <f t="shared" si="3"/>
        <v>90.0032</v>
      </c>
    </row>
    <row r="71" ht="14" spans="1:11">
      <c r="A71" s="16" t="s">
        <v>1835</v>
      </c>
      <c r="B71" s="16" t="s">
        <v>1679</v>
      </c>
      <c r="C71" s="16" t="s">
        <v>1300</v>
      </c>
      <c r="D71" s="16" t="s">
        <v>1301</v>
      </c>
      <c r="E71" s="16" t="s">
        <v>1299</v>
      </c>
      <c r="F71" s="16">
        <v>320</v>
      </c>
      <c r="G71" s="16">
        <v>193</v>
      </c>
      <c r="H71" s="16">
        <v>3715.25</v>
      </c>
      <c r="I71" s="16">
        <v>11.12</v>
      </c>
      <c r="J71" s="16">
        <f t="shared" si="2"/>
        <v>16.3471</v>
      </c>
      <c r="K71" s="16">
        <f t="shared" si="3"/>
        <v>1188.88</v>
      </c>
    </row>
    <row r="72" ht="14" spans="1:11">
      <c r="A72" s="16" t="s">
        <v>1836</v>
      </c>
      <c r="B72" s="16" t="s">
        <v>1679</v>
      </c>
      <c r="C72" s="16" t="s">
        <v>1300</v>
      </c>
      <c r="D72" s="16" t="s">
        <v>1301</v>
      </c>
      <c r="E72" s="16" t="s">
        <v>1299</v>
      </c>
      <c r="F72" s="16">
        <v>320</v>
      </c>
      <c r="G72" s="16">
        <v>391</v>
      </c>
      <c r="H72" s="16">
        <v>3933.46</v>
      </c>
      <c r="I72" s="16">
        <v>12.7</v>
      </c>
      <c r="J72" s="16">
        <f t="shared" si="2"/>
        <v>17.307224</v>
      </c>
      <c r="K72" s="16">
        <f t="shared" si="3"/>
        <v>1258.7072</v>
      </c>
    </row>
    <row r="73" s="14" customFormat="1" ht="28" spans="1:11">
      <c r="A73" s="16" t="s">
        <v>1837</v>
      </c>
      <c r="B73" s="16" t="s">
        <v>1692</v>
      </c>
      <c r="C73" s="16" t="s">
        <v>1346</v>
      </c>
      <c r="D73" s="16" t="s">
        <v>1328</v>
      </c>
      <c r="E73" s="16" t="s">
        <v>1299</v>
      </c>
      <c r="F73" s="16">
        <v>320</v>
      </c>
      <c r="G73" s="16">
        <v>200</v>
      </c>
      <c r="H73" s="16">
        <v>5500</v>
      </c>
      <c r="I73" s="16">
        <v>17.82</v>
      </c>
      <c r="J73" s="16">
        <f t="shared" si="2"/>
        <v>24.2</v>
      </c>
      <c r="K73" s="16">
        <f t="shared" si="3"/>
        <v>1760</v>
      </c>
    </row>
    <row r="74" s="14" customFormat="1" ht="28" spans="1:11">
      <c r="A74" s="16" t="s">
        <v>1838</v>
      </c>
      <c r="B74" s="16" t="s">
        <v>1692</v>
      </c>
      <c r="C74" s="16" t="s">
        <v>1346</v>
      </c>
      <c r="D74" s="16" t="s">
        <v>1328</v>
      </c>
      <c r="E74" s="16" t="s">
        <v>1299</v>
      </c>
      <c r="F74" s="16">
        <v>320</v>
      </c>
      <c r="G74" s="16">
        <v>400</v>
      </c>
      <c r="H74" s="16">
        <v>7400</v>
      </c>
      <c r="I74" s="16">
        <v>18.66</v>
      </c>
      <c r="J74" s="16">
        <f t="shared" si="2"/>
        <v>32.56</v>
      </c>
      <c r="K74" s="16">
        <f t="shared" si="3"/>
        <v>2368</v>
      </c>
    </row>
    <row r="75" ht="14" spans="1:11">
      <c r="A75" s="16" t="s">
        <v>1839</v>
      </c>
      <c r="B75" s="16" t="s">
        <v>1692</v>
      </c>
      <c r="C75" s="16" t="s">
        <v>1300</v>
      </c>
      <c r="D75" s="16" t="s">
        <v>1301</v>
      </c>
      <c r="E75" s="16" t="s">
        <v>1299</v>
      </c>
      <c r="F75" s="16">
        <v>320</v>
      </c>
      <c r="G75" s="16">
        <v>19</v>
      </c>
      <c r="H75" s="16">
        <v>67.51</v>
      </c>
      <c r="I75" s="16">
        <v>0.337</v>
      </c>
      <c r="J75" s="16">
        <f t="shared" si="2"/>
        <v>0.297044</v>
      </c>
      <c r="K75" s="16">
        <f t="shared" si="3"/>
        <v>21.6032</v>
      </c>
    </row>
    <row r="76" ht="14" spans="1:11">
      <c r="A76" s="16" t="s">
        <v>1840</v>
      </c>
      <c r="B76" s="16" t="s">
        <v>1706</v>
      </c>
      <c r="C76" s="16" t="s">
        <v>1524</v>
      </c>
      <c r="D76" s="16" t="s">
        <v>1328</v>
      </c>
      <c r="E76" s="16" t="s">
        <v>1299</v>
      </c>
      <c r="F76" s="16">
        <v>320</v>
      </c>
      <c r="G76" s="16">
        <v>150</v>
      </c>
      <c r="H76" s="16">
        <v>1875</v>
      </c>
      <c r="I76" s="16">
        <v>6.34</v>
      </c>
      <c r="J76" s="16">
        <f t="shared" si="2"/>
        <v>8.25</v>
      </c>
      <c r="K76" s="16">
        <f t="shared" si="3"/>
        <v>600</v>
      </c>
    </row>
    <row r="77" ht="14" spans="1:11">
      <c r="A77" s="16" t="s">
        <v>1841</v>
      </c>
      <c r="B77" s="16" t="s">
        <v>1697</v>
      </c>
      <c r="C77" s="16" t="s">
        <v>1300</v>
      </c>
      <c r="D77" s="16" t="s">
        <v>1301</v>
      </c>
      <c r="E77" s="16" t="s">
        <v>1299</v>
      </c>
      <c r="F77" s="16">
        <v>320</v>
      </c>
      <c r="G77" s="16">
        <v>3</v>
      </c>
      <c r="H77" s="16">
        <v>4.01</v>
      </c>
      <c r="I77" s="16">
        <v>0.011</v>
      </c>
      <c r="J77" s="16">
        <f t="shared" si="2"/>
        <v>0.017644</v>
      </c>
      <c r="K77" s="16">
        <f t="shared" si="3"/>
        <v>1.2832</v>
      </c>
    </row>
    <row r="78" ht="14" spans="1:11">
      <c r="A78" s="16" t="s">
        <v>1842</v>
      </c>
      <c r="B78" s="16" t="s">
        <v>1720</v>
      </c>
      <c r="C78" s="16" t="s">
        <v>1300</v>
      </c>
      <c r="D78" s="16" t="s">
        <v>1301</v>
      </c>
      <c r="E78" s="16" t="s">
        <v>1299</v>
      </c>
      <c r="F78" s="16">
        <v>320</v>
      </c>
      <c r="G78" s="16">
        <v>1167</v>
      </c>
      <c r="H78" s="16">
        <v>22464.75</v>
      </c>
      <c r="I78" s="16">
        <v>61.17</v>
      </c>
      <c r="J78" s="16">
        <f t="shared" si="2"/>
        <v>98.8449</v>
      </c>
      <c r="K78" s="16">
        <f t="shared" si="3"/>
        <v>7188.72</v>
      </c>
    </row>
    <row r="79" ht="14" spans="1:11">
      <c r="A79" s="16" t="s">
        <v>1843</v>
      </c>
      <c r="B79" s="16" t="s">
        <v>1720</v>
      </c>
      <c r="C79" s="16" t="s">
        <v>1300</v>
      </c>
      <c r="D79" s="16" t="s">
        <v>1301</v>
      </c>
      <c r="E79" s="16" t="s">
        <v>1299</v>
      </c>
      <c r="F79" s="16">
        <v>320</v>
      </c>
      <c r="G79" s="16">
        <v>323</v>
      </c>
      <c r="H79" s="16">
        <v>3249.38</v>
      </c>
      <c r="I79" s="16">
        <v>9.66</v>
      </c>
      <c r="J79" s="16">
        <f t="shared" si="2"/>
        <v>14.297272</v>
      </c>
      <c r="K79" s="16">
        <f t="shared" si="3"/>
        <v>1039.8016</v>
      </c>
    </row>
    <row r="80" ht="14" spans="1:11">
      <c r="A80" s="16" t="s">
        <v>1844</v>
      </c>
      <c r="B80" s="16" t="s">
        <v>1720</v>
      </c>
      <c r="C80" s="16" t="s">
        <v>1300</v>
      </c>
      <c r="D80" s="16" t="s">
        <v>1301</v>
      </c>
      <c r="E80" s="16" t="s">
        <v>1299</v>
      </c>
      <c r="F80" s="16">
        <v>320</v>
      </c>
      <c r="G80" s="16">
        <v>824</v>
      </c>
      <c r="H80" s="16">
        <v>15927.92</v>
      </c>
      <c r="I80" s="16">
        <v>62.27</v>
      </c>
      <c r="J80" s="16">
        <f t="shared" si="2"/>
        <v>70.082848</v>
      </c>
      <c r="K80" s="16">
        <f t="shared" si="3"/>
        <v>5096.9344</v>
      </c>
    </row>
    <row r="81" ht="14" spans="1:11">
      <c r="A81" s="16" t="s">
        <v>1845</v>
      </c>
      <c r="B81" s="16" t="s">
        <v>1720</v>
      </c>
      <c r="C81" s="16" t="s">
        <v>1300</v>
      </c>
      <c r="D81" s="16" t="s">
        <v>1301</v>
      </c>
      <c r="E81" s="16" t="s">
        <v>1299</v>
      </c>
      <c r="F81" s="16">
        <v>320</v>
      </c>
      <c r="G81" s="16">
        <v>296</v>
      </c>
      <c r="H81" s="16">
        <v>6334.4</v>
      </c>
      <c r="I81" s="16">
        <v>23.28</v>
      </c>
      <c r="J81" s="16">
        <f t="shared" si="2"/>
        <v>27.87136</v>
      </c>
      <c r="K81" s="16">
        <f t="shared" si="3"/>
        <v>2027.008</v>
      </c>
    </row>
    <row r="82" ht="14" spans="1:11">
      <c r="A82" s="16" t="s">
        <v>1846</v>
      </c>
      <c r="B82" s="16" t="s">
        <v>1720</v>
      </c>
      <c r="C82" s="16" t="s">
        <v>1300</v>
      </c>
      <c r="D82" s="16" t="s">
        <v>1301</v>
      </c>
      <c r="E82" s="16" t="s">
        <v>1299</v>
      </c>
      <c r="F82" s="16">
        <v>320</v>
      </c>
      <c r="G82" s="16">
        <v>480</v>
      </c>
      <c r="H82" s="16">
        <v>7838.4</v>
      </c>
      <c r="I82" s="16">
        <v>24.65</v>
      </c>
      <c r="J82" s="16">
        <f t="shared" si="2"/>
        <v>34.48896</v>
      </c>
      <c r="K82" s="16">
        <f t="shared" si="3"/>
        <v>2508.288</v>
      </c>
    </row>
    <row r="83" ht="14" spans="1:11">
      <c r="A83" s="16" t="s">
        <v>1847</v>
      </c>
      <c r="B83" s="16" t="s">
        <v>1720</v>
      </c>
      <c r="C83" s="16" t="s">
        <v>1300</v>
      </c>
      <c r="D83" s="16" t="s">
        <v>1301</v>
      </c>
      <c r="E83" s="16" t="s">
        <v>1299</v>
      </c>
      <c r="F83" s="16">
        <v>320</v>
      </c>
      <c r="G83" s="16">
        <v>930</v>
      </c>
      <c r="H83" s="16">
        <v>21018</v>
      </c>
      <c r="I83" s="16">
        <v>78.31</v>
      </c>
      <c r="J83" s="16">
        <f t="shared" si="2"/>
        <v>92.4792</v>
      </c>
      <c r="K83" s="16">
        <f t="shared" si="3"/>
        <v>6725.76</v>
      </c>
    </row>
    <row r="84" ht="42" spans="1:11">
      <c r="A84" s="16" t="s">
        <v>1848</v>
      </c>
      <c r="B84" s="16" t="s">
        <v>1726</v>
      </c>
      <c r="C84" s="16" t="s">
        <v>1308</v>
      </c>
      <c r="D84" s="16" t="s">
        <v>1309</v>
      </c>
      <c r="E84" s="16" t="s">
        <v>1299</v>
      </c>
      <c r="F84" s="16">
        <v>320</v>
      </c>
      <c r="G84" s="16">
        <v>1</v>
      </c>
      <c r="H84" s="16">
        <v>17.6</v>
      </c>
      <c r="I84" s="16">
        <v>0.06</v>
      </c>
      <c r="J84" s="16">
        <f t="shared" si="2"/>
        <v>0.07744</v>
      </c>
      <c r="K84" s="16">
        <f t="shared" si="3"/>
        <v>5.632</v>
      </c>
    </row>
    <row r="85" ht="42" spans="1:11">
      <c r="A85" s="16" t="s">
        <v>1849</v>
      </c>
      <c r="B85" s="16" t="s">
        <v>1726</v>
      </c>
      <c r="C85" s="16" t="s">
        <v>1308</v>
      </c>
      <c r="D85" s="16" t="s">
        <v>1309</v>
      </c>
      <c r="E85" s="16" t="s">
        <v>1299</v>
      </c>
      <c r="F85" s="16">
        <v>320</v>
      </c>
      <c r="G85" s="16">
        <v>4</v>
      </c>
      <c r="H85" s="16">
        <v>74.7</v>
      </c>
      <c r="I85" s="16">
        <v>0.18</v>
      </c>
      <c r="J85" s="16">
        <f t="shared" si="2"/>
        <v>0.32868</v>
      </c>
      <c r="K85" s="16">
        <f t="shared" si="3"/>
        <v>23.904</v>
      </c>
    </row>
    <row r="86" ht="14" spans="1:11">
      <c r="A86" s="16" t="s">
        <v>1850</v>
      </c>
      <c r="B86" s="16" t="s">
        <v>1727</v>
      </c>
      <c r="C86" s="16" t="s">
        <v>1300</v>
      </c>
      <c r="D86" s="16" t="s">
        <v>1301</v>
      </c>
      <c r="E86" s="16" t="s">
        <v>1299</v>
      </c>
      <c r="F86" s="16">
        <v>320</v>
      </c>
      <c r="G86" s="16">
        <v>225</v>
      </c>
      <c r="H86" s="16">
        <v>4815</v>
      </c>
      <c r="I86" s="16">
        <v>17.7</v>
      </c>
      <c r="J86" s="16">
        <f t="shared" si="2"/>
        <v>21.186</v>
      </c>
      <c r="K86" s="16">
        <f t="shared" si="3"/>
        <v>1540.8</v>
      </c>
    </row>
    <row r="87" ht="14" spans="1:11">
      <c r="A87" s="16" t="s">
        <v>1851</v>
      </c>
      <c r="B87" s="16" t="s">
        <v>1727</v>
      </c>
      <c r="C87" s="16" t="s">
        <v>1300</v>
      </c>
      <c r="D87" s="16" t="s">
        <v>1301</v>
      </c>
      <c r="E87" s="16" t="s">
        <v>1299</v>
      </c>
      <c r="F87" s="16">
        <v>320</v>
      </c>
      <c r="G87" s="16">
        <v>375</v>
      </c>
      <c r="H87" s="16">
        <v>6123.75</v>
      </c>
      <c r="I87" s="16">
        <v>19.26</v>
      </c>
      <c r="J87" s="16">
        <f t="shared" si="2"/>
        <v>26.9445</v>
      </c>
      <c r="K87" s="16">
        <f t="shared" si="3"/>
        <v>1959.6</v>
      </c>
    </row>
    <row r="88" ht="14" spans="1:11">
      <c r="A88" s="16" t="s">
        <v>1852</v>
      </c>
      <c r="B88" s="16" t="s">
        <v>1727</v>
      </c>
      <c r="C88" s="16" t="s">
        <v>1300</v>
      </c>
      <c r="D88" s="16" t="s">
        <v>1301</v>
      </c>
      <c r="E88" s="16" t="s">
        <v>1299</v>
      </c>
      <c r="F88" s="16">
        <v>320</v>
      </c>
      <c r="G88" s="16">
        <v>875</v>
      </c>
      <c r="H88" s="16">
        <v>12390</v>
      </c>
      <c r="I88" s="16">
        <v>47.81</v>
      </c>
      <c r="J88" s="16">
        <f t="shared" si="2"/>
        <v>54.516</v>
      </c>
      <c r="K88" s="16">
        <f t="shared" si="3"/>
        <v>3964.8</v>
      </c>
    </row>
    <row r="89" ht="14" spans="1:11">
      <c r="A89" s="16" t="s">
        <v>1853</v>
      </c>
      <c r="B89" s="16" t="s">
        <v>1727</v>
      </c>
      <c r="C89" s="16" t="s">
        <v>1300</v>
      </c>
      <c r="D89" s="16" t="s">
        <v>1301</v>
      </c>
      <c r="E89" s="16" t="s">
        <v>1299</v>
      </c>
      <c r="F89" s="16">
        <v>320</v>
      </c>
      <c r="G89" s="16">
        <v>67</v>
      </c>
      <c r="H89" s="16">
        <v>236.51</v>
      </c>
      <c r="I89" s="16">
        <v>0.96</v>
      </c>
      <c r="J89" s="16">
        <f t="shared" si="2"/>
        <v>1.040644</v>
      </c>
      <c r="K89" s="16">
        <f t="shared" si="3"/>
        <v>75.6832</v>
      </c>
    </row>
    <row r="90" ht="14" spans="1:11">
      <c r="A90" s="16" t="s">
        <v>1854</v>
      </c>
      <c r="B90" s="16" t="s">
        <v>1741</v>
      </c>
      <c r="C90" s="16" t="s">
        <v>1300</v>
      </c>
      <c r="D90" s="16" t="s">
        <v>1301</v>
      </c>
      <c r="E90" s="16" t="s">
        <v>1299</v>
      </c>
      <c r="F90" s="16">
        <v>320</v>
      </c>
      <c r="G90" s="16">
        <v>912</v>
      </c>
      <c r="H90" s="16">
        <v>17556</v>
      </c>
      <c r="I90" s="16">
        <v>47.81</v>
      </c>
      <c r="J90" s="16">
        <f t="shared" si="2"/>
        <v>77.2464</v>
      </c>
      <c r="K90" s="16">
        <f t="shared" si="3"/>
        <v>5617.92</v>
      </c>
    </row>
    <row r="91" ht="14" spans="1:11">
      <c r="A91" s="16" t="s">
        <v>1855</v>
      </c>
      <c r="B91" s="16" t="s">
        <v>1741</v>
      </c>
      <c r="C91" s="16" t="s">
        <v>1300</v>
      </c>
      <c r="D91" s="16" t="s">
        <v>1301</v>
      </c>
      <c r="E91" s="16" t="s">
        <v>1299</v>
      </c>
      <c r="F91" s="16">
        <v>320</v>
      </c>
      <c r="G91" s="16">
        <v>1095</v>
      </c>
      <c r="H91" s="16">
        <v>11015.7</v>
      </c>
      <c r="I91" s="16">
        <v>32.75</v>
      </c>
      <c r="J91" s="16">
        <f t="shared" si="2"/>
        <v>48.46908</v>
      </c>
      <c r="K91" s="16">
        <f t="shared" si="3"/>
        <v>3525.024</v>
      </c>
    </row>
    <row r="92" ht="14" spans="1:11">
      <c r="A92" s="16" t="s">
        <v>1856</v>
      </c>
      <c r="B92" s="16" t="s">
        <v>1741</v>
      </c>
      <c r="C92" s="16" t="s">
        <v>1300</v>
      </c>
      <c r="D92" s="16" t="s">
        <v>1301</v>
      </c>
      <c r="E92" s="16" t="s">
        <v>1299</v>
      </c>
      <c r="F92" s="16">
        <v>320</v>
      </c>
      <c r="G92" s="16">
        <v>275</v>
      </c>
      <c r="H92" s="16">
        <v>5315.75</v>
      </c>
      <c r="I92" s="16">
        <v>20.78</v>
      </c>
      <c r="J92" s="16">
        <f t="shared" si="2"/>
        <v>23.3893</v>
      </c>
      <c r="K92" s="16">
        <f t="shared" si="3"/>
        <v>1701.04</v>
      </c>
    </row>
    <row r="93" ht="14" spans="1:11">
      <c r="A93" s="16" t="s">
        <v>1857</v>
      </c>
      <c r="B93" s="16" t="s">
        <v>1741</v>
      </c>
      <c r="C93" s="16" t="s">
        <v>1300</v>
      </c>
      <c r="D93" s="16" t="s">
        <v>1301</v>
      </c>
      <c r="E93" s="16" t="s">
        <v>1299</v>
      </c>
      <c r="F93" s="16">
        <v>320</v>
      </c>
      <c r="G93" s="16">
        <v>125</v>
      </c>
      <c r="H93" s="16">
        <v>2675</v>
      </c>
      <c r="I93" s="16">
        <v>9.83</v>
      </c>
      <c r="J93" s="16">
        <f t="shared" si="2"/>
        <v>11.77</v>
      </c>
      <c r="K93" s="16">
        <f t="shared" si="3"/>
        <v>856</v>
      </c>
    </row>
    <row r="94" ht="14" spans="1:11">
      <c r="A94" s="16" t="s">
        <v>1858</v>
      </c>
      <c r="B94" s="16" t="s">
        <v>1741</v>
      </c>
      <c r="C94" s="16" t="s">
        <v>1300</v>
      </c>
      <c r="D94" s="16" t="s">
        <v>1301</v>
      </c>
      <c r="E94" s="16" t="s">
        <v>1299</v>
      </c>
      <c r="F94" s="16">
        <v>320</v>
      </c>
      <c r="G94" s="16">
        <v>225</v>
      </c>
      <c r="H94" s="16">
        <v>3674.25</v>
      </c>
      <c r="I94" s="16">
        <v>11.55</v>
      </c>
      <c r="J94" s="16">
        <f t="shared" si="2"/>
        <v>16.1667</v>
      </c>
      <c r="K94" s="16">
        <f t="shared" si="3"/>
        <v>1175.76</v>
      </c>
    </row>
    <row r="95" ht="14" spans="1:11">
      <c r="A95" s="16" t="s">
        <v>1859</v>
      </c>
      <c r="B95" s="16" t="s">
        <v>1741</v>
      </c>
      <c r="C95" s="16" t="s">
        <v>1300</v>
      </c>
      <c r="D95" s="16" t="s">
        <v>1301</v>
      </c>
      <c r="E95" s="16" t="s">
        <v>1299</v>
      </c>
      <c r="F95" s="16">
        <v>320</v>
      </c>
      <c r="G95" s="16">
        <v>8</v>
      </c>
      <c r="H95" s="16">
        <v>51.92</v>
      </c>
      <c r="I95" s="16">
        <v>0.15</v>
      </c>
      <c r="J95" s="16">
        <f t="shared" si="2"/>
        <v>0.228448</v>
      </c>
      <c r="K95" s="16">
        <f t="shared" si="3"/>
        <v>16.6144</v>
      </c>
    </row>
    <row r="96" ht="14" spans="1:11">
      <c r="A96" s="16" t="s">
        <v>1860</v>
      </c>
      <c r="B96" s="16" t="s">
        <v>1741</v>
      </c>
      <c r="C96" s="16" t="s">
        <v>1300</v>
      </c>
      <c r="D96" s="16" t="s">
        <v>1301</v>
      </c>
      <c r="E96" s="16" t="s">
        <v>1299</v>
      </c>
      <c r="F96" s="16">
        <v>320</v>
      </c>
      <c r="G96" s="16">
        <v>12</v>
      </c>
      <c r="H96" s="16">
        <v>57.12</v>
      </c>
      <c r="I96" s="16">
        <v>0.3</v>
      </c>
      <c r="J96" s="16">
        <f t="shared" si="2"/>
        <v>0.251328</v>
      </c>
      <c r="K96" s="16">
        <f t="shared" si="3"/>
        <v>18.2784</v>
      </c>
    </row>
    <row r="97" ht="14" spans="1:11">
      <c r="A97" s="16" t="s">
        <v>1861</v>
      </c>
      <c r="B97" s="16" t="s">
        <v>1741</v>
      </c>
      <c r="C97" s="16" t="s">
        <v>1300</v>
      </c>
      <c r="D97" s="16" t="s">
        <v>1301</v>
      </c>
      <c r="E97" s="16" t="s">
        <v>1299</v>
      </c>
      <c r="F97" s="16">
        <v>320</v>
      </c>
      <c r="G97" s="16">
        <v>550</v>
      </c>
      <c r="H97" s="16">
        <v>7788</v>
      </c>
      <c r="I97" s="16">
        <v>30.05</v>
      </c>
      <c r="J97" s="16">
        <f t="shared" si="2"/>
        <v>34.2672</v>
      </c>
      <c r="K97" s="16">
        <f t="shared" si="3"/>
        <v>2492.16</v>
      </c>
    </row>
    <row r="98" ht="14" spans="1:11">
      <c r="A98" s="16" t="s">
        <v>1862</v>
      </c>
      <c r="B98" s="16" t="s">
        <v>1741</v>
      </c>
      <c r="C98" s="16" t="s">
        <v>1300</v>
      </c>
      <c r="D98" s="16" t="s">
        <v>1301</v>
      </c>
      <c r="E98" s="16" t="s">
        <v>1299</v>
      </c>
      <c r="F98" s="16">
        <v>320</v>
      </c>
      <c r="G98" s="16">
        <v>37</v>
      </c>
      <c r="H98" s="16">
        <v>130.61</v>
      </c>
      <c r="I98" s="16">
        <v>0.53</v>
      </c>
      <c r="J98" s="16">
        <f t="shared" si="2"/>
        <v>0.574684</v>
      </c>
      <c r="K98" s="16">
        <f t="shared" si="3"/>
        <v>41.7952</v>
      </c>
    </row>
    <row r="99" ht="14" spans="1:11">
      <c r="A99" s="16" t="s">
        <v>1863</v>
      </c>
      <c r="B99" s="16" t="s">
        <v>1741</v>
      </c>
      <c r="C99" s="16" t="s">
        <v>1300</v>
      </c>
      <c r="D99" s="16" t="s">
        <v>1301</v>
      </c>
      <c r="E99" s="16" t="s">
        <v>1299</v>
      </c>
      <c r="F99" s="16">
        <v>320</v>
      </c>
      <c r="G99" s="16">
        <v>750</v>
      </c>
      <c r="H99" s="16">
        <v>16950</v>
      </c>
      <c r="I99" s="16">
        <v>63.16</v>
      </c>
      <c r="J99" s="16">
        <f t="shared" si="2"/>
        <v>74.58</v>
      </c>
      <c r="K99" s="16">
        <f t="shared" si="3"/>
        <v>5424</v>
      </c>
    </row>
    <row r="102" ht="14" spans="1:11">
      <c r="A102" s="2" t="s">
        <v>1094</v>
      </c>
      <c r="B102" s="2" t="s">
        <v>1286</v>
      </c>
      <c r="C102" s="3" t="s">
        <v>1287</v>
      </c>
      <c r="D102" s="2" t="s">
        <v>1288</v>
      </c>
      <c r="E102" s="2" t="s">
        <v>1289</v>
      </c>
      <c r="F102" s="4" t="s">
        <v>1290</v>
      </c>
      <c r="G102" s="5" t="s">
        <v>1291</v>
      </c>
      <c r="H102" s="5" t="s">
        <v>1292</v>
      </c>
      <c r="I102" s="5" t="s">
        <v>1758</v>
      </c>
      <c r="J102" s="5" t="s">
        <v>1294</v>
      </c>
      <c r="K102" s="5" t="s">
        <v>1295</v>
      </c>
    </row>
    <row r="103" ht="23" customHeight="1" spans="1:11">
      <c r="A103" s="6" t="s">
        <v>1759</v>
      </c>
      <c r="B103" s="7" t="s">
        <v>1760</v>
      </c>
      <c r="C103" s="6" t="s">
        <v>1761</v>
      </c>
      <c r="D103" s="6" t="s">
        <v>1761</v>
      </c>
      <c r="E103" s="6" t="s">
        <v>1761</v>
      </c>
      <c r="F103" s="8">
        <v>30510</v>
      </c>
      <c r="G103" s="8">
        <v>26338</v>
      </c>
      <c r="H103" s="8">
        <v>433241.59</v>
      </c>
      <c r="I103" s="8">
        <v>1442.065</v>
      </c>
      <c r="J103" s="8">
        <v>1901.2513685</v>
      </c>
      <c r="K103" s="12">
        <v>138272.8268</v>
      </c>
    </row>
    <row r="104" ht="12" spans="1:11">
      <c r="A104" s="9"/>
      <c r="B104" s="9"/>
      <c r="C104" s="9"/>
      <c r="D104" s="9"/>
      <c r="E104" s="9"/>
      <c r="F104" s="10"/>
      <c r="G104" s="9"/>
      <c r="H104" s="9"/>
      <c r="I104" s="9"/>
      <c r="J104" s="9"/>
      <c r="K104" s="9"/>
    </row>
    <row r="105" s="15" customFormat="1" ht="17.5" spans="1:11">
      <c r="A105" s="19" t="s">
        <v>1764</v>
      </c>
      <c r="B105" s="19"/>
      <c r="C105" s="19"/>
      <c r="D105" s="19"/>
      <c r="E105" s="19"/>
    </row>
    <row r="106" ht="17.5" spans="1:11">
      <c r="A106" s="19" t="s">
        <v>1765</v>
      </c>
      <c r="B106" s="19"/>
      <c r="C106" s="19"/>
      <c r="D106" s="19"/>
      <c r="E106" s="19"/>
      <c r="F106" s="10"/>
      <c r="G106" s="9"/>
      <c r="H106" s="9"/>
      <c r="I106" s="9"/>
      <c r="J106" s="9"/>
      <c r="K106" s="9"/>
    </row>
  </sheetData>
  <autoFilter xmlns:etc="http://www.wps.cn/officeDocument/2017/etCustomData" ref="A1:I99" etc:filterBottomFollowUsedRange="0">
    <extLst/>
  </autoFilter>
  <mergeCells count="3278">
    <mergeCell ref="A105:E105"/>
    <mergeCell ref="F105:J105"/>
    <mergeCell ref="K105:O105"/>
    <mergeCell ref="P105:T105"/>
    <mergeCell ref="U105:Y105"/>
    <mergeCell ref="Z105:AD105"/>
    <mergeCell ref="AE105:AI105"/>
    <mergeCell ref="AJ105:AN105"/>
    <mergeCell ref="AO105:AS105"/>
    <mergeCell ref="AT105:AX105"/>
    <mergeCell ref="AY105:BC105"/>
    <mergeCell ref="BD105:BH105"/>
    <mergeCell ref="BI105:BM105"/>
    <mergeCell ref="BN105:BR105"/>
    <mergeCell ref="BS105:BW105"/>
    <mergeCell ref="BX105:CB105"/>
    <mergeCell ref="CC105:CG105"/>
    <mergeCell ref="CH105:CL105"/>
    <mergeCell ref="CM105:CQ105"/>
    <mergeCell ref="CR105:CV105"/>
    <mergeCell ref="CW105:DA105"/>
    <mergeCell ref="DB105:DF105"/>
    <mergeCell ref="DG105:DK105"/>
    <mergeCell ref="DL105:DP105"/>
    <mergeCell ref="DQ105:DU105"/>
    <mergeCell ref="DV105:DZ105"/>
    <mergeCell ref="EA105:EE105"/>
    <mergeCell ref="EF105:EJ105"/>
    <mergeCell ref="EK105:EO105"/>
    <mergeCell ref="EP105:ET105"/>
    <mergeCell ref="EU105:EY105"/>
    <mergeCell ref="EZ105:FD105"/>
    <mergeCell ref="FE105:FI105"/>
    <mergeCell ref="FJ105:FN105"/>
    <mergeCell ref="FO105:FS105"/>
    <mergeCell ref="FT105:FX105"/>
    <mergeCell ref="FY105:GC105"/>
    <mergeCell ref="GD105:GH105"/>
    <mergeCell ref="GI105:GM105"/>
    <mergeCell ref="GN105:GR105"/>
    <mergeCell ref="GS105:GW105"/>
    <mergeCell ref="GX105:HB105"/>
    <mergeCell ref="HC105:HG105"/>
    <mergeCell ref="HH105:HL105"/>
    <mergeCell ref="HM105:HQ105"/>
    <mergeCell ref="HR105:HV105"/>
    <mergeCell ref="HW105:IA105"/>
    <mergeCell ref="IB105:IF105"/>
    <mergeCell ref="IG105:IK105"/>
    <mergeCell ref="IL105:IP105"/>
    <mergeCell ref="IQ105:IU105"/>
    <mergeCell ref="IV105:IZ105"/>
    <mergeCell ref="JA105:JE105"/>
    <mergeCell ref="JF105:JJ105"/>
    <mergeCell ref="JK105:JO105"/>
    <mergeCell ref="JP105:JT105"/>
    <mergeCell ref="JU105:JY105"/>
    <mergeCell ref="JZ105:KD105"/>
    <mergeCell ref="KE105:KI105"/>
    <mergeCell ref="KJ105:KN105"/>
    <mergeCell ref="KO105:KS105"/>
    <mergeCell ref="KT105:KX105"/>
    <mergeCell ref="KY105:LC105"/>
    <mergeCell ref="LD105:LH105"/>
    <mergeCell ref="LI105:LM105"/>
    <mergeCell ref="LN105:LR105"/>
    <mergeCell ref="LS105:LW105"/>
    <mergeCell ref="LX105:MB105"/>
    <mergeCell ref="MC105:MG105"/>
    <mergeCell ref="MH105:ML105"/>
    <mergeCell ref="MM105:MQ105"/>
    <mergeCell ref="MR105:MV105"/>
    <mergeCell ref="MW105:NA105"/>
    <mergeCell ref="NB105:NF105"/>
    <mergeCell ref="NG105:NK105"/>
    <mergeCell ref="NL105:NP105"/>
    <mergeCell ref="NQ105:NU105"/>
    <mergeCell ref="NV105:NZ105"/>
    <mergeCell ref="OA105:OE105"/>
    <mergeCell ref="OF105:OJ105"/>
    <mergeCell ref="OK105:OO105"/>
    <mergeCell ref="OP105:OT105"/>
    <mergeCell ref="OU105:OY105"/>
    <mergeCell ref="OZ105:PD105"/>
    <mergeCell ref="PE105:PI105"/>
    <mergeCell ref="PJ105:PN105"/>
    <mergeCell ref="PO105:PS105"/>
    <mergeCell ref="PT105:PX105"/>
    <mergeCell ref="PY105:QC105"/>
    <mergeCell ref="QD105:QH105"/>
    <mergeCell ref="QI105:QM105"/>
    <mergeCell ref="QN105:QR105"/>
    <mergeCell ref="QS105:QW105"/>
    <mergeCell ref="QX105:RB105"/>
    <mergeCell ref="RC105:RG105"/>
    <mergeCell ref="RH105:RL105"/>
    <mergeCell ref="RM105:RQ105"/>
    <mergeCell ref="RR105:RV105"/>
    <mergeCell ref="RW105:SA105"/>
    <mergeCell ref="SB105:SF105"/>
    <mergeCell ref="SG105:SK105"/>
    <mergeCell ref="SL105:SP105"/>
    <mergeCell ref="SQ105:SU105"/>
    <mergeCell ref="SV105:SZ105"/>
    <mergeCell ref="TA105:TE105"/>
    <mergeCell ref="TF105:TJ105"/>
    <mergeCell ref="TK105:TO105"/>
    <mergeCell ref="TP105:TT105"/>
    <mergeCell ref="TU105:TY105"/>
    <mergeCell ref="TZ105:UD105"/>
    <mergeCell ref="UE105:UI105"/>
    <mergeCell ref="UJ105:UN105"/>
    <mergeCell ref="UO105:US105"/>
    <mergeCell ref="UT105:UX105"/>
    <mergeCell ref="UY105:VC105"/>
    <mergeCell ref="VD105:VH105"/>
    <mergeCell ref="VI105:VM105"/>
    <mergeCell ref="VN105:VR105"/>
    <mergeCell ref="VS105:VW105"/>
    <mergeCell ref="VX105:WB105"/>
    <mergeCell ref="WC105:WG105"/>
    <mergeCell ref="WH105:WL105"/>
    <mergeCell ref="WM105:WQ105"/>
    <mergeCell ref="WR105:WV105"/>
    <mergeCell ref="WW105:XA105"/>
    <mergeCell ref="XB105:XF105"/>
    <mergeCell ref="XG105:XK105"/>
    <mergeCell ref="XL105:XP105"/>
    <mergeCell ref="XQ105:XU105"/>
    <mergeCell ref="XV105:XZ105"/>
    <mergeCell ref="YA105:YE105"/>
    <mergeCell ref="YF105:YJ105"/>
    <mergeCell ref="YK105:YO105"/>
    <mergeCell ref="YP105:YT105"/>
    <mergeCell ref="YU105:YY105"/>
    <mergeCell ref="YZ105:ZD105"/>
    <mergeCell ref="ZE105:ZI105"/>
    <mergeCell ref="ZJ105:ZN105"/>
    <mergeCell ref="ZO105:ZS105"/>
    <mergeCell ref="ZT105:ZX105"/>
    <mergeCell ref="ZY105:AAC105"/>
    <mergeCell ref="AAD105:AAH105"/>
    <mergeCell ref="AAI105:AAM105"/>
    <mergeCell ref="AAN105:AAR105"/>
    <mergeCell ref="AAS105:AAW105"/>
    <mergeCell ref="AAX105:ABB105"/>
    <mergeCell ref="ABC105:ABG105"/>
    <mergeCell ref="ABH105:ABL105"/>
    <mergeCell ref="ABM105:ABQ105"/>
    <mergeCell ref="ABR105:ABV105"/>
    <mergeCell ref="ABW105:ACA105"/>
    <mergeCell ref="ACB105:ACF105"/>
    <mergeCell ref="ACG105:ACK105"/>
    <mergeCell ref="ACL105:ACP105"/>
    <mergeCell ref="ACQ105:ACU105"/>
    <mergeCell ref="ACV105:ACZ105"/>
    <mergeCell ref="ADA105:ADE105"/>
    <mergeCell ref="ADF105:ADJ105"/>
    <mergeCell ref="ADK105:ADO105"/>
    <mergeCell ref="ADP105:ADT105"/>
    <mergeCell ref="ADU105:ADY105"/>
    <mergeCell ref="ADZ105:AED105"/>
    <mergeCell ref="AEE105:AEI105"/>
    <mergeCell ref="AEJ105:AEN105"/>
    <mergeCell ref="AEO105:AES105"/>
    <mergeCell ref="AET105:AEX105"/>
    <mergeCell ref="AEY105:AFC105"/>
    <mergeCell ref="AFD105:AFH105"/>
    <mergeCell ref="AFI105:AFM105"/>
    <mergeCell ref="AFN105:AFR105"/>
    <mergeCell ref="AFS105:AFW105"/>
    <mergeCell ref="AFX105:AGB105"/>
    <mergeCell ref="AGC105:AGG105"/>
    <mergeCell ref="AGH105:AGL105"/>
    <mergeCell ref="AGM105:AGQ105"/>
    <mergeCell ref="AGR105:AGV105"/>
    <mergeCell ref="AGW105:AHA105"/>
    <mergeCell ref="AHB105:AHF105"/>
    <mergeCell ref="AHG105:AHK105"/>
    <mergeCell ref="AHL105:AHP105"/>
    <mergeCell ref="AHQ105:AHU105"/>
    <mergeCell ref="AHV105:AHZ105"/>
    <mergeCell ref="AIA105:AIE105"/>
    <mergeCell ref="AIF105:AIJ105"/>
    <mergeCell ref="AIK105:AIO105"/>
    <mergeCell ref="AIP105:AIT105"/>
    <mergeCell ref="AIU105:AIY105"/>
    <mergeCell ref="AIZ105:AJD105"/>
    <mergeCell ref="AJE105:AJI105"/>
    <mergeCell ref="AJJ105:AJN105"/>
    <mergeCell ref="AJO105:AJS105"/>
    <mergeCell ref="AJT105:AJX105"/>
    <mergeCell ref="AJY105:AKC105"/>
    <mergeCell ref="AKD105:AKH105"/>
    <mergeCell ref="AKI105:AKM105"/>
    <mergeCell ref="AKN105:AKR105"/>
    <mergeCell ref="AKS105:AKW105"/>
    <mergeCell ref="AKX105:ALB105"/>
    <mergeCell ref="ALC105:ALG105"/>
    <mergeCell ref="ALH105:ALL105"/>
    <mergeCell ref="ALM105:ALQ105"/>
    <mergeCell ref="ALR105:ALV105"/>
    <mergeCell ref="ALW105:AMA105"/>
    <mergeCell ref="AMB105:AMF105"/>
    <mergeCell ref="AMG105:AMK105"/>
    <mergeCell ref="AML105:AMP105"/>
    <mergeCell ref="AMQ105:AMU105"/>
    <mergeCell ref="AMV105:AMZ105"/>
    <mergeCell ref="ANA105:ANE105"/>
    <mergeCell ref="ANF105:ANJ105"/>
    <mergeCell ref="ANK105:ANO105"/>
    <mergeCell ref="ANP105:ANT105"/>
    <mergeCell ref="ANU105:ANY105"/>
    <mergeCell ref="ANZ105:AOD105"/>
    <mergeCell ref="AOE105:AOI105"/>
    <mergeCell ref="AOJ105:AON105"/>
    <mergeCell ref="AOO105:AOS105"/>
    <mergeCell ref="AOT105:AOX105"/>
    <mergeCell ref="AOY105:APC105"/>
    <mergeCell ref="APD105:APH105"/>
    <mergeCell ref="API105:APM105"/>
    <mergeCell ref="APN105:APR105"/>
    <mergeCell ref="APS105:APW105"/>
    <mergeCell ref="APX105:AQB105"/>
    <mergeCell ref="AQC105:AQG105"/>
    <mergeCell ref="AQH105:AQL105"/>
    <mergeCell ref="AQM105:AQQ105"/>
    <mergeCell ref="AQR105:AQV105"/>
    <mergeCell ref="AQW105:ARA105"/>
    <mergeCell ref="ARB105:ARF105"/>
    <mergeCell ref="ARG105:ARK105"/>
    <mergeCell ref="ARL105:ARP105"/>
    <mergeCell ref="ARQ105:ARU105"/>
    <mergeCell ref="ARV105:ARZ105"/>
    <mergeCell ref="ASA105:ASE105"/>
    <mergeCell ref="ASF105:ASJ105"/>
    <mergeCell ref="ASK105:ASO105"/>
    <mergeCell ref="ASP105:AST105"/>
    <mergeCell ref="ASU105:ASY105"/>
    <mergeCell ref="ASZ105:ATD105"/>
    <mergeCell ref="ATE105:ATI105"/>
    <mergeCell ref="ATJ105:ATN105"/>
    <mergeCell ref="ATO105:ATS105"/>
    <mergeCell ref="ATT105:ATX105"/>
    <mergeCell ref="ATY105:AUC105"/>
    <mergeCell ref="AUD105:AUH105"/>
    <mergeCell ref="AUI105:AUM105"/>
    <mergeCell ref="AUN105:AUR105"/>
    <mergeCell ref="AUS105:AUW105"/>
    <mergeCell ref="AUX105:AVB105"/>
    <mergeCell ref="AVC105:AVG105"/>
    <mergeCell ref="AVH105:AVL105"/>
    <mergeCell ref="AVM105:AVQ105"/>
    <mergeCell ref="AVR105:AVV105"/>
    <mergeCell ref="AVW105:AWA105"/>
    <mergeCell ref="AWB105:AWF105"/>
    <mergeCell ref="AWG105:AWK105"/>
    <mergeCell ref="AWL105:AWP105"/>
    <mergeCell ref="AWQ105:AWU105"/>
    <mergeCell ref="AWV105:AWZ105"/>
    <mergeCell ref="AXA105:AXE105"/>
    <mergeCell ref="AXF105:AXJ105"/>
    <mergeCell ref="AXK105:AXO105"/>
    <mergeCell ref="AXP105:AXT105"/>
    <mergeCell ref="AXU105:AXY105"/>
    <mergeCell ref="AXZ105:AYD105"/>
    <mergeCell ref="AYE105:AYI105"/>
    <mergeCell ref="AYJ105:AYN105"/>
    <mergeCell ref="AYO105:AYS105"/>
    <mergeCell ref="AYT105:AYX105"/>
    <mergeCell ref="AYY105:AZC105"/>
    <mergeCell ref="AZD105:AZH105"/>
    <mergeCell ref="AZI105:AZM105"/>
    <mergeCell ref="AZN105:AZR105"/>
    <mergeCell ref="AZS105:AZW105"/>
    <mergeCell ref="AZX105:BAB105"/>
    <mergeCell ref="BAC105:BAG105"/>
    <mergeCell ref="BAH105:BAL105"/>
    <mergeCell ref="BAM105:BAQ105"/>
    <mergeCell ref="BAR105:BAV105"/>
    <mergeCell ref="BAW105:BBA105"/>
    <mergeCell ref="BBB105:BBF105"/>
    <mergeCell ref="BBG105:BBK105"/>
    <mergeCell ref="BBL105:BBP105"/>
    <mergeCell ref="BBQ105:BBU105"/>
    <mergeCell ref="BBV105:BBZ105"/>
    <mergeCell ref="BCA105:BCE105"/>
    <mergeCell ref="BCF105:BCJ105"/>
    <mergeCell ref="BCK105:BCO105"/>
    <mergeCell ref="BCP105:BCT105"/>
    <mergeCell ref="BCU105:BCY105"/>
    <mergeCell ref="BCZ105:BDD105"/>
    <mergeCell ref="BDE105:BDI105"/>
    <mergeCell ref="BDJ105:BDN105"/>
    <mergeCell ref="BDO105:BDS105"/>
    <mergeCell ref="BDT105:BDX105"/>
    <mergeCell ref="BDY105:BEC105"/>
    <mergeCell ref="BED105:BEH105"/>
    <mergeCell ref="BEI105:BEM105"/>
    <mergeCell ref="BEN105:BER105"/>
    <mergeCell ref="BES105:BEW105"/>
    <mergeCell ref="BEX105:BFB105"/>
    <mergeCell ref="BFC105:BFG105"/>
    <mergeCell ref="BFH105:BFL105"/>
    <mergeCell ref="BFM105:BFQ105"/>
    <mergeCell ref="BFR105:BFV105"/>
    <mergeCell ref="BFW105:BGA105"/>
    <mergeCell ref="BGB105:BGF105"/>
    <mergeCell ref="BGG105:BGK105"/>
    <mergeCell ref="BGL105:BGP105"/>
    <mergeCell ref="BGQ105:BGU105"/>
    <mergeCell ref="BGV105:BGZ105"/>
    <mergeCell ref="BHA105:BHE105"/>
    <mergeCell ref="BHF105:BHJ105"/>
    <mergeCell ref="BHK105:BHO105"/>
    <mergeCell ref="BHP105:BHT105"/>
    <mergeCell ref="BHU105:BHY105"/>
    <mergeCell ref="BHZ105:BID105"/>
    <mergeCell ref="BIE105:BII105"/>
    <mergeCell ref="BIJ105:BIN105"/>
    <mergeCell ref="BIO105:BIS105"/>
    <mergeCell ref="BIT105:BIX105"/>
    <mergeCell ref="BIY105:BJC105"/>
    <mergeCell ref="BJD105:BJH105"/>
    <mergeCell ref="BJI105:BJM105"/>
    <mergeCell ref="BJN105:BJR105"/>
    <mergeCell ref="BJS105:BJW105"/>
    <mergeCell ref="BJX105:BKB105"/>
    <mergeCell ref="BKC105:BKG105"/>
    <mergeCell ref="BKH105:BKL105"/>
    <mergeCell ref="BKM105:BKQ105"/>
    <mergeCell ref="BKR105:BKV105"/>
    <mergeCell ref="BKW105:BLA105"/>
    <mergeCell ref="BLB105:BLF105"/>
    <mergeCell ref="BLG105:BLK105"/>
    <mergeCell ref="BLL105:BLP105"/>
    <mergeCell ref="BLQ105:BLU105"/>
    <mergeCell ref="BLV105:BLZ105"/>
    <mergeCell ref="BMA105:BME105"/>
    <mergeCell ref="BMF105:BMJ105"/>
    <mergeCell ref="BMK105:BMO105"/>
    <mergeCell ref="BMP105:BMT105"/>
    <mergeCell ref="BMU105:BMY105"/>
    <mergeCell ref="BMZ105:BND105"/>
    <mergeCell ref="BNE105:BNI105"/>
    <mergeCell ref="BNJ105:BNN105"/>
    <mergeCell ref="BNO105:BNS105"/>
    <mergeCell ref="BNT105:BNX105"/>
    <mergeCell ref="BNY105:BOC105"/>
    <mergeCell ref="BOD105:BOH105"/>
    <mergeCell ref="BOI105:BOM105"/>
    <mergeCell ref="BON105:BOR105"/>
    <mergeCell ref="BOS105:BOW105"/>
    <mergeCell ref="BOX105:BPB105"/>
    <mergeCell ref="BPC105:BPG105"/>
    <mergeCell ref="BPH105:BPL105"/>
    <mergeCell ref="BPM105:BPQ105"/>
    <mergeCell ref="BPR105:BPV105"/>
    <mergeCell ref="BPW105:BQA105"/>
    <mergeCell ref="BQB105:BQF105"/>
    <mergeCell ref="BQG105:BQK105"/>
    <mergeCell ref="BQL105:BQP105"/>
    <mergeCell ref="BQQ105:BQU105"/>
    <mergeCell ref="BQV105:BQZ105"/>
    <mergeCell ref="BRA105:BRE105"/>
    <mergeCell ref="BRF105:BRJ105"/>
    <mergeCell ref="BRK105:BRO105"/>
    <mergeCell ref="BRP105:BRT105"/>
    <mergeCell ref="BRU105:BRY105"/>
    <mergeCell ref="BRZ105:BSD105"/>
    <mergeCell ref="BSE105:BSI105"/>
    <mergeCell ref="BSJ105:BSN105"/>
    <mergeCell ref="BSO105:BSS105"/>
    <mergeCell ref="BST105:BSX105"/>
    <mergeCell ref="BSY105:BTC105"/>
    <mergeCell ref="BTD105:BTH105"/>
    <mergeCell ref="BTI105:BTM105"/>
    <mergeCell ref="BTN105:BTR105"/>
    <mergeCell ref="BTS105:BTW105"/>
    <mergeCell ref="BTX105:BUB105"/>
    <mergeCell ref="BUC105:BUG105"/>
    <mergeCell ref="BUH105:BUL105"/>
    <mergeCell ref="BUM105:BUQ105"/>
    <mergeCell ref="BUR105:BUV105"/>
    <mergeCell ref="BUW105:BVA105"/>
    <mergeCell ref="BVB105:BVF105"/>
    <mergeCell ref="BVG105:BVK105"/>
    <mergeCell ref="BVL105:BVP105"/>
    <mergeCell ref="BVQ105:BVU105"/>
    <mergeCell ref="BVV105:BVZ105"/>
    <mergeCell ref="BWA105:BWE105"/>
    <mergeCell ref="BWF105:BWJ105"/>
    <mergeCell ref="BWK105:BWO105"/>
    <mergeCell ref="BWP105:BWT105"/>
    <mergeCell ref="BWU105:BWY105"/>
    <mergeCell ref="BWZ105:BXD105"/>
    <mergeCell ref="BXE105:BXI105"/>
    <mergeCell ref="BXJ105:BXN105"/>
    <mergeCell ref="BXO105:BXS105"/>
    <mergeCell ref="BXT105:BXX105"/>
    <mergeCell ref="BXY105:BYC105"/>
    <mergeCell ref="BYD105:BYH105"/>
    <mergeCell ref="BYI105:BYM105"/>
    <mergeCell ref="BYN105:BYR105"/>
    <mergeCell ref="BYS105:BYW105"/>
    <mergeCell ref="BYX105:BZB105"/>
    <mergeCell ref="BZC105:BZG105"/>
    <mergeCell ref="BZH105:BZL105"/>
    <mergeCell ref="BZM105:BZQ105"/>
    <mergeCell ref="BZR105:BZV105"/>
    <mergeCell ref="BZW105:CAA105"/>
    <mergeCell ref="CAB105:CAF105"/>
    <mergeCell ref="CAG105:CAK105"/>
    <mergeCell ref="CAL105:CAP105"/>
    <mergeCell ref="CAQ105:CAU105"/>
    <mergeCell ref="CAV105:CAZ105"/>
    <mergeCell ref="CBA105:CBE105"/>
    <mergeCell ref="CBF105:CBJ105"/>
    <mergeCell ref="CBK105:CBO105"/>
    <mergeCell ref="CBP105:CBT105"/>
    <mergeCell ref="CBU105:CBY105"/>
    <mergeCell ref="CBZ105:CCD105"/>
    <mergeCell ref="CCE105:CCI105"/>
    <mergeCell ref="CCJ105:CCN105"/>
    <mergeCell ref="CCO105:CCS105"/>
    <mergeCell ref="CCT105:CCX105"/>
    <mergeCell ref="CCY105:CDC105"/>
    <mergeCell ref="CDD105:CDH105"/>
    <mergeCell ref="CDI105:CDM105"/>
    <mergeCell ref="CDN105:CDR105"/>
    <mergeCell ref="CDS105:CDW105"/>
    <mergeCell ref="CDX105:CEB105"/>
    <mergeCell ref="CEC105:CEG105"/>
    <mergeCell ref="CEH105:CEL105"/>
    <mergeCell ref="CEM105:CEQ105"/>
    <mergeCell ref="CER105:CEV105"/>
    <mergeCell ref="CEW105:CFA105"/>
    <mergeCell ref="CFB105:CFF105"/>
    <mergeCell ref="CFG105:CFK105"/>
    <mergeCell ref="CFL105:CFP105"/>
    <mergeCell ref="CFQ105:CFU105"/>
    <mergeCell ref="CFV105:CFZ105"/>
    <mergeCell ref="CGA105:CGE105"/>
    <mergeCell ref="CGF105:CGJ105"/>
    <mergeCell ref="CGK105:CGO105"/>
    <mergeCell ref="CGP105:CGT105"/>
    <mergeCell ref="CGU105:CGY105"/>
    <mergeCell ref="CGZ105:CHD105"/>
    <mergeCell ref="CHE105:CHI105"/>
    <mergeCell ref="CHJ105:CHN105"/>
    <mergeCell ref="CHO105:CHS105"/>
    <mergeCell ref="CHT105:CHX105"/>
    <mergeCell ref="CHY105:CIC105"/>
    <mergeCell ref="CID105:CIH105"/>
    <mergeCell ref="CII105:CIM105"/>
    <mergeCell ref="CIN105:CIR105"/>
    <mergeCell ref="CIS105:CIW105"/>
    <mergeCell ref="CIX105:CJB105"/>
    <mergeCell ref="CJC105:CJG105"/>
    <mergeCell ref="CJH105:CJL105"/>
    <mergeCell ref="CJM105:CJQ105"/>
    <mergeCell ref="CJR105:CJV105"/>
    <mergeCell ref="CJW105:CKA105"/>
    <mergeCell ref="CKB105:CKF105"/>
    <mergeCell ref="CKG105:CKK105"/>
    <mergeCell ref="CKL105:CKP105"/>
    <mergeCell ref="CKQ105:CKU105"/>
    <mergeCell ref="CKV105:CKZ105"/>
    <mergeCell ref="CLA105:CLE105"/>
    <mergeCell ref="CLF105:CLJ105"/>
    <mergeCell ref="CLK105:CLO105"/>
    <mergeCell ref="CLP105:CLT105"/>
    <mergeCell ref="CLU105:CLY105"/>
    <mergeCell ref="CLZ105:CMD105"/>
    <mergeCell ref="CME105:CMI105"/>
    <mergeCell ref="CMJ105:CMN105"/>
    <mergeCell ref="CMO105:CMS105"/>
    <mergeCell ref="CMT105:CMX105"/>
    <mergeCell ref="CMY105:CNC105"/>
    <mergeCell ref="CND105:CNH105"/>
    <mergeCell ref="CNI105:CNM105"/>
    <mergeCell ref="CNN105:CNR105"/>
    <mergeCell ref="CNS105:CNW105"/>
    <mergeCell ref="CNX105:COB105"/>
    <mergeCell ref="COC105:COG105"/>
    <mergeCell ref="COH105:COL105"/>
    <mergeCell ref="COM105:COQ105"/>
    <mergeCell ref="COR105:COV105"/>
    <mergeCell ref="COW105:CPA105"/>
    <mergeCell ref="CPB105:CPF105"/>
    <mergeCell ref="CPG105:CPK105"/>
    <mergeCell ref="CPL105:CPP105"/>
    <mergeCell ref="CPQ105:CPU105"/>
    <mergeCell ref="CPV105:CPZ105"/>
    <mergeCell ref="CQA105:CQE105"/>
    <mergeCell ref="CQF105:CQJ105"/>
    <mergeCell ref="CQK105:CQO105"/>
    <mergeCell ref="CQP105:CQT105"/>
    <mergeCell ref="CQU105:CQY105"/>
    <mergeCell ref="CQZ105:CRD105"/>
    <mergeCell ref="CRE105:CRI105"/>
    <mergeCell ref="CRJ105:CRN105"/>
    <mergeCell ref="CRO105:CRS105"/>
    <mergeCell ref="CRT105:CRX105"/>
    <mergeCell ref="CRY105:CSC105"/>
    <mergeCell ref="CSD105:CSH105"/>
    <mergeCell ref="CSI105:CSM105"/>
    <mergeCell ref="CSN105:CSR105"/>
    <mergeCell ref="CSS105:CSW105"/>
    <mergeCell ref="CSX105:CTB105"/>
    <mergeCell ref="CTC105:CTG105"/>
    <mergeCell ref="CTH105:CTL105"/>
    <mergeCell ref="CTM105:CTQ105"/>
    <mergeCell ref="CTR105:CTV105"/>
    <mergeCell ref="CTW105:CUA105"/>
    <mergeCell ref="CUB105:CUF105"/>
    <mergeCell ref="CUG105:CUK105"/>
    <mergeCell ref="CUL105:CUP105"/>
    <mergeCell ref="CUQ105:CUU105"/>
    <mergeCell ref="CUV105:CUZ105"/>
    <mergeCell ref="CVA105:CVE105"/>
    <mergeCell ref="CVF105:CVJ105"/>
    <mergeCell ref="CVK105:CVO105"/>
    <mergeCell ref="CVP105:CVT105"/>
    <mergeCell ref="CVU105:CVY105"/>
    <mergeCell ref="CVZ105:CWD105"/>
    <mergeCell ref="CWE105:CWI105"/>
    <mergeCell ref="CWJ105:CWN105"/>
    <mergeCell ref="CWO105:CWS105"/>
    <mergeCell ref="CWT105:CWX105"/>
    <mergeCell ref="CWY105:CXC105"/>
    <mergeCell ref="CXD105:CXH105"/>
    <mergeCell ref="CXI105:CXM105"/>
    <mergeCell ref="CXN105:CXR105"/>
    <mergeCell ref="CXS105:CXW105"/>
    <mergeCell ref="CXX105:CYB105"/>
    <mergeCell ref="CYC105:CYG105"/>
    <mergeCell ref="CYH105:CYL105"/>
    <mergeCell ref="CYM105:CYQ105"/>
    <mergeCell ref="CYR105:CYV105"/>
    <mergeCell ref="CYW105:CZA105"/>
    <mergeCell ref="CZB105:CZF105"/>
    <mergeCell ref="CZG105:CZK105"/>
    <mergeCell ref="CZL105:CZP105"/>
    <mergeCell ref="CZQ105:CZU105"/>
    <mergeCell ref="CZV105:CZZ105"/>
    <mergeCell ref="DAA105:DAE105"/>
    <mergeCell ref="DAF105:DAJ105"/>
    <mergeCell ref="DAK105:DAO105"/>
    <mergeCell ref="DAP105:DAT105"/>
    <mergeCell ref="DAU105:DAY105"/>
    <mergeCell ref="DAZ105:DBD105"/>
    <mergeCell ref="DBE105:DBI105"/>
    <mergeCell ref="DBJ105:DBN105"/>
    <mergeCell ref="DBO105:DBS105"/>
    <mergeCell ref="DBT105:DBX105"/>
    <mergeCell ref="DBY105:DCC105"/>
    <mergeCell ref="DCD105:DCH105"/>
    <mergeCell ref="DCI105:DCM105"/>
    <mergeCell ref="DCN105:DCR105"/>
    <mergeCell ref="DCS105:DCW105"/>
    <mergeCell ref="DCX105:DDB105"/>
    <mergeCell ref="DDC105:DDG105"/>
    <mergeCell ref="DDH105:DDL105"/>
    <mergeCell ref="DDM105:DDQ105"/>
    <mergeCell ref="DDR105:DDV105"/>
    <mergeCell ref="DDW105:DEA105"/>
    <mergeCell ref="DEB105:DEF105"/>
    <mergeCell ref="DEG105:DEK105"/>
    <mergeCell ref="DEL105:DEP105"/>
    <mergeCell ref="DEQ105:DEU105"/>
    <mergeCell ref="DEV105:DEZ105"/>
    <mergeCell ref="DFA105:DFE105"/>
    <mergeCell ref="DFF105:DFJ105"/>
    <mergeCell ref="DFK105:DFO105"/>
    <mergeCell ref="DFP105:DFT105"/>
    <mergeCell ref="DFU105:DFY105"/>
    <mergeCell ref="DFZ105:DGD105"/>
    <mergeCell ref="DGE105:DGI105"/>
    <mergeCell ref="DGJ105:DGN105"/>
    <mergeCell ref="DGO105:DGS105"/>
    <mergeCell ref="DGT105:DGX105"/>
    <mergeCell ref="DGY105:DHC105"/>
    <mergeCell ref="DHD105:DHH105"/>
    <mergeCell ref="DHI105:DHM105"/>
    <mergeCell ref="DHN105:DHR105"/>
    <mergeCell ref="DHS105:DHW105"/>
    <mergeCell ref="DHX105:DIB105"/>
    <mergeCell ref="DIC105:DIG105"/>
    <mergeCell ref="DIH105:DIL105"/>
    <mergeCell ref="DIM105:DIQ105"/>
    <mergeCell ref="DIR105:DIV105"/>
    <mergeCell ref="DIW105:DJA105"/>
    <mergeCell ref="DJB105:DJF105"/>
    <mergeCell ref="DJG105:DJK105"/>
    <mergeCell ref="DJL105:DJP105"/>
    <mergeCell ref="DJQ105:DJU105"/>
    <mergeCell ref="DJV105:DJZ105"/>
    <mergeCell ref="DKA105:DKE105"/>
    <mergeCell ref="DKF105:DKJ105"/>
    <mergeCell ref="DKK105:DKO105"/>
    <mergeCell ref="DKP105:DKT105"/>
    <mergeCell ref="DKU105:DKY105"/>
    <mergeCell ref="DKZ105:DLD105"/>
    <mergeCell ref="DLE105:DLI105"/>
    <mergeCell ref="DLJ105:DLN105"/>
    <mergeCell ref="DLO105:DLS105"/>
    <mergeCell ref="DLT105:DLX105"/>
    <mergeCell ref="DLY105:DMC105"/>
    <mergeCell ref="DMD105:DMH105"/>
    <mergeCell ref="DMI105:DMM105"/>
    <mergeCell ref="DMN105:DMR105"/>
    <mergeCell ref="DMS105:DMW105"/>
    <mergeCell ref="DMX105:DNB105"/>
    <mergeCell ref="DNC105:DNG105"/>
    <mergeCell ref="DNH105:DNL105"/>
    <mergeCell ref="DNM105:DNQ105"/>
    <mergeCell ref="DNR105:DNV105"/>
    <mergeCell ref="DNW105:DOA105"/>
    <mergeCell ref="DOB105:DOF105"/>
    <mergeCell ref="DOG105:DOK105"/>
    <mergeCell ref="DOL105:DOP105"/>
    <mergeCell ref="DOQ105:DOU105"/>
    <mergeCell ref="DOV105:DOZ105"/>
    <mergeCell ref="DPA105:DPE105"/>
    <mergeCell ref="DPF105:DPJ105"/>
    <mergeCell ref="DPK105:DPO105"/>
    <mergeCell ref="DPP105:DPT105"/>
    <mergeCell ref="DPU105:DPY105"/>
    <mergeCell ref="DPZ105:DQD105"/>
    <mergeCell ref="DQE105:DQI105"/>
    <mergeCell ref="DQJ105:DQN105"/>
    <mergeCell ref="DQO105:DQS105"/>
    <mergeCell ref="DQT105:DQX105"/>
    <mergeCell ref="DQY105:DRC105"/>
    <mergeCell ref="DRD105:DRH105"/>
    <mergeCell ref="DRI105:DRM105"/>
    <mergeCell ref="DRN105:DRR105"/>
    <mergeCell ref="DRS105:DRW105"/>
    <mergeCell ref="DRX105:DSB105"/>
    <mergeCell ref="DSC105:DSG105"/>
    <mergeCell ref="DSH105:DSL105"/>
    <mergeCell ref="DSM105:DSQ105"/>
    <mergeCell ref="DSR105:DSV105"/>
    <mergeCell ref="DSW105:DTA105"/>
    <mergeCell ref="DTB105:DTF105"/>
    <mergeCell ref="DTG105:DTK105"/>
    <mergeCell ref="DTL105:DTP105"/>
    <mergeCell ref="DTQ105:DTU105"/>
    <mergeCell ref="DTV105:DTZ105"/>
    <mergeCell ref="DUA105:DUE105"/>
    <mergeCell ref="DUF105:DUJ105"/>
    <mergeCell ref="DUK105:DUO105"/>
    <mergeCell ref="DUP105:DUT105"/>
    <mergeCell ref="DUU105:DUY105"/>
    <mergeCell ref="DUZ105:DVD105"/>
    <mergeCell ref="DVE105:DVI105"/>
    <mergeCell ref="DVJ105:DVN105"/>
    <mergeCell ref="DVO105:DVS105"/>
    <mergeCell ref="DVT105:DVX105"/>
    <mergeCell ref="DVY105:DWC105"/>
    <mergeCell ref="DWD105:DWH105"/>
    <mergeCell ref="DWI105:DWM105"/>
    <mergeCell ref="DWN105:DWR105"/>
    <mergeCell ref="DWS105:DWW105"/>
    <mergeCell ref="DWX105:DXB105"/>
    <mergeCell ref="DXC105:DXG105"/>
    <mergeCell ref="DXH105:DXL105"/>
    <mergeCell ref="DXM105:DXQ105"/>
    <mergeCell ref="DXR105:DXV105"/>
    <mergeCell ref="DXW105:DYA105"/>
    <mergeCell ref="DYB105:DYF105"/>
    <mergeCell ref="DYG105:DYK105"/>
    <mergeCell ref="DYL105:DYP105"/>
    <mergeCell ref="DYQ105:DYU105"/>
    <mergeCell ref="DYV105:DYZ105"/>
    <mergeCell ref="DZA105:DZE105"/>
    <mergeCell ref="DZF105:DZJ105"/>
    <mergeCell ref="DZK105:DZO105"/>
    <mergeCell ref="DZP105:DZT105"/>
    <mergeCell ref="DZU105:DZY105"/>
    <mergeCell ref="DZZ105:EAD105"/>
    <mergeCell ref="EAE105:EAI105"/>
    <mergeCell ref="EAJ105:EAN105"/>
    <mergeCell ref="EAO105:EAS105"/>
    <mergeCell ref="EAT105:EAX105"/>
    <mergeCell ref="EAY105:EBC105"/>
    <mergeCell ref="EBD105:EBH105"/>
    <mergeCell ref="EBI105:EBM105"/>
    <mergeCell ref="EBN105:EBR105"/>
    <mergeCell ref="EBS105:EBW105"/>
    <mergeCell ref="EBX105:ECB105"/>
    <mergeCell ref="ECC105:ECG105"/>
    <mergeCell ref="ECH105:ECL105"/>
    <mergeCell ref="ECM105:ECQ105"/>
    <mergeCell ref="ECR105:ECV105"/>
    <mergeCell ref="ECW105:EDA105"/>
    <mergeCell ref="EDB105:EDF105"/>
    <mergeCell ref="EDG105:EDK105"/>
    <mergeCell ref="EDL105:EDP105"/>
    <mergeCell ref="EDQ105:EDU105"/>
    <mergeCell ref="EDV105:EDZ105"/>
    <mergeCell ref="EEA105:EEE105"/>
    <mergeCell ref="EEF105:EEJ105"/>
    <mergeCell ref="EEK105:EEO105"/>
    <mergeCell ref="EEP105:EET105"/>
    <mergeCell ref="EEU105:EEY105"/>
    <mergeCell ref="EEZ105:EFD105"/>
    <mergeCell ref="EFE105:EFI105"/>
    <mergeCell ref="EFJ105:EFN105"/>
    <mergeCell ref="EFO105:EFS105"/>
    <mergeCell ref="EFT105:EFX105"/>
    <mergeCell ref="EFY105:EGC105"/>
    <mergeCell ref="EGD105:EGH105"/>
    <mergeCell ref="EGI105:EGM105"/>
    <mergeCell ref="EGN105:EGR105"/>
    <mergeCell ref="EGS105:EGW105"/>
    <mergeCell ref="EGX105:EHB105"/>
    <mergeCell ref="EHC105:EHG105"/>
    <mergeCell ref="EHH105:EHL105"/>
    <mergeCell ref="EHM105:EHQ105"/>
    <mergeCell ref="EHR105:EHV105"/>
    <mergeCell ref="EHW105:EIA105"/>
    <mergeCell ref="EIB105:EIF105"/>
    <mergeCell ref="EIG105:EIK105"/>
    <mergeCell ref="EIL105:EIP105"/>
    <mergeCell ref="EIQ105:EIU105"/>
    <mergeCell ref="EIV105:EIZ105"/>
    <mergeCell ref="EJA105:EJE105"/>
    <mergeCell ref="EJF105:EJJ105"/>
    <mergeCell ref="EJK105:EJO105"/>
    <mergeCell ref="EJP105:EJT105"/>
    <mergeCell ref="EJU105:EJY105"/>
    <mergeCell ref="EJZ105:EKD105"/>
    <mergeCell ref="EKE105:EKI105"/>
    <mergeCell ref="EKJ105:EKN105"/>
    <mergeCell ref="EKO105:EKS105"/>
    <mergeCell ref="EKT105:EKX105"/>
    <mergeCell ref="EKY105:ELC105"/>
    <mergeCell ref="ELD105:ELH105"/>
    <mergeCell ref="ELI105:ELM105"/>
    <mergeCell ref="ELN105:ELR105"/>
    <mergeCell ref="ELS105:ELW105"/>
    <mergeCell ref="ELX105:EMB105"/>
    <mergeCell ref="EMC105:EMG105"/>
    <mergeCell ref="EMH105:EML105"/>
    <mergeCell ref="EMM105:EMQ105"/>
    <mergeCell ref="EMR105:EMV105"/>
    <mergeCell ref="EMW105:ENA105"/>
    <mergeCell ref="ENB105:ENF105"/>
    <mergeCell ref="ENG105:ENK105"/>
    <mergeCell ref="ENL105:ENP105"/>
    <mergeCell ref="ENQ105:ENU105"/>
    <mergeCell ref="ENV105:ENZ105"/>
    <mergeCell ref="EOA105:EOE105"/>
    <mergeCell ref="EOF105:EOJ105"/>
    <mergeCell ref="EOK105:EOO105"/>
    <mergeCell ref="EOP105:EOT105"/>
    <mergeCell ref="EOU105:EOY105"/>
    <mergeCell ref="EOZ105:EPD105"/>
    <mergeCell ref="EPE105:EPI105"/>
    <mergeCell ref="EPJ105:EPN105"/>
    <mergeCell ref="EPO105:EPS105"/>
    <mergeCell ref="EPT105:EPX105"/>
    <mergeCell ref="EPY105:EQC105"/>
    <mergeCell ref="EQD105:EQH105"/>
    <mergeCell ref="EQI105:EQM105"/>
    <mergeCell ref="EQN105:EQR105"/>
    <mergeCell ref="EQS105:EQW105"/>
    <mergeCell ref="EQX105:ERB105"/>
    <mergeCell ref="ERC105:ERG105"/>
    <mergeCell ref="ERH105:ERL105"/>
    <mergeCell ref="ERM105:ERQ105"/>
    <mergeCell ref="ERR105:ERV105"/>
    <mergeCell ref="ERW105:ESA105"/>
    <mergeCell ref="ESB105:ESF105"/>
    <mergeCell ref="ESG105:ESK105"/>
    <mergeCell ref="ESL105:ESP105"/>
    <mergeCell ref="ESQ105:ESU105"/>
    <mergeCell ref="ESV105:ESZ105"/>
    <mergeCell ref="ETA105:ETE105"/>
    <mergeCell ref="ETF105:ETJ105"/>
    <mergeCell ref="ETK105:ETO105"/>
    <mergeCell ref="ETP105:ETT105"/>
    <mergeCell ref="ETU105:ETY105"/>
    <mergeCell ref="ETZ105:EUD105"/>
    <mergeCell ref="EUE105:EUI105"/>
    <mergeCell ref="EUJ105:EUN105"/>
    <mergeCell ref="EUO105:EUS105"/>
    <mergeCell ref="EUT105:EUX105"/>
    <mergeCell ref="EUY105:EVC105"/>
    <mergeCell ref="EVD105:EVH105"/>
    <mergeCell ref="EVI105:EVM105"/>
    <mergeCell ref="EVN105:EVR105"/>
    <mergeCell ref="EVS105:EVW105"/>
    <mergeCell ref="EVX105:EWB105"/>
    <mergeCell ref="EWC105:EWG105"/>
    <mergeCell ref="EWH105:EWL105"/>
    <mergeCell ref="EWM105:EWQ105"/>
    <mergeCell ref="EWR105:EWV105"/>
    <mergeCell ref="EWW105:EXA105"/>
    <mergeCell ref="EXB105:EXF105"/>
    <mergeCell ref="EXG105:EXK105"/>
    <mergeCell ref="EXL105:EXP105"/>
    <mergeCell ref="EXQ105:EXU105"/>
    <mergeCell ref="EXV105:EXZ105"/>
    <mergeCell ref="EYA105:EYE105"/>
    <mergeCell ref="EYF105:EYJ105"/>
    <mergeCell ref="EYK105:EYO105"/>
    <mergeCell ref="EYP105:EYT105"/>
    <mergeCell ref="EYU105:EYY105"/>
    <mergeCell ref="EYZ105:EZD105"/>
    <mergeCell ref="EZE105:EZI105"/>
    <mergeCell ref="EZJ105:EZN105"/>
    <mergeCell ref="EZO105:EZS105"/>
    <mergeCell ref="EZT105:EZX105"/>
    <mergeCell ref="EZY105:FAC105"/>
    <mergeCell ref="FAD105:FAH105"/>
    <mergeCell ref="FAI105:FAM105"/>
    <mergeCell ref="FAN105:FAR105"/>
    <mergeCell ref="FAS105:FAW105"/>
    <mergeCell ref="FAX105:FBB105"/>
    <mergeCell ref="FBC105:FBG105"/>
    <mergeCell ref="FBH105:FBL105"/>
    <mergeCell ref="FBM105:FBQ105"/>
    <mergeCell ref="FBR105:FBV105"/>
    <mergeCell ref="FBW105:FCA105"/>
    <mergeCell ref="FCB105:FCF105"/>
    <mergeCell ref="FCG105:FCK105"/>
    <mergeCell ref="FCL105:FCP105"/>
    <mergeCell ref="FCQ105:FCU105"/>
    <mergeCell ref="FCV105:FCZ105"/>
    <mergeCell ref="FDA105:FDE105"/>
    <mergeCell ref="FDF105:FDJ105"/>
    <mergeCell ref="FDK105:FDO105"/>
    <mergeCell ref="FDP105:FDT105"/>
    <mergeCell ref="FDU105:FDY105"/>
    <mergeCell ref="FDZ105:FED105"/>
    <mergeCell ref="FEE105:FEI105"/>
    <mergeCell ref="FEJ105:FEN105"/>
    <mergeCell ref="FEO105:FES105"/>
    <mergeCell ref="FET105:FEX105"/>
    <mergeCell ref="FEY105:FFC105"/>
    <mergeCell ref="FFD105:FFH105"/>
    <mergeCell ref="FFI105:FFM105"/>
    <mergeCell ref="FFN105:FFR105"/>
    <mergeCell ref="FFS105:FFW105"/>
    <mergeCell ref="FFX105:FGB105"/>
    <mergeCell ref="FGC105:FGG105"/>
    <mergeCell ref="FGH105:FGL105"/>
    <mergeCell ref="FGM105:FGQ105"/>
    <mergeCell ref="FGR105:FGV105"/>
    <mergeCell ref="FGW105:FHA105"/>
    <mergeCell ref="FHB105:FHF105"/>
    <mergeCell ref="FHG105:FHK105"/>
    <mergeCell ref="FHL105:FHP105"/>
    <mergeCell ref="FHQ105:FHU105"/>
    <mergeCell ref="FHV105:FHZ105"/>
    <mergeCell ref="FIA105:FIE105"/>
    <mergeCell ref="FIF105:FIJ105"/>
    <mergeCell ref="FIK105:FIO105"/>
    <mergeCell ref="FIP105:FIT105"/>
    <mergeCell ref="FIU105:FIY105"/>
    <mergeCell ref="FIZ105:FJD105"/>
    <mergeCell ref="FJE105:FJI105"/>
    <mergeCell ref="FJJ105:FJN105"/>
    <mergeCell ref="FJO105:FJS105"/>
    <mergeCell ref="FJT105:FJX105"/>
    <mergeCell ref="FJY105:FKC105"/>
    <mergeCell ref="FKD105:FKH105"/>
    <mergeCell ref="FKI105:FKM105"/>
    <mergeCell ref="FKN105:FKR105"/>
    <mergeCell ref="FKS105:FKW105"/>
    <mergeCell ref="FKX105:FLB105"/>
    <mergeCell ref="FLC105:FLG105"/>
    <mergeCell ref="FLH105:FLL105"/>
    <mergeCell ref="FLM105:FLQ105"/>
    <mergeCell ref="FLR105:FLV105"/>
    <mergeCell ref="FLW105:FMA105"/>
    <mergeCell ref="FMB105:FMF105"/>
    <mergeCell ref="FMG105:FMK105"/>
    <mergeCell ref="FML105:FMP105"/>
    <mergeCell ref="FMQ105:FMU105"/>
    <mergeCell ref="FMV105:FMZ105"/>
    <mergeCell ref="FNA105:FNE105"/>
    <mergeCell ref="FNF105:FNJ105"/>
    <mergeCell ref="FNK105:FNO105"/>
    <mergeCell ref="FNP105:FNT105"/>
    <mergeCell ref="FNU105:FNY105"/>
    <mergeCell ref="FNZ105:FOD105"/>
    <mergeCell ref="FOE105:FOI105"/>
    <mergeCell ref="FOJ105:FON105"/>
    <mergeCell ref="FOO105:FOS105"/>
    <mergeCell ref="FOT105:FOX105"/>
    <mergeCell ref="FOY105:FPC105"/>
    <mergeCell ref="FPD105:FPH105"/>
    <mergeCell ref="FPI105:FPM105"/>
    <mergeCell ref="FPN105:FPR105"/>
    <mergeCell ref="FPS105:FPW105"/>
    <mergeCell ref="FPX105:FQB105"/>
    <mergeCell ref="FQC105:FQG105"/>
    <mergeCell ref="FQH105:FQL105"/>
    <mergeCell ref="FQM105:FQQ105"/>
    <mergeCell ref="FQR105:FQV105"/>
    <mergeCell ref="FQW105:FRA105"/>
    <mergeCell ref="FRB105:FRF105"/>
    <mergeCell ref="FRG105:FRK105"/>
    <mergeCell ref="FRL105:FRP105"/>
    <mergeCell ref="FRQ105:FRU105"/>
    <mergeCell ref="FRV105:FRZ105"/>
    <mergeCell ref="FSA105:FSE105"/>
    <mergeCell ref="FSF105:FSJ105"/>
    <mergeCell ref="FSK105:FSO105"/>
    <mergeCell ref="FSP105:FST105"/>
    <mergeCell ref="FSU105:FSY105"/>
    <mergeCell ref="FSZ105:FTD105"/>
    <mergeCell ref="FTE105:FTI105"/>
    <mergeCell ref="FTJ105:FTN105"/>
    <mergeCell ref="FTO105:FTS105"/>
    <mergeCell ref="FTT105:FTX105"/>
    <mergeCell ref="FTY105:FUC105"/>
    <mergeCell ref="FUD105:FUH105"/>
    <mergeCell ref="FUI105:FUM105"/>
    <mergeCell ref="FUN105:FUR105"/>
    <mergeCell ref="FUS105:FUW105"/>
    <mergeCell ref="FUX105:FVB105"/>
    <mergeCell ref="FVC105:FVG105"/>
    <mergeCell ref="FVH105:FVL105"/>
    <mergeCell ref="FVM105:FVQ105"/>
    <mergeCell ref="FVR105:FVV105"/>
    <mergeCell ref="FVW105:FWA105"/>
    <mergeCell ref="FWB105:FWF105"/>
    <mergeCell ref="FWG105:FWK105"/>
    <mergeCell ref="FWL105:FWP105"/>
    <mergeCell ref="FWQ105:FWU105"/>
    <mergeCell ref="FWV105:FWZ105"/>
    <mergeCell ref="FXA105:FXE105"/>
    <mergeCell ref="FXF105:FXJ105"/>
    <mergeCell ref="FXK105:FXO105"/>
    <mergeCell ref="FXP105:FXT105"/>
    <mergeCell ref="FXU105:FXY105"/>
    <mergeCell ref="FXZ105:FYD105"/>
    <mergeCell ref="FYE105:FYI105"/>
    <mergeCell ref="FYJ105:FYN105"/>
    <mergeCell ref="FYO105:FYS105"/>
    <mergeCell ref="FYT105:FYX105"/>
    <mergeCell ref="FYY105:FZC105"/>
    <mergeCell ref="FZD105:FZH105"/>
    <mergeCell ref="FZI105:FZM105"/>
    <mergeCell ref="FZN105:FZR105"/>
    <mergeCell ref="FZS105:FZW105"/>
    <mergeCell ref="FZX105:GAB105"/>
    <mergeCell ref="GAC105:GAG105"/>
    <mergeCell ref="GAH105:GAL105"/>
    <mergeCell ref="GAM105:GAQ105"/>
    <mergeCell ref="GAR105:GAV105"/>
    <mergeCell ref="GAW105:GBA105"/>
    <mergeCell ref="GBB105:GBF105"/>
    <mergeCell ref="GBG105:GBK105"/>
    <mergeCell ref="GBL105:GBP105"/>
    <mergeCell ref="GBQ105:GBU105"/>
    <mergeCell ref="GBV105:GBZ105"/>
    <mergeCell ref="GCA105:GCE105"/>
    <mergeCell ref="GCF105:GCJ105"/>
    <mergeCell ref="GCK105:GCO105"/>
    <mergeCell ref="GCP105:GCT105"/>
    <mergeCell ref="GCU105:GCY105"/>
    <mergeCell ref="GCZ105:GDD105"/>
    <mergeCell ref="GDE105:GDI105"/>
    <mergeCell ref="GDJ105:GDN105"/>
    <mergeCell ref="GDO105:GDS105"/>
    <mergeCell ref="GDT105:GDX105"/>
    <mergeCell ref="GDY105:GEC105"/>
    <mergeCell ref="GED105:GEH105"/>
    <mergeCell ref="GEI105:GEM105"/>
    <mergeCell ref="GEN105:GER105"/>
    <mergeCell ref="GES105:GEW105"/>
    <mergeCell ref="GEX105:GFB105"/>
    <mergeCell ref="GFC105:GFG105"/>
    <mergeCell ref="GFH105:GFL105"/>
    <mergeCell ref="GFM105:GFQ105"/>
    <mergeCell ref="GFR105:GFV105"/>
    <mergeCell ref="GFW105:GGA105"/>
    <mergeCell ref="GGB105:GGF105"/>
    <mergeCell ref="GGG105:GGK105"/>
    <mergeCell ref="GGL105:GGP105"/>
    <mergeCell ref="GGQ105:GGU105"/>
    <mergeCell ref="GGV105:GGZ105"/>
    <mergeCell ref="GHA105:GHE105"/>
    <mergeCell ref="GHF105:GHJ105"/>
    <mergeCell ref="GHK105:GHO105"/>
    <mergeCell ref="GHP105:GHT105"/>
    <mergeCell ref="GHU105:GHY105"/>
    <mergeCell ref="GHZ105:GID105"/>
    <mergeCell ref="GIE105:GII105"/>
    <mergeCell ref="GIJ105:GIN105"/>
    <mergeCell ref="GIO105:GIS105"/>
    <mergeCell ref="GIT105:GIX105"/>
    <mergeCell ref="GIY105:GJC105"/>
    <mergeCell ref="GJD105:GJH105"/>
    <mergeCell ref="GJI105:GJM105"/>
    <mergeCell ref="GJN105:GJR105"/>
    <mergeCell ref="GJS105:GJW105"/>
    <mergeCell ref="GJX105:GKB105"/>
    <mergeCell ref="GKC105:GKG105"/>
    <mergeCell ref="GKH105:GKL105"/>
    <mergeCell ref="GKM105:GKQ105"/>
    <mergeCell ref="GKR105:GKV105"/>
    <mergeCell ref="GKW105:GLA105"/>
    <mergeCell ref="GLB105:GLF105"/>
    <mergeCell ref="GLG105:GLK105"/>
    <mergeCell ref="GLL105:GLP105"/>
    <mergeCell ref="GLQ105:GLU105"/>
    <mergeCell ref="GLV105:GLZ105"/>
    <mergeCell ref="GMA105:GME105"/>
    <mergeCell ref="GMF105:GMJ105"/>
    <mergeCell ref="GMK105:GMO105"/>
    <mergeCell ref="GMP105:GMT105"/>
    <mergeCell ref="GMU105:GMY105"/>
    <mergeCell ref="GMZ105:GND105"/>
    <mergeCell ref="GNE105:GNI105"/>
    <mergeCell ref="GNJ105:GNN105"/>
    <mergeCell ref="GNO105:GNS105"/>
    <mergeCell ref="GNT105:GNX105"/>
    <mergeCell ref="GNY105:GOC105"/>
    <mergeCell ref="GOD105:GOH105"/>
    <mergeCell ref="GOI105:GOM105"/>
    <mergeCell ref="GON105:GOR105"/>
    <mergeCell ref="GOS105:GOW105"/>
    <mergeCell ref="GOX105:GPB105"/>
    <mergeCell ref="GPC105:GPG105"/>
    <mergeCell ref="GPH105:GPL105"/>
    <mergeCell ref="GPM105:GPQ105"/>
    <mergeCell ref="GPR105:GPV105"/>
    <mergeCell ref="GPW105:GQA105"/>
    <mergeCell ref="GQB105:GQF105"/>
    <mergeCell ref="GQG105:GQK105"/>
    <mergeCell ref="GQL105:GQP105"/>
    <mergeCell ref="GQQ105:GQU105"/>
    <mergeCell ref="GQV105:GQZ105"/>
    <mergeCell ref="GRA105:GRE105"/>
    <mergeCell ref="GRF105:GRJ105"/>
    <mergeCell ref="GRK105:GRO105"/>
    <mergeCell ref="GRP105:GRT105"/>
    <mergeCell ref="GRU105:GRY105"/>
    <mergeCell ref="GRZ105:GSD105"/>
    <mergeCell ref="GSE105:GSI105"/>
    <mergeCell ref="GSJ105:GSN105"/>
    <mergeCell ref="GSO105:GSS105"/>
    <mergeCell ref="GST105:GSX105"/>
    <mergeCell ref="GSY105:GTC105"/>
    <mergeCell ref="GTD105:GTH105"/>
    <mergeCell ref="GTI105:GTM105"/>
    <mergeCell ref="GTN105:GTR105"/>
    <mergeCell ref="GTS105:GTW105"/>
    <mergeCell ref="GTX105:GUB105"/>
    <mergeCell ref="GUC105:GUG105"/>
    <mergeCell ref="GUH105:GUL105"/>
    <mergeCell ref="GUM105:GUQ105"/>
    <mergeCell ref="GUR105:GUV105"/>
    <mergeCell ref="GUW105:GVA105"/>
    <mergeCell ref="GVB105:GVF105"/>
    <mergeCell ref="GVG105:GVK105"/>
    <mergeCell ref="GVL105:GVP105"/>
    <mergeCell ref="GVQ105:GVU105"/>
    <mergeCell ref="GVV105:GVZ105"/>
    <mergeCell ref="GWA105:GWE105"/>
    <mergeCell ref="GWF105:GWJ105"/>
    <mergeCell ref="GWK105:GWO105"/>
    <mergeCell ref="GWP105:GWT105"/>
    <mergeCell ref="GWU105:GWY105"/>
    <mergeCell ref="GWZ105:GXD105"/>
    <mergeCell ref="GXE105:GXI105"/>
    <mergeCell ref="GXJ105:GXN105"/>
    <mergeCell ref="GXO105:GXS105"/>
    <mergeCell ref="GXT105:GXX105"/>
    <mergeCell ref="GXY105:GYC105"/>
    <mergeCell ref="GYD105:GYH105"/>
    <mergeCell ref="GYI105:GYM105"/>
    <mergeCell ref="GYN105:GYR105"/>
    <mergeCell ref="GYS105:GYW105"/>
    <mergeCell ref="GYX105:GZB105"/>
    <mergeCell ref="GZC105:GZG105"/>
    <mergeCell ref="GZH105:GZL105"/>
    <mergeCell ref="GZM105:GZQ105"/>
    <mergeCell ref="GZR105:GZV105"/>
    <mergeCell ref="GZW105:HAA105"/>
    <mergeCell ref="HAB105:HAF105"/>
    <mergeCell ref="HAG105:HAK105"/>
    <mergeCell ref="HAL105:HAP105"/>
    <mergeCell ref="HAQ105:HAU105"/>
    <mergeCell ref="HAV105:HAZ105"/>
    <mergeCell ref="HBA105:HBE105"/>
    <mergeCell ref="HBF105:HBJ105"/>
    <mergeCell ref="HBK105:HBO105"/>
    <mergeCell ref="HBP105:HBT105"/>
    <mergeCell ref="HBU105:HBY105"/>
    <mergeCell ref="HBZ105:HCD105"/>
    <mergeCell ref="HCE105:HCI105"/>
    <mergeCell ref="HCJ105:HCN105"/>
    <mergeCell ref="HCO105:HCS105"/>
    <mergeCell ref="HCT105:HCX105"/>
    <mergeCell ref="HCY105:HDC105"/>
    <mergeCell ref="HDD105:HDH105"/>
    <mergeCell ref="HDI105:HDM105"/>
    <mergeCell ref="HDN105:HDR105"/>
    <mergeCell ref="HDS105:HDW105"/>
    <mergeCell ref="HDX105:HEB105"/>
    <mergeCell ref="HEC105:HEG105"/>
    <mergeCell ref="HEH105:HEL105"/>
    <mergeCell ref="HEM105:HEQ105"/>
    <mergeCell ref="HER105:HEV105"/>
    <mergeCell ref="HEW105:HFA105"/>
    <mergeCell ref="HFB105:HFF105"/>
    <mergeCell ref="HFG105:HFK105"/>
    <mergeCell ref="HFL105:HFP105"/>
    <mergeCell ref="HFQ105:HFU105"/>
    <mergeCell ref="HFV105:HFZ105"/>
    <mergeCell ref="HGA105:HGE105"/>
    <mergeCell ref="HGF105:HGJ105"/>
    <mergeCell ref="HGK105:HGO105"/>
    <mergeCell ref="HGP105:HGT105"/>
    <mergeCell ref="HGU105:HGY105"/>
    <mergeCell ref="HGZ105:HHD105"/>
    <mergeCell ref="HHE105:HHI105"/>
    <mergeCell ref="HHJ105:HHN105"/>
    <mergeCell ref="HHO105:HHS105"/>
    <mergeCell ref="HHT105:HHX105"/>
    <mergeCell ref="HHY105:HIC105"/>
    <mergeCell ref="HID105:HIH105"/>
    <mergeCell ref="HII105:HIM105"/>
    <mergeCell ref="HIN105:HIR105"/>
    <mergeCell ref="HIS105:HIW105"/>
    <mergeCell ref="HIX105:HJB105"/>
    <mergeCell ref="HJC105:HJG105"/>
    <mergeCell ref="HJH105:HJL105"/>
    <mergeCell ref="HJM105:HJQ105"/>
    <mergeCell ref="HJR105:HJV105"/>
    <mergeCell ref="HJW105:HKA105"/>
    <mergeCell ref="HKB105:HKF105"/>
    <mergeCell ref="HKG105:HKK105"/>
    <mergeCell ref="HKL105:HKP105"/>
    <mergeCell ref="HKQ105:HKU105"/>
    <mergeCell ref="HKV105:HKZ105"/>
    <mergeCell ref="HLA105:HLE105"/>
    <mergeCell ref="HLF105:HLJ105"/>
    <mergeCell ref="HLK105:HLO105"/>
    <mergeCell ref="HLP105:HLT105"/>
    <mergeCell ref="HLU105:HLY105"/>
    <mergeCell ref="HLZ105:HMD105"/>
    <mergeCell ref="HME105:HMI105"/>
    <mergeCell ref="HMJ105:HMN105"/>
    <mergeCell ref="HMO105:HMS105"/>
    <mergeCell ref="HMT105:HMX105"/>
    <mergeCell ref="HMY105:HNC105"/>
    <mergeCell ref="HND105:HNH105"/>
    <mergeCell ref="HNI105:HNM105"/>
    <mergeCell ref="HNN105:HNR105"/>
    <mergeCell ref="HNS105:HNW105"/>
    <mergeCell ref="HNX105:HOB105"/>
    <mergeCell ref="HOC105:HOG105"/>
    <mergeCell ref="HOH105:HOL105"/>
    <mergeCell ref="HOM105:HOQ105"/>
    <mergeCell ref="HOR105:HOV105"/>
    <mergeCell ref="HOW105:HPA105"/>
    <mergeCell ref="HPB105:HPF105"/>
    <mergeCell ref="HPG105:HPK105"/>
    <mergeCell ref="HPL105:HPP105"/>
    <mergeCell ref="HPQ105:HPU105"/>
    <mergeCell ref="HPV105:HPZ105"/>
    <mergeCell ref="HQA105:HQE105"/>
    <mergeCell ref="HQF105:HQJ105"/>
    <mergeCell ref="HQK105:HQO105"/>
    <mergeCell ref="HQP105:HQT105"/>
    <mergeCell ref="HQU105:HQY105"/>
    <mergeCell ref="HQZ105:HRD105"/>
    <mergeCell ref="HRE105:HRI105"/>
    <mergeCell ref="HRJ105:HRN105"/>
    <mergeCell ref="HRO105:HRS105"/>
    <mergeCell ref="HRT105:HRX105"/>
    <mergeCell ref="HRY105:HSC105"/>
    <mergeCell ref="HSD105:HSH105"/>
    <mergeCell ref="HSI105:HSM105"/>
    <mergeCell ref="HSN105:HSR105"/>
    <mergeCell ref="HSS105:HSW105"/>
    <mergeCell ref="HSX105:HTB105"/>
    <mergeCell ref="HTC105:HTG105"/>
    <mergeCell ref="HTH105:HTL105"/>
    <mergeCell ref="HTM105:HTQ105"/>
    <mergeCell ref="HTR105:HTV105"/>
    <mergeCell ref="HTW105:HUA105"/>
    <mergeCell ref="HUB105:HUF105"/>
    <mergeCell ref="HUG105:HUK105"/>
    <mergeCell ref="HUL105:HUP105"/>
    <mergeCell ref="HUQ105:HUU105"/>
    <mergeCell ref="HUV105:HUZ105"/>
    <mergeCell ref="HVA105:HVE105"/>
    <mergeCell ref="HVF105:HVJ105"/>
    <mergeCell ref="HVK105:HVO105"/>
    <mergeCell ref="HVP105:HVT105"/>
    <mergeCell ref="HVU105:HVY105"/>
    <mergeCell ref="HVZ105:HWD105"/>
    <mergeCell ref="HWE105:HWI105"/>
    <mergeCell ref="HWJ105:HWN105"/>
    <mergeCell ref="HWO105:HWS105"/>
    <mergeCell ref="HWT105:HWX105"/>
    <mergeCell ref="HWY105:HXC105"/>
    <mergeCell ref="HXD105:HXH105"/>
    <mergeCell ref="HXI105:HXM105"/>
    <mergeCell ref="HXN105:HXR105"/>
    <mergeCell ref="HXS105:HXW105"/>
    <mergeCell ref="HXX105:HYB105"/>
    <mergeCell ref="HYC105:HYG105"/>
    <mergeCell ref="HYH105:HYL105"/>
    <mergeCell ref="HYM105:HYQ105"/>
    <mergeCell ref="HYR105:HYV105"/>
    <mergeCell ref="HYW105:HZA105"/>
    <mergeCell ref="HZB105:HZF105"/>
    <mergeCell ref="HZG105:HZK105"/>
    <mergeCell ref="HZL105:HZP105"/>
    <mergeCell ref="HZQ105:HZU105"/>
    <mergeCell ref="HZV105:HZZ105"/>
    <mergeCell ref="IAA105:IAE105"/>
    <mergeCell ref="IAF105:IAJ105"/>
    <mergeCell ref="IAK105:IAO105"/>
    <mergeCell ref="IAP105:IAT105"/>
    <mergeCell ref="IAU105:IAY105"/>
    <mergeCell ref="IAZ105:IBD105"/>
    <mergeCell ref="IBE105:IBI105"/>
    <mergeCell ref="IBJ105:IBN105"/>
    <mergeCell ref="IBO105:IBS105"/>
    <mergeCell ref="IBT105:IBX105"/>
    <mergeCell ref="IBY105:ICC105"/>
    <mergeCell ref="ICD105:ICH105"/>
    <mergeCell ref="ICI105:ICM105"/>
    <mergeCell ref="ICN105:ICR105"/>
    <mergeCell ref="ICS105:ICW105"/>
    <mergeCell ref="ICX105:IDB105"/>
    <mergeCell ref="IDC105:IDG105"/>
    <mergeCell ref="IDH105:IDL105"/>
    <mergeCell ref="IDM105:IDQ105"/>
    <mergeCell ref="IDR105:IDV105"/>
    <mergeCell ref="IDW105:IEA105"/>
    <mergeCell ref="IEB105:IEF105"/>
    <mergeCell ref="IEG105:IEK105"/>
    <mergeCell ref="IEL105:IEP105"/>
    <mergeCell ref="IEQ105:IEU105"/>
    <mergeCell ref="IEV105:IEZ105"/>
    <mergeCell ref="IFA105:IFE105"/>
    <mergeCell ref="IFF105:IFJ105"/>
    <mergeCell ref="IFK105:IFO105"/>
    <mergeCell ref="IFP105:IFT105"/>
    <mergeCell ref="IFU105:IFY105"/>
    <mergeCell ref="IFZ105:IGD105"/>
    <mergeCell ref="IGE105:IGI105"/>
    <mergeCell ref="IGJ105:IGN105"/>
    <mergeCell ref="IGO105:IGS105"/>
    <mergeCell ref="IGT105:IGX105"/>
    <mergeCell ref="IGY105:IHC105"/>
    <mergeCell ref="IHD105:IHH105"/>
    <mergeCell ref="IHI105:IHM105"/>
    <mergeCell ref="IHN105:IHR105"/>
    <mergeCell ref="IHS105:IHW105"/>
    <mergeCell ref="IHX105:IIB105"/>
    <mergeCell ref="IIC105:IIG105"/>
    <mergeCell ref="IIH105:IIL105"/>
    <mergeCell ref="IIM105:IIQ105"/>
    <mergeCell ref="IIR105:IIV105"/>
    <mergeCell ref="IIW105:IJA105"/>
    <mergeCell ref="IJB105:IJF105"/>
    <mergeCell ref="IJG105:IJK105"/>
    <mergeCell ref="IJL105:IJP105"/>
    <mergeCell ref="IJQ105:IJU105"/>
    <mergeCell ref="IJV105:IJZ105"/>
    <mergeCell ref="IKA105:IKE105"/>
    <mergeCell ref="IKF105:IKJ105"/>
    <mergeCell ref="IKK105:IKO105"/>
    <mergeCell ref="IKP105:IKT105"/>
    <mergeCell ref="IKU105:IKY105"/>
    <mergeCell ref="IKZ105:ILD105"/>
    <mergeCell ref="ILE105:ILI105"/>
    <mergeCell ref="ILJ105:ILN105"/>
    <mergeCell ref="ILO105:ILS105"/>
    <mergeCell ref="ILT105:ILX105"/>
    <mergeCell ref="ILY105:IMC105"/>
    <mergeCell ref="IMD105:IMH105"/>
    <mergeCell ref="IMI105:IMM105"/>
    <mergeCell ref="IMN105:IMR105"/>
    <mergeCell ref="IMS105:IMW105"/>
    <mergeCell ref="IMX105:INB105"/>
    <mergeCell ref="INC105:ING105"/>
    <mergeCell ref="INH105:INL105"/>
    <mergeCell ref="INM105:INQ105"/>
    <mergeCell ref="INR105:INV105"/>
    <mergeCell ref="INW105:IOA105"/>
    <mergeCell ref="IOB105:IOF105"/>
    <mergeCell ref="IOG105:IOK105"/>
    <mergeCell ref="IOL105:IOP105"/>
    <mergeCell ref="IOQ105:IOU105"/>
    <mergeCell ref="IOV105:IOZ105"/>
    <mergeCell ref="IPA105:IPE105"/>
    <mergeCell ref="IPF105:IPJ105"/>
    <mergeCell ref="IPK105:IPO105"/>
    <mergeCell ref="IPP105:IPT105"/>
    <mergeCell ref="IPU105:IPY105"/>
    <mergeCell ref="IPZ105:IQD105"/>
    <mergeCell ref="IQE105:IQI105"/>
    <mergeCell ref="IQJ105:IQN105"/>
    <mergeCell ref="IQO105:IQS105"/>
    <mergeCell ref="IQT105:IQX105"/>
    <mergeCell ref="IQY105:IRC105"/>
    <mergeCell ref="IRD105:IRH105"/>
    <mergeCell ref="IRI105:IRM105"/>
    <mergeCell ref="IRN105:IRR105"/>
    <mergeCell ref="IRS105:IRW105"/>
    <mergeCell ref="IRX105:ISB105"/>
    <mergeCell ref="ISC105:ISG105"/>
    <mergeCell ref="ISH105:ISL105"/>
    <mergeCell ref="ISM105:ISQ105"/>
    <mergeCell ref="ISR105:ISV105"/>
    <mergeCell ref="ISW105:ITA105"/>
    <mergeCell ref="ITB105:ITF105"/>
    <mergeCell ref="ITG105:ITK105"/>
    <mergeCell ref="ITL105:ITP105"/>
    <mergeCell ref="ITQ105:ITU105"/>
    <mergeCell ref="ITV105:ITZ105"/>
    <mergeCell ref="IUA105:IUE105"/>
    <mergeCell ref="IUF105:IUJ105"/>
    <mergeCell ref="IUK105:IUO105"/>
    <mergeCell ref="IUP105:IUT105"/>
    <mergeCell ref="IUU105:IUY105"/>
    <mergeCell ref="IUZ105:IVD105"/>
    <mergeCell ref="IVE105:IVI105"/>
    <mergeCell ref="IVJ105:IVN105"/>
    <mergeCell ref="IVO105:IVS105"/>
    <mergeCell ref="IVT105:IVX105"/>
    <mergeCell ref="IVY105:IWC105"/>
    <mergeCell ref="IWD105:IWH105"/>
    <mergeCell ref="IWI105:IWM105"/>
    <mergeCell ref="IWN105:IWR105"/>
    <mergeCell ref="IWS105:IWW105"/>
    <mergeCell ref="IWX105:IXB105"/>
    <mergeCell ref="IXC105:IXG105"/>
    <mergeCell ref="IXH105:IXL105"/>
    <mergeCell ref="IXM105:IXQ105"/>
    <mergeCell ref="IXR105:IXV105"/>
    <mergeCell ref="IXW105:IYA105"/>
    <mergeCell ref="IYB105:IYF105"/>
    <mergeCell ref="IYG105:IYK105"/>
    <mergeCell ref="IYL105:IYP105"/>
    <mergeCell ref="IYQ105:IYU105"/>
    <mergeCell ref="IYV105:IYZ105"/>
    <mergeCell ref="IZA105:IZE105"/>
    <mergeCell ref="IZF105:IZJ105"/>
    <mergeCell ref="IZK105:IZO105"/>
    <mergeCell ref="IZP105:IZT105"/>
    <mergeCell ref="IZU105:IZY105"/>
    <mergeCell ref="IZZ105:JAD105"/>
    <mergeCell ref="JAE105:JAI105"/>
    <mergeCell ref="JAJ105:JAN105"/>
    <mergeCell ref="JAO105:JAS105"/>
    <mergeCell ref="JAT105:JAX105"/>
    <mergeCell ref="JAY105:JBC105"/>
    <mergeCell ref="JBD105:JBH105"/>
    <mergeCell ref="JBI105:JBM105"/>
    <mergeCell ref="JBN105:JBR105"/>
    <mergeCell ref="JBS105:JBW105"/>
    <mergeCell ref="JBX105:JCB105"/>
    <mergeCell ref="JCC105:JCG105"/>
    <mergeCell ref="JCH105:JCL105"/>
    <mergeCell ref="JCM105:JCQ105"/>
    <mergeCell ref="JCR105:JCV105"/>
    <mergeCell ref="JCW105:JDA105"/>
    <mergeCell ref="JDB105:JDF105"/>
    <mergeCell ref="JDG105:JDK105"/>
    <mergeCell ref="JDL105:JDP105"/>
    <mergeCell ref="JDQ105:JDU105"/>
    <mergeCell ref="JDV105:JDZ105"/>
    <mergeCell ref="JEA105:JEE105"/>
    <mergeCell ref="JEF105:JEJ105"/>
    <mergeCell ref="JEK105:JEO105"/>
    <mergeCell ref="JEP105:JET105"/>
    <mergeCell ref="JEU105:JEY105"/>
    <mergeCell ref="JEZ105:JFD105"/>
    <mergeCell ref="JFE105:JFI105"/>
    <mergeCell ref="JFJ105:JFN105"/>
    <mergeCell ref="JFO105:JFS105"/>
    <mergeCell ref="JFT105:JFX105"/>
    <mergeCell ref="JFY105:JGC105"/>
    <mergeCell ref="JGD105:JGH105"/>
    <mergeCell ref="JGI105:JGM105"/>
    <mergeCell ref="JGN105:JGR105"/>
    <mergeCell ref="JGS105:JGW105"/>
    <mergeCell ref="JGX105:JHB105"/>
    <mergeCell ref="JHC105:JHG105"/>
    <mergeCell ref="JHH105:JHL105"/>
    <mergeCell ref="JHM105:JHQ105"/>
    <mergeCell ref="JHR105:JHV105"/>
    <mergeCell ref="JHW105:JIA105"/>
    <mergeCell ref="JIB105:JIF105"/>
    <mergeCell ref="JIG105:JIK105"/>
    <mergeCell ref="JIL105:JIP105"/>
    <mergeCell ref="JIQ105:JIU105"/>
    <mergeCell ref="JIV105:JIZ105"/>
    <mergeCell ref="JJA105:JJE105"/>
    <mergeCell ref="JJF105:JJJ105"/>
    <mergeCell ref="JJK105:JJO105"/>
    <mergeCell ref="JJP105:JJT105"/>
    <mergeCell ref="JJU105:JJY105"/>
    <mergeCell ref="JJZ105:JKD105"/>
    <mergeCell ref="JKE105:JKI105"/>
    <mergeCell ref="JKJ105:JKN105"/>
    <mergeCell ref="JKO105:JKS105"/>
    <mergeCell ref="JKT105:JKX105"/>
    <mergeCell ref="JKY105:JLC105"/>
    <mergeCell ref="JLD105:JLH105"/>
    <mergeCell ref="JLI105:JLM105"/>
    <mergeCell ref="JLN105:JLR105"/>
    <mergeCell ref="JLS105:JLW105"/>
    <mergeCell ref="JLX105:JMB105"/>
    <mergeCell ref="JMC105:JMG105"/>
    <mergeCell ref="JMH105:JML105"/>
    <mergeCell ref="JMM105:JMQ105"/>
    <mergeCell ref="JMR105:JMV105"/>
    <mergeCell ref="JMW105:JNA105"/>
    <mergeCell ref="JNB105:JNF105"/>
    <mergeCell ref="JNG105:JNK105"/>
    <mergeCell ref="JNL105:JNP105"/>
    <mergeCell ref="JNQ105:JNU105"/>
    <mergeCell ref="JNV105:JNZ105"/>
    <mergeCell ref="JOA105:JOE105"/>
    <mergeCell ref="JOF105:JOJ105"/>
    <mergeCell ref="JOK105:JOO105"/>
    <mergeCell ref="JOP105:JOT105"/>
    <mergeCell ref="JOU105:JOY105"/>
    <mergeCell ref="JOZ105:JPD105"/>
    <mergeCell ref="JPE105:JPI105"/>
    <mergeCell ref="JPJ105:JPN105"/>
    <mergeCell ref="JPO105:JPS105"/>
    <mergeCell ref="JPT105:JPX105"/>
    <mergeCell ref="JPY105:JQC105"/>
    <mergeCell ref="JQD105:JQH105"/>
    <mergeCell ref="JQI105:JQM105"/>
    <mergeCell ref="JQN105:JQR105"/>
    <mergeCell ref="JQS105:JQW105"/>
    <mergeCell ref="JQX105:JRB105"/>
    <mergeCell ref="JRC105:JRG105"/>
    <mergeCell ref="JRH105:JRL105"/>
    <mergeCell ref="JRM105:JRQ105"/>
    <mergeCell ref="JRR105:JRV105"/>
    <mergeCell ref="JRW105:JSA105"/>
    <mergeCell ref="JSB105:JSF105"/>
    <mergeCell ref="JSG105:JSK105"/>
    <mergeCell ref="JSL105:JSP105"/>
    <mergeCell ref="JSQ105:JSU105"/>
    <mergeCell ref="JSV105:JSZ105"/>
    <mergeCell ref="JTA105:JTE105"/>
    <mergeCell ref="JTF105:JTJ105"/>
    <mergeCell ref="JTK105:JTO105"/>
    <mergeCell ref="JTP105:JTT105"/>
    <mergeCell ref="JTU105:JTY105"/>
    <mergeCell ref="JTZ105:JUD105"/>
    <mergeCell ref="JUE105:JUI105"/>
    <mergeCell ref="JUJ105:JUN105"/>
    <mergeCell ref="JUO105:JUS105"/>
    <mergeCell ref="JUT105:JUX105"/>
    <mergeCell ref="JUY105:JVC105"/>
    <mergeCell ref="JVD105:JVH105"/>
    <mergeCell ref="JVI105:JVM105"/>
    <mergeCell ref="JVN105:JVR105"/>
    <mergeCell ref="JVS105:JVW105"/>
    <mergeCell ref="JVX105:JWB105"/>
    <mergeCell ref="JWC105:JWG105"/>
    <mergeCell ref="JWH105:JWL105"/>
    <mergeCell ref="JWM105:JWQ105"/>
    <mergeCell ref="JWR105:JWV105"/>
    <mergeCell ref="JWW105:JXA105"/>
    <mergeCell ref="JXB105:JXF105"/>
    <mergeCell ref="JXG105:JXK105"/>
    <mergeCell ref="JXL105:JXP105"/>
    <mergeCell ref="JXQ105:JXU105"/>
    <mergeCell ref="JXV105:JXZ105"/>
    <mergeCell ref="JYA105:JYE105"/>
    <mergeCell ref="JYF105:JYJ105"/>
    <mergeCell ref="JYK105:JYO105"/>
    <mergeCell ref="JYP105:JYT105"/>
    <mergeCell ref="JYU105:JYY105"/>
    <mergeCell ref="JYZ105:JZD105"/>
    <mergeCell ref="JZE105:JZI105"/>
    <mergeCell ref="JZJ105:JZN105"/>
    <mergeCell ref="JZO105:JZS105"/>
    <mergeCell ref="JZT105:JZX105"/>
    <mergeCell ref="JZY105:KAC105"/>
    <mergeCell ref="KAD105:KAH105"/>
    <mergeCell ref="KAI105:KAM105"/>
    <mergeCell ref="KAN105:KAR105"/>
    <mergeCell ref="KAS105:KAW105"/>
    <mergeCell ref="KAX105:KBB105"/>
    <mergeCell ref="KBC105:KBG105"/>
    <mergeCell ref="KBH105:KBL105"/>
    <mergeCell ref="KBM105:KBQ105"/>
    <mergeCell ref="KBR105:KBV105"/>
    <mergeCell ref="KBW105:KCA105"/>
    <mergeCell ref="KCB105:KCF105"/>
    <mergeCell ref="KCG105:KCK105"/>
    <mergeCell ref="KCL105:KCP105"/>
    <mergeCell ref="KCQ105:KCU105"/>
    <mergeCell ref="KCV105:KCZ105"/>
    <mergeCell ref="KDA105:KDE105"/>
    <mergeCell ref="KDF105:KDJ105"/>
    <mergeCell ref="KDK105:KDO105"/>
    <mergeCell ref="KDP105:KDT105"/>
    <mergeCell ref="KDU105:KDY105"/>
    <mergeCell ref="KDZ105:KED105"/>
    <mergeCell ref="KEE105:KEI105"/>
    <mergeCell ref="KEJ105:KEN105"/>
    <mergeCell ref="KEO105:KES105"/>
    <mergeCell ref="KET105:KEX105"/>
    <mergeCell ref="KEY105:KFC105"/>
    <mergeCell ref="KFD105:KFH105"/>
    <mergeCell ref="KFI105:KFM105"/>
    <mergeCell ref="KFN105:KFR105"/>
    <mergeCell ref="KFS105:KFW105"/>
    <mergeCell ref="KFX105:KGB105"/>
    <mergeCell ref="KGC105:KGG105"/>
    <mergeCell ref="KGH105:KGL105"/>
    <mergeCell ref="KGM105:KGQ105"/>
    <mergeCell ref="KGR105:KGV105"/>
    <mergeCell ref="KGW105:KHA105"/>
    <mergeCell ref="KHB105:KHF105"/>
    <mergeCell ref="KHG105:KHK105"/>
    <mergeCell ref="KHL105:KHP105"/>
    <mergeCell ref="KHQ105:KHU105"/>
    <mergeCell ref="KHV105:KHZ105"/>
    <mergeCell ref="KIA105:KIE105"/>
    <mergeCell ref="KIF105:KIJ105"/>
    <mergeCell ref="KIK105:KIO105"/>
    <mergeCell ref="KIP105:KIT105"/>
    <mergeCell ref="KIU105:KIY105"/>
    <mergeCell ref="KIZ105:KJD105"/>
    <mergeCell ref="KJE105:KJI105"/>
    <mergeCell ref="KJJ105:KJN105"/>
    <mergeCell ref="KJO105:KJS105"/>
    <mergeCell ref="KJT105:KJX105"/>
    <mergeCell ref="KJY105:KKC105"/>
    <mergeCell ref="KKD105:KKH105"/>
    <mergeCell ref="KKI105:KKM105"/>
    <mergeCell ref="KKN105:KKR105"/>
    <mergeCell ref="KKS105:KKW105"/>
    <mergeCell ref="KKX105:KLB105"/>
    <mergeCell ref="KLC105:KLG105"/>
    <mergeCell ref="KLH105:KLL105"/>
    <mergeCell ref="KLM105:KLQ105"/>
    <mergeCell ref="KLR105:KLV105"/>
    <mergeCell ref="KLW105:KMA105"/>
    <mergeCell ref="KMB105:KMF105"/>
    <mergeCell ref="KMG105:KMK105"/>
    <mergeCell ref="KML105:KMP105"/>
    <mergeCell ref="KMQ105:KMU105"/>
    <mergeCell ref="KMV105:KMZ105"/>
    <mergeCell ref="KNA105:KNE105"/>
    <mergeCell ref="KNF105:KNJ105"/>
    <mergeCell ref="KNK105:KNO105"/>
    <mergeCell ref="KNP105:KNT105"/>
    <mergeCell ref="KNU105:KNY105"/>
    <mergeCell ref="KNZ105:KOD105"/>
    <mergeCell ref="KOE105:KOI105"/>
    <mergeCell ref="KOJ105:KON105"/>
    <mergeCell ref="KOO105:KOS105"/>
    <mergeCell ref="KOT105:KOX105"/>
    <mergeCell ref="KOY105:KPC105"/>
    <mergeCell ref="KPD105:KPH105"/>
    <mergeCell ref="KPI105:KPM105"/>
    <mergeCell ref="KPN105:KPR105"/>
    <mergeCell ref="KPS105:KPW105"/>
    <mergeCell ref="KPX105:KQB105"/>
    <mergeCell ref="KQC105:KQG105"/>
    <mergeCell ref="KQH105:KQL105"/>
    <mergeCell ref="KQM105:KQQ105"/>
    <mergeCell ref="KQR105:KQV105"/>
    <mergeCell ref="KQW105:KRA105"/>
    <mergeCell ref="KRB105:KRF105"/>
    <mergeCell ref="KRG105:KRK105"/>
    <mergeCell ref="KRL105:KRP105"/>
    <mergeCell ref="KRQ105:KRU105"/>
    <mergeCell ref="KRV105:KRZ105"/>
    <mergeCell ref="KSA105:KSE105"/>
    <mergeCell ref="KSF105:KSJ105"/>
    <mergeCell ref="KSK105:KSO105"/>
    <mergeCell ref="KSP105:KST105"/>
    <mergeCell ref="KSU105:KSY105"/>
    <mergeCell ref="KSZ105:KTD105"/>
    <mergeCell ref="KTE105:KTI105"/>
    <mergeCell ref="KTJ105:KTN105"/>
    <mergeCell ref="KTO105:KTS105"/>
    <mergeCell ref="KTT105:KTX105"/>
    <mergeCell ref="KTY105:KUC105"/>
    <mergeCell ref="KUD105:KUH105"/>
    <mergeCell ref="KUI105:KUM105"/>
    <mergeCell ref="KUN105:KUR105"/>
    <mergeCell ref="KUS105:KUW105"/>
    <mergeCell ref="KUX105:KVB105"/>
    <mergeCell ref="KVC105:KVG105"/>
    <mergeCell ref="KVH105:KVL105"/>
    <mergeCell ref="KVM105:KVQ105"/>
    <mergeCell ref="KVR105:KVV105"/>
    <mergeCell ref="KVW105:KWA105"/>
    <mergeCell ref="KWB105:KWF105"/>
    <mergeCell ref="KWG105:KWK105"/>
    <mergeCell ref="KWL105:KWP105"/>
    <mergeCell ref="KWQ105:KWU105"/>
    <mergeCell ref="KWV105:KWZ105"/>
    <mergeCell ref="KXA105:KXE105"/>
    <mergeCell ref="KXF105:KXJ105"/>
    <mergeCell ref="KXK105:KXO105"/>
    <mergeCell ref="KXP105:KXT105"/>
    <mergeCell ref="KXU105:KXY105"/>
    <mergeCell ref="KXZ105:KYD105"/>
    <mergeCell ref="KYE105:KYI105"/>
    <mergeCell ref="KYJ105:KYN105"/>
    <mergeCell ref="KYO105:KYS105"/>
    <mergeCell ref="KYT105:KYX105"/>
    <mergeCell ref="KYY105:KZC105"/>
    <mergeCell ref="KZD105:KZH105"/>
    <mergeCell ref="KZI105:KZM105"/>
    <mergeCell ref="KZN105:KZR105"/>
    <mergeCell ref="KZS105:KZW105"/>
    <mergeCell ref="KZX105:LAB105"/>
    <mergeCell ref="LAC105:LAG105"/>
    <mergeCell ref="LAH105:LAL105"/>
    <mergeCell ref="LAM105:LAQ105"/>
    <mergeCell ref="LAR105:LAV105"/>
    <mergeCell ref="LAW105:LBA105"/>
    <mergeCell ref="LBB105:LBF105"/>
    <mergeCell ref="LBG105:LBK105"/>
    <mergeCell ref="LBL105:LBP105"/>
    <mergeCell ref="LBQ105:LBU105"/>
    <mergeCell ref="LBV105:LBZ105"/>
    <mergeCell ref="LCA105:LCE105"/>
    <mergeCell ref="LCF105:LCJ105"/>
    <mergeCell ref="LCK105:LCO105"/>
    <mergeCell ref="LCP105:LCT105"/>
    <mergeCell ref="LCU105:LCY105"/>
    <mergeCell ref="LCZ105:LDD105"/>
    <mergeCell ref="LDE105:LDI105"/>
    <mergeCell ref="LDJ105:LDN105"/>
    <mergeCell ref="LDO105:LDS105"/>
    <mergeCell ref="LDT105:LDX105"/>
    <mergeCell ref="LDY105:LEC105"/>
    <mergeCell ref="LED105:LEH105"/>
    <mergeCell ref="LEI105:LEM105"/>
    <mergeCell ref="LEN105:LER105"/>
    <mergeCell ref="LES105:LEW105"/>
    <mergeCell ref="LEX105:LFB105"/>
    <mergeCell ref="LFC105:LFG105"/>
    <mergeCell ref="LFH105:LFL105"/>
    <mergeCell ref="LFM105:LFQ105"/>
    <mergeCell ref="LFR105:LFV105"/>
    <mergeCell ref="LFW105:LGA105"/>
    <mergeCell ref="LGB105:LGF105"/>
    <mergeCell ref="LGG105:LGK105"/>
    <mergeCell ref="LGL105:LGP105"/>
    <mergeCell ref="LGQ105:LGU105"/>
    <mergeCell ref="LGV105:LGZ105"/>
    <mergeCell ref="LHA105:LHE105"/>
    <mergeCell ref="LHF105:LHJ105"/>
    <mergeCell ref="LHK105:LHO105"/>
    <mergeCell ref="LHP105:LHT105"/>
    <mergeCell ref="LHU105:LHY105"/>
    <mergeCell ref="LHZ105:LID105"/>
    <mergeCell ref="LIE105:LII105"/>
    <mergeCell ref="LIJ105:LIN105"/>
    <mergeCell ref="LIO105:LIS105"/>
    <mergeCell ref="LIT105:LIX105"/>
    <mergeCell ref="LIY105:LJC105"/>
    <mergeCell ref="LJD105:LJH105"/>
    <mergeCell ref="LJI105:LJM105"/>
    <mergeCell ref="LJN105:LJR105"/>
    <mergeCell ref="LJS105:LJW105"/>
    <mergeCell ref="LJX105:LKB105"/>
    <mergeCell ref="LKC105:LKG105"/>
    <mergeCell ref="LKH105:LKL105"/>
    <mergeCell ref="LKM105:LKQ105"/>
    <mergeCell ref="LKR105:LKV105"/>
    <mergeCell ref="LKW105:LLA105"/>
    <mergeCell ref="LLB105:LLF105"/>
    <mergeCell ref="LLG105:LLK105"/>
    <mergeCell ref="LLL105:LLP105"/>
    <mergeCell ref="LLQ105:LLU105"/>
    <mergeCell ref="LLV105:LLZ105"/>
    <mergeCell ref="LMA105:LME105"/>
    <mergeCell ref="LMF105:LMJ105"/>
    <mergeCell ref="LMK105:LMO105"/>
    <mergeCell ref="LMP105:LMT105"/>
    <mergeCell ref="LMU105:LMY105"/>
    <mergeCell ref="LMZ105:LND105"/>
    <mergeCell ref="LNE105:LNI105"/>
    <mergeCell ref="LNJ105:LNN105"/>
    <mergeCell ref="LNO105:LNS105"/>
    <mergeCell ref="LNT105:LNX105"/>
    <mergeCell ref="LNY105:LOC105"/>
    <mergeCell ref="LOD105:LOH105"/>
    <mergeCell ref="LOI105:LOM105"/>
    <mergeCell ref="LON105:LOR105"/>
    <mergeCell ref="LOS105:LOW105"/>
    <mergeCell ref="LOX105:LPB105"/>
    <mergeCell ref="LPC105:LPG105"/>
    <mergeCell ref="LPH105:LPL105"/>
    <mergeCell ref="LPM105:LPQ105"/>
    <mergeCell ref="LPR105:LPV105"/>
    <mergeCell ref="LPW105:LQA105"/>
    <mergeCell ref="LQB105:LQF105"/>
    <mergeCell ref="LQG105:LQK105"/>
    <mergeCell ref="LQL105:LQP105"/>
    <mergeCell ref="LQQ105:LQU105"/>
    <mergeCell ref="LQV105:LQZ105"/>
    <mergeCell ref="LRA105:LRE105"/>
    <mergeCell ref="LRF105:LRJ105"/>
    <mergeCell ref="LRK105:LRO105"/>
    <mergeCell ref="LRP105:LRT105"/>
    <mergeCell ref="LRU105:LRY105"/>
    <mergeCell ref="LRZ105:LSD105"/>
    <mergeCell ref="LSE105:LSI105"/>
    <mergeCell ref="LSJ105:LSN105"/>
    <mergeCell ref="LSO105:LSS105"/>
    <mergeCell ref="LST105:LSX105"/>
    <mergeCell ref="LSY105:LTC105"/>
    <mergeCell ref="LTD105:LTH105"/>
    <mergeCell ref="LTI105:LTM105"/>
    <mergeCell ref="LTN105:LTR105"/>
    <mergeCell ref="LTS105:LTW105"/>
    <mergeCell ref="LTX105:LUB105"/>
    <mergeCell ref="LUC105:LUG105"/>
    <mergeCell ref="LUH105:LUL105"/>
    <mergeCell ref="LUM105:LUQ105"/>
    <mergeCell ref="LUR105:LUV105"/>
    <mergeCell ref="LUW105:LVA105"/>
    <mergeCell ref="LVB105:LVF105"/>
    <mergeCell ref="LVG105:LVK105"/>
    <mergeCell ref="LVL105:LVP105"/>
    <mergeCell ref="LVQ105:LVU105"/>
    <mergeCell ref="LVV105:LVZ105"/>
    <mergeCell ref="LWA105:LWE105"/>
    <mergeCell ref="LWF105:LWJ105"/>
    <mergeCell ref="LWK105:LWO105"/>
    <mergeCell ref="LWP105:LWT105"/>
    <mergeCell ref="LWU105:LWY105"/>
    <mergeCell ref="LWZ105:LXD105"/>
    <mergeCell ref="LXE105:LXI105"/>
    <mergeCell ref="LXJ105:LXN105"/>
    <mergeCell ref="LXO105:LXS105"/>
    <mergeCell ref="LXT105:LXX105"/>
    <mergeCell ref="LXY105:LYC105"/>
    <mergeCell ref="LYD105:LYH105"/>
    <mergeCell ref="LYI105:LYM105"/>
    <mergeCell ref="LYN105:LYR105"/>
    <mergeCell ref="LYS105:LYW105"/>
    <mergeCell ref="LYX105:LZB105"/>
    <mergeCell ref="LZC105:LZG105"/>
    <mergeCell ref="LZH105:LZL105"/>
    <mergeCell ref="LZM105:LZQ105"/>
    <mergeCell ref="LZR105:LZV105"/>
    <mergeCell ref="LZW105:MAA105"/>
    <mergeCell ref="MAB105:MAF105"/>
    <mergeCell ref="MAG105:MAK105"/>
    <mergeCell ref="MAL105:MAP105"/>
    <mergeCell ref="MAQ105:MAU105"/>
    <mergeCell ref="MAV105:MAZ105"/>
    <mergeCell ref="MBA105:MBE105"/>
    <mergeCell ref="MBF105:MBJ105"/>
    <mergeCell ref="MBK105:MBO105"/>
    <mergeCell ref="MBP105:MBT105"/>
    <mergeCell ref="MBU105:MBY105"/>
    <mergeCell ref="MBZ105:MCD105"/>
    <mergeCell ref="MCE105:MCI105"/>
    <mergeCell ref="MCJ105:MCN105"/>
    <mergeCell ref="MCO105:MCS105"/>
    <mergeCell ref="MCT105:MCX105"/>
    <mergeCell ref="MCY105:MDC105"/>
    <mergeCell ref="MDD105:MDH105"/>
    <mergeCell ref="MDI105:MDM105"/>
    <mergeCell ref="MDN105:MDR105"/>
    <mergeCell ref="MDS105:MDW105"/>
    <mergeCell ref="MDX105:MEB105"/>
    <mergeCell ref="MEC105:MEG105"/>
    <mergeCell ref="MEH105:MEL105"/>
    <mergeCell ref="MEM105:MEQ105"/>
    <mergeCell ref="MER105:MEV105"/>
    <mergeCell ref="MEW105:MFA105"/>
    <mergeCell ref="MFB105:MFF105"/>
    <mergeCell ref="MFG105:MFK105"/>
    <mergeCell ref="MFL105:MFP105"/>
    <mergeCell ref="MFQ105:MFU105"/>
    <mergeCell ref="MFV105:MFZ105"/>
    <mergeCell ref="MGA105:MGE105"/>
    <mergeCell ref="MGF105:MGJ105"/>
    <mergeCell ref="MGK105:MGO105"/>
    <mergeCell ref="MGP105:MGT105"/>
    <mergeCell ref="MGU105:MGY105"/>
    <mergeCell ref="MGZ105:MHD105"/>
    <mergeCell ref="MHE105:MHI105"/>
    <mergeCell ref="MHJ105:MHN105"/>
    <mergeCell ref="MHO105:MHS105"/>
    <mergeCell ref="MHT105:MHX105"/>
    <mergeCell ref="MHY105:MIC105"/>
    <mergeCell ref="MID105:MIH105"/>
    <mergeCell ref="MII105:MIM105"/>
    <mergeCell ref="MIN105:MIR105"/>
    <mergeCell ref="MIS105:MIW105"/>
    <mergeCell ref="MIX105:MJB105"/>
    <mergeCell ref="MJC105:MJG105"/>
    <mergeCell ref="MJH105:MJL105"/>
    <mergeCell ref="MJM105:MJQ105"/>
    <mergeCell ref="MJR105:MJV105"/>
    <mergeCell ref="MJW105:MKA105"/>
    <mergeCell ref="MKB105:MKF105"/>
    <mergeCell ref="MKG105:MKK105"/>
    <mergeCell ref="MKL105:MKP105"/>
    <mergeCell ref="MKQ105:MKU105"/>
    <mergeCell ref="MKV105:MKZ105"/>
    <mergeCell ref="MLA105:MLE105"/>
    <mergeCell ref="MLF105:MLJ105"/>
    <mergeCell ref="MLK105:MLO105"/>
    <mergeCell ref="MLP105:MLT105"/>
    <mergeCell ref="MLU105:MLY105"/>
    <mergeCell ref="MLZ105:MMD105"/>
    <mergeCell ref="MME105:MMI105"/>
    <mergeCell ref="MMJ105:MMN105"/>
    <mergeCell ref="MMO105:MMS105"/>
    <mergeCell ref="MMT105:MMX105"/>
    <mergeCell ref="MMY105:MNC105"/>
    <mergeCell ref="MND105:MNH105"/>
    <mergeCell ref="MNI105:MNM105"/>
    <mergeCell ref="MNN105:MNR105"/>
    <mergeCell ref="MNS105:MNW105"/>
    <mergeCell ref="MNX105:MOB105"/>
    <mergeCell ref="MOC105:MOG105"/>
    <mergeCell ref="MOH105:MOL105"/>
    <mergeCell ref="MOM105:MOQ105"/>
    <mergeCell ref="MOR105:MOV105"/>
    <mergeCell ref="MOW105:MPA105"/>
    <mergeCell ref="MPB105:MPF105"/>
    <mergeCell ref="MPG105:MPK105"/>
    <mergeCell ref="MPL105:MPP105"/>
    <mergeCell ref="MPQ105:MPU105"/>
    <mergeCell ref="MPV105:MPZ105"/>
    <mergeCell ref="MQA105:MQE105"/>
    <mergeCell ref="MQF105:MQJ105"/>
    <mergeCell ref="MQK105:MQO105"/>
    <mergeCell ref="MQP105:MQT105"/>
    <mergeCell ref="MQU105:MQY105"/>
    <mergeCell ref="MQZ105:MRD105"/>
    <mergeCell ref="MRE105:MRI105"/>
    <mergeCell ref="MRJ105:MRN105"/>
    <mergeCell ref="MRO105:MRS105"/>
    <mergeCell ref="MRT105:MRX105"/>
    <mergeCell ref="MRY105:MSC105"/>
    <mergeCell ref="MSD105:MSH105"/>
    <mergeCell ref="MSI105:MSM105"/>
    <mergeCell ref="MSN105:MSR105"/>
    <mergeCell ref="MSS105:MSW105"/>
    <mergeCell ref="MSX105:MTB105"/>
    <mergeCell ref="MTC105:MTG105"/>
    <mergeCell ref="MTH105:MTL105"/>
    <mergeCell ref="MTM105:MTQ105"/>
    <mergeCell ref="MTR105:MTV105"/>
    <mergeCell ref="MTW105:MUA105"/>
    <mergeCell ref="MUB105:MUF105"/>
    <mergeCell ref="MUG105:MUK105"/>
    <mergeCell ref="MUL105:MUP105"/>
    <mergeCell ref="MUQ105:MUU105"/>
    <mergeCell ref="MUV105:MUZ105"/>
    <mergeCell ref="MVA105:MVE105"/>
    <mergeCell ref="MVF105:MVJ105"/>
    <mergeCell ref="MVK105:MVO105"/>
    <mergeCell ref="MVP105:MVT105"/>
    <mergeCell ref="MVU105:MVY105"/>
    <mergeCell ref="MVZ105:MWD105"/>
    <mergeCell ref="MWE105:MWI105"/>
    <mergeCell ref="MWJ105:MWN105"/>
    <mergeCell ref="MWO105:MWS105"/>
    <mergeCell ref="MWT105:MWX105"/>
    <mergeCell ref="MWY105:MXC105"/>
    <mergeCell ref="MXD105:MXH105"/>
    <mergeCell ref="MXI105:MXM105"/>
    <mergeCell ref="MXN105:MXR105"/>
    <mergeCell ref="MXS105:MXW105"/>
    <mergeCell ref="MXX105:MYB105"/>
    <mergeCell ref="MYC105:MYG105"/>
    <mergeCell ref="MYH105:MYL105"/>
    <mergeCell ref="MYM105:MYQ105"/>
    <mergeCell ref="MYR105:MYV105"/>
    <mergeCell ref="MYW105:MZA105"/>
    <mergeCell ref="MZB105:MZF105"/>
    <mergeCell ref="MZG105:MZK105"/>
    <mergeCell ref="MZL105:MZP105"/>
    <mergeCell ref="MZQ105:MZU105"/>
    <mergeCell ref="MZV105:MZZ105"/>
    <mergeCell ref="NAA105:NAE105"/>
    <mergeCell ref="NAF105:NAJ105"/>
    <mergeCell ref="NAK105:NAO105"/>
    <mergeCell ref="NAP105:NAT105"/>
    <mergeCell ref="NAU105:NAY105"/>
    <mergeCell ref="NAZ105:NBD105"/>
    <mergeCell ref="NBE105:NBI105"/>
    <mergeCell ref="NBJ105:NBN105"/>
    <mergeCell ref="NBO105:NBS105"/>
    <mergeCell ref="NBT105:NBX105"/>
    <mergeCell ref="NBY105:NCC105"/>
    <mergeCell ref="NCD105:NCH105"/>
    <mergeCell ref="NCI105:NCM105"/>
    <mergeCell ref="NCN105:NCR105"/>
    <mergeCell ref="NCS105:NCW105"/>
    <mergeCell ref="NCX105:NDB105"/>
    <mergeCell ref="NDC105:NDG105"/>
    <mergeCell ref="NDH105:NDL105"/>
    <mergeCell ref="NDM105:NDQ105"/>
    <mergeCell ref="NDR105:NDV105"/>
    <mergeCell ref="NDW105:NEA105"/>
    <mergeCell ref="NEB105:NEF105"/>
    <mergeCell ref="NEG105:NEK105"/>
    <mergeCell ref="NEL105:NEP105"/>
    <mergeCell ref="NEQ105:NEU105"/>
    <mergeCell ref="NEV105:NEZ105"/>
    <mergeCell ref="NFA105:NFE105"/>
    <mergeCell ref="NFF105:NFJ105"/>
    <mergeCell ref="NFK105:NFO105"/>
    <mergeCell ref="NFP105:NFT105"/>
    <mergeCell ref="NFU105:NFY105"/>
    <mergeCell ref="NFZ105:NGD105"/>
    <mergeCell ref="NGE105:NGI105"/>
    <mergeCell ref="NGJ105:NGN105"/>
    <mergeCell ref="NGO105:NGS105"/>
    <mergeCell ref="NGT105:NGX105"/>
    <mergeCell ref="NGY105:NHC105"/>
    <mergeCell ref="NHD105:NHH105"/>
    <mergeCell ref="NHI105:NHM105"/>
    <mergeCell ref="NHN105:NHR105"/>
    <mergeCell ref="NHS105:NHW105"/>
    <mergeCell ref="NHX105:NIB105"/>
    <mergeCell ref="NIC105:NIG105"/>
    <mergeCell ref="NIH105:NIL105"/>
    <mergeCell ref="NIM105:NIQ105"/>
    <mergeCell ref="NIR105:NIV105"/>
    <mergeCell ref="NIW105:NJA105"/>
    <mergeCell ref="NJB105:NJF105"/>
    <mergeCell ref="NJG105:NJK105"/>
    <mergeCell ref="NJL105:NJP105"/>
    <mergeCell ref="NJQ105:NJU105"/>
    <mergeCell ref="NJV105:NJZ105"/>
    <mergeCell ref="NKA105:NKE105"/>
    <mergeCell ref="NKF105:NKJ105"/>
    <mergeCell ref="NKK105:NKO105"/>
    <mergeCell ref="NKP105:NKT105"/>
    <mergeCell ref="NKU105:NKY105"/>
    <mergeCell ref="NKZ105:NLD105"/>
    <mergeCell ref="NLE105:NLI105"/>
    <mergeCell ref="NLJ105:NLN105"/>
    <mergeCell ref="NLO105:NLS105"/>
    <mergeCell ref="NLT105:NLX105"/>
    <mergeCell ref="NLY105:NMC105"/>
    <mergeCell ref="NMD105:NMH105"/>
    <mergeCell ref="NMI105:NMM105"/>
    <mergeCell ref="NMN105:NMR105"/>
    <mergeCell ref="NMS105:NMW105"/>
    <mergeCell ref="NMX105:NNB105"/>
    <mergeCell ref="NNC105:NNG105"/>
    <mergeCell ref="NNH105:NNL105"/>
    <mergeCell ref="NNM105:NNQ105"/>
    <mergeCell ref="NNR105:NNV105"/>
    <mergeCell ref="NNW105:NOA105"/>
    <mergeCell ref="NOB105:NOF105"/>
    <mergeCell ref="NOG105:NOK105"/>
    <mergeCell ref="NOL105:NOP105"/>
    <mergeCell ref="NOQ105:NOU105"/>
    <mergeCell ref="NOV105:NOZ105"/>
    <mergeCell ref="NPA105:NPE105"/>
    <mergeCell ref="NPF105:NPJ105"/>
    <mergeCell ref="NPK105:NPO105"/>
    <mergeCell ref="NPP105:NPT105"/>
    <mergeCell ref="NPU105:NPY105"/>
    <mergeCell ref="NPZ105:NQD105"/>
    <mergeCell ref="NQE105:NQI105"/>
    <mergeCell ref="NQJ105:NQN105"/>
    <mergeCell ref="NQO105:NQS105"/>
    <mergeCell ref="NQT105:NQX105"/>
    <mergeCell ref="NQY105:NRC105"/>
    <mergeCell ref="NRD105:NRH105"/>
    <mergeCell ref="NRI105:NRM105"/>
    <mergeCell ref="NRN105:NRR105"/>
    <mergeCell ref="NRS105:NRW105"/>
    <mergeCell ref="NRX105:NSB105"/>
    <mergeCell ref="NSC105:NSG105"/>
    <mergeCell ref="NSH105:NSL105"/>
    <mergeCell ref="NSM105:NSQ105"/>
    <mergeCell ref="NSR105:NSV105"/>
    <mergeCell ref="NSW105:NTA105"/>
    <mergeCell ref="NTB105:NTF105"/>
    <mergeCell ref="NTG105:NTK105"/>
    <mergeCell ref="NTL105:NTP105"/>
    <mergeCell ref="NTQ105:NTU105"/>
    <mergeCell ref="NTV105:NTZ105"/>
    <mergeCell ref="NUA105:NUE105"/>
    <mergeCell ref="NUF105:NUJ105"/>
    <mergeCell ref="NUK105:NUO105"/>
    <mergeCell ref="NUP105:NUT105"/>
    <mergeCell ref="NUU105:NUY105"/>
    <mergeCell ref="NUZ105:NVD105"/>
    <mergeCell ref="NVE105:NVI105"/>
    <mergeCell ref="NVJ105:NVN105"/>
    <mergeCell ref="NVO105:NVS105"/>
    <mergeCell ref="NVT105:NVX105"/>
    <mergeCell ref="NVY105:NWC105"/>
    <mergeCell ref="NWD105:NWH105"/>
    <mergeCell ref="NWI105:NWM105"/>
    <mergeCell ref="NWN105:NWR105"/>
    <mergeCell ref="NWS105:NWW105"/>
    <mergeCell ref="NWX105:NXB105"/>
    <mergeCell ref="NXC105:NXG105"/>
    <mergeCell ref="NXH105:NXL105"/>
    <mergeCell ref="NXM105:NXQ105"/>
    <mergeCell ref="NXR105:NXV105"/>
    <mergeCell ref="NXW105:NYA105"/>
    <mergeCell ref="NYB105:NYF105"/>
    <mergeCell ref="NYG105:NYK105"/>
    <mergeCell ref="NYL105:NYP105"/>
    <mergeCell ref="NYQ105:NYU105"/>
    <mergeCell ref="NYV105:NYZ105"/>
    <mergeCell ref="NZA105:NZE105"/>
    <mergeCell ref="NZF105:NZJ105"/>
    <mergeCell ref="NZK105:NZO105"/>
    <mergeCell ref="NZP105:NZT105"/>
    <mergeCell ref="NZU105:NZY105"/>
    <mergeCell ref="NZZ105:OAD105"/>
    <mergeCell ref="OAE105:OAI105"/>
    <mergeCell ref="OAJ105:OAN105"/>
    <mergeCell ref="OAO105:OAS105"/>
    <mergeCell ref="OAT105:OAX105"/>
    <mergeCell ref="OAY105:OBC105"/>
    <mergeCell ref="OBD105:OBH105"/>
    <mergeCell ref="OBI105:OBM105"/>
    <mergeCell ref="OBN105:OBR105"/>
    <mergeCell ref="OBS105:OBW105"/>
    <mergeCell ref="OBX105:OCB105"/>
    <mergeCell ref="OCC105:OCG105"/>
    <mergeCell ref="OCH105:OCL105"/>
    <mergeCell ref="OCM105:OCQ105"/>
    <mergeCell ref="OCR105:OCV105"/>
    <mergeCell ref="OCW105:ODA105"/>
    <mergeCell ref="ODB105:ODF105"/>
    <mergeCell ref="ODG105:ODK105"/>
    <mergeCell ref="ODL105:ODP105"/>
    <mergeCell ref="ODQ105:ODU105"/>
    <mergeCell ref="ODV105:ODZ105"/>
    <mergeCell ref="OEA105:OEE105"/>
    <mergeCell ref="OEF105:OEJ105"/>
    <mergeCell ref="OEK105:OEO105"/>
    <mergeCell ref="OEP105:OET105"/>
    <mergeCell ref="OEU105:OEY105"/>
    <mergeCell ref="OEZ105:OFD105"/>
    <mergeCell ref="OFE105:OFI105"/>
    <mergeCell ref="OFJ105:OFN105"/>
    <mergeCell ref="OFO105:OFS105"/>
    <mergeCell ref="OFT105:OFX105"/>
    <mergeCell ref="OFY105:OGC105"/>
    <mergeCell ref="OGD105:OGH105"/>
    <mergeCell ref="OGI105:OGM105"/>
    <mergeCell ref="OGN105:OGR105"/>
    <mergeCell ref="OGS105:OGW105"/>
    <mergeCell ref="OGX105:OHB105"/>
    <mergeCell ref="OHC105:OHG105"/>
    <mergeCell ref="OHH105:OHL105"/>
    <mergeCell ref="OHM105:OHQ105"/>
    <mergeCell ref="OHR105:OHV105"/>
    <mergeCell ref="OHW105:OIA105"/>
    <mergeCell ref="OIB105:OIF105"/>
    <mergeCell ref="OIG105:OIK105"/>
    <mergeCell ref="OIL105:OIP105"/>
    <mergeCell ref="OIQ105:OIU105"/>
    <mergeCell ref="OIV105:OIZ105"/>
    <mergeCell ref="OJA105:OJE105"/>
    <mergeCell ref="OJF105:OJJ105"/>
    <mergeCell ref="OJK105:OJO105"/>
    <mergeCell ref="OJP105:OJT105"/>
    <mergeCell ref="OJU105:OJY105"/>
    <mergeCell ref="OJZ105:OKD105"/>
    <mergeCell ref="OKE105:OKI105"/>
    <mergeCell ref="OKJ105:OKN105"/>
    <mergeCell ref="OKO105:OKS105"/>
    <mergeCell ref="OKT105:OKX105"/>
    <mergeCell ref="OKY105:OLC105"/>
    <mergeCell ref="OLD105:OLH105"/>
    <mergeCell ref="OLI105:OLM105"/>
    <mergeCell ref="OLN105:OLR105"/>
    <mergeCell ref="OLS105:OLW105"/>
    <mergeCell ref="OLX105:OMB105"/>
    <mergeCell ref="OMC105:OMG105"/>
    <mergeCell ref="OMH105:OML105"/>
    <mergeCell ref="OMM105:OMQ105"/>
    <mergeCell ref="OMR105:OMV105"/>
    <mergeCell ref="OMW105:ONA105"/>
    <mergeCell ref="ONB105:ONF105"/>
    <mergeCell ref="ONG105:ONK105"/>
    <mergeCell ref="ONL105:ONP105"/>
    <mergeCell ref="ONQ105:ONU105"/>
    <mergeCell ref="ONV105:ONZ105"/>
    <mergeCell ref="OOA105:OOE105"/>
    <mergeCell ref="OOF105:OOJ105"/>
    <mergeCell ref="OOK105:OOO105"/>
    <mergeCell ref="OOP105:OOT105"/>
    <mergeCell ref="OOU105:OOY105"/>
    <mergeCell ref="OOZ105:OPD105"/>
    <mergeCell ref="OPE105:OPI105"/>
    <mergeCell ref="OPJ105:OPN105"/>
    <mergeCell ref="OPO105:OPS105"/>
    <mergeCell ref="OPT105:OPX105"/>
    <mergeCell ref="OPY105:OQC105"/>
    <mergeCell ref="OQD105:OQH105"/>
    <mergeCell ref="OQI105:OQM105"/>
    <mergeCell ref="OQN105:OQR105"/>
    <mergeCell ref="OQS105:OQW105"/>
    <mergeCell ref="OQX105:ORB105"/>
    <mergeCell ref="ORC105:ORG105"/>
    <mergeCell ref="ORH105:ORL105"/>
    <mergeCell ref="ORM105:ORQ105"/>
    <mergeCell ref="ORR105:ORV105"/>
    <mergeCell ref="ORW105:OSA105"/>
    <mergeCell ref="OSB105:OSF105"/>
    <mergeCell ref="OSG105:OSK105"/>
    <mergeCell ref="OSL105:OSP105"/>
    <mergeCell ref="OSQ105:OSU105"/>
    <mergeCell ref="OSV105:OSZ105"/>
    <mergeCell ref="OTA105:OTE105"/>
    <mergeCell ref="OTF105:OTJ105"/>
    <mergeCell ref="OTK105:OTO105"/>
    <mergeCell ref="OTP105:OTT105"/>
    <mergeCell ref="OTU105:OTY105"/>
    <mergeCell ref="OTZ105:OUD105"/>
    <mergeCell ref="OUE105:OUI105"/>
    <mergeCell ref="OUJ105:OUN105"/>
    <mergeCell ref="OUO105:OUS105"/>
    <mergeCell ref="OUT105:OUX105"/>
    <mergeCell ref="OUY105:OVC105"/>
    <mergeCell ref="OVD105:OVH105"/>
    <mergeCell ref="OVI105:OVM105"/>
    <mergeCell ref="OVN105:OVR105"/>
    <mergeCell ref="OVS105:OVW105"/>
    <mergeCell ref="OVX105:OWB105"/>
    <mergeCell ref="OWC105:OWG105"/>
    <mergeCell ref="OWH105:OWL105"/>
    <mergeCell ref="OWM105:OWQ105"/>
    <mergeCell ref="OWR105:OWV105"/>
    <mergeCell ref="OWW105:OXA105"/>
    <mergeCell ref="OXB105:OXF105"/>
    <mergeCell ref="OXG105:OXK105"/>
    <mergeCell ref="OXL105:OXP105"/>
    <mergeCell ref="OXQ105:OXU105"/>
    <mergeCell ref="OXV105:OXZ105"/>
    <mergeCell ref="OYA105:OYE105"/>
    <mergeCell ref="OYF105:OYJ105"/>
    <mergeCell ref="OYK105:OYO105"/>
    <mergeCell ref="OYP105:OYT105"/>
    <mergeCell ref="OYU105:OYY105"/>
    <mergeCell ref="OYZ105:OZD105"/>
    <mergeCell ref="OZE105:OZI105"/>
    <mergeCell ref="OZJ105:OZN105"/>
    <mergeCell ref="OZO105:OZS105"/>
    <mergeCell ref="OZT105:OZX105"/>
    <mergeCell ref="OZY105:PAC105"/>
    <mergeCell ref="PAD105:PAH105"/>
    <mergeCell ref="PAI105:PAM105"/>
    <mergeCell ref="PAN105:PAR105"/>
    <mergeCell ref="PAS105:PAW105"/>
    <mergeCell ref="PAX105:PBB105"/>
    <mergeCell ref="PBC105:PBG105"/>
    <mergeCell ref="PBH105:PBL105"/>
    <mergeCell ref="PBM105:PBQ105"/>
    <mergeCell ref="PBR105:PBV105"/>
    <mergeCell ref="PBW105:PCA105"/>
    <mergeCell ref="PCB105:PCF105"/>
    <mergeCell ref="PCG105:PCK105"/>
    <mergeCell ref="PCL105:PCP105"/>
    <mergeCell ref="PCQ105:PCU105"/>
    <mergeCell ref="PCV105:PCZ105"/>
    <mergeCell ref="PDA105:PDE105"/>
    <mergeCell ref="PDF105:PDJ105"/>
    <mergeCell ref="PDK105:PDO105"/>
    <mergeCell ref="PDP105:PDT105"/>
    <mergeCell ref="PDU105:PDY105"/>
    <mergeCell ref="PDZ105:PED105"/>
    <mergeCell ref="PEE105:PEI105"/>
    <mergeCell ref="PEJ105:PEN105"/>
    <mergeCell ref="PEO105:PES105"/>
    <mergeCell ref="PET105:PEX105"/>
    <mergeCell ref="PEY105:PFC105"/>
    <mergeCell ref="PFD105:PFH105"/>
    <mergeCell ref="PFI105:PFM105"/>
    <mergeCell ref="PFN105:PFR105"/>
    <mergeCell ref="PFS105:PFW105"/>
    <mergeCell ref="PFX105:PGB105"/>
    <mergeCell ref="PGC105:PGG105"/>
    <mergeCell ref="PGH105:PGL105"/>
    <mergeCell ref="PGM105:PGQ105"/>
    <mergeCell ref="PGR105:PGV105"/>
    <mergeCell ref="PGW105:PHA105"/>
    <mergeCell ref="PHB105:PHF105"/>
    <mergeCell ref="PHG105:PHK105"/>
    <mergeCell ref="PHL105:PHP105"/>
    <mergeCell ref="PHQ105:PHU105"/>
    <mergeCell ref="PHV105:PHZ105"/>
    <mergeCell ref="PIA105:PIE105"/>
    <mergeCell ref="PIF105:PIJ105"/>
    <mergeCell ref="PIK105:PIO105"/>
    <mergeCell ref="PIP105:PIT105"/>
    <mergeCell ref="PIU105:PIY105"/>
    <mergeCell ref="PIZ105:PJD105"/>
    <mergeCell ref="PJE105:PJI105"/>
    <mergeCell ref="PJJ105:PJN105"/>
    <mergeCell ref="PJO105:PJS105"/>
    <mergeCell ref="PJT105:PJX105"/>
    <mergeCell ref="PJY105:PKC105"/>
    <mergeCell ref="PKD105:PKH105"/>
    <mergeCell ref="PKI105:PKM105"/>
    <mergeCell ref="PKN105:PKR105"/>
    <mergeCell ref="PKS105:PKW105"/>
    <mergeCell ref="PKX105:PLB105"/>
    <mergeCell ref="PLC105:PLG105"/>
    <mergeCell ref="PLH105:PLL105"/>
    <mergeCell ref="PLM105:PLQ105"/>
    <mergeCell ref="PLR105:PLV105"/>
    <mergeCell ref="PLW105:PMA105"/>
    <mergeCell ref="PMB105:PMF105"/>
    <mergeCell ref="PMG105:PMK105"/>
    <mergeCell ref="PML105:PMP105"/>
    <mergeCell ref="PMQ105:PMU105"/>
    <mergeCell ref="PMV105:PMZ105"/>
    <mergeCell ref="PNA105:PNE105"/>
    <mergeCell ref="PNF105:PNJ105"/>
    <mergeCell ref="PNK105:PNO105"/>
    <mergeCell ref="PNP105:PNT105"/>
    <mergeCell ref="PNU105:PNY105"/>
    <mergeCell ref="PNZ105:POD105"/>
    <mergeCell ref="POE105:POI105"/>
    <mergeCell ref="POJ105:PON105"/>
    <mergeCell ref="POO105:POS105"/>
    <mergeCell ref="POT105:POX105"/>
    <mergeCell ref="POY105:PPC105"/>
    <mergeCell ref="PPD105:PPH105"/>
    <mergeCell ref="PPI105:PPM105"/>
    <mergeCell ref="PPN105:PPR105"/>
    <mergeCell ref="PPS105:PPW105"/>
    <mergeCell ref="PPX105:PQB105"/>
    <mergeCell ref="PQC105:PQG105"/>
    <mergeCell ref="PQH105:PQL105"/>
    <mergeCell ref="PQM105:PQQ105"/>
    <mergeCell ref="PQR105:PQV105"/>
    <mergeCell ref="PQW105:PRA105"/>
    <mergeCell ref="PRB105:PRF105"/>
    <mergeCell ref="PRG105:PRK105"/>
    <mergeCell ref="PRL105:PRP105"/>
    <mergeCell ref="PRQ105:PRU105"/>
    <mergeCell ref="PRV105:PRZ105"/>
    <mergeCell ref="PSA105:PSE105"/>
    <mergeCell ref="PSF105:PSJ105"/>
    <mergeCell ref="PSK105:PSO105"/>
    <mergeCell ref="PSP105:PST105"/>
    <mergeCell ref="PSU105:PSY105"/>
    <mergeCell ref="PSZ105:PTD105"/>
    <mergeCell ref="PTE105:PTI105"/>
    <mergeCell ref="PTJ105:PTN105"/>
    <mergeCell ref="PTO105:PTS105"/>
    <mergeCell ref="PTT105:PTX105"/>
    <mergeCell ref="PTY105:PUC105"/>
    <mergeCell ref="PUD105:PUH105"/>
    <mergeCell ref="PUI105:PUM105"/>
    <mergeCell ref="PUN105:PUR105"/>
    <mergeCell ref="PUS105:PUW105"/>
    <mergeCell ref="PUX105:PVB105"/>
    <mergeCell ref="PVC105:PVG105"/>
    <mergeCell ref="PVH105:PVL105"/>
    <mergeCell ref="PVM105:PVQ105"/>
    <mergeCell ref="PVR105:PVV105"/>
    <mergeCell ref="PVW105:PWA105"/>
    <mergeCell ref="PWB105:PWF105"/>
    <mergeCell ref="PWG105:PWK105"/>
    <mergeCell ref="PWL105:PWP105"/>
    <mergeCell ref="PWQ105:PWU105"/>
    <mergeCell ref="PWV105:PWZ105"/>
    <mergeCell ref="PXA105:PXE105"/>
    <mergeCell ref="PXF105:PXJ105"/>
    <mergeCell ref="PXK105:PXO105"/>
    <mergeCell ref="PXP105:PXT105"/>
    <mergeCell ref="PXU105:PXY105"/>
    <mergeCell ref="PXZ105:PYD105"/>
    <mergeCell ref="PYE105:PYI105"/>
    <mergeCell ref="PYJ105:PYN105"/>
    <mergeCell ref="PYO105:PYS105"/>
    <mergeCell ref="PYT105:PYX105"/>
    <mergeCell ref="PYY105:PZC105"/>
    <mergeCell ref="PZD105:PZH105"/>
    <mergeCell ref="PZI105:PZM105"/>
    <mergeCell ref="PZN105:PZR105"/>
    <mergeCell ref="PZS105:PZW105"/>
    <mergeCell ref="PZX105:QAB105"/>
    <mergeCell ref="QAC105:QAG105"/>
    <mergeCell ref="QAH105:QAL105"/>
    <mergeCell ref="QAM105:QAQ105"/>
    <mergeCell ref="QAR105:QAV105"/>
    <mergeCell ref="QAW105:QBA105"/>
    <mergeCell ref="QBB105:QBF105"/>
    <mergeCell ref="QBG105:QBK105"/>
    <mergeCell ref="QBL105:QBP105"/>
    <mergeCell ref="QBQ105:QBU105"/>
    <mergeCell ref="QBV105:QBZ105"/>
    <mergeCell ref="QCA105:QCE105"/>
    <mergeCell ref="QCF105:QCJ105"/>
    <mergeCell ref="QCK105:QCO105"/>
    <mergeCell ref="QCP105:QCT105"/>
    <mergeCell ref="QCU105:QCY105"/>
    <mergeCell ref="QCZ105:QDD105"/>
    <mergeCell ref="QDE105:QDI105"/>
    <mergeCell ref="QDJ105:QDN105"/>
    <mergeCell ref="QDO105:QDS105"/>
    <mergeCell ref="QDT105:QDX105"/>
    <mergeCell ref="QDY105:QEC105"/>
    <mergeCell ref="QED105:QEH105"/>
    <mergeCell ref="QEI105:QEM105"/>
    <mergeCell ref="QEN105:QER105"/>
    <mergeCell ref="QES105:QEW105"/>
    <mergeCell ref="QEX105:QFB105"/>
    <mergeCell ref="QFC105:QFG105"/>
    <mergeCell ref="QFH105:QFL105"/>
    <mergeCell ref="QFM105:QFQ105"/>
    <mergeCell ref="QFR105:QFV105"/>
    <mergeCell ref="QFW105:QGA105"/>
    <mergeCell ref="QGB105:QGF105"/>
    <mergeCell ref="QGG105:QGK105"/>
    <mergeCell ref="QGL105:QGP105"/>
    <mergeCell ref="QGQ105:QGU105"/>
    <mergeCell ref="QGV105:QGZ105"/>
    <mergeCell ref="QHA105:QHE105"/>
    <mergeCell ref="QHF105:QHJ105"/>
    <mergeCell ref="QHK105:QHO105"/>
    <mergeCell ref="QHP105:QHT105"/>
    <mergeCell ref="QHU105:QHY105"/>
    <mergeCell ref="QHZ105:QID105"/>
    <mergeCell ref="QIE105:QII105"/>
    <mergeCell ref="QIJ105:QIN105"/>
    <mergeCell ref="QIO105:QIS105"/>
    <mergeCell ref="QIT105:QIX105"/>
    <mergeCell ref="QIY105:QJC105"/>
    <mergeCell ref="QJD105:QJH105"/>
    <mergeCell ref="QJI105:QJM105"/>
    <mergeCell ref="QJN105:QJR105"/>
    <mergeCell ref="QJS105:QJW105"/>
    <mergeCell ref="QJX105:QKB105"/>
    <mergeCell ref="QKC105:QKG105"/>
    <mergeCell ref="QKH105:QKL105"/>
    <mergeCell ref="QKM105:QKQ105"/>
    <mergeCell ref="QKR105:QKV105"/>
    <mergeCell ref="QKW105:QLA105"/>
    <mergeCell ref="QLB105:QLF105"/>
    <mergeCell ref="QLG105:QLK105"/>
    <mergeCell ref="QLL105:QLP105"/>
    <mergeCell ref="QLQ105:QLU105"/>
    <mergeCell ref="QLV105:QLZ105"/>
    <mergeCell ref="QMA105:QME105"/>
    <mergeCell ref="QMF105:QMJ105"/>
    <mergeCell ref="QMK105:QMO105"/>
    <mergeCell ref="QMP105:QMT105"/>
    <mergeCell ref="QMU105:QMY105"/>
    <mergeCell ref="QMZ105:QND105"/>
    <mergeCell ref="QNE105:QNI105"/>
    <mergeCell ref="QNJ105:QNN105"/>
    <mergeCell ref="QNO105:QNS105"/>
    <mergeCell ref="QNT105:QNX105"/>
    <mergeCell ref="QNY105:QOC105"/>
    <mergeCell ref="QOD105:QOH105"/>
    <mergeCell ref="QOI105:QOM105"/>
    <mergeCell ref="QON105:QOR105"/>
    <mergeCell ref="QOS105:QOW105"/>
    <mergeCell ref="QOX105:QPB105"/>
    <mergeCell ref="QPC105:QPG105"/>
    <mergeCell ref="QPH105:QPL105"/>
    <mergeCell ref="QPM105:QPQ105"/>
    <mergeCell ref="QPR105:QPV105"/>
    <mergeCell ref="QPW105:QQA105"/>
    <mergeCell ref="QQB105:QQF105"/>
    <mergeCell ref="QQG105:QQK105"/>
    <mergeCell ref="QQL105:QQP105"/>
    <mergeCell ref="QQQ105:QQU105"/>
    <mergeCell ref="QQV105:QQZ105"/>
    <mergeCell ref="QRA105:QRE105"/>
    <mergeCell ref="QRF105:QRJ105"/>
    <mergeCell ref="QRK105:QRO105"/>
    <mergeCell ref="QRP105:QRT105"/>
    <mergeCell ref="QRU105:QRY105"/>
    <mergeCell ref="QRZ105:QSD105"/>
    <mergeCell ref="QSE105:QSI105"/>
    <mergeCell ref="QSJ105:QSN105"/>
    <mergeCell ref="QSO105:QSS105"/>
    <mergeCell ref="QST105:QSX105"/>
    <mergeCell ref="QSY105:QTC105"/>
    <mergeCell ref="QTD105:QTH105"/>
    <mergeCell ref="QTI105:QTM105"/>
    <mergeCell ref="QTN105:QTR105"/>
    <mergeCell ref="QTS105:QTW105"/>
    <mergeCell ref="QTX105:QUB105"/>
    <mergeCell ref="QUC105:QUG105"/>
    <mergeCell ref="QUH105:QUL105"/>
    <mergeCell ref="QUM105:QUQ105"/>
    <mergeCell ref="QUR105:QUV105"/>
    <mergeCell ref="QUW105:QVA105"/>
    <mergeCell ref="QVB105:QVF105"/>
    <mergeCell ref="QVG105:QVK105"/>
    <mergeCell ref="QVL105:QVP105"/>
    <mergeCell ref="QVQ105:QVU105"/>
    <mergeCell ref="QVV105:QVZ105"/>
    <mergeCell ref="QWA105:QWE105"/>
    <mergeCell ref="QWF105:QWJ105"/>
    <mergeCell ref="QWK105:QWO105"/>
    <mergeCell ref="QWP105:QWT105"/>
    <mergeCell ref="QWU105:QWY105"/>
    <mergeCell ref="QWZ105:QXD105"/>
    <mergeCell ref="QXE105:QXI105"/>
    <mergeCell ref="QXJ105:QXN105"/>
    <mergeCell ref="QXO105:QXS105"/>
    <mergeCell ref="QXT105:QXX105"/>
    <mergeCell ref="QXY105:QYC105"/>
    <mergeCell ref="QYD105:QYH105"/>
    <mergeCell ref="QYI105:QYM105"/>
    <mergeCell ref="QYN105:QYR105"/>
    <mergeCell ref="QYS105:QYW105"/>
    <mergeCell ref="QYX105:QZB105"/>
    <mergeCell ref="QZC105:QZG105"/>
    <mergeCell ref="QZH105:QZL105"/>
    <mergeCell ref="QZM105:QZQ105"/>
    <mergeCell ref="QZR105:QZV105"/>
    <mergeCell ref="QZW105:RAA105"/>
    <mergeCell ref="RAB105:RAF105"/>
    <mergeCell ref="RAG105:RAK105"/>
    <mergeCell ref="RAL105:RAP105"/>
    <mergeCell ref="RAQ105:RAU105"/>
    <mergeCell ref="RAV105:RAZ105"/>
    <mergeCell ref="RBA105:RBE105"/>
    <mergeCell ref="RBF105:RBJ105"/>
    <mergeCell ref="RBK105:RBO105"/>
    <mergeCell ref="RBP105:RBT105"/>
    <mergeCell ref="RBU105:RBY105"/>
    <mergeCell ref="RBZ105:RCD105"/>
    <mergeCell ref="RCE105:RCI105"/>
    <mergeCell ref="RCJ105:RCN105"/>
    <mergeCell ref="RCO105:RCS105"/>
    <mergeCell ref="RCT105:RCX105"/>
    <mergeCell ref="RCY105:RDC105"/>
    <mergeCell ref="RDD105:RDH105"/>
    <mergeCell ref="RDI105:RDM105"/>
    <mergeCell ref="RDN105:RDR105"/>
    <mergeCell ref="RDS105:RDW105"/>
    <mergeCell ref="RDX105:REB105"/>
    <mergeCell ref="REC105:REG105"/>
    <mergeCell ref="REH105:REL105"/>
    <mergeCell ref="REM105:REQ105"/>
    <mergeCell ref="RER105:REV105"/>
    <mergeCell ref="REW105:RFA105"/>
    <mergeCell ref="RFB105:RFF105"/>
    <mergeCell ref="RFG105:RFK105"/>
    <mergeCell ref="RFL105:RFP105"/>
    <mergeCell ref="RFQ105:RFU105"/>
    <mergeCell ref="RFV105:RFZ105"/>
    <mergeCell ref="RGA105:RGE105"/>
    <mergeCell ref="RGF105:RGJ105"/>
    <mergeCell ref="RGK105:RGO105"/>
    <mergeCell ref="RGP105:RGT105"/>
    <mergeCell ref="RGU105:RGY105"/>
    <mergeCell ref="RGZ105:RHD105"/>
    <mergeCell ref="RHE105:RHI105"/>
    <mergeCell ref="RHJ105:RHN105"/>
    <mergeCell ref="RHO105:RHS105"/>
    <mergeCell ref="RHT105:RHX105"/>
    <mergeCell ref="RHY105:RIC105"/>
    <mergeCell ref="RID105:RIH105"/>
    <mergeCell ref="RII105:RIM105"/>
    <mergeCell ref="RIN105:RIR105"/>
    <mergeCell ref="RIS105:RIW105"/>
    <mergeCell ref="RIX105:RJB105"/>
    <mergeCell ref="RJC105:RJG105"/>
    <mergeCell ref="RJH105:RJL105"/>
    <mergeCell ref="RJM105:RJQ105"/>
    <mergeCell ref="RJR105:RJV105"/>
    <mergeCell ref="RJW105:RKA105"/>
    <mergeCell ref="RKB105:RKF105"/>
    <mergeCell ref="RKG105:RKK105"/>
    <mergeCell ref="RKL105:RKP105"/>
    <mergeCell ref="RKQ105:RKU105"/>
    <mergeCell ref="RKV105:RKZ105"/>
    <mergeCell ref="RLA105:RLE105"/>
    <mergeCell ref="RLF105:RLJ105"/>
    <mergeCell ref="RLK105:RLO105"/>
    <mergeCell ref="RLP105:RLT105"/>
    <mergeCell ref="RLU105:RLY105"/>
    <mergeCell ref="RLZ105:RMD105"/>
    <mergeCell ref="RME105:RMI105"/>
    <mergeCell ref="RMJ105:RMN105"/>
    <mergeCell ref="RMO105:RMS105"/>
    <mergeCell ref="RMT105:RMX105"/>
    <mergeCell ref="RMY105:RNC105"/>
    <mergeCell ref="RND105:RNH105"/>
    <mergeCell ref="RNI105:RNM105"/>
    <mergeCell ref="RNN105:RNR105"/>
    <mergeCell ref="RNS105:RNW105"/>
    <mergeCell ref="RNX105:ROB105"/>
    <mergeCell ref="ROC105:ROG105"/>
    <mergeCell ref="ROH105:ROL105"/>
    <mergeCell ref="ROM105:ROQ105"/>
    <mergeCell ref="ROR105:ROV105"/>
    <mergeCell ref="ROW105:RPA105"/>
    <mergeCell ref="RPB105:RPF105"/>
    <mergeCell ref="RPG105:RPK105"/>
    <mergeCell ref="RPL105:RPP105"/>
    <mergeCell ref="RPQ105:RPU105"/>
    <mergeCell ref="RPV105:RPZ105"/>
    <mergeCell ref="RQA105:RQE105"/>
    <mergeCell ref="RQF105:RQJ105"/>
    <mergeCell ref="RQK105:RQO105"/>
    <mergeCell ref="RQP105:RQT105"/>
    <mergeCell ref="RQU105:RQY105"/>
    <mergeCell ref="RQZ105:RRD105"/>
    <mergeCell ref="RRE105:RRI105"/>
    <mergeCell ref="RRJ105:RRN105"/>
    <mergeCell ref="RRO105:RRS105"/>
    <mergeCell ref="RRT105:RRX105"/>
    <mergeCell ref="RRY105:RSC105"/>
    <mergeCell ref="RSD105:RSH105"/>
    <mergeCell ref="RSI105:RSM105"/>
    <mergeCell ref="RSN105:RSR105"/>
    <mergeCell ref="RSS105:RSW105"/>
    <mergeCell ref="RSX105:RTB105"/>
    <mergeCell ref="RTC105:RTG105"/>
    <mergeCell ref="RTH105:RTL105"/>
    <mergeCell ref="RTM105:RTQ105"/>
    <mergeCell ref="RTR105:RTV105"/>
    <mergeCell ref="RTW105:RUA105"/>
    <mergeCell ref="RUB105:RUF105"/>
    <mergeCell ref="RUG105:RUK105"/>
    <mergeCell ref="RUL105:RUP105"/>
    <mergeCell ref="RUQ105:RUU105"/>
    <mergeCell ref="RUV105:RUZ105"/>
    <mergeCell ref="RVA105:RVE105"/>
    <mergeCell ref="RVF105:RVJ105"/>
    <mergeCell ref="RVK105:RVO105"/>
    <mergeCell ref="RVP105:RVT105"/>
    <mergeCell ref="RVU105:RVY105"/>
    <mergeCell ref="RVZ105:RWD105"/>
    <mergeCell ref="RWE105:RWI105"/>
    <mergeCell ref="RWJ105:RWN105"/>
    <mergeCell ref="RWO105:RWS105"/>
    <mergeCell ref="RWT105:RWX105"/>
    <mergeCell ref="RWY105:RXC105"/>
    <mergeCell ref="RXD105:RXH105"/>
    <mergeCell ref="RXI105:RXM105"/>
    <mergeCell ref="RXN105:RXR105"/>
    <mergeCell ref="RXS105:RXW105"/>
    <mergeCell ref="RXX105:RYB105"/>
    <mergeCell ref="RYC105:RYG105"/>
    <mergeCell ref="RYH105:RYL105"/>
    <mergeCell ref="RYM105:RYQ105"/>
    <mergeCell ref="RYR105:RYV105"/>
    <mergeCell ref="RYW105:RZA105"/>
    <mergeCell ref="RZB105:RZF105"/>
    <mergeCell ref="RZG105:RZK105"/>
    <mergeCell ref="RZL105:RZP105"/>
    <mergeCell ref="RZQ105:RZU105"/>
    <mergeCell ref="RZV105:RZZ105"/>
    <mergeCell ref="SAA105:SAE105"/>
    <mergeCell ref="SAF105:SAJ105"/>
    <mergeCell ref="SAK105:SAO105"/>
    <mergeCell ref="SAP105:SAT105"/>
    <mergeCell ref="SAU105:SAY105"/>
    <mergeCell ref="SAZ105:SBD105"/>
    <mergeCell ref="SBE105:SBI105"/>
    <mergeCell ref="SBJ105:SBN105"/>
    <mergeCell ref="SBO105:SBS105"/>
    <mergeCell ref="SBT105:SBX105"/>
    <mergeCell ref="SBY105:SCC105"/>
    <mergeCell ref="SCD105:SCH105"/>
    <mergeCell ref="SCI105:SCM105"/>
    <mergeCell ref="SCN105:SCR105"/>
    <mergeCell ref="SCS105:SCW105"/>
    <mergeCell ref="SCX105:SDB105"/>
    <mergeCell ref="SDC105:SDG105"/>
    <mergeCell ref="SDH105:SDL105"/>
    <mergeCell ref="SDM105:SDQ105"/>
    <mergeCell ref="SDR105:SDV105"/>
    <mergeCell ref="SDW105:SEA105"/>
    <mergeCell ref="SEB105:SEF105"/>
    <mergeCell ref="SEG105:SEK105"/>
    <mergeCell ref="SEL105:SEP105"/>
    <mergeCell ref="SEQ105:SEU105"/>
    <mergeCell ref="SEV105:SEZ105"/>
    <mergeCell ref="SFA105:SFE105"/>
    <mergeCell ref="SFF105:SFJ105"/>
    <mergeCell ref="SFK105:SFO105"/>
    <mergeCell ref="SFP105:SFT105"/>
    <mergeCell ref="SFU105:SFY105"/>
    <mergeCell ref="SFZ105:SGD105"/>
    <mergeCell ref="SGE105:SGI105"/>
    <mergeCell ref="SGJ105:SGN105"/>
    <mergeCell ref="SGO105:SGS105"/>
    <mergeCell ref="SGT105:SGX105"/>
    <mergeCell ref="SGY105:SHC105"/>
    <mergeCell ref="SHD105:SHH105"/>
    <mergeCell ref="SHI105:SHM105"/>
    <mergeCell ref="SHN105:SHR105"/>
    <mergeCell ref="SHS105:SHW105"/>
    <mergeCell ref="SHX105:SIB105"/>
    <mergeCell ref="SIC105:SIG105"/>
    <mergeCell ref="SIH105:SIL105"/>
    <mergeCell ref="SIM105:SIQ105"/>
    <mergeCell ref="SIR105:SIV105"/>
    <mergeCell ref="SIW105:SJA105"/>
    <mergeCell ref="SJB105:SJF105"/>
    <mergeCell ref="SJG105:SJK105"/>
    <mergeCell ref="SJL105:SJP105"/>
    <mergeCell ref="SJQ105:SJU105"/>
    <mergeCell ref="SJV105:SJZ105"/>
    <mergeCell ref="SKA105:SKE105"/>
    <mergeCell ref="SKF105:SKJ105"/>
    <mergeCell ref="SKK105:SKO105"/>
    <mergeCell ref="SKP105:SKT105"/>
    <mergeCell ref="SKU105:SKY105"/>
    <mergeCell ref="SKZ105:SLD105"/>
    <mergeCell ref="SLE105:SLI105"/>
    <mergeCell ref="SLJ105:SLN105"/>
    <mergeCell ref="SLO105:SLS105"/>
    <mergeCell ref="SLT105:SLX105"/>
    <mergeCell ref="SLY105:SMC105"/>
    <mergeCell ref="SMD105:SMH105"/>
    <mergeCell ref="SMI105:SMM105"/>
    <mergeCell ref="SMN105:SMR105"/>
    <mergeCell ref="SMS105:SMW105"/>
    <mergeCell ref="SMX105:SNB105"/>
    <mergeCell ref="SNC105:SNG105"/>
    <mergeCell ref="SNH105:SNL105"/>
    <mergeCell ref="SNM105:SNQ105"/>
    <mergeCell ref="SNR105:SNV105"/>
    <mergeCell ref="SNW105:SOA105"/>
    <mergeCell ref="SOB105:SOF105"/>
    <mergeCell ref="SOG105:SOK105"/>
    <mergeCell ref="SOL105:SOP105"/>
    <mergeCell ref="SOQ105:SOU105"/>
    <mergeCell ref="SOV105:SOZ105"/>
    <mergeCell ref="SPA105:SPE105"/>
    <mergeCell ref="SPF105:SPJ105"/>
    <mergeCell ref="SPK105:SPO105"/>
    <mergeCell ref="SPP105:SPT105"/>
    <mergeCell ref="SPU105:SPY105"/>
    <mergeCell ref="SPZ105:SQD105"/>
    <mergeCell ref="SQE105:SQI105"/>
    <mergeCell ref="SQJ105:SQN105"/>
    <mergeCell ref="SQO105:SQS105"/>
    <mergeCell ref="SQT105:SQX105"/>
    <mergeCell ref="SQY105:SRC105"/>
    <mergeCell ref="SRD105:SRH105"/>
    <mergeCell ref="SRI105:SRM105"/>
    <mergeCell ref="SRN105:SRR105"/>
    <mergeCell ref="SRS105:SRW105"/>
    <mergeCell ref="SRX105:SSB105"/>
    <mergeCell ref="SSC105:SSG105"/>
    <mergeCell ref="SSH105:SSL105"/>
    <mergeCell ref="SSM105:SSQ105"/>
    <mergeCell ref="SSR105:SSV105"/>
    <mergeCell ref="SSW105:STA105"/>
    <mergeCell ref="STB105:STF105"/>
    <mergeCell ref="STG105:STK105"/>
    <mergeCell ref="STL105:STP105"/>
    <mergeCell ref="STQ105:STU105"/>
    <mergeCell ref="STV105:STZ105"/>
    <mergeCell ref="SUA105:SUE105"/>
    <mergeCell ref="SUF105:SUJ105"/>
    <mergeCell ref="SUK105:SUO105"/>
    <mergeCell ref="SUP105:SUT105"/>
    <mergeCell ref="SUU105:SUY105"/>
    <mergeCell ref="SUZ105:SVD105"/>
    <mergeCell ref="SVE105:SVI105"/>
    <mergeCell ref="SVJ105:SVN105"/>
    <mergeCell ref="SVO105:SVS105"/>
    <mergeCell ref="SVT105:SVX105"/>
    <mergeCell ref="SVY105:SWC105"/>
    <mergeCell ref="SWD105:SWH105"/>
    <mergeCell ref="SWI105:SWM105"/>
    <mergeCell ref="SWN105:SWR105"/>
    <mergeCell ref="SWS105:SWW105"/>
    <mergeCell ref="SWX105:SXB105"/>
    <mergeCell ref="SXC105:SXG105"/>
    <mergeCell ref="SXH105:SXL105"/>
    <mergeCell ref="SXM105:SXQ105"/>
    <mergeCell ref="SXR105:SXV105"/>
    <mergeCell ref="SXW105:SYA105"/>
    <mergeCell ref="SYB105:SYF105"/>
    <mergeCell ref="SYG105:SYK105"/>
    <mergeCell ref="SYL105:SYP105"/>
    <mergeCell ref="SYQ105:SYU105"/>
    <mergeCell ref="SYV105:SYZ105"/>
    <mergeCell ref="SZA105:SZE105"/>
    <mergeCell ref="SZF105:SZJ105"/>
    <mergeCell ref="SZK105:SZO105"/>
    <mergeCell ref="SZP105:SZT105"/>
    <mergeCell ref="SZU105:SZY105"/>
    <mergeCell ref="SZZ105:TAD105"/>
    <mergeCell ref="TAE105:TAI105"/>
    <mergeCell ref="TAJ105:TAN105"/>
    <mergeCell ref="TAO105:TAS105"/>
    <mergeCell ref="TAT105:TAX105"/>
    <mergeCell ref="TAY105:TBC105"/>
    <mergeCell ref="TBD105:TBH105"/>
    <mergeCell ref="TBI105:TBM105"/>
    <mergeCell ref="TBN105:TBR105"/>
    <mergeCell ref="TBS105:TBW105"/>
    <mergeCell ref="TBX105:TCB105"/>
    <mergeCell ref="TCC105:TCG105"/>
    <mergeCell ref="TCH105:TCL105"/>
    <mergeCell ref="TCM105:TCQ105"/>
    <mergeCell ref="TCR105:TCV105"/>
    <mergeCell ref="TCW105:TDA105"/>
    <mergeCell ref="TDB105:TDF105"/>
    <mergeCell ref="TDG105:TDK105"/>
    <mergeCell ref="TDL105:TDP105"/>
    <mergeCell ref="TDQ105:TDU105"/>
    <mergeCell ref="TDV105:TDZ105"/>
    <mergeCell ref="TEA105:TEE105"/>
    <mergeCell ref="TEF105:TEJ105"/>
    <mergeCell ref="TEK105:TEO105"/>
    <mergeCell ref="TEP105:TET105"/>
    <mergeCell ref="TEU105:TEY105"/>
    <mergeCell ref="TEZ105:TFD105"/>
    <mergeCell ref="TFE105:TFI105"/>
    <mergeCell ref="TFJ105:TFN105"/>
    <mergeCell ref="TFO105:TFS105"/>
    <mergeCell ref="TFT105:TFX105"/>
    <mergeCell ref="TFY105:TGC105"/>
    <mergeCell ref="TGD105:TGH105"/>
    <mergeCell ref="TGI105:TGM105"/>
    <mergeCell ref="TGN105:TGR105"/>
    <mergeCell ref="TGS105:TGW105"/>
    <mergeCell ref="TGX105:THB105"/>
    <mergeCell ref="THC105:THG105"/>
    <mergeCell ref="THH105:THL105"/>
    <mergeCell ref="THM105:THQ105"/>
    <mergeCell ref="THR105:THV105"/>
    <mergeCell ref="THW105:TIA105"/>
    <mergeCell ref="TIB105:TIF105"/>
    <mergeCell ref="TIG105:TIK105"/>
    <mergeCell ref="TIL105:TIP105"/>
    <mergeCell ref="TIQ105:TIU105"/>
    <mergeCell ref="TIV105:TIZ105"/>
    <mergeCell ref="TJA105:TJE105"/>
    <mergeCell ref="TJF105:TJJ105"/>
    <mergeCell ref="TJK105:TJO105"/>
    <mergeCell ref="TJP105:TJT105"/>
    <mergeCell ref="TJU105:TJY105"/>
    <mergeCell ref="TJZ105:TKD105"/>
    <mergeCell ref="TKE105:TKI105"/>
    <mergeCell ref="TKJ105:TKN105"/>
    <mergeCell ref="TKO105:TKS105"/>
    <mergeCell ref="TKT105:TKX105"/>
    <mergeCell ref="TKY105:TLC105"/>
    <mergeCell ref="TLD105:TLH105"/>
    <mergeCell ref="TLI105:TLM105"/>
    <mergeCell ref="TLN105:TLR105"/>
    <mergeCell ref="TLS105:TLW105"/>
    <mergeCell ref="TLX105:TMB105"/>
    <mergeCell ref="TMC105:TMG105"/>
    <mergeCell ref="TMH105:TML105"/>
    <mergeCell ref="TMM105:TMQ105"/>
    <mergeCell ref="TMR105:TMV105"/>
    <mergeCell ref="TMW105:TNA105"/>
    <mergeCell ref="TNB105:TNF105"/>
    <mergeCell ref="TNG105:TNK105"/>
    <mergeCell ref="TNL105:TNP105"/>
    <mergeCell ref="TNQ105:TNU105"/>
    <mergeCell ref="TNV105:TNZ105"/>
    <mergeCell ref="TOA105:TOE105"/>
    <mergeCell ref="TOF105:TOJ105"/>
    <mergeCell ref="TOK105:TOO105"/>
    <mergeCell ref="TOP105:TOT105"/>
    <mergeCell ref="TOU105:TOY105"/>
    <mergeCell ref="TOZ105:TPD105"/>
    <mergeCell ref="TPE105:TPI105"/>
    <mergeCell ref="TPJ105:TPN105"/>
    <mergeCell ref="TPO105:TPS105"/>
    <mergeCell ref="TPT105:TPX105"/>
    <mergeCell ref="TPY105:TQC105"/>
    <mergeCell ref="TQD105:TQH105"/>
    <mergeCell ref="TQI105:TQM105"/>
    <mergeCell ref="TQN105:TQR105"/>
    <mergeCell ref="TQS105:TQW105"/>
    <mergeCell ref="TQX105:TRB105"/>
    <mergeCell ref="TRC105:TRG105"/>
    <mergeCell ref="TRH105:TRL105"/>
    <mergeCell ref="TRM105:TRQ105"/>
    <mergeCell ref="TRR105:TRV105"/>
    <mergeCell ref="TRW105:TSA105"/>
    <mergeCell ref="TSB105:TSF105"/>
    <mergeCell ref="TSG105:TSK105"/>
    <mergeCell ref="TSL105:TSP105"/>
    <mergeCell ref="TSQ105:TSU105"/>
    <mergeCell ref="TSV105:TSZ105"/>
    <mergeCell ref="TTA105:TTE105"/>
    <mergeCell ref="TTF105:TTJ105"/>
    <mergeCell ref="TTK105:TTO105"/>
    <mergeCell ref="TTP105:TTT105"/>
    <mergeCell ref="TTU105:TTY105"/>
    <mergeCell ref="TTZ105:TUD105"/>
    <mergeCell ref="TUE105:TUI105"/>
    <mergeCell ref="TUJ105:TUN105"/>
    <mergeCell ref="TUO105:TUS105"/>
    <mergeCell ref="TUT105:TUX105"/>
    <mergeCell ref="TUY105:TVC105"/>
    <mergeCell ref="TVD105:TVH105"/>
    <mergeCell ref="TVI105:TVM105"/>
    <mergeCell ref="TVN105:TVR105"/>
    <mergeCell ref="TVS105:TVW105"/>
    <mergeCell ref="TVX105:TWB105"/>
    <mergeCell ref="TWC105:TWG105"/>
    <mergeCell ref="TWH105:TWL105"/>
    <mergeCell ref="TWM105:TWQ105"/>
    <mergeCell ref="TWR105:TWV105"/>
    <mergeCell ref="TWW105:TXA105"/>
    <mergeCell ref="TXB105:TXF105"/>
    <mergeCell ref="TXG105:TXK105"/>
    <mergeCell ref="TXL105:TXP105"/>
    <mergeCell ref="TXQ105:TXU105"/>
    <mergeCell ref="TXV105:TXZ105"/>
    <mergeCell ref="TYA105:TYE105"/>
    <mergeCell ref="TYF105:TYJ105"/>
    <mergeCell ref="TYK105:TYO105"/>
    <mergeCell ref="TYP105:TYT105"/>
    <mergeCell ref="TYU105:TYY105"/>
    <mergeCell ref="TYZ105:TZD105"/>
    <mergeCell ref="TZE105:TZI105"/>
    <mergeCell ref="TZJ105:TZN105"/>
    <mergeCell ref="TZO105:TZS105"/>
    <mergeCell ref="TZT105:TZX105"/>
    <mergeCell ref="TZY105:UAC105"/>
    <mergeCell ref="UAD105:UAH105"/>
    <mergeCell ref="UAI105:UAM105"/>
    <mergeCell ref="UAN105:UAR105"/>
    <mergeCell ref="UAS105:UAW105"/>
    <mergeCell ref="UAX105:UBB105"/>
    <mergeCell ref="UBC105:UBG105"/>
    <mergeCell ref="UBH105:UBL105"/>
    <mergeCell ref="UBM105:UBQ105"/>
    <mergeCell ref="UBR105:UBV105"/>
    <mergeCell ref="UBW105:UCA105"/>
    <mergeCell ref="UCB105:UCF105"/>
    <mergeCell ref="UCG105:UCK105"/>
    <mergeCell ref="UCL105:UCP105"/>
    <mergeCell ref="UCQ105:UCU105"/>
    <mergeCell ref="UCV105:UCZ105"/>
    <mergeCell ref="UDA105:UDE105"/>
    <mergeCell ref="UDF105:UDJ105"/>
    <mergeCell ref="UDK105:UDO105"/>
    <mergeCell ref="UDP105:UDT105"/>
    <mergeCell ref="UDU105:UDY105"/>
    <mergeCell ref="UDZ105:UED105"/>
    <mergeCell ref="UEE105:UEI105"/>
    <mergeCell ref="UEJ105:UEN105"/>
    <mergeCell ref="UEO105:UES105"/>
    <mergeCell ref="UET105:UEX105"/>
    <mergeCell ref="UEY105:UFC105"/>
    <mergeCell ref="UFD105:UFH105"/>
    <mergeCell ref="UFI105:UFM105"/>
    <mergeCell ref="UFN105:UFR105"/>
    <mergeCell ref="UFS105:UFW105"/>
    <mergeCell ref="UFX105:UGB105"/>
    <mergeCell ref="UGC105:UGG105"/>
    <mergeCell ref="UGH105:UGL105"/>
    <mergeCell ref="UGM105:UGQ105"/>
    <mergeCell ref="UGR105:UGV105"/>
    <mergeCell ref="UGW105:UHA105"/>
    <mergeCell ref="UHB105:UHF105"/>
    <mergeCell ref="UHG105:UHK105"/>
    <mergeCell ref="UHL105:UHP105"/>
    <mergeCell ref="UHQ105:UHU105"/>
    <mergeCell ref="UHV105:UHZ105"/>
    <mergeCell ref="UIA105:UIE105"/>
    <mergeCell ref="UIF105:UIJ105"/>
    <mergeCell ref="UIK105:UIO105"/>
    <mergeCell ref="UIP105:UIT105"/>
    <mergeCell ref="UIU105:UIY105"/>
    <mergeCell ref="UIZ105:UJD105"/>
    <mergeCell ref="UJE105:UJI105"/>
    <mergeCell ref="UJJ105:UJN105"/>
    <mergeCell ref="UJO105:UJS105"/>
    <mergeCell ref="UJT105:UJX105"/>
    <mergeCell ref="UJY105:UKC105"/>
    <mergeCell ref="UKD105:UKH105"/>
    <mergeCell ref="UKI105:UKM105"/>
    <mergeCell ref="UKN105:UKR105"/>
    <mergeCell ref="UKS105:UKW105"/>
    <mergeCell ref="UKX105:ULB105"/>
    <mergeCell ref="ULC105:ULG105"/>
    <mergeCell ref="ULH105:ULL105"/>
    <mergeCell ref="ULM105:ULQ105"/>
    <mergeCell ref="ULR105:ULV105"/>
    <mergeCell ref="ULW105:UMA105"/>
    <mergeCell ref="UMB105:UMF105"/>
    <mergeCell ref="UMG105:UMK105"/>
    <mergeCell ref="UML105:UMP105"/>
    <mergeCell ref="UMQ105:UMU105"/>
    <mergeCell ref="UMV105:UMZ105"/>
    <mergeCell ref="UNA105:UNE105"/>
    <mergeCell ref="UNF105:UNJ105"/>
    <mergeCell ref="UNK105:UNO105"/>
    <mergeCell ref="UNP105:UNT105"/>
    <mergeCell ref="UNU105:UNY105"/>
    <mergeCell ref="UNZ105:UOD105"/>
    <mergeCell ref="UOE105:UOI105"/>
    <mergeCell ref="UOJ105:UON105"/>
    <mergeCell ref="UOO105:UOS105"/>
    <mergeCell ref="UOT105:UOX105"/>
    <mergeCell ref="UOY105:UPC105"/>
    <mergeCell ref="UPD105:UPH105"/>
    <mergeCell ref="UPI105:UPM105"/>
    <mergeCell ref="UPN105:UPR105"/>
    <mergeCell ref="UPS105:UPW105"/>
    <mergeCell ref="UPX105:UQB105"/>
    <mergeCell ref="UQC105:UQG105"/>
    <mergeCell ref="UQH105:UQL105"/>
    <mergeCell ref="UQM105:UQQ105"/>
    <mergeCell ref="UQR105:UQV105"/>
    <mergeCell ref="UQW105:URA105"/>
    <mergeCell ref="URB105:URF105"/>
    <mergeCell ref="URG105:URK105"/>
    <mergeCell ref="URL105:URP105"/>
    <mergeCell ref="URQ105:URU105"/>
    <mergeCell ref="URV105:URZ105"/>
    <mergeCell ref="USA105:USE105"/>
    <mergeCell ref="USF105:USJ105"/>
    <mergeCell ref="USK105:USO105"/>
    <mergeCell ref="USP105:UST105"/>
    <mergeCell ref="USU105:USY105"/>
    <mergeCell ref="USZ105:UTD105"/>
    <mergeCell ref="UTE105:UTI105"/>
    <mergeCell ref="UTJ105:UTN105"/>
    <mergeCell ref="UTO105:UTS105"/>
    <mergeCell ref="UTT105:UTX105"/>
    <mergeCell ref="UTY105:UUC105"/>
    <mergeCell ref="UUD105:UUH105"/>
    <mergeCell ref="UUI105:UUM105"/>
    <mergeCell ref="UUN105:UUR105"/>
    <mergeCell ref="UUS105:UUW105"/>
    <mergeCell ref="UUX105:UVB105"/>
    <mergeCell ref="UVC105:UVG105"/>
    <mergeCell ref="UVH105:UVL105"/>
    <mergeCell ref="UVM105:UVQ105"/>
    <mergeCell ref="UVR105:UVV105"/>
    <mergeCell ref="UVW105:UWA105"/>
    <mergeCell ref="UWB105:UWF105"/>
    <mergeCell ref="UWG105:UWK105"/>
    <mergeCell ref="UWL105:UWP105"/>
    <mergeCell ref="UWQ105:UWU105"/>
    <mergeCell ref="UWV105:UWZ105"/>
    <mergeCell ref="UXA105:UXE105"/>
    <mergeCell ref="UXF105:UXJ105"/>
    <mergeCell ref="UXK105:UXO105"/>
    <mergeCell ref="UXP105:UXT105"/>
    <mergeCell ref="UXU105:UXY105"/>
    <mergeCell ref="UXZ105:UYD105"/>
    <mergeCell ref="UYE105:UYI105"/>
    <mergeCell ref="UYJ105:UYN105"/>
    <mergeCell ref="UYO105:UYS105"/>
    <mergeCell ref="UYT105:UYX105"/>
    <mergeCell ref="UYY105:UZC105"/>
    <mergeCell ref="UZD105:UZH105"/>
    <mergeCell ref="UZI105:UZM105"/>
    <mergeCell ref="UZN105:UZR105"/>
    <mergeCell ref="UZS105:UZW105"/>
    <mergeCell ref="UZX105:VAB105"/>
    <mergeCell ref="VAC105:VAG105"/>
    <mergeCell ref="VAH105:VAL105"/>
    <mergeCell ref="VAM105:VAQ105"/>
    <mergeCell ref="VAR105:VAV105"/>
    <mergeCell ref="VAW105:VBA105"/>
    <mergeCell ref="VBB105:VBF105"/>
    <mergeCell ref="VBG105:VBK105"/>
    <mergeCell ref="VBL105:VBP105"/>
    <mergeCell ref="VBQ105:VBU105"/>
    <mergeCell ref="VBV105:VBZ105"/>
    <mergeCell ref="VCA105:VCE105"/>
    <mergeCell ref="VCF105:VCJ105"/>
    <mergeCell ref="VCK105:VCO105"/>
    <mergeCell ref="VCP105:VCT105"/>
    <mergeCell ref="VCU105:VCY105"/>
    <mergeCell ref="VCZ105:VDD105"/>
    <mergeCell ref="VDE105:VDI105"/>
    <mergeCell ref="VDJ105:VDN105"/>
    <mergeCell ref="VDO105:VDS105"/>
    <mergeCell ref="VDT105:VDX105"/>
    <mergeCell ref="VDY105:VEC105"/>
    <mergeCell ref="VED105:VEH105"/>
    <mergeCell ref="VEI105:VEM105"/>
    <mergeCell ref="VEN105:VER105"/>
    <mergeCell ref="VES105:VEW105"/>
    <mergeCell ref="VEX105:VFB105"/>
    <mergeCell ref="VFC105:VFG105"/>
    <mergeCell ref="VFH105:VFL105"/>
    <mergeCell ref="VFM105:VFQ105"/>
    <mergeCell ref="VFR105:VFV105"/>
    <mergeCell ref="VFW105:VGA105"/>
    <mergeCell ref="VGB105:VGF105"/>
    <mergeCell ref="VGG105:VGK105"/>
    <mergeCell ref="VGL105:VGP105"/>
    <mergeCell ref="VGQ105:VGU105"/>
    <mergeCell ref="VGV105:VGZ105"/>
    <mergeCell ref="VHA105:VHE105"/>
    <mergeCell ref="VHF105:VHJ105"/>
    <mergeCell ref="VHK105:VHO105"/>
    <mergeCell ref="VHP105:VHT105"/>
    <mergeCell ref="VHU105:VHY105"/>
    <mergeCell ref="VHZ105:VID105"/>
    <mergeCell ref="VIE105:VII105"/>
    <mergeCell ref="VIJ105:VIN105"/>
    <mergeCell ref="VIO105:VIS105"/>
    <mergeCell ref="VIT105:VIX105"/>
    <mergeCell ref="VIY105:VJC105"/>
    <mergeCell ref="VJD105:VJH105"/>
    <mergeCell ref="VJI105:VJM105"/>
    <mergeCell ref="VJN105:VJR105"/>
    <mergeCell ref="VJS105:VJW105"/>
    <mergeCell ref="VJX105:VKB105"/>
    <mergeCell ref="VKC105:VKG105"/>
    <mergeCell ref="VKH105:VKL105"/>
    <mergeCell ref="VKM105:VKQ105"/>
    <mergeCell ref="VKR105:VKV105"/>
    <mergeCell ref="VKW105:VLA105"/>
    <mergeCell ref="VLB105:VLF105"/>
    <mergeCell ref="VLG105:VLK105"/>
    <mergeCell ref="VLL105:VLP105"/>
    <mergeCell ref="VLQ105:VLU105"/>
    <mergeCell ref="VLV105:VLZ105"/>
    <mergeCell ref="VMA105:VME105"/>
    <mergeCell ref="VMF105:VMJ105"/>
    <mergeCell ref="VMK105:VMO105"/>
    <mergeCell ref="VMP105:VMT105"/>
    <mergeCell ref="VMU105:VMY105"/>
    <mergeCell ref="VMZ105:VND105"/>
    <mergeCell ref="VNE105:VNI105"/>
    <mergeCell ref="VNJ105:VNN105"/>
    <mergeCell ref="VNO105:VNS105"/>
    <mergeCell ref="VNT105:VNX105"/>
    <mergeCell ref="VNY105:VOC105"/>
    <mergeCell ref="VOD105:VOH105"/>
    <mergeCell ref="VOI105:VOM105"/>
    <mergeCell ref="VON105:VOR105"/>
    <mergeCell ref="VOS105:VOW105"/>
    <mergeCell ref="VOX105:VPB105"/>
    <mergeCell ref="VPC105:VPG105"/>
    <mergeCell ref="VPH105:VPL105"/>
    <mergeCell ref="VPM105:VPQ105"/>
    <mergeCell ref="VPR105:VPV105"/>
    <mergeCell ref="VPW105:VQA105"/>
    <mergeCell ref="VQB105:VQF105"/>
    <mergeCell ref="VQG105:VQK105"/>
    <mergeCell ref="VQL105:VQP105"/>
    <mergeCell ref="VQQ105:VQU105"/>
    <mergeCell ref="VQV105:VQZ105"/>
    <mergeCell ref="VRA105:VRE105"/>
    <mergeCell ref="VRF105:VRJ105"/>
    <mergeCell ref="VRK105:VRO105"/>
    <mergeCell ref="VRP105:VRT105"/>
    <mergeCell ref="VRU105:VRY105"/>
    <mergeCell ref="VRZ105:VSD105"/>
    <mergeCell ref="VSE105:VSI105"/>
    <mergeCell ref="VSJ105:VSN105"/>
    <mergeCell ref="VSO105:VSS105"/>
    <mergeCell ref="VST105:VSX105"/>
    <mergeCell ref="VSY105:VTC105"/>
    <mergeCell ref="VTD105:VTH105"/>
    <mergeCell ref="VTI105:VTM105"/>
    <mergeCell ref="VTN105:VTR105"/>
    <mergeCell ref="VTS105:VTW105"/>
    <mergeCell ref="VTX105:VUB105"/>
    <mergeCell ref="VUC105:VUG105"/>
    <mergeCell ref="VUH105:VUL105"/>
    <mergeCell ref="VUM105:VUQ105"/>
    <mergeCell ref="VUR105:VUV105"/>
    <mergeCell ref="VUW105:VVA105"/>
    <mergeCell ref="VVB105:VVF105"/>
    <mergeCell ref="VVG105:VVK105"/>
    <mergeCell ref="VVL105:VVP105"/>
    <mergeCell ref="VVQ105:VVU105"/>
    <mergeCell ref="VVV105:VVZ105"/>
    <mergeCell ref="VWA105:VWE105"/>
    <mergeCell ref="VWF105:VWJ105"/>
    <mergeCell ref="VWK105:VWO105"/>
    <mergeCell ref="VWP105:VWT105"/>
    <mergeCell ref="VWU105:VWY105"/>
    <mergeCell ref="VWZ105:VXD105"/>
    <mergeCell ref="VXE105:VXI105"/>
    <mergeCell ref="VXJ105:VXN105"/>
    <mergeCell ref="VXO105:VXS105"/>
    <mergeCell ref="VXT105:VXX105"/>
    <mergeCell ref="VXY105:VYC105"/>
    <mergeCell ref="VYD105:VYH105"/>
    <mergeCell ref="VYI105:VYM105"/>
    <mergeCell ref="VYN105:VYR105"/>
    <mergeCell ref="VYS105:VYW105"/>
    <mergeCell ref="VYX105:VZB105"/>
    <mergeCell ref="VZC105:VZG105"/>
    <mergeCell ref="VZH105:VZL105"/>
    <mergeCell ref="VZM105:VZQ105"/>
    <mergeCell ref="VZR105:VZV105"/>
    <mergeCell ref="VZW105:WAA105"/>
    <mergeCell ref="WAB105:WAF105"/>
    <mergeCell ref="WAG105:WAK105"/>
    <mergeCell ref="WAL105:WAP105"/>
    <mergeCell ref="WAQ105:WAU105"/>
    <mergeCell ref="WAV105:WAZ105"/>
    <mergeCell ref="WBA105:WBE105"/>
    <mergeCell ref="WBF105:WBJ105"/>
    <mergeCell ref="WBK105:WBO105"/>
    <mergeCell ref="WBP105:WBT105"/>
    <mergeCell ref="WBU105:WBY105"/>
    <mergeCell ref="WBZ105:WCD105"/>
    <mergeCell ref="WCE105:WCI105"/>
    <mergeCell ref="WCJ105:WCN105"/>
    <mergeCell ref="WCO105:WCS105"/>
    <mergeCell ref="WCT105:WCX105"/>
    <mergeCell ref="WCY105:WDC105"/>
    <mergeCell ref="WDD105:WDH105"/>
    <mergeCell ref="WDI105:WDM105"/>
    <mergeCell ref="WDN105:WDR105"/>
    <mergeCell ref="WDS105:WDW105"/>
    <mergeCell ref="WDX105:WEB105"/>
    <mergeCell ref="WEC105:WEG105"/>
    <mergeCell ref="WEH105:WEL105"/>
    <mergeCell ref="WEM105:WEQ105"/>
    <mergeCell ref="WER105:WEV105"/>
    <mergeCell ref="WEW105:WFA105"/>
    <mergeCell ref="WFB105:WFF105"/>
    <mergeCell ref="WFG105:WFK105"/>
    <mergeCell ref="WFL105:WFP105"/>
    <mergeCell ref="WFQ105:WFU105"/>
    <mergeCell ref="WFV105:WFZ105"/>
    <mergeCell ref="WGA105:WGE105"/>
    <mergeCell ref="WGF105:WGJ105"/>
    <mergeCell ref="WGK105:WGO105"/>
    <mergeCell ref="WGP105:WGT105"/>
    <mergeCell ref="WGU105:WGY105"/>
    <mergeCell ref="WGZ105:WHD105"/>
    <mergeCell ref="WHE105:WHI105"/>
    <mergeCell ref="WHJ105:WHN105"/>
    <mergeCell ref="WHO105:WHS105"/>
    <mergeCell ref="WHT105:WHX105"/>
    <mergeCell ref="WHY105:WIC105"/>
    <mergeCell ref="WID105:WIH105"/>
    <mergeCell ref="WII105:WIM105"/>
    <mergeCell ref="WIN105:WIR105"/>
    <mergeCell ref="WIS105:WIW105"/>
    <mergeCell ref="WIX105:WJB105"/>
    <mergeCell ref="WJC105:WJG105"/>
    <mergeCell ref="WJH105:WJL105"/>
    <mergeCell ref="WJM105:WJQ105"/>
    <mergeCell ref="WJR105:WJV105"/>
    <mergeCell ref="WJW105:WKA105"/>
    <mergeCell ref="WKB105:WKF105"/>
    <mergeCell ref="WKG105:WKK105"/>
    <mergeCell ref="WKL105:WKP105"/>
    <mergeCell ref="WKQ105:WKU105"/>
    <mergeCell ref="WKV105:WKZ105"/>
    <mergeCell ref="WLA105:WLE105"/>
    <mergeCell ref="WLF105:WLJ105"/>
    <mergeCell ref="WLK105:WLO105"/>
    <mergeCell ref="WLP105:WLT105"/>
    <mergeCell ref="WLU105:WLY105"/>
    <mergeCell ref="WLZ105:WMD105"/>
    <mergeCell ref="WME105:WMI105"/>
    <mergeCell ref="WMJ105:WMN105"/>
    <mergeCell ref="WMO105:WMS105"/>
    <mergeCell ref="WMT105:WMX105"/>
    <mergeCell ref="WMY105:WNC105"/>
    <mergeCell ref="WND105:WNH105"/>
    <mergeCell ref="WNI105:WNM105"/>
    <mergeCell ref="WNN105:WNR105"/>
    <mergeCell ref="WNS105:WNW105"/>
    <mergeCell ref="WNX105:WOB105"/>
    <mergeCell ref="WOC105:WOG105"/>
    <mergeCell ref="WOH105:WOL105"/>
    <mergeCell ref="WOM105:WOQ105"/>
    <mergeCell ref="WOR105:WOV105"/>
    <mergeCell ref="WOW105:WPA105"/>
    <mergeCell ref="WPB105:WPF105"/>
    <mergeCell ref="WPG105:WPK105"/>
    <mergeCell ref="WPL105:WPP105"/>
    <mergeCell ref="WPQ105:WPU105"/>
    <mergeCell ref="WPV105:WPZ105"/>
    <mergeCell ref="WQA105:WQE105"/>
    <mergeCell ref="WQF105:WQJ105"/>
    <mergeCell ref="WQK105:WQO105"/>
    <mergeCell ref="WQP105:WQT105"/>
    <mergeCell ref="WQU105:WQY105"/>
    <mergeCell ref="WQZ105:WRD105"/>
    <mergeCell ref="WRE105:WRI105"/>
    <mergeCell ref="WRJ105:WRN105"/>
    <mergeCell ref="WRO105:WRS105"/>
    <mergeCell ref="WRT105:WRX105"/>
    <mergeCell ref="WRY105:WSC105"/>
    <mergeCell ref="WSD105:WSH105"/>
    <mergeCell ref="WSI105:WSM105"/>
    <mergeCell ref="WSN105:WSR105"/>
    <mergeCell ref="WSS105:WSW105"/>
    <mergeCell ref="WSX105:WTB105"/>
    <mergeCell ref="WTC105:WTG105"/>
    <mergeCell ref="WTH105:WTL105"/>
    <mergeCell ref="WTM105:WTQ105"/>
    <mergeCell ref="WTR105:WTV105"/>
    <mergeCell ref="WTW105:WUA105"/>
    <mergeCell ref="WUB105:WUF105"/>
    <mergeCell ref="WUG105:WUK105"/>
    <mergeCell ref="WUL105:WUP105"/>
    <mergeCell ref="WUQ105:WUU105"/>
    <mergeCell ref="WUV105:WUZ105"/>
    <mergeCell ref="WVA105:WVE105"/>
    <mergeCell ref="WVF105:WVJ105"/>
    <mergeCell ref="WVK105:WVO105"/>
    <mergeCell ref="WVP105:WVT105"/>
    <mergeCell ref="WVU105:WVY105"/>
    <mergeCell ref="WVZ105:WWD105"/>
    <mergeCell ref="WWE105:WWI105"/>
    <mergeCell ref="WWJ105:WWN105"/>
    <mergeCell ref="WWO105:WWS105"/>
    <mergeCell ref="WWT105:WWX105"/>
    <mergeCell ref="WWY105:WXC105"/>
    <mergeCell ref="WXD105:WXH105"/>
    <mergeCell ref="WXI105:WXM105"/>
    <mergeCell ref="WXN105:WXR105"/>
    <mergeCell ref="WXS105:WXW105"/>
    <mergeCell ref="WXX105:WYB105"/>
    <mergeCell ref="WYC105:WYG105"/>
    <mergeCell ref="WYH105:WYL105"/>
    <mergeCell ref="WYM105:WYQ105"/>
    <mergeCell ref="WYR105:WYV105"/>
    <mergeCell ref="WYW105:WZA105"/>
    <mergeCell ref="WZB105:WZF105"/>
    <mergeCell ref="WZG105:WZK105"/>
    <mergeCell ref="WZL105:WZP105"/>
    <mergeCell ref="WZQ105:WZU105"/>
    <mergeCell ref="WZV105:WZZ105"/>
    <mergeCell ref="XAA105:XAE105"/>
    <mergeCell ref="XAF105:XAJ105"/>
    <mergeCell ref="XAK105:XAO105"/>
    <mergeCell ref="XAP105:XAT105"/>
    <mergeCell ref="XAU105:XAY105"/>
    <mergeCell ref="XAZ105:XBD105"/>
    <mergeCell ref="XBE105:XBI105"/>
    <mergeCell ref="XBJ105:XBN105"/>
    <mergeCell ref="XBO105:XBS105"/>
    <mergeCell ref="XBT105:XBX105"/>
    <mergeCell ref="XBY105:XCC105"/>
    <mergeCell ref="XCD105:XCH105"/>
    <mergeCell ref="XCI105:XCM105"/>
    <mergeCell ref="XCN105:XCR105"/>
    <mergeCell ref="XCS105:XCW105"/>
    <mergeCell ref="XCX105:XDB105"/>
    <mergeCell ref="XDC105:XDG105"/>
    <mergeCell ref="XDH105:XDL105"/>
    <mergeCell ref="XDM105:XDQ105"/>
    <mergeCell ref="XDR105:XDV105"/>
    <mergeCell ref="XDW105:XEA105"/>
    <mergeCell ref="XEB105:XEF105"/>
    <mergeCell ref="XEG105:XEK105"/>
    <mergeCell ref="XEL105:XEP105"/>
    <mergeCell ref="XEQ105:XEU105"/>
    <mergeCell ref="XEV105:XEZ105"/>
    <mergeCell ref="XFA105:XFD105"/>
    <mergeCell ref="A106:E106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K12"/>
  <sheetViews>
    <sheetView workbookViewId="0">
      <selection activeCell="C1" sqref="C1"/>
    </sheetView>
  </sheetViews>
  <sheetFormatPr defaultColWidth="8" defaultRowHeight="14"/>
  <cols>
    <col min="1" max="1" width="11.5833333333333" style="1" customWidth="1"/>
    <col min="2" max="2" width="21.4166666666667" style="1" customWidth="1"/>
    <col min="3" max="3" width="19.9166666666667" style="1" customWidth="1"/>
    <col min="4" max="5" width="8" style="1"/>
    <col min="6" max="6" width="9.75" style="1" customWidth="1"/>
    <col min="7" max="16384" width="8" style="1"/>
  </cols>
  <sheetData>
    <row r="1" spans="1:11">
      <c r="A1" s="2" t="s">
        <v>1094</v>
      </c>
      <c r="B1" s="2" t="s">
        <v>1286</v>
      </c>
      <c r="C1" s="3" t="s">
        <v>1287</v>
      </c>
      <c r="D1" s="2" t="s">
        <v>1288</v>
      </c>
      <c r="E1" s="2" t="s">
        <v>1289</v>
      </c>
      <c r="F1" s="4" t="s">
        <v>1290</v>
      </c>
      <c r="G1" s="5" t="s">
        <v>1291</v>
      </c>
      <c r="H1" s="5" t="s">
        <v>1292</v>
      </c>
      <c r="I1" s="5" t="s">
        <v>1758</v>
      </c>
      <c r="J1" s="5" t="s">
        <v>1294</v>
      </c>
      <c r="K1" s="5" t="s">
        <v>1295</v>
      </c>
    </row>
    <row r="2" spans="1:11">
      <c r="A2" s="6" t="s">
        <v>1759</v>
      </c>
      <c r="B2" s="7" t="s">
        <v>1760</v>
      </c>
      <c r="C2" s="6" t="s">
        <v>1761</v>
      </c>
      <c r="D2" s="6" t="s">
        <v>1761</v>
      </c>
      <c r="E2" s="6" t="s">
        <v>1761</v>
      </c>
      <c r="F2" s="8">
        <v>516790</v>
      </c>
      <c r="G2" s="8">
        <v>441056.36</v>
      </c>
      <c r="H2" s="8">
        <v>7027843.378</v>
      </c>
      <c r="I2" s="163" t="s">
        <v>1762</v>
      </c>
      <c r="J2" s="163" t="s">
        <v>1763</v>
      </c>
      <c r="K2" s="8">
        <v>2184730.39546</v>
      </c>
    </row>
    <row r="3" spans="1:11">
      <c r="A3" s="9"/>
      <c r="B3" s="9"/>
      <c r="C3" s="9"/>
      <c r="D3" s="9"/>
      <c r="E3" s="9"/>
      <c r="F3" s="10"/>
      <c r="G3" s="9"/>
      <c r="H3" s="9"/>
      <c r="I3" s="9"/>
      <c r="J3" s="9"/>
      <c r="K3" s="9"/>
    </row>
    <row r="4" ht="15" spans="1:11">
      <c r="A4" s="11" t="s">
        <v>1764</v>
      </c>
      <c r="B4" s="11"/>
      <c r="C4" s="11"/>
      <c r="D4" s="9"/>
      <c r="E4" s="9"/>
      <c r="F4" s="10"/>
      <c r="G4" s="9"/>
      <c r="H4" s="9"/>
      <c r="I4" s="9"/>
      <c r="J4" s="9"/>
      <c r="K4" s="9"/>
    </row>
    <row r="5" ht="15" spans="1:11">
      <c r="A5" s="11" t="s">
        <v>1765</v>
      </c>
      <c r="B5" s="11"/>
      <c r="C5" s="11"/>
      <c r="D5" s="9"/>
      <c r="E5" s="9"/>
      <c r="F5" s="10"/>
      <c r="G5" s="9"/>
      <c r="H5" s="9"/>
      <c r="I5" s="9"/>
      <c r="J5" s="9"/>
      <c r="K5" s="9"/>
    </row>
    <row r="6" spans="1:11">
      <c r="A6" s="9"/>
      <c r="B6" s="9"/>
      <c r="C6" s="9"/>
      <c r="D6" s="9"/>
      <c r="E6" s="9"/>
      <c r="F6" s="10"/>
      <c r="G6" s="9"/>
      <c r="H6" s="9"/>
      <c r="I6" s="9"/>
      <c r="J6" s="9"/>
      <c r="K6" s="9"/>
    </row>
    <row r="7" spans="1:11">
      <c r="A7" s="9"/>
      <c r="B7" s="9"/>
      <c r="C7" s="9"/>
      <c r="D7" s="9"/>
      <c r="E7" s="9"/>
      <c r="F7" s="10"/>
      <c r="G7" s="9"/>
      <c r="H7" s="9"/>
      <c r="I7" s="9"/>
      <c r="J7" s="9"/>
      <c r="K7" s="9"/>
    </row>
    <row r="8" spans="1:11">
      <c r="A8" s="2" t="s">
        <v>1094</v>
      </c>
      <c r="B8" s="2" t="s">
        <v>1286</v>
      </c>
      <c r="C8" s="3" t="s">
        <v>1287</v>
      </c>
      <c r="D8" s="2" t="s">
        <v>1288</v>
      </c>
      <c r="E8" s="2" t="s">
        <v>1289</v>
      </c>
      <c r="F8" s="4" t="s">
        <v>1290</v>
      </c>
      <c r="G8" s="5" t="s">
        <v>1291</v>
      </c>
      <c r="H8" s="5" t="s">
        <v>1292</v>
      </c>
      <c r="I8" s="5" t="s">
        <v>1758</v>
      </c>
      <c r="J8" s="5" t="s">
        <v>1294</v>
      </c>
      <c r="K8" s="5" t="s">
        <v>1295</v>
      </c>
    </row>
    <row r="9" spans="1:11">
      <c r="A9" s="6" t="s">
        <v>1759</v>
      </c>
      <c r="B9" s="7" t="s">
        <v>1760</v>
      </c>
      <c r="C9" s="6" t="s">
        <v>1761</v>
      </c>
      <c r="D9" s="6" t="s">
        <v>1761</v>
      </c>
      <c r="E9" s="6" t="s">
        <v>1761</v>
      </c>
      <c r="F9" s="8">
        <v>30510</v>
      </c>
      <c r="G9" s="8">
        <v>26338</v>
      </c>
      <c r="H9" s="8">
        <v>433241.59</v>
      </c>
      <c r="I9" s="8">
        <v>1442.065</v>
      </c>
      <c r="J9" s="8">
        <v>1901.2513685</v>
      </c>
      <c r="K9" s="12">
        <v>138272.8268</v>
      </c>
    </row>
    <row r="12" spans="1:11">
      <c r="A12" s="13" t="s">
        <v>1864</v>
      </c>
      <c r="B12" s="13">
        <f>K9+K2</f>
        <v>2323003.22226</v>
      </c>
    </row>
  </sheetData>
  <mergeCells count="2">
    <mergeCell ref="A4:C4"/>
    <mergeCell ref="A5:C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项目目录</vt:lpstr>
      <vt:lpstr>计算方式</vt:lpstr>
      <vt:lpstr>天然气</vt:lpstr>
      <vt:lpstr>液化石油气</vt:lpstr>
      <vt:lpstr>中国石化柴汽油明细</vt:lpstr>
      <vt:lpstr>中国石化柴汽油-汇总 </vt:lpstr>
      <vt:lpstr>灭火器清单</vt:lpstr>
      <vt:lpstr>空调制冷剂（办公）</vt:lpstr>
      <vt:lpstr>制冷剂设备明细（生产）</vt:lpstr>
      <vt:lpstr>化粪池工时</vt:lpstr>
      <vt:lpstr>用电量统计</vt:lpstr>
      <vt:lpstr>私车公用</vt:lpstr>
      <vt:lpstr>供电局电费明细</vt:lpstr>
      <vt:lpstr>成品运输-工厂</vt:lpstr>
      <vt:lpstr>成品运输-外购</vt:lpstr>
      <vt:lpstr>成品运输-汇总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小程</cp:lastModifiedBy>
  <dcterms:created xsi:type="dcterms:W3CDTF">2026-08-03T00:23:00Z</dcterms:created>
  <dcterms:modified xsi:type="dcterms:W3CDTF">2026-08-14T07:32:21Z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{"Label":"1","ContentProducer":"001191110102MACQD9K64010000","ProduceID":"7669594202992577811","ReservedCode1":"","ContentPropagator":"","PropagateID":"","ReservedCode2":""}</vt:lpwstr>
  </property>
  <property fmtid="{D5CDD505-2E9C-101B-9397-08002B2CF9AE}" pid="3" name="ICV">
    <vt:lpwstr>B3FE3CA03A1F434180BF599730CDBF23_13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