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verge\Google Drive\AAAMcCool robot\IDF Robot\BOM\"/>
    </mc:Choice>
  </mc:AlternateContent>
  <bookViews>
    <workbookView xWindow="0" yWindow="0" windowWidth="28800" windowHeight="10875"/>
  </bookViews>
  <sheets>
    <sheet name="Sheet1" sheetId="1" r:id="rId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1" l="1"/>
  <c r="G19" i="1"/>
  <c r="G39" i="1"/>
  <c r="G7" i="1"/>
  <c r="G6" i="1"/>
  <c r="G5" i="1"/>
  <c r="G8" i="1"/>
  <c r="G15" i="1"/>
  <c r="G16" i="1"/>
  <c r="G17" i="1"/>
  <c r="G18" i="1"/>
  <c r="G20" i="1"/>
  <c r="G21" i="1"/>
  <c r="G22" i="1"/>
  <c r="G23" i="1"/>
  <c r="G24" i="1"/>
  <c r="A16" i="1"/>
  <c r="G49" i="1"/>
  <c r="G26" i="1"/>
  <c r="G27" i="1"/>
  <c r="G28" i="1"/>
  <c r="G29" i="1"/>
  <c r="G30" i="1"/>
  <c r="G31" i="1"/>
  <c r="G32" i="1"/>
  <c r="G33" i="1"/>
  <c r="G34" i="1"/>
  <c r="G35" i="1"/>
  <c r="G36" i="1"/>
  <c r="G37" i="1"/>
  <c r="G38" i="1"/>
  <c r="G40" i="1"/>
  <c r="G41" i="1"/>
  <c r="G42" i="1"/>
  <c r="G43" i="1"/>
  <c r="G44" i="1"/>
  <c r="G45" i="1"/>
  <c r="G46" i="1"/>
  <c r="G47" i="1"/>
  <c r="G48" i="1"/>
  <c r="G50" i="1"/>
  <c r="G51" i="1"/>
  <c r="A27" i="1"/>
  <c r="G14" i="1"/>
  <c r="G12" i="1"/>
  <c r="G9" i="1"/>
  <c r="G13" i="1"/>
  <c r="G11" i="1"/>
  <c r="G10" i="1"/>
  <c r="A10" i="1"/>
  <c r="G58" i="1"/>
  <c r="A6" i="1"/>
</calcChain>
</file>

<file path=xl/sharedStrings.xml><?xml version="1.0" encoding="utf-8"?>
<sst xmlns="http://schemas.openxmlformats.org/spreadsheetml/2006/main" count="159" uniqueCount="156">
  <si>
    <t xml:space="preserve">BOM   </t>
  </si>
  <si>
    <t>Note : prices are from online retailers  for reference only.</t>
  </si>
  <si>
    <t>Part</t>
  </si>
  <si>
    <t>Link</t>
  </si>
  <si>
    <t>Estimated cost per bulk pkg</t>
  </si>
  <si>
    <t>Qtty of parts in bulk pkg</t>
  </si>
  <si>
    <t>Qtty per unit required</t>
  </si>
  <si>
    <t>Estimated cost per unit</t>
  </si>
  <si>
    <t>Notes</t>
  </si>
  <si>
    <t xml:space="preserve">Frame </t>
  </si>
  <si>
    <t>Electronics</t>
  </si>
  <si>
    <t>DC-DC 5A power convertor from DF Robot</t>
  </si>
  <si>
    <t>http://www.dfrobot.com/index.php?route=product/product&amp;path=70_119&amp;product_id=752#.VpaHJ1LtvT9</t>
  </si>
  <si>
    <t>Lipo Battery Monitor/Alarm</t>
  </si>
  <si>
    <t>http://www.amazon.com/Battery-Tester-Voltage-Buzzer-Alarm/dp/B005GJCJOA</t>
  </si>
  <si>
    <t>Gives audible alarm if battery gets too low.</t>
  </si>
  <si>
    <t>Velcro tape, sticky back pack of 10</t>
  </si>
  <si>
    <t>Hardware</t>
  </si>
  <si>
    <t>On/Off Rocker switch pack of 5</t>
  </si>
  <si>
    <t>http://www.amazon.com/SPST-Black-Snap-Rocker-Switch/dp/B008X10YRC/ref=pd_sim_sbs_60_2?ie=UTF8&amp;dpID=41SKM6WaagL&amp;dpSrc=sims&amp;preST=_AC_UL160_SR160%2C160_&amp;refRID=0PH26X0KDH26FAAV057Y</t>
  </si>
  <si>
    <t>Velcro straps for the battery pack of 50</t>
  </si>
  <si>
    <t>http://www.amazon.com/Reusable-Fastening-Velcro-Cable-Microfiber/</t>
  </si>
  <si>
    <t xml:space="preserve">For mounting  battery monitor/alarm. </t>
  </si>
  <si>
    <t>MX-12W Dynamixel servos</t>
  </si>
  <si>
    <t> http://www.trossenrobotics.com/dynamixel-mx-12w-robot-actuator</t>
  </si>
  <si>
    <t>http://www.robotis.us/dynamixel-mx-12w/</t>
  </si>
  <si>
    <t>Alternative source for servos</t>
  </si>
  <si>
    <t>Battery (LiPo 3S, 3000mAh to 4000mAh)</t>
  </si>
  <si>
    <t>  https://www.amazon.com/Venom-4000mAh-Battery-Universal-Traxxas/dp/B000W7WWFW/ref=sr_1_15?s=toys-and-games&amp;ie=UTF8&amp;qid=1466243100&amp;sr=1-15&amp;keywords=3s+lipo</t>
  </si>
  <si>
    <t>Pololu 1" ball caster with plastic rollers</t>
  </si>
  <si>
    <t>https://www.pololu.com/product/2691</t>
  </si>
  <si>
    <t>USB2AX v3.2a</t>
  </si>
  <si>
    <t>http://www.trossenrobotics.com/usb2ax</t>
  </si>
  <si>
    <t>Female insulated crimp spade disconnects 100 pc</t>
  </si>
  <si>
    <t>Ferrules, 22AWG 100 pcs</t>
  </si>
  <si>
    <t>http://www.amazon.com/gp/product/B00GPH555C?refRID=B5R7Y431MTX1X1HTPKSG&amp;ref_=pd_ys_c_rfy_rp_3</t>
  </si>
  <si>
    <t>Electrical harness and cables</t>
  </si>
  <si>
    <t>http://www.mcmaster.com/#90576a102/=12xtc3z</t>
  </si>
  <si>
    <t>90576A102 Nylon-Insert Locknut M3</t>
  </si>
  <si>
    <t>http://www.mcmaster.com/#95947a075/=12xtho2</t>
  </si>
  <si>
    <t>91292A111 Socket Head Cap Screw M3x6</t>
  </si>
  <si>
    <t>http://www.mcmaster.com/#91292a111/=12xtjlw</t>
  </si>
  <si>
    <t>94500A222 Button-Head Screw M3x8</t>
  </si>
  <si>
    <t>http://www.mcmaster.com/#94500a222/=12xtm3r</t>
  </si>
  <si>
    <t>8-UPboard</t>
  </si>
  <si>
    <t>4-DFRobot</t>
  </si>
  <si>
    <t>http://www.mcmaster.com/#93625a101/=12xu5kl</t>
  </si>
  <si>
    <t>93625A101 Nylon-Insert Locknut M2</t>
  </si>
  <si>
    <t>https://www.amazon.com/VELCRO-Brand-Sticky-Strips-Clear/dp/B00168A18G/ref=sr_1_2?s=electronics&amp;ie=UTF8&amp;qid=1466456585&amp;sr=1-2&amp;keywords=velcro+sticker</t>
  </si>
  <si>
    <t>4-Inch Cable Ties - 100 Pack</t>
  </si>
  <si>
    <t>https://www.amazon.com/C2G-Cables-43036-4-Inch-Cable/dp/B0002GX1XA/ref=sr_1_2?ie=UTF8&amp;qid=1466456819&amp;sr=8-2&amp;keywords=small+cable+ties</t>
  </si>
  <si>
    <t>http://www.mcmaster.com/#95610a530/=135yg98</t>
  </si>
  <si>
    <t>95610A530 Nylon Flat Washer M3x 1mm</t>
  </si>
  <si>
    <t>https://www.amazon.com/iMBAPrice-iMBA-CCTV-PGTM-10-Security-Camera-Pigtail/dp/B0054D80LE/ref=sr_1_81?ie=UTF8&amp;qid=1467833488&amp;sr=8-81-spons&amp;keywords=barrel+5.5mm+power+connector&amp;psc=1</t>
  </si>
  <si>
    <t>Tamiya Male and Female Plug Set M/F 150mm by Venom</t>
  </si>
  <si>
    <t>https://www.amazon.com/Tamiya-Male-Female-150mm-Venom/dp/B000HKEVH6</t>
  </si>
  <si>
    <t>Barrel connector Adapter 10 Pack</t>
  </si>
  <si>
    <t>https://www.amazon.com/Haobase-100pcs-Fully-Insulated-Disconnects-Terminal/dp/B01BHQI7U0/ref=sr_1_fkmr0_2?ie=UTF8&amp;qid=1468290469&amp;sr=8-2-fkmr0&amp;keywords=ueton%C2%AE+100pcs+Red+22%2F18-+Gauge+Nylon+female</t>
  </si>
  <si>
    <t>Laser cutting</t>
  </si>
  <si>
    <t>It takes about 30 minutes to cut.   Pololu charges $2.50 per minute of cutting time.</t>
  </si>
  <si>
    <t>Acrylic sheet 450mm x 300mm x 2mm</t>
  </si>
  <si>
    <t>Acrylic sheet 450mm x 300mm x 3mm</t>
  </si>
  <si>
    <t>Intel RealSense Robotic Development Kit</t>
  </si>
  <si>
    <t>http://click.intel.com/intelr-realsensetm-robotic-development-kit.html</t>
  </si>
  <si>
    <t>Estimated cost. According to manufacturer product shipping delayed up to  end of June2016. Will be replaced with GT Q3-4.</t>
  </si>
  <si>
    <t>92095A168  Button-Head M3x14</t>
  </si>
  <si>
    <t>http://www.mcmaster.com/#92095a168/=138tce6</t>
  </si>
  <si>
    <t xml:space="preserve">2-Wheels </t>
  </si>
  <si>
    <t>24-Wheels</t>
  </si>
  <si>
    <t>91292A029 Socket Head  Screw M3x18</t>
  </si>
  <si>
    <t xml:space="preserve">92981A106 Alloy Steel Shoulder Screw </t>
  </si>
  <si>
    <t>http://www.mcmaster.com/#92981a106/=138tvan</t>
  </si>
  <si>
    <t>97725A600 Metal Sealing Washer 9.9 mm dia</t>
  </si>
  <si>
    <t>http://www.mcmaster.com/#97725a600/=138tyo9</t>
  </si>
  <si>
    <t>http://www.mcmaster.com/#90576a104/=138uvlh</t>
  </si>
  <si>
    <t>8-driver to servo hub</t>
  </si>
  <si>
    <t>http://www.mcmaster.com/#91290a049/=138vb62</t>
  </si>
  <si>
    <t>3-casters, 4-front stanfoffs</t>
  </si>
  <si>
    <t>90128A183 Cap head 2.5x6 screws</t>
  </si>
  <si>
    <t>http://www.mcmaster.com/#90128a183/=139q9z0</t>
  </si>
  <si>
    <t>http://www.mcmaster.com/#94669a169/=139qmrc</t>
  </si>
  <si>
    <t>2- outside spacer between wheel and mount</t>
  </si>
  <si>
    <t>94669A169 6mm spacer ID=6.3mm</t>
  </si>
  <si>
    <t>94669A181 M6x14mm Unthreaded Spacer</t>
  </si>
  <si>
    <t>http://www.mcmaster.com/#94669a181/=139qq8x</t>
  </si>
  <si>
    <t xml:space="preserve">2- between mount plates. </t>
  </si>
  <si>
    <t>http://www.mcmaster.com/#91292a029/=13a8dhv</t>
  </si>
  <si>
    <t>https://www.amazon.com/TP-LINK-Wireless-Adapter-Archer-T2UH/dp/B00UZRVY12/ref=sr_1_3?ie=UTF8&amp;qid=1468895211&amp;sr=8-3&amp;keywords=TP-link+usb+ac</t>
  </si>
  <si>
    <t>TP-LINK AC600 High Gain Wireless Dual Band USB Adapter, </t>
  </si>
  <si>
    <t>7804K112 Stainless Steel Ball Bearing</t>
  </si>
  <si>
    <t>http://www.mcmaster.com/#7804k112/=13coawe</t>
  </si>
  <si>
    <t>Cable organizer clip</t>
  </si>
  <si>
    <t>https://www.amazon.com/Jiewei-Adhesive-Cable-Holder-Organizer/dp/B01DIIRIAA/ref=sr_1_1?ie=UTF8&amp;qid=1468950671&amp;sr=8-1-spons&amp;keywords=cable+organizer+clip&amp;psc=1</t>
  </si>
  <si>
    <t>https://www.amazon.co.jp/Powers-PJ-BB1260ZZ-%E3%83%91%E3%83%AF%E3%83%BC%E3%82%BA%E3%83%99%E3%82%A2%E3%83%AA%E3%83%B3%E3%82%B0-1260%E3%82%B5%E3%82%A4%E3%82%BA-%EF%BC%8812x6x4%EF%BC%89/dp/B00C7GH1OI/ref=sr_1_1?ie=UTF8&amp;qid=1468894390&amp;sr=8-1&amp;keywords=powers+1260zz</t>
  </si>
  <si>
    <t>Powers PJ-BB1260ZZ bearing pack of 10</t>
  </si>
  <si>
    <t xml:space="preserve">250mm Dynamixel cables </t>
  </si>
  <si>
    <t>200mm Dynamixel cables pack of 10</t>
  </si>
  <si>
    <t>http://www.trossenrobotics.com/p/200mm-3-pin-dynamixel-compatible-cables-10-pack</t>
  </si>
  <si>
    <t>http://www.trossenrobotics.com/p/250mm-3-pin-dynamixel-compatible-cables-10-pack</t>
  </si>
  <si>
    <t>Per Robot</t>
  </si>
  <si>
    <t>Whr robot with Laser Cut Components</t>
  </si>
  <si>
    <t>4-wheels Alternative source in US</t>
  </si>
  <si>
    <t>4-wheel. source for metric bearings in JPN</t>
  </si>
  <si>
    <t xml:space="preserve">Sticky clip helps to organize wires </t>
  </si>
  <si>
    <t>1-UP board</t>
  </si>
  <si>
    <t>One for motors, other for Main switch.</t>
  </si>
  <si>
    <t xml:space="preserve">Estimated cost of materials </t>
  </si>
  <si>
    <t>1 ea used in current design, 2 more can be added  for extra stability.</t>
  </si>
  <si>
    <t xml:space="preserve">get the ones in individual boxes; you need the included mounting brackets if you laser-cut the frame. </t>
  </si>
  <si>
    <t>Has connector adapters for different chargers. Alternative :Turnigy 5000mAh 3S 20C Lipo Pack, quality battery has  X-60 connector.</t>
  </si>
  <si>
    <t>Depending on Battery connector it may not  required.</t>
  </si>
  <si>
    <t>http://www.mcmaster.com/#92000a015/=140t8vj</t>
  </si>
  <si>
    <t>92000A015 Pan Head Phillips  Screw M2x8</t>
  </si>
  <si>
    <r>
      <t xml:space="preserve">51 mm (no 50mm on McMaster),thread length 6.3mm.- good for M3x8 screw) </t>
    </r>
    <r>
      <rPr>
        <sz val="10"/>
        <rFont val="Calibri"/>
        <family val="2"/>
        <scheme val="minor"/>
      </rPr>
      <t>2-base</t>
    </r>
  </si>
  <si>
    <t>http://www.mcmaster.com/#95947a011/=140th7h</t>
  </si>
  <si>
    <t>95947A011 Aluminum Female Full Threaded Hex Standoff  2.5x16</t>
  </si>
  <si>
    <t xml:space="preserve">4-Upboard </t>
  </si>
  <si>
    <t>93295A094 Brass Unthreaded Spacer M3x6 mm</t>
  </si>
  <si>
    <t>http://www.mcmaster.com/#93295a094/=140typ2</t>
  </si>
  <si>
    <t>http://www.mcmaster.com/#92005a124/=140u2lr</t>
  </si>
  <si>
    <t>24-Wheel, 4-frame,3-casters,2-RS, 4-DF-Robot</t>
  </si>
  <si>
    <t>120 Assorted Fuses / 10 Inline Fuse Holders - Includes Puller</t>
  </si>
  <si>
    <t>https://www.amazon.com/Assorted-Fuses-Inline-Fuse-Holders/dp/B01E5MM63C/ref=sr_1_3?s=automotive&amp;ie=UTF8&amp;qid=1473005377&amp;sr=1-3&amp;keywords=inline+glass+fuse+5+A</t>
  </si>
  <si>
    <t>92080A033Zinc-Plated Brass Female Threaded Hex Standoff M3x51 (6.3mm thread)</t>
  </si>
  <si>
    <t>92005A124 Metric Pan Head Phillips Machine Screw M3x14</t>
  </si>
  <si>
    <r>
      <t>“ac” mode and GHz support .</t>
    </r>
    <r>
      <rPr>
        <sz val="10"/>
        <color rgb="FFFF0000"/>
        <rFont val="Calibri"/>
        <family val="2"/>
        <scheme val="minor"/>
      </rPr>
      <t>Less expensive  b/g/n model can be used. Check for Linux driver availability. Also tested with cheap CanaKit WiFi dongle from Rpi kit.</t>
    </r>
  </si>
  <si>
    <t>for secure but removable power connections, and connections to rocker switch</t>
  </si>
  <si>
    <t xml:space="preserve">for secure connections to screw terminals. Orange </t>
  </si>
  <si>
    <t>for price reference only.  auto kit, can be substituted with inline fuse holder and 5A glass fuse. Recommendede wire gage not less than 22 AWG. Ferrules specified below should correspond to this wire gage.</t>
  </si>
  <si>
    <t>100 mm Dynamixel cable</t>
  </si>
  <si>
    <t>Part of Dynamixel servo kit.</t>
  </si>
  <si>
    <r>
      <t xml:space="preserve">RS to tower, wheel mounts to plates </t>
    </r>
    <r>
      <rPr>
        <sz val="8"/>
        <color rgb="FFFF0000"/>
        <rFont val="Calibri"/>
        <family val="2"/>
        <scheme val="minor"/>
      </rPr>
      <t xml:space="preserve">Check length: min 4 in, width =max 4mm, should be flexible. </t>
    </r>
  </si>
  <si>
    <t>2- base to tower ,2- top to tower</t>
  </si>
  <si>
    <t>2-RS to tower (head 5.5mm dia fits in slot on RS)</t>
  </si>
  <si>
    <r>
      <rPr>
        <sz val="10"/>
        <color rgb="FFFF0000"/>
        <rFont val="Calibri"/>
        <family val="2"/>
        <scheme val="minor"/>
      </rPr>
      <t xml:space="preserve"> </t>
    </r>
    <r>
      <rPr>
        <sz val="10"/>
        <color theme="1"/>
        <rFont val="Calibri"/>
        <family val="2"/>
        <scheme val="minor"/>
      </rPr>
      <t>12-brackets to towe</t>
    </r>
    <r>
      <rPr>
        <sz val="10"/>
        <rFont val="Calibri"/>
        <family val="2"/>
        <scheme val="minor"/>
      </rPr>
      <t>r , 16- servo side mount</t>
    </r>
  </si>
  <si>
    <r>
      <t>12-brackets to tower.</t>
    </r>
    <r>
      <rPr>
        <sz val="10"/>
        <color rgb="FFFF0000"/>
        <rFont val="Calibri"/>
        <family val="2"/>
        <scheme val="minor"/>
      </rPr>
      <t xml:space="preserve"> May not need if included in servo kit.</t>
    </r>
  </si>
  <si>
    <t>6-RS to tower spacers(3ea for each screw),2 -base to tower screws, 2-top to tower screws</t>
  </si>
  <si>
    <t xml:space="preserve">2 Wheel axel shoulder screw 40mm-shoulder, 10mm-M5 thread </t>
  </si>
  <si>
    <t xml:space="preserve"> 6 -to expand 6mm spacer between wheel and mount , 4 -between mount and 14 mm spacer </t>
  </si>
  <si>
    <t>90576A104 M5 Steel Nylon-Insert Locknut</t>
  </si>
  <si>
    <r>
      <t xml:space="preserve">2-secure axel bolt on inner mount plate. </t>
    </r>
    <r>
      <rPr>
        <sz val="11"/>
        <color rgb="FFFF0000"/>
        <rFont val="Calibri"/>
        <family val="2"/>
        <scheme val="minor"/>
      </rPr>
      <t>Will need M8 wrench to secure this nut.</t>
    </r>
  </si>
  <si>
    <t>91290A049 M2x20 Socket Head Cap Screw</t>
  </si>
  <si>
    <t>Basic Tools in the KIT</t>
  </si>
  <si>
    <t xml:space="preserve">M8 wrench </t>
  </si>
  <si>
    <t>To secure axel nut</t>
  </si>
  <si>
    <t>Allen wrench 1.5mm hex</t>
  </si>
  <si>
    <t>Allen wrench 2 mm hex</t>
  </si>
  <si>
    <t>Philips #1 drive</t>
  </si>
  <si>
    <t>Other hex screws</t>
  </si>
  <si>
    <t>Other philips screws</t>
  </si>
  <si>
    <t>Allen wrench 3 mm hex</t>
  </si>
  <si>
    <t>To secure Axel screw</t>
  </si>
  <si>
    <t>Drivers' scews</t>
  </si>
  <si>
    <t># of components</t>
  </si>
  <si>
    <t xml:space="preserve">9464K161 Chemical-Resistant Multipurpose O-Ring
</t>
  </si>
  <si>
    <t>http://www.mcmaster.com/#9464k161/=14o4emp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</si>
</sst>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4" formatCode="_(&quot;$&quot;* #,##0.00_);_(&quot;$&quot;* \(#,##0.00\);_(&quot;$&quot;* &quot;-&quot;??_);_(@_)"/>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i/>
      <sz val="20"/>
      <color theme="1"/>
      <name val="Calibri"/>
      <family val="2"/>
      <scheme val="minor"/>
    </font>
    <font>
      <sz val="8"/>
      <color theme="1"/>
      <name val="Calibri"/>
      <family val="2"/>
      <scheme val="minor"/>
    </font>
    <font>
      <b/>
      <i/>
      <sz val="16"/>
      <color theme="1"/>
      <name val="Calibri"/>
      <family val="2"/>
      <scheme val="minor"/>
    </font>
    <font>
      <i/>
      <sz val="11"/>
      <color rgb="FFFF0000"/>
      <name val="Calibri"/>
      <family val="2"/>
      <scheme val="minor"/>
    </font>
    <font>
      <sz val="8"/>
      <color rgb="FFFF0000"/>
      <name val="Calibri"/>
      <family val="2"/>
      <scheme val="minor"/>
    </font>
    <font>
      <u/>
      <sz val="11"/>
      <color theme="10"/>
      <name val="Calibri"/>
      <family val="2"/>
      <scheme val="minor"/>
    </font>
    <font>
      <u/>
      <sz val="9"/>
      <color theme="10"/>
      <name val="Calibri"/>
      <family val="2"/>
      <scheme val="minor"/>
    </font>
    <font>
      <u/>
      <sz val="10"/>
      <color theme="10"/>
      <name val="Calibri"/>
      <family val="2"/>
      <scheme val="minor"/>
    </font>
    <font>
      <b/>
      <sz val="12"/>
      <color theme="1"/>
      <name val="Calibri"/>
      <family val="2"/>
      <scheme val="minor"/>
    </font>
    <font>
      <b/>
      <sz val="16"/>
      <color theme="1"/>
      <name val="Calibri"/>
      <family val="2"/>
      <scheme val="minor"/>
    </font>
    <font>
      <sz val="10"/>
      <color theme="1"/>
      <name val="Calibri"/>
      <family val="2"/>
      <scheme val="minor"/>
    </font>
    <font>
      <sz val="10"/>
      <color rgb="FFFF0000"/>
      <name val="Calibri"/>
      <family val="2"/>
      <scheme val="minor"/>
    </font>
    <font>
      <sz val="9"/>
      <color theme="1"/>
      <name val="Calibri"/>
      <family val="2"/>
      <scheme val="minor"/>
    </font>
    <font>
      <sz val="10"/>
      <name val="Calibri"/>
      <family val="2"/>
      <scheme val="minor"/>
    </font>
    <font>
      <sz val="8"/>
      <name val="Calibri"/>
      <family val="2"/>
      <scheme val="minor"/>
    </font>
    <font>
      <sz val="11"/>
      <color rgb="FFFF0000"/>
      <name val="Calibri"/>
      <family val="2"/>
      <scheme val="minor"/>
    </font>
    <font>
      <sz val="12"/>
      <color theme="1"/>
      <name val="Calibri"/>
      <family val="2"/>
      <scheme val="minor"/>
    </font>
    <font>
      <b/>
      <sz val="14"/>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59999389629810485"/>
        <bgColor indexed="64"/>
      </patternFill>
    </fill>
  </fills>
  <borders count="29">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applyNumberFormat="0" applyFill="0" applyBorder="0" applyAlignment="0" applyProtection="0"/>
  </cellStyleXfs>
  <cellXfs count="171">
    <xf numFmtId="0" fontId="0" fillId="0" borderId="0" xfId="0"/>
    <xf numFmtId="0" fontId="3" fillId="2" borderId="0" xfId="0" applyFont="1" applyFill="1" applyAlignment="1">
      <alignment vertical="top"/>
    </xf>
    <xf numFmtId="0" fontId="4" fillId="2" borderId="0" xfId="0" applyFont="1" applyFill="1" applyAlignment="1">
      <alignment vertical="top"/>
    </xf>
    <xf numFmtId="0" fontId="0" fillId="2" borderId="0" xfId="0" applyFill="1" applyAlignment="1">
      <alignment vertical="top"/>
    </xf>
    <xf numFmtId="44" fontId="0" fillId="2" borderId="0" xfId="2" applyFont="1" applyFill="1" applyAlignment="1">
      <alignment vertical="top"/>
    </xf>
    <xf numFmtId="44" fontId="3" fillId="2" borderId="0" xfId="2" applyFont="1" applyFill="1" applyAlignment="1">
      <alignment vertical="top"/>
    </xf>
    <xf numFmtId="0" fontId="5" fillId="2" borderId="0" xfId="0" applyFont="1" applyFill="1" applyAlignment="1">
      <alignment vertical="top"/>
    </xf>
    <xf numFmtId="0" fontId="6" fillId="2" borderId="0" xfId="0" applyFont="1" applyFill="1" applyAlignment="1">
      <alignment vertical="top"/>
    </xf>
    <xf numFmtId="0" fontId="7" fillId="2" borderId="0" xfId="0" applyFont="1" applyFill="1" applyAlignment="1">
      <alignment vertical="top"/>
    </xf>
    <xf numFmtId="0" fontId="0" fillId="3" borderId="1" xfId="0" applyFill="1" applyBorder="1" applyAlignment="1">
      <alignment vertical="top"/>
    </xf>
    <xf numFmtId="0" fontId="0" fillId="3" borderId="2" xfId="0" applyFill="1" applyBorder="1" applyAlignment="1">
      <alignment vertical="top"/>
    </xf>
    <xf numFmtId="44" fontId="0" fillId="3" borderId="2" xfId="2" applyFont="1" applyFill="1" applyBorder="1" applyAlignment="1">
      <alignment horizontal="center" vertical="center"/>
    </xf>
    <xf numFmtId="164" fontId="0" fillId="3" borderId="2" xfId="1" applyNumberFormat="1" applyFont="1" applyFill="1" applyBorder="1" applyAlignment="1">
      <alignment horizontal="center" vertical="center"/>
    </xf>
    <xf numFmtId="0" fontId="0" fillId="3" borderId="1" xfId="0" applyFill="1" applyBorder="1" applyAlignment="1">
      <alignment vertical="top"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4" fontId="2" fillId="2" borderId="4" xfId="2" applyFont="1" applyFill="1" applyBorder="1" applyAlignment="1">
      <alignment horizontal="center" vertical="center" wrapText="1"/>
    </xf>
    <xf numFmtId="0" fontId="0" fillId="3" borderId="2" xfId="0" applyFill="1" applyBorder="1" applyAlignment="1">
      <alignment vertical="top" wrapText="1"/>
    </xf>
    <xf numFmtId="0" fontId="10" fillId="3" borderId="2" xfId="3" applyFont="1" applyFill="1" applyBorder="1" applyAlignment="1">
      <alignment vertical="top" wrapText="1"/>
    </xf>
    <xf numFmtId="44" fontId="0" fillId="0" borderId="0" xfId="2" applyFont="1"/>
    <xf numFmtId="0" fontId="0" fillId="0" borderId="0" xfId="0" applyAlignment="1">
      <alignment vertical="center"/>
    </xf>
    <xf numFmtId="164" fontId="0" fillId="2" borderId="0" xfId="1" applyNumberFormat="1" applyFont="1" applyFill="1" applyAlignment="1">
      <alignment vertical="center"/>
    </xf>
    <xf numFmtId="164" fontId="2" fillId="2" borderId="4" xfId="1" applyNumberFormat="1" applyFont="1" applyFill="1" applyBorder="1" applyAlignment="1">
      <alignment vertical="center" wrapText="1"/>
    </xf>
    <xf numFmtId="164" fontId="0" fillId="3" borderId="2" xfId="1" applyNumberFormat="1" applyFont="1" applyFill="1" applyBorder="1" applyAlignment="1">
      <alignment vertical="center"/>
    </xf>
    <xf numFmtId="0" fontId="12" fillId="2" borderId="0" xfId="0" applyFont="1" applyFill="1" applyAlignment="1">
      <alignment horizontal="center" vertical="center"/>
    </xf>
    <xf numFmtId="0" fontId="12" fillId="3" borderId="2" xfId="0" applyFont="1" applyFill="1" applyBorder="1" applyAlignment="1">
      <alignment horizontal="center" vertical="center"/>
    </xf>
    <xf numFmtId="0" fontId="12" fillId="0" borderId="0" xfId="0" applyFont="1" applyAlignment="1">
      <alignment horizontal="center" vertical="center"/>
    </xf>
    <xf numFmtId="0" fontId="0" fillId="2" borderId="0" xfId="0" applyFill="1"/>
    <xf numFmtId="0" fontId="3" fillId="4" borderId="0" xfId="0" applyFont="1" applyFill="1" applyAlignment="1">
      <alignment vertical="top"/>
    </xf>
    <xf numFmtId="0" fontId="0" fillId="4" borderId="2" xfId="0" applyFill="1" applyBorder="1" applyAlignment="1">
      <alignment vertical="top"/>
    </xf>
    <xf numFmtId="0" fontId="9" fillId="4" borderId="2" xfId="3" applyFill="1" applyBorder="1" applyAlignment="1">
      <alignment vertical="top" wrapText="1"/>
    </xf>
    <xf numFmtId="164" fontId="0" fillId="4" borderId="2" xfId="1" applyNumberFormat="1" applyFont="1" applyFill="1" applyBorder="1" applyAlignment="1">
      <alignment vertical="center"/>
    </xf>
    <xf numFmtId="44" fontId="0" fillId="4" borderId="2" xfId="2" applyFont="1" applyFill="1" applyBorder="1" applyAlignment="1">
      <alignment horizontal="center" vertical="center"/>
    </xf>
    <xf numFmtId="0" fontId="12" fillId="4" borderId="2" xfId="0" applyFont="1" applyFill="1" applyBorder="1" applyAlignment="1">
      <alignment horizontal="center" vertical="center"/>
    </xf>
    <xf numFmtId="0" fontId="0" fillId="4" borderId="0" xfId="0" applyFill="1"/>
    <xf numFmtId="0" fontId="0" fillId="4" borderId="2" xfId="0" applyFill="1" applyBorder="1"/>
    <xf numFmtId="44" fontId="13" fillId="4" borderId="0" xfId="0" applyNumberFormat="1" applyFont="1" applyFill="1"/>
    <xf numFmtId="0" fontId="9" fillId="4" borderId="2" xfId="3" applyFill="1" applyBorder="1" applyAlignment="1">
      <alignment wrapText="1"/>
    </xf>
    <xf numFmtId="0" fontId="9" fillId="4" borderId="2" xfId="3" applyFill="1" applyBorder="1"/>
    <xf numFmtId="44" fontId="0" fillId="4" borderId="2" xfId="2" applyFont="1" applyFill="1" applyBorder="1"/>
    <xf numFmtId="0" fontId="0" fillId="4" borderId="2" xfId="0" applyFill="1" applyBorder="1" applyAlignment="1">
      <alignment vertical="center"/>
    </xf>
    <xf numFmtId="0" fontId="0" fillId="4" borderId="2" xfId="0" applyFont="1" applyFill="1" applyBorder="1" applyAlignment="1">
      <alignment vertical="center"/>
    </xf>
    <xf numFmtId="0" fontId="9" fillId="3" borderId="2" xfId="3" applyFill="1" applyBorder="1" applyAlignment="1">
      <alignment vertical="top" wrapText="1"/>
    </xf>
    <xf numFmtId="0" fontId="9" fillId="3" borderId="2" xfId="3" applyFill="1" applyBorder="1" applyAlignment="1">
      <alignment wrapText="1"/>
    </xf>
    <xf numFmtId="44" fontId="13" fillId="4" borderId="0" xfId="0" applyNumberFormat="1" applyFont="1" applyFill="1" applyAlignment="1">
      <alignment horizontal="center" vertical="center"/>
    </xf>
    <xf numFmtId="0" fontId="9" fillId="3" borderId="2" xfId="3" applyFill="1" applyBorder="1" applyAlignment="1">
      <alignment horizontal="center" wrapText="1"/>
    </xf>
    <xf numFmtId="0" fontId="3" fillId="3" borderId="10" xfId="0" applyFont="1" applyFill="1" applyBorder="1" applyAlignment="1">
      <alignment vertical="top"/>
    </xf>
    <xf numFmtId="0" fontId="12" fillId="3" borderId="11" xfId="0" applyFont="1" applyFill="1" applyBorder="1" applyAlignment="1">
      <alignment horizontal="center" vertical="center"/>
    </xf>
    <xf numFmtId="44" fontId="3" fillId="3" borderId="13" xfId="0" applyNumberFormat="1" applyFont="1" applyFill="1" applyBorder="1" applyAlignment="1">
      <alignment horizontal="center" vertical="center"/>
    </xf>
    <xf numFmtId="0" fontId="3" fillId="3" borderId="13" xfId="0" applyFont="1" applyFill="1" applyBorder="1" applyAlignment="1">
      <alignment vertical="top"/>
    </xf>
    <xf numFmtId="0" fontId="3" fillId="3" borderId="14" xfId="0" applyFont="1" applyFill="1" applyBorder="1" applyAlignment="1">
      <alignment vertical="top"/>
    </xf>
    <xf numFmtId="0" fontId="0" fillId="3" borderId="15" xfId="0" applyFill="1" applyBorder="1" applyAlignment="1">
      <alignment vertical="top"/>
    </xf>
    <xf numFmtId="0" fontId="9" fillId="3" borderId="16" xfId="3" applyFill="1" applyBorder="1"/>
    <xf numFmtId="44" fontId="0" fillId="3" borderId="15" xfId="2" applyFont="1" applyFill="1" applyBorder="1" applyAlignment="1">
      <alignment horizontal="center" vertical="center"/>
    </xf>
    <xf numFmtId="164" fontId="0" fillId="3" borderId="15" xfId="1" applyNumberFormat="1" applyFont="1" applyFill="1" applyBorder="1" applyAlignment="1">
      <alignment vertical="center"/>
    </xf>
    <xf numFmtId="0" fontId="12" fillId="3" borderId="15" xfId="0" applyFont="1" applyFill="1" applyBorder="1" applyAlignment="1">
      <alignment horizontal="center" vertical="center"/>
    </xf>
    <xf numFmtId="0" fontId="3" fillId="4" borderId="10" xfId="0" applyFont="1" applyFill="1" applyBorder="1" applyAlignment="1">
      <alignment vertical="top"/>
    </xf>
    <xf numFmtId="44" fontId="13" fillId="4" borderId="13" xfId="0" applyNumberFormat="1" applyFont="1" applyFill="1" applyBorder="1" applyAlignment="1">
      <alignment horizontal="center" vertical="center"/>
    </xf>
    <xf numFmtId="0" fontId="0" fillId="4" borderId="13" xfId="0" applyFill="1" applyBorder="1"/>
    <xf numFmtId="0" fontId="0" fillId="4" borderId="14" xfId="0" applyFill="1" applyBorder="1"/>
    <xf numFmtId="44" fontId="13" fillId="3" borderId="13" xfId="0" applyNumberFormat="1" applyFont="1" applyFill="1" applyBorder="1" applyAlignment="1">
      <alignment horizontal="center" vertical="center"/>
    </xf>
    <xf numFmtId="0" fontId="0" fillId="3" borderId="13" xfId="0" applyFill="1" applyBorder="1"/>
    <xf numFmtId="0" fontId="0" fillId="5" borderId="0" xfId="0" applyFill="1"/>
    <xf numFmtId="0" fontId="3" fillId="5" borderId="0" xfId="0" applyFont="1" applyFill="1" applyAlignment="1">
      <alignment vertical="top"/>
    </xf>
    <xf numFmtId="8" fontId="0" fillId="3" borderId="2" xfId="2" applyNumberFormat="1" applyFont="1" applyFill="1" applyBorder="1" applyAlignment="1">
      <alignment horizontal="center" vertical="center"/>
    </xf>
    <xf numFmtId="44" fontId="3" fillId="4" borderId="6" xfId="2" applyFont="1" applyFill="1" applyBorder="1" applyAlignment="1">
      <alignment horizontal="center" vertical="top"/>
    </xf>
    <xf numFmtId="44" fontId="3" fillId="4" borderId="7" xfId="2" applyFont="1" applyFill="1" applyBorder="1" applyAlignment="1">
      <alignment horizontal="center" vertical="top"/>
    </xf>
    <xf numFmtId="44" fontId="3" fillId="4" borderId="5" xfId="2" applyFont="1" applyFill="1" applyBorder="1" applyAlignment="1">
      <alignment horizontal="center" vertical="top"/>
    </xf>
    <xf numFmtId="44" fontId="3" fillId="4" borderId="2" xfId="2" applyFont="1" applyFill="1" applyBorder="1" applyAlignment="1">
      <alignment horizontal="center" vertical="top"/>
    </xf>
    <xf numFmtId="0" fontId="0" fillId="0" borderId="0" xfId="0" applyAlignment="1">
      <alignment vertical="top"/>
    </xf>
    <xf numFmtId="0" fontId="9" fillId="4" borderId="2" xfId="3" applyFill="1" applyBorder="1" applyAlignment="1">
      <alignment vertical="top"/>
    </xf>
    <xf numFmtId="44" fontId="0" fillId="4" borderId="2" xfId="2" applyFont="1" applyFill="1" applyBorder="1" applyAlignment="1">
      <alignment vertical="center"/>
    </xf>
    <xf numFmtId="44" fontId="13" fillId="4" borderId="2" xfId="2" applyFont="1" applyFill="1" applyBorder="1" applyAlignment="1">
      <alignment vertical="top"/>
    </xf>
    <xf numFmtId="0" fontId="0" fillId="2" borderId="11" xfId="0" applyFill="1" applyBorder="1" applyAlignment="1">
      <alignment vertical="top"/>
    </xf>
    <xf numFmtId="8" fontId="0" fillId="2" borderId="11" xfId="2" applyNumberFormat="1" applyFont="1" applyFill="1" applyBorder="1" applyAlignment="1">
      <alignment horizontal="center" vertical="center"/>
    </xf>
    <xf numFmtId="164" fontId="0" fillId="2" borderId="11" xfId="1" applyNumberFormat="1" applyFont="1" applyFill="1" applyBorder="1" applyAlignment="1">
      <alignment vertical="center"/>
    </xf>
    <xf numFmtId="0" fontId="12" fillId="2" borderId="11" xfId="0" applyFont="1" applyFill="1" applyBorder="1" applyAlignment="1">
      <alignment horizontal="center" vertical="center"/>
    </xf>
    <xf numFmtId="0" fontId="14" fillId="2" borderId="2" xfId="0" applyFont="1" applyFill="1" applyBorder="1"/>
    <xf numFmtId="0" fontId="9" fillId="2" borderId="2" xfId="3" applyFill="1" applyBorder="1"/>
    <xf numFmtId="44" fontId="0" fillId="2" borderId="2" xfId="2" applyFont="1" applyFill="1" applyBorder="1"/>
    <xf numFmtId="0" fontId="0" fillId="2" borderId="2" xfId="0" applyFill="1" applyBorder="1" applyAlignment="1">
      <alignment vertical="center"/>
    </xf>
    <xf numFmtId="0" fontId="12" fillId="2" borderId="2" xfId="0" applyFont="1" applyFill="1" applyBorder="1" applyAlignment="1">
      <alignment horizontal="center" vertical="center"/>
    </xf>
    <xf numFmtId="44" fontId="3" fillId="2" borderId="6" xfId="2" applyFont="1" applyFill="1" applyBorder="1" applyAlignment="1">
      <alignment horizontal="center" vertical="top"/>
    </xf>
    <xf numFmtId="44" fontId="3" fillId="2" borderId="2" xfId="2" applyFont="1" applyFill="1" applyBorder="1" applyAlignment="1">
      <alignment horizontal="center" vertical="top"/>
    </xf>
    <xf numFmtId="0" fontId="9" fillId="2" borderId="2" xfId="3" applyFill="1" applyBorder="1" applyAlignment="1">
      <alignment wrapText="1"/>
    </xf>
    <xf numFmtId="44" fontId="3" fillId="4" borderId="12" xfId="2" applyFont="1" applyFill="1" applyBorder="1" applyAlignment="1">
      <alignment horizontal="center" vertical="top"/>
    </xf>
    <xf numFmtId="44" fontId="3" fillId="4" borderId="16" xfId="2" applyFont="1" applyFill="1" applyBorder="1" applyAlignment="1">
      <alignment horizontal="center" vertical="top"/>
    </xf>
    <xf numFmtId="0" fontId="2" fillId="3" borderId="2" xfId="0" applyFont="1" applyFill="1" applyBorder="1" applyAlignment="1">
      <alignment horizontal="center" vertical="center"/>
    </xf>
    <xf numFmtId="0" fontId="12" fillId="0" borderId="0" xfId="0" applyFont="1" applyAlignment="1">
      <alignment horizontal="center" vertical="center" wrapText="1"/>
    </xf>
    <xf numFmtId="44" fontId="0" fillId="0" borderId="2" xfId="0" applyNumberFormat="1" applyBorder="1" applyAlignment="1">
      <alignment vertical="top"/>
    </xf>
    <xf numFmtId="0" fontId="0" fillId="0" borderId="0" xfId="0" applyFont="1"/>
    <xf numFmtId="0" fontId="18" fillId="2" borderId="18" xfId="0" applyFont="1" applyFill="1" applyBorder="1" applyAlignment="1">
      <alignment vertical="top" wrapText="1"/>
    </xf>
    <xf numFmtId="0" fontId="18" fillId="3" borderId="19" xfId="0" applyFont="1" applyFill="1" applyBorder="1" applyAlignment="1">
      <alignment vertical="top" wrapText="1"/>
    </xf>
    <xf numFmtId="0" fontId="5" fillId="3" borderId="19" xfId="0" applyFont="1" applyFill="1" applyBorder="1" applyAlignment="1">
      <alignment vertical="top" wrapText="1"/>
    </xf>
    <xf numFmtId="0" fontId="3" fillId="3" borderId="13" xfId="0" applyFont="1" applyFill="1" applyBorder="1" applyAlignment="1">
      <alignment vertical="top" wrapText="1"/>
    </xf>
    <xf numFmtId="0" fontId="5" fillId="4" borderId="19" xfId="0" applyFont="1" applyFill="1" applyBorder="1" applyAlignment="1">
      <alignment vertical="top" wrapText="1"/>
    </xf>
    <xf numFmtId="0" fontId="14" fillId="4" borderId="19" xfId="0" applyFont="1" applyFill="1" applyBorder="1" applyAlignment="1">
      <alignment wrapText="1"/>
    </xf>
    <xf numFmtId="0" fontId="14" fillId="2" borderId="19" xfId="0" applyFont="1" applyFill="1" applyBorder="1"/>
    <xf numFmtId="0" fontId="15" fillId="4" borderId="19" xfId="0" applyFont="1" applyFill="1" applyBorder="1"/>
    <xf numFmtId="0" fontId="0" fillId="4" borderId="15" xfId="0" applyFont="1" applyFill="1" applyBorder="1" applyAlignment="1">
      <alignment vertical="center" wrapText="1"/>
    </xf>
    <xf numFmtId="0" fontId="9" fillId="4" borderId="16" xfId="3" applyFill="1" applyBorder="1" applyAlignment="1">
      <alignment vertical="center" wrapText="1"/>
    </xf>
    <xf numFmtId="44" fontId="0" fillId="4" borderId="15" xfId="2" applyFont="1" applyFill="1" applyBorder="1"/>
    <xf numFmtId="0" fontId="0" fillId="4" borderId="15" xfId="0" applyFill="1" applyBorder="1" applyAlignment="1">
      <alignment vertical="center"/>
    </xf>
    <xf numFmtId="0" fontId="12" fillId="4" borderId="15" xfId="0" applyFont="1" applyFill="1" applyBorder="1" applyAlignment="1">
      <alignment horizontal="center" vertical="center"/>
    </xf>
    <xf numFmtId="0" fontId="17" fillId="4" borderId="20" xfId="0" applyFont="1" applyFill="1" applyBorder="1" applyAlignment="1">
      <alignment vertical="top" wrapText="1"/>
    </xf>
    <xf numFmtId="0" fontId="0" fillId="3" borderId="21" xfId="0" applyFill="1" applyBorder="1" applyAlignment="1">
      <alignment vertical="top"/>
    </xf>
    <xf numFmtId="0" fontId="11" fillId="3" borderId="22" xfId="3" applyFont="1" applyFill="1" applyBorder="1" applyAlignment="1">
      <alignment wrapText="1"/>
    </xf>
    <xf numFmtId="44" fontId="0" fillId="3" borderId="11" xfId="2" applyFont="1" applyFill="1" applyBorder="1" applyAlignment="1">
      <alignment horizontal="center" vertical="center"/>
    </xf>
    <xf numFmtId="164" fontId="0" fillId="3" borderId="11" xfId="1" applyNumberFormat="1" applyFont="1" applyFill="1" applyBorder="1" applyAlignment="1">
      <alignment vertical="center"/>
    </xf>
    <xf numFmtId="0" fontId="5" fillId="3" borderId="18" xfId="0" applyFont="1" applyFill="1" applyBorder="1" applyAlignment="1">
      <alignment vertical="top" wrapText="1"/>
    </xf>
    <xf numFmtId="0" fontId="5" fillId="3" borderId="19" xfId="0" applyFont="1" applyFill="1" applyBorder="1" applyAlignment="1">
      <alignment vertical="top"/>
    </xf>
    <xf numFmtId="0" fontId="8" fillId="3" borderId="19" xfId="0" applyFont="1" applyFill="1" applyBorder="1" applyAlignment="1">
      <alignment vertical="top" wrapText="1"/>
    </xf>
    <xf numFmtId="0" fontId="0" fillId="4" borderId="21" xfId="0" applyFill="1" applyBorder="1" applyAlignment="1">
      <alignment vertical="top"/>
    </xf>
    <xf numFmtId="0" fontId="9" fillId="4" borderId="11" xfId="3" applyFill="1" applyBorder="1" applyAlignment="1">
      <alignment vertical="top" wrapText="1"/>
    </xf>
    <xf numFmtId="44" fontId="0" fillId="4" borderId="11" xfId="2" applyFont="1" applyFill="1" applyBorder="1" applyAlignment="1">
      <alignment horizontal="center" vertical="center"/>
    </xf>
    <xf numFmtId="164" fontId="0" fillId="4" borderId="11" xfId="1" applyNumberFormat="1" applyFont="1" applyFill="1" applyBorder="1" applyAlignment="1">
      <alignment vertical="center"/>
    </xf>
    <xf numFmtId="0" fontId="12" fillId="4" borderId="11" xfId="0" applyFont="1" applyFill="1" applyBorder="1" applyAlignment="1">
      <alignment horizontal="center" vertical="center"/>
    </xf>
    <xf numFmtId="0" fontId="5" fillId="4" borderId="18" xfId="0" applyFont="1" applyFill="1" applyBorder="1" applyAlignment="1">
      <alignment vertical="top" wrapText="1"/>
    </xf>
    <xf numFmtId="0" fontId="0" fillId="4" borderId="1" xfId="0" applyFill="1" applyBorder="1" applyAlignment="1">
      <alignment vertical="top"/>
    </xf>
    <xf numFmtId="0" fontId="5" fillId="4" borderId="19" xfId="0" applyFont="1" applyFill="1" applyBorder="1" applyAlignment="1">
      <alignment vertical="top"/>
    </xf>
    <xf numFmtId="0" fontId="0" fillId="5" borderId="1" xfId="0" applyFill="1" applyBorder="1"/>
    <xf numFmtId="0" fontId="16" fillId="4" borderId="19" xfId="0" applyFont="1" applyFill="1" applyBorder="1"/>
    <xf numFmtId="0" fontId="14" fillId="4" borderId="19" xfId="0" applyFont="1" applyFill="1" applyBorder="1"/>
    <xf numFmtId="0" fontId="0" fillId="4" borderId="19" xfId="0" applyFill="1" applyBorder="1" applyAlignment="1">
      <alignment wrapText="1"/>
    </xf>
    <xf numFmtId="0" fontId="0" fillId="4" borderId="1" xfId="0" applyFill="1" applyBorder="1"/>
    <xf numFmtId="0" fontId="0" fillId="4" borderId="1" xfId="0" applyFill="1" applyBorder="1" applyAlignment="1">
      <alignment wrapText="1"/>
    </xf>
    <xf numFmtId="0" fontId="0" fillId="4" borderId="19" xfId="0" applyFill="1" applyBorder="1" applyAlignment="1">
      <alignment vertical="top" wrapText="1"/>
    </xf>
    <xf numFmtId="0" fontId="0" fillId="4" borderId="1" xfId="0" applyFont="1" applyFill="1" applyBorder="1" applyAlignment="1">
      <alignment vertical="top" wrapText="1"/>
    </xf>
    <xf numFmtId="0" fontId="0" fillId="4" borderId="19" xfId="0" applyFont="1" applyFill="1" applyBorder="1" applyAlignment="1">
      <alignment vertical="top" wrapText="1"/>
    </xf>
    <xf numFmtId="0" fontId="0" fillId="4" borderId="19" xfId="0" applyFill="1" applyBorder="1"/>
    <xf numFmtId="0" fontId="0" fillId="2" borderId="1" xfId="0" applyFill="1" applyBorder="1"/>
    <xf numFmtId="0" fontId="0" fillId="2" borderId="19" xfId="0" applyFill="1" applyBorder="1"/>
    <xf numFmtId="0" fontId="2" fillId="2" borderId="9" xfId="0" applyFont="1" applyFill="1" applyBorder="1" applyAlignment="1">
      <alignment horizontal="center" vertical="center"/>
    </xf>
    <xf numFmtId="0" fontId="12" fillId="2" borderId="8" xfId="0" applyFont="1" applyFill="1" applyBorder="1" applyAlignment="1">
      <alignment horizontal="center" vertical="center" wrapText="1"/>
    </xf>
    <xf numFmtId="44" fontId="3" fillId="2" borderId="9" xfId="2" applyFont="1" applyFill="1" applyBorder="1" applyAlignment="1">
      <alignment vertical="top" wrapText="1"/>
    </xf>
    <xf numFmtId="0" fontId="0" fillId="4" borderId="0" xfId="0" applyFill="1" applyAlignment="1">
      <alignment vertical="center"/>
    </xf>
    <xf numFmtId="0" fontId="0" fillId="4" borderId="1" xfId="0" applyFill="1" applyBorder="1" applyAlignment="1">
      <alignment vertical="center"/>
    </xf>
    <xf numFmtId="0" fontId="9" fillId="4" borderId="0" xfId="3" applyFill="1" applyBorder="1" applyAlignment="1">
      <alignment vertical="center" wrapText="1"/>
    </xf>
    <xf numFmtId="44" fontId="3" fillId="4" borderId="2" xfId="2" applyFont="1" applyFill="1" applyBorder="1" applyAlignment="1">
      <alignment horizontal="center" vertical="center"/>
    </xf>
    <xf numFmtId="0" fontId="0" fillId="4" borderId="19" xfId="0" applyFill="1" applyBorder="1" applyAlignment="1">
      <alignment vertical="center"/>
    </xf>
    <xf numFmtId="0" fontId="3" fillId="5" borderId="0" xfId="0" applyFont="1" applyFill="1" applyAlignment="1">
      <alignment vertical="center"/>
    </xf>
    <xf numFmtId="0" fontId="9" fillId="4" borderId="2" xfId="3" applyFill="1" applyBorder="1" applyAlignment="1">
      <alignment vertical="center" wrapText="1"/>
    </xf>
    <xf numFmtId="44" fontId="3" fillId="4" borderId="5" xfId="2" applyNumberFormat="1" applyFont="1" applyFill="1" applyBorder="1" applyAlignment="1">
      <alignment horizontal="center" vertical="center"/>
    </xf>
    <xf numFmtId="0" fontId="5" fillId="4" borderId="19" xfId="0" applyFont="1" applyFill="1" applyBorder="1" applyAlignment="1">
      <alignment vertical="center" wrapText="1"/>
    </xf>
    <xf numFmtId="0" fontId="5" fillId="3" borderId="20" xfId="0" applyFont="1" applyFill="1" applyBorder="1" applyAlignment="1">
      <alignment vertical="top" wrapText="1"/>
    </xf>
    <xf numFmtId="0" fontId="0" fillId="5" borderId="1" xfId="0" applyFill="1" applyBorder="1" applyAlignment="1">
      <alignment wrapText="1"/>
    </xf>
    <xf numFmtId="0" fontId="15" fillId="4" borderId="19" xfId="0" applyFont="1" applyFill="1" applyBorder="1" applyAlignment="1">
      <alignment wrapText="1"/>
    </xf>
    <xf numFmtId="0" fontId="0" fillId="4" borderId="11" xfId="0" applyFont="1" applyFill="1" applyBorder="1" applyAlignment="1">
      <alignment vertical="top"/>
    </xf>
    <xf numFmtId="0" fontId="9" fillId="4" borderId="11" xfId="3" applyFont="1" applyFill="1" applyBorder="1" applyAlignment="1">
      <alignment vertical="top" wrapText="1"/>
    </xf>
    <xf numFmtId="44" fontId="3" fillId="4" borderId="17" xfId="2" applyFont="1" applyFill="1" applyBorder="1" applyAlignment="1">
      <alignment horizontal="center" vertical="top"/>
    </xf>
    <xf numFmtId="0" fontId="0" fillId="3" borderId="0" xfId="0" applyFill="1" applyBorder="1"/>
    <xf numFmtId="0" fontId="0" fillId="3" borderId="23" xfId="0" applyFill="1" applyBorder="1" applyAlignment="1">
      <alignment vertical="top"/>
    </xf>
    <xf numFmtId="0" fontId="9" fillId="3" borderId="24" xfId="3" applyFill="1" applyBorder="1" applyAlignment="1">
      <alignment wrapText="1"/>
    </xf>
    <xf numFmtId="44" fontId="0" fillId="3" borderId="24" xfId="2" applyFont="1" applyFill="1" applyBorder="1" applyAlignment="1">
      <alignment horizontal="center" vertical="center"/>
    </xf>
    <xf numFmtId="164" fontId="0" fillId="3" borderId="24" xfId="1" applyNumberFormat="1" applyFont="1" applyFill="1" applyBorder="1" applyAlignment="1">
      <alignment horizontal="center" vertical="center"/>
    </xf>
    <xf numFmtId="0" fontId="2" fillId="3" borderId="24" xfId="0" applyFont="1" applyFill="1" applyBorder="1" applyAlignment="1">
      <alignment horizontal="center" vertical="center"/>
    </xf>
    <xf numFmtId="0" fontId="5" fillId="3" borderId="25" xfId="0" applyFont="1" applyFill="1" applyBorder="1" applyAlignment="1">
      <alignment vertical="top"/>
    </xf>
    <xf numFmtId="0" fontId="21" fillId="0" borderId="0" xfId="0" applyFont="1" applyAlignment="1">
      <alignment wrapText="1"/>
    </xf>
    <xf numFmtId="0" fontId="21" fillId="6" borderId="0" xfId="0" applyFont="1" applyFill="1" applyAlignment="1">
      <alignment wrapText="1"/>
    </xf>
    <xf numFmtId="0" fontId="0" fillId="4" borderId="26" xfId="0" applyFill="1" applyBorder="1" applyAlignment="1">
      <alignment vertical="center"/>
    </xf>
    <xf numFmtId="0" fontId="9" fillId="4" borderId="27" xfId="3" applyFill="1" applyBorder="1" applyAlignment="1">
      <alignment vertical="center" wrapText="1"/>
    </xf>
    <xf numFmtId="44" fontId="0" fillId="4" borderId="27" xfId="2" applyFont="1" applyFill="1" applyBorder="1" applyAlignment="1">
      <alignment vertical="center"/>
    </xf>
    <xf numFmtId="0" fontId="0" fillId="4" borderId="27" xfId="0" applyFill="1" applyBorder="1" applyAlignment="1">
      <alignment vertical="center"/>
    </xf>
    <xf numFmtId="0" fontId="12" fillId="4" borderId="27" xfId="0" applyFont="1" applyFill="1" applyBorder="1" applyAlignment="1">
      <alignment horizontal="center" vertical="center"/>
    </xf>
    <xf numFmtId="44" fontId="3" fillId="4" borderId="27" xfId="2" applyFont="1" applyFill="1" applyBorder="1" applyAlignment="1">
      <alignment horizontal="center" vertical="center"/>
    </xf>
    <xf numFmtId="0" fontId="20" fillId="4" borderId="28" xfId="0" applyFont="1" applyFill="1" applyBorder="1" applyAlignment="1">
      <alignment vertical="center"/>
    </xf>
    <xf numFmtId="0" fontId="0" fillId="6" borderId="2" xfId="0" applyFill="1" applyBorder="1"/>
    <xf numFmtId="44" fontId="0" fillId="6" borderId="2" xfId="2" applyFont="1" applyFill="1" applyBorder="1"/>
    <xf numFmtId="0" fontId="0" fillId="6" borderId="2" xfId="0" applyFill="1" applyBorder="1" applyAlignment="1">
      <alignment vertical="center"/>
    </xf>
    <xf numFmtId="0" fontId="12" fillId="6" borderId="2" xfId="0" applyFont="1" applyFill="1" applyBorder="1" applyAlignment="1">
      <alignment horizontal="center" vertical="center"/>
    </xf>
    <xf numFmtId="0" fontId="0" fillId="6" borderId="2" xfId="0" applyFill="1" applyBorder="1" applyAlignment="1">
      <alignment vertical="top"/>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mazon.com/gp/product/B00GPH555C?refRID=B5R7Y431MTX1X1HTPKSG&amp;ref_=pd_ys_c_rfy_rp_3" TargetMode="External"/><Relationship Id="rId13" Type="http://schemas.openxmlformats.org/officeDocument/2006/relationships/hyperlink" Target="http://www.mcmaster.com/" TargetMode="External"/><Relationship Id="rId18" Type="http://schemas.openxmlformats.org/officeDocument/2006/relationships/hyperlink" Target="http://click.intel.com/intelr-realsensetm-robotic-development-kit.html" TargetMode="External"/><Relationship Id="rId26" Type="http://schemas.openxmlformats.org/officeDocument/2006/relationships/hyperlink" Target="https://www.amazon.com/TP-LINK-Wireless-Adapter-Archer-T2UH/dp/B00UZRVY12/ref=sr_1_3?ie=UTF8&amp;qid=1468895211&amp;sr=8-3&amp;keywords=TP-link+usb+ac" TargetMode="External"/><Relationship Id="rId3" Type="http://schemas.openxmlformats.org/officeDocument/2006/relationships/hyperlink" Target="http://www.amazon.com/SPST-Black-Snap-Rocker-Switch/dp/B008X10YRC/ref=pd_sim_sbs_60_2?ie=UTF8&amp;dpID=41SKM6WaagL&amp;dpSrc=sims&amp;preST=_AC_UL160_SR160%2C160_&amp;refRID=0PH26X0KDH26FAAV057Y" TargetMode="External"/><Relationship Id="rId21" Type="http://schemas.openxmlformats.org/officeDocument/2006/relationships/hyperlink" Target="http://www.mcmaster.com/" TargetMode="External"/><Relationship Id="rId34" Type="http://schemas.openxmlformats.org/officeDocument/2006/relationships/hyperlink" Target="http://www.mcmaster.com/" TargetMode="External"/><Relationship Id="rId7" Type="http://schemas.openxmlformats.org/officeDocument/2006/relationships/hyperlink" Target="https://www.amazon.com/Venom-4000mAh-Battery-Universal-Traxxas/dp/B000W7WWFW/ref=sr_1_15?s=toys-and-games&amp;ie=UTF8&amp;qid=1466243100&amp;sr=1-15&amp;keywords=3s+lipo" TargetMode="External"/><Relationship Id="rId12" Type="http://schemas.openxmlformats.org/officeDocument/2006/relationships/hyperlink" Target="http://www.mcmaster.com/" TargetMode="External"/><Relationship Id="rId17" Type="http://schemas.openxmlformats.org/officeDocument/2006/relationships/hyperlink" Target="https://www.amazon.com/C2G-Cables-43036-4-Inch-Cable/dp/B0002GX1XA/ref=sr_1_2?ie=UTF8&amp;qid=1466456819&amp;sr=8-2&amp;keywords=small+cable+ties" TargetMode="External"/><Relationship Id="rId25" Type="http://schemas.openxmlformats.org/officeDocument/2006/relationships/hyperlink" Target="http://www.mcmaster.com/" TargetMode="External"/><Relationship Id="rId33" Type="http://schemas.openxmlformats.org/officeDocument/2006/relationships/hyperlink" Target="http://www.mcmaster.com/" TargetMode="External"/><Relationship Id="rId2" Type="http://schemas.openxmlformats.org/officeDocument/2006/relationships/hyperlink" Target="http://www.amazon.com/Battery-Tester-Voltage-Buzzer-Alarm/dp/B005GJCJOA" TargetMode="External"/><Relationship Id="rId16" Type="http://schemas.openxmlformats.org/officeDocument/2006/relationships/hyperlink" Target="https://www.amazon.com/VELCRO-Brand-Sticky-Strips-Clear/dp/B00168A18G/ref=sr_1_2?s=electronics&amp;ie=UTF8&amp;qid=1466456585&amp;sr=1-2&amp;keywords=velcro+sticker" TargetMode="External"/><Relationship Id="rId20" Type="http://schemas.openxmlformats.org/officeDocument/2006/relationships/hyperlink" Target="http://www.mcmaster.com/" TargetMode="External"/><Relationship Id="rId29" Type="http://schemas.openxmlformats.org/officeDocument/2006/relationships/hyperlink" Target="https://www.amazon.co.jp/Powers-PJ-BB1260ZZ-%E3%83%91%E3%83%AF%E3%83%BC%E3%82%BA%E3%83%99%E3%82%A2%E3%83%AA%E3%83%B3%E3%82%B0-1260%E3%82%B5%E3%82%A4%E3%82%BA-%EF%BC%8812x6x4%EF%BC%89/dp/B00C7GH1OI/ref=sr_1_1?ie=UTF8&amp;qid=1468894390&amp;sr=8-1&amp;keywords=powers+1260zz" TargetMode="External"/><Relationship Id="rId1" Type="http://schemas.openxmlformats.org/officeDocument/2006/relationships/hyperlink" Target="http://www.dfrobot.com/index.php?route=product/product&amp;path=70_119&amp;product_id=752" TargetMode="External"/><Relationship Id="rId6" Type="http://schemas.openxmlformats.org/officeDocument/2006/relationships/hyperlink" Target="http://www.robotis.us/dynamixel-mx-12w/" TargetMode="External"/><Relationship Id="rId11" Type="http://schemas.openxmlformats.org/officeDocument/2006/relationships/hyperlink" Target="http://www.mcmaster.com/" TargetMode="External"/><Relationship Id="rId24" Type="http://schemas.openxmlformats.org/officeDocument/2006/relationships/hyperlink" Target="https://www.amazon.com/Haobase-100pcs-Fully-Insulated-Disconnects-Terminal/dp/B01BHQI7U0/ref=sr_1_fkmr0_2?ie=UTF8&amp;qid=1468290469&amp;sr=8-2-fkmr0&amp;keywords=ueton%C2%AE+100pcs+Red+22%2F18-+Gauge+Nylon+female" TargetMode="External"/><Relationship Id="rId32" Type="http://schemas.openxmlformats.org/officeDocument/2006/relationships/hyperlink" Target="http://www.trossenrobotics.com/p/200mm-3-pin-dynamixel-compatible-cables-10-pack" TargetMode="External"/><Relationship Id="rId5" Type="http://schemas.openxmlformats.org/officeDocument/2006/relationships/hyperlink" Target="http://www.trossenrobotics.com/dynamixel-mx-12w-robot-actuator" TargetMode="External"/><Relationship Id="rId15" Type="http://schemas.openxmlformats.org/officeDocument/2006/relationships/hyperlink" Target="https://www.amazon.com/iMBAPrice-iMBA-CCTV-PGTM-10-Security-Camera-Pigtail/dp/B0054D80LE/ref=sr_1_81?ie=UTF8&amp;qid=1467833488&amp;sr=8-81-spons&amp;keywords=barrel+5.5mm+power+connector&amp;psc=1" TargetMode="External"/><Relationship Id="rId23" Type="http://schemas.openxmlformats.org/officeDocument/2006/relationships/hyperlink" Target="http://www.mcmaster.com/" TargetMode="External"/><Relationship Id="rId28" Type="http://schemas.openxmlformats.org/officeDocument/2006/relationships/hyperlink" Target="https://www.amazon.com/Jiewei-Adhesive-Cable-Holder-Organizer/dp/B01DIIRIAA/ref=sr_1_1?ie=UTF8&amp;qid=1468950671&amp;sr=8-1-spons&amp;keywords=cable+organizer+clip&amp;psc=1" TargetMode="External"/><Relationship Id="rId36" Type="http://schemas.openxmlformats.org/officeDocument/2006/relationships/printerSettings" Target="../printerSettings/printerSettings1.bin"/><Relationship Id="rId10" Type="http://schemas.openxmlformats.org/officeDocument/2006/relationships/hyperlink" Target="http://www.mcmaster.com/" TargetMode="External"/><Relationship Id="rId19" Type="http://schemas.openxmlformats.org/officeDocument/2006/relationships/hyperlink" Target="http://www.mcmaster.com/" TargetMode="External"/><Relationship Id="rId31" Type="http://schemas.openxmlformats.org/officeDocument/2006/relationships/hyperlink" Target="http://www.mcmaster.com/" TargetMode="External"/><Relationship Id="rId4" Type="http://schemas.openxmlformats.org/officeDocument/2006/relationships/hyperlink" Target="http://www.amazon.com/Reusable-Fastening-Velcro-Cable-Microfiber/dp/B013X0H4JI/ref=pd_sim_sbs_60_11?ie=UTF8&amp;dpID=41N39971JpL&amp;dpSrc=sims&amp;preST=_AC_UL160_SR135%2C160_&amp;refRID=1BTDCJT1T44KRCT1WYN4" TargetMode="External"/><Relationship Id="rId9" Type="http://schemas.openxmlformats.org/officeDocument/2006/relationships/hyperlink" Target="http://www.mcmaster.com/" TargetMode="External"/><Relationship Id="rId14" Type="http://schemas.openxmlformats.org/officeDocument/2006/relationships/hyperlink" Target="https://www.amazon.com/Tamiya-Male-Female-150mm-Venom/dp/B000HKEVH6" TargetMode="External"/><Relationship Id="rId22" Type="http://schemas.openxmlformats.org/officeDocument/2006/relationships/hyperlink" Target="http://www.mcmaster.com/" TargetMode="External"/><Relationship Id="rId27" Type="http://schemas.openxmlformats.org/officeDocument/2006/relationships/hyperlink" Target="http://www.mcmaster.com/" TargetMode="External"/><Relationship Id="rId30" Type="http://schemas.openxmlformats.org/officeDocument/2006/relationships/hyperlink" Target="http://www.mcmaster.com/" TargetMode="External"/><Relationship Id="rId35" Type="http://schemas.openxmlformats.org/officeDocument/2006/relationships/hyperlink" Target="http://www.mcmast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topLeftCell="A21" zoomScale="84" zoomScaleNormal="84" workbookViewId="0">
      <selection activeCell="H29" sqref="H29"/>
    </sheetView>
  </sheetViews>
  <sheetFormatPr defaultRowHeight="15.75" x14ac:dyDescent="0.25"/>
  <cols>
    <col min="1" max="1" width="17" customWidth="1"/>
    <col min="2" max="2" width="38.7109375" customWidth="1"/>
    <col min="3" max="3" width="40.7109375" customWidth="1"/>
    <col min="4" max="4" width="9.140625" style="19"/>
    <col min="5" max="5" width="9.140625" style="20"/>
    <col min="6" max="6" width="14.7109375" style="26" customWidth="1"/>
    <col min="7" max="7" width="12.85546875" style="69" customWidth="1"/>
    <col min="8" max="8" width="41.85546875" style="27" customWidth="1"/>
  </cols>
  <sheetData>
    <row r="1" spans="1:8" ht="26.25" x14ac:dyDescent="0.25">
      <c r="A1" s="1"/>
      <c r="B1" s="2" t="s">
        <v>100</v>
      </c>
      <c r="C1" s="3"/>
      <c r="D1" s="4"/>
      <c r="E1" s="21"/>
      <c r="F1" s="24"/>
      <c r="G1" s="5"/>
      <c r="H1" s="6"/>
    </row>
    <row r="2" spans="1:8" ht="21" x14ac:dyDescent="0.25">
      <c r="A2" s="1"/>
      <c r="B2" s="7" t="s">
        <v>0</v>
      </c>
      <c r="C2" s="3"/>
      <c r="D2" s="4"/>
      <c r="E2" s="21"/>
      <c r="F2" s="24"/>
      <c r="G2" s="5"/>
      <c r="H2" s="6"/>
    </row>
    <row r="3" spans="1:8" ht="19.5" thickBot="1" x14ac:dyDescent="0.3">
      <c r="A3" s="1"/>
      <c r="B3" s="8" t="s">
        <v>1</v>
      </c>
      <c r="C3" s="3"/>
      <c r="D3" s="4"/>
      <c r="E3" s="21"/>
      <c r="F3" s="24"/>
      <c r="G3" s="5"/>
      <c r="H3" s="6"/>
    </row>
    <row r="4" spans="1:8" ht="75.75" thickBot="1" x14ac:dyDescent="0.3">
      <c r="A4" s="1"/>
      <c r="B4" s="14" t="s">
        <v>2</v>
      </c>
      <c r="C4" s="15" t="s">
        <v>3</v>
      </c>
      <c r="D4" s="16" t="s">
        <v>4</v>
      </c>
      <c r="E4" s="22" t="s">
        <v>5</v>
      </c>
      <c r="F4" s="133" t="s">
        <v>6</v>
      </c>
      <c r="G4" s="134" t="s">
        <v>7</v>
      </c>
      <c r="H4" s="132" t="s">
        <v>8</v>
      </c>
    </row>
    <row r="5" spans="1:8" ht="23.25" thickBot="1" x14ac:dyDescent="0.3">
      <c r="A5" s="46" t="s">
        <v>9</v>
      </c>
      <c r="B5" s="73" t="s">
        <v>58</v>
      </c>
      <c r="C5" s="73"/>
      <c r="D5" s="74">
        <v>2.5</v>
      </c>
      <c r="E5" s="75">
        <v>1</v>
      </c>
      <c r="F5" s="76">
        <v>30</v>
      </c>
      <c r="G5" s="86">
        <f>D5*F5</f>
        <v>75</v>
      </c>
      <c r="H5" s="91" t="s">
        <v>59</v>
      </c>
    </row>
    <row r="6" spans="1:8" ht="19.5" thickBot="1" x14ac:dyDescent="0.3">
      <c r="A6" s="48">
        <f>SUM(G5:G8)</f>
        <v>91.600000000000009</v>
      </c>
      <c r="B6" s="17" t="s">
        <v>60</v>
      </c>
      <c r="C6" s="10"/>
      <c r="D6" s="64">
        <v>4.75</v>
      </c>
      <c r="E6" s="23">
        <v>1</v>
      </c>
      <c r="F6" s="25">
        <v>1</v>
      </c>
      <c r="G6" s="86">
        <f>D6*F6</f>
        <v>4.75</v>
      </c>
      <c r="H6" s="92" t="s">
        <v>106</v>
      </c>
    </row>
    <row r="7" spans="1:8" ht="19.5" thickBot="1" x14ac:dyDescent="0.3">
      <c r="A7" s="49"/>
      <c r="B7" s="17" t="s">
        <v>61</v>
      </c>
      <c r="C7" s="10"/>
      <c r="D7" s="64">
        <v>7.9</v>
      </c>
      <c r="E7" s="23">
        <v>1</v>
      </c>
      <c r="F7" s="25">
        <v>1</v>
      </c>
      <c r="G7" s="86">
        <f>D7*F7</f>
        <v>7.9</v>
      </c>
      <c r="H7" s="93" t="s">
        <v>106</v>
      </c>
    </row>
    <row r="8" spans="1:8" ht="23.25" thickBot="1" x14ac:dyDescent="0.3">
      <c r="A8" s="50"/>
      <c r="B8" s="51" t="s">
        <v>29</v>
      </c>
      <c r="C8" s="52" t="s">
        <v>30</v>
      </c>
      <c r="D8" s="53">
        <v>3.95</v>
      </c>
      <c r="E8" s="54">
        <v>1</v>
      </c>
      <c r="F8" s="55">
        <v>1</v>
      </c>
      <c r="G8" s="86">
        <f>D8*F8</f>
        <v>3.95</v>
      </c>
      <c r="H8" s="144" t="s">
        <v>107</v>
      </c>
    </row>
    <row r="9" spans="1:8" s="90" customFormat="1" ht="33.75" x14ac:dyDescent="0.25">
      <c r="A9" s="56" t="s">
        <v>10</v>
      </c>
      <c r="B9" s="147" t="s">
        <v>62</v>
      </c>
      <c r="C9" s="148" t="s">
        <v>63</v>
      </c>
      <c r="D9" s="114">
        <v>250</v>
      </c>
      <c r="E9" s="115">
        <v>1</v>
      </c>
      <c r="F9" s="116">
        <v>1</v>
      </c>
      <c r="G9" s="149">
        <f t="shared" ref="G9:G51" si="0">D9/E9*F9</f>
        <v>250</v>
      </c>
      <c r="H9" s="117" t="s">
        <v>64</v>
      </c>
    </row>
    <row r="10" spans="1:8" ht="45" x14ac:dyDescent="0.25">
      <c r="A10" s="57">
        <f>SUM(G9:G14)</f>
        <v>454.2</v>
      </c>
      <c r="B10" s="29" t="s">
        <v>11</v>
      </c>
      <c r="C10" s="30" t="s">
        <v>12</v>
      </c>
      <c r="D10" s="32">
        <v>8.5</v>
      </c>
      <c r="E10" s="31">
        <v>1</v>
      </c>
      <c r="F10" s="33">
        <v>1</v>
      </c>
      <c r="G10" s="65">
        <f t="shared" si="0"/>
        <v>8.5</v>
      </c>
      <c r="H10" s="95"/>
    </row>
    <row r="11" spans="1:8" ht="39" x14ac:dyDescent="0.25">
      <c r="A11" s="58"/>
      <c r="B11" s="35" t="s">
        <v>23</v>
      </c>
      <c r="C11" s="37" t="s">
        <v>24</v>
      </c>
      <c r="D11" s="32">
        <v>65.900000000000006</v>
      </c>
      <c r="E11" s="31">
        <v>1</v>
      </c>
      <c r="F11" s="33">
        <v>2</v>
      </c>
      <c r="G11" s="65">
        <f t="shared" si="0"/>
        <v>131.80000000000001</v>
      </c>
      <c r="H11" s="96" t="s">
        <v>108</v>
      </c>
    </row>
    <row r="12" spans="1:8" ht="18.75" x14ac:dyDescent="0.25">
      <c r="A12" s="58"/>
      <c r="B12" s="77" t="s">
        <v>26</v>
      </c>
      <c r="C12" s="78" t="s">
        <v>25</v>
      </c>
      <c r="D12" s="79"/>
      <c r="E12" s="80">
        <v>1</v>
      </c>
      <c r="F12" s="81">
        <v>0</v>
      </c>
      <c r="G12" s="82">
        <f t="shared" si="0"/>
        <v>0</v>
      </c>
      <c r="H12" s="97" t="s">
        <v>26</v>
      </c>
    </row>
    <row r="13" spans="1:8" ht="18.75" x14ac:dyDescent="0.25">
      <c r="A13" s="58"/>
      <c r="B13" s="41" t="s">
        <v>31</v>
      </c>
      <c r="C13" s="38" t="s">
        <v>32</v>
      </c>
      <c r="D13" s="39">
        <v>39.950000000000003</v>
      </c>
      <c r="E13" s="40">
        <v>1</v>
      </c>
      <c r="F13" s="33">
        <v>1</v>
      </c>
      <c r="G13" s="65">
        <f t="shared" si="0"/>
        <v>39.950000000000003</v>
      </c>
      <c r="H13" s="98"/>
    </row>
    <row r="14" spans="1:8" ht="75.75" thickBot="1" x14ac:dyDescent="0.3">
      <c r="A14" s="59"/>
      <c r="B14" s="99" t="s">
        <v>88</v>
      </c>
      <c r="C14" s="100" t="s">
        <v>87</v>
      </c>
      <c r="D14" s="101">
        <v>23.95</v>
      </c>
      <c r="E14" s="102">
        <v>1</v>
      </c>
      <c r="F14" s="103">
        <v>1</v>
      </c>
      <c r="G14" s="86">
        <f t="shared" si="0"/>
        <v>23.95</v>
      </c>
      <c r="H14" s="104" t="s">
        <v>125</v>
      </c>
    </row>
    <row r="15" spans="1:8" ht="64.5" x14ac:dyDescent="0.25">
      <c r="A15" s="94" t="s">
        <v>36</v>
      </c>
      <c r="B15" s="105" t="s">
        <v>27</v>
      </c>
      <c r="C15" s="106" t="s">
        <v>28</v>
      </c>
      <c r="D15" s="107">
        <v>41.91</v>
      </c>
      <c r="E15" s="108">
        <v>1</v>
      </c>
      <c r="F15" s="47">
        <v>1</v>
      </c>
      <c r="G15" s="85">
        <f t="shared" si="0"/>
        <v>41.91</v>
      </c>
      <c r="H15" s="109" t="s">
        <v>109</v>
      </c>
    </row>
    <row r="16" spans="1:8" ht="24" x14ac:dyDescent="0.25">
      <c r="A16" s="60">
        <f>SUM(G15:G24)</f>
        <v>56.096999999999994</v>
      </c>
      <c r="B16" s="9" t="s">
        <v>13</v>
      </c>
      <c r="C16" s="18" t="s">
        <v>14</v>
      </c>
      <c r="D16" s="11">
        <v>2.96</v>
      </c>
      <c r="E16" s="23">
        <v>1</v>
      </c>
      <c r="F16" s="25">
        <v>1</v>
      </c>
      <c r="G16" s="66">
        <f t="shared" si="0"/>
        <v>2.96</v>
      </c>
      <c r="H16" s="110" t="s">
        <v>15</v>
      </c>
    </row>
    <row r="17" spans="1:8" ht="30" x14ac:dyDescent="0.25">
      <c r="A17" s="60"/>
      <c r="B17" s="13" t="s">
        <v>54</v>
      </c>
      <c r="C17" s="42" t="s">
        <v>55</v>
      </c>
      <c r="D17" s="11">
        <v>3.99</v>
      </c>
      <c r="E17" s="23">
        <v>1</v>
      </c>
      <c r="F17" s="25">
        <v>1</v>
      </c>
      <c r="G17" s="66">
        <f t="shared" si="0"/>
        <v>3.99</v>
      </c>
      <c r="H17" s="111" t="s">
        <v>110</v>
      </c>
    </row>
    <row r="18" spans="1:8" ht="90" x14ac:dyDescent="0.25">
      <c r="A18" s="60"/>
      <c r="B18" s="13" t="s">
        <v>56</v>
      </c>
      <c r="C18" s="42" t="s">
        <v>53</v>
      </c>
      <c r="D18" s="11">
        <v>5.99</v>
      </c>
      <c r="E18" s="23">
        <v>10</v>
      </c>
      <c r="F18" s="25">
        <v>1</v>
      </c>
      <c r="G18" s="66">
        <f t="shared" si="0"/>
        <v>0.59899999999999998</v>
      </c>
      <c r="H18" s="93" t="s">
        <v>104</v>
      </c>
    </row>
    <row r="19" spans="1:8" ht="75" x14ac:dyDescent="0.25">
      <c r="A19" s="61"/>
      <c r="B19" s="13" t="s">
        <v>121</v>
      </c>
      <c r="C19" s="42" t="s">
        <v>122</v>
      </c>
      <c r="D19" s="11">
        <v>15.99</v>
      </c>
      <c r="E19" s="23">
        <v>10</v>
      </c>
      <c r="F19" s="25">
        <v>1</v>
      </c>
      <c r="G19" s="66">
        <f t="shared" si="0"/>
        <v>1.599</v>
      </c>
      <c r="H19" s="93" t="s">
        <v>128</v>
      </c>
    </row>
    <row r="20" spans="1:8" ht="90" x14ac:dyDescent="0.25">
      <c r="A20" s="61"/>
      <c r="B20" s="9" t="s">
        <v>18</v>
      </c>
      <c r="C20" s="42" t="s">
        <v>19</v>
      </c>
      <c r="D20" s="11">
        <v>4.17</v>
      </c>
      <c r="E20" s="23">
        <v>5</v>
      </c>
      <c r="F20" s="25">
        <v>2</v>
      </c>
      <c r="G20" s="66">
        <f t="shared" si="0"/>
        <v>1.6679999999999999</v>
      </c>
      <c r="H20" s="93" t="s">
        <v>105</v>
      </c>
    </row>
    <row r="21" spans="1:8" ht="90" x14ac:dyDescent="0.25">
      <c r="A21" s="61"/>
      <c r="B21" s="13" t="s">
        <v>33</v>
      </c>
      <c r="C21" s="45" t="s">
        <v>57</v>
      </c>
      <c r="D21" s="11">
        <v>5.99</v>
      </c>
      <c r="E21" s="12">
        <v>100</v>
      </c>
      <c r="F21" s="87">
        <v>4</v>
      </c>
      <c r="G21" s="66">
        <f t="shared" si="0"/>
        <v>0.23960000000000001</v>
      </c>
      <c r="H21" s="93" t="s">
        <v>126</v>
      </c>
    </row>
    <row r="22" spans="1:8" ht="45" x14ac:dyDescent="0.25">
      <c r="A22" s="61"/>
      <c r="B22" s="9" t="s">
        <v>34</v>
      </c>
      <c r="C22" s="43" t="s">
        <v>35</v>
      </c>
      <c r="D22" s="11">
        <v>4.1900000000000004</v>
      </c>
      <c r="E22" s="12">
        <v>100</v>
      </c>
      <c r="F22" s="87">
        <v>6</v>
      </c>
      <c r="G22" s="66">
        <f t="shared" si="0"/>
        <v>0.25140000000000007</v>
      </c>
      <c r="H22" s="110" t="s">
        <v>127</v>
      </c>
    </row>
    <row r="23" spans="1:8" ht="45" x14ac:dyDescent="0.25">
      <c r="A23" s="61"/>
      <c r="B23" s="9" t="s">
        <v>96</v>
      </c>
      <c r="C23" s="43" t="s">
        <v>97</v>
      </c>
      <c r="D23" s="11">
        <v>13.9</v>
      </c>
      <c r="E23" s="12">
        <v>10</v>
      </c>
      <c r="F23" s="87">
        <v>1</v>
      </c>
      <c r="G23" s="66">
        <f t="shared" si="0"/>
        <v>1.3900000000000001</v>
      </c>
      <c r="H23" s="110"/>
    </row>
    <row r="24" spans="1:8" ht="45" x14ac:dyDescent="0.25">
      <c r="A24" s="61"/>
      <c r="B24" s="9" t="s">
        <v>95</v>
      </c>
      <c r="C24" s="43" t="s">
        <v>98</v>
      </c>
      <c r="D24" s="11">
        <v>14.9</v>
      </c>
      <c r="E24" s="12">
        <v>10</v>
      </c>
      <c r="F24" s="87">
        <v>1</v>
      </c>
      <c r="G24" s="66">
        <f t="shared" si="0"/>
        <v>1.49</v>
      </c>
      <c r="H24" s="110"/>
    </row>
    <row r="25" spans="1:8" ht="19.5" thickBot="1" x14ac:dyDescent="0.3">
      <c r="A25" s="150"/>
      <c r="B25" s="151" t="s">
        <v>129</v>
      </c>
      <c r="C25" s="152"/>
      <c r="D25" s="153"/>
      <c r="E25" s="154"/>
      <c r="F25" s="155">
        <v>1</v>
      </c>
      <c r="G25" s="66"/>
      <c r="H25" s="156" t="s">
        <v>130</v>
      </c>
    </row>
    <row r="26" spans="1:8" ht="75" x14ac:dyDescent="0.25">
      <c r="A26" s="28" t="s">
        <v>17</v>
      </c>
      <c r="B26" s="112" t="s">
        <v>16</v>
      </c>
      <c r="C26" s="113" t="s">
        <v>48</v>
      </c>
      <c r="D26" s="114">
        <v>2.09</v>
      </c>
      <c r="E26" s="115">
        <v>4</v>
      </c>
      <c r="F26" s="116">
        <v>0.5</v>
      </c>
      <c r="G26" s="85">
        <f t="shared" si="0"/>
        <v>0.26124999999999998</v>
      </c>
      <c r="H26" s="117" t="s">
        <v>22</v>
      </c>
    </row>
    <row r="27" spans="1:8" ht="30" x14ac:dyDescent="0.25">
      <c r="A27" s="44">
        <f>SUM(G26:G51)</f>
        <v>48.665549999999996</v>
      </c>
      <c r="B27" s="118" t="s">
        <v>20</v>
      </c>
      <c r="C27" s="30" t="s">
        <v>21</v>
      </c>
      <c r="D27" s="32">
        <v>9.98</v>
      </c>
      <c r="E27" s="31">
        <v>50</v>
      </c>
      <c r="F27" s="33">
        <v>4</v>
      </c>
      <c r="G27" s="67">
        <f t="shared" si="0"/>
        <v>0.7984</v>
      </c>
      <c r="H27" s="119"/>
    </row>
    <row r="28" spans="1:8" s="20" customFormat="1" ht="75" x14ac:dyDescent="0.25">
      <c r="A28" s="140"/>
      <c r="B28" s="136" t="s">
        <v>49</v>
      </c>
      <c r="C28" s="141" t="s">
        <v>50</v>
      </c>
      <c r="D28" s="32">
        <v>2.59</v>
      </c>
      <c r="E28" s="31">
        <v>100</v>
      </c>
      <c r="F28" s="33">
        <v>15</v>
      </c>
      <c r="G28" s="142">
        <f t="shared" si="0"/>
        <v>0.38850000000000001</v>
      </c>
      <c r="H28" s="143" t="s">
        <v>131</v>
      </c>
    </row>
    <row r="29" spans="1:8" ht="45" x14ac:dyDescent="0.25">
      <c r="A29" s="63"/>
      <c r="B29" s="145" t="s">
        <v>154</v>
      </c>
      <c r="C29" s="38" t="s">
        <v>155</v>
      </c>
      <c r="D29" s="35">
        <v>3.97</v>
      </c>
      <c r="E29" s="40">
        <v>1</v>
      </c>
      <c r="F29" s="33">
        <v>2</v>
      </c>
      <c r="G29" s="67">
        <f t="shared" si="0"/>
        <v>7.94</v>
      </c>
      <c r="H29" s="121" t="s">
        <v>67</v>
      </c>
    </row>
    <row r="30" spans="1:8" ht="18.75" x14ac:dyDescent="0.25">
      <c r="A30" s="62"/>
      <c r="B30" s="120" t="s">
        <v>65</v>
      </c>
      <c r="C30" s="38" t="s">
        <v>66</v>
      </c>
      <c r="D30" s="39">
        <v>5.8</v>
      </c>
      <c r="E30" s="40">
        <v>50</v>
      </c>
      <c r="F30" s="33">
        <v>24</v>
      </c>
      <c r="G30" s="67">
        <f t="shared" si="0"/>
        <v>2.7839999999999998</v>
      </c>
      <c r="H30" s="121" t="s">
        <v>68</v>
      </c>
    </row>
    <row r="31" spans="1:8" ht="18.75" x14ac:dyDescent="0.25">
      <c r="A31" s="28"/>
      <c r="B31" s="120" t="s">
        <v>38</v>
      </c>
      <c r="C31" s="38" t="s">
        <v>37</v>
      </c>
      <c r="D31" s="39">
        <v>3.27</v>
      </c>
      <c r="E31" s="40">
        <v>100</v>
      </c>
      <c r="F31" s="33">
        <v>37</v>
      </c>
      <c r="G31" s="67">
        <f t="shared" si="0"/>
        <v>1.2099</v>
      </c>
      <c r="H31" s="121" t="s">
        <v>120</v>
      </c>
    </row>
    <row r="32" spans="1:8" ht="45" x14ac:dyDescent="0.25">
      <c r="A32" s="44"/>
      <c r="B32" s="145" t="s">
        <v>123</v>
      </c>
      <c r="C32" s="38" t="s">
        <v>39</v>
      </c>
      <c r="D32" s="39">
        <v>2.91</v>
      </c>
      <c r="E32" s="40">
        <v>1</v>
      </c>
      <c r="F32" s="33">
        <v>2</v>
      </c>
      <c r="G32" s="67">
        <f t="shared" si="0"/>
        <v>5.82</v>
      </c>
      <c r="H32" s="146" t="s">
        <v>113</v>
      </c>
    </row>
    <row r="33" spans="1:8" ht="21" x14ac:dyDescent="0.35">
      <c r="A33" s="36"/>
      <c r="B33" s="120" t="s">
        <v>40</v>
      </c>
      <c r="C33" s="38" t="s">
        <v>41</v>
      </c>
      <c r="D33" s="39">
        <v>8.56</v>
      </c>
      <c r="E33" s="40">
        <v>100</v>
      </c>
      <c r="F33" s="33">
        <v>4</v>
      </c>
      <c r="G33" s="67">
        <f t="shared" si="0"/>
        <v>0.34240000000000004</v>
      </c>
      <c r="H33" s="96" t="s">
        <v>132</v>
      </c>
    </row>
    <row r="34" spans="1:8" ht="18.75" x14ac:dyDescent="0.25">
      <c r="A34" s="34"/>
      <c r="B34" s="120" t="s">
        <v>42</v>
      </c>
      <c r="C34" s="38" t="s">
        <v>43</v>
      </c>
      <c r="D34" s="39">
        <v>5.77</v>
      </c>
      <c r="E34" s="40">
        <v>100</v>
      </c>
      <c r="F34" s="33">
        <v>7</v>
      </c>
      <c r="G34" s="67">
        <f t="shared" si="0"/>
        <v>0.40389999999999998</v>
      </c>
      <c r="H34" s="122" t="s">
        <v>77</v>
      </c>
    </row>
    <row r="35" spans="1:8" ht="18.75" x14ac:dyDescent="0.25">
      <c r="A35" s="34"/>
      <c r="B35" s="120" t="s">
        <v>69</v>
      </c>
      <c r="C35" s="38" t="s">
        <v>86</v>
      </c>
      <c r="D35" s="39">
        <v>5.6</v>
      </c>
      <c r="E35" s="40">
        <v>100</v>
      </c>
      <c r="F35" s="33">
        <v>2</v>
      </c>
      <c r="G35" s="67">
        <f t="shared" si="0"/>
        <v>0.11199999999999999</v>
      </c>
      <c r="H35" s="122" t="s">
        <v>133</v>
      </c>
    </row>
    <row r="36" spans="1:8" ht="30" x14ac:dyDescent="0.25">
      <c r="A36" s="34"/>
      <c r="B36" s="145" t="s">
        <v>115</v>
      </c>
      <c r="C36" s="38" t="s">
        <v>114</v>
      </c>
      <c r="D36" s="39">
        <v>0.7</v>
      </c>
      <c r="E36" s="40">
        <v>1</v>
      </c>
      <c r="F36" s="33">
        <v>4</v>
      </c>
      <c r="G36" s="67">
        <f t="shared" si="0"/>
        <v>2.8</v>
      </c>
      <c r="H36" s="122" t="s">
        <v>116</v>
      </c>
    </row>
    <row r="37" spans="1:8" ht="18.75" x14ac:dyDescent="0.25">
      <c r="A37" s="34"/>
      <c r="B37" s="120" t="s">
        <v>78</v>
      </c>
      <c r="C37" s="38" t="s">
        <v>79</v>
      </c>
      <c r="D37" s="39">
        <v>7.7</v>
      </c>
      <c r="E37" s="40">
        <v>100</v>
      </c>
      <c r="F37" s="33">
        <v>8</v>
      </c>
      <c r="G37" s="67">
        <f t="shared" si="0"/>
        <v>0.61599999999999999</v>
      </c>
      <c r="H37" s="122" t="s">
        <v>44</v>
      </c>
    </row>
    <row r="38" spans="1:8" ht="30" x14ac:dyDescent="0.25">
      <c r="A38" s="34"/>
      <c r="B38" s="145" t="s">
        <v>117</v>
      </c>
      <c r="C38" s="38" t="s">
        <v>118</v>
      </c>
      <c r="D38" s="39">
        <v>0.49</v>
      </c>
      <c r="E38" s="40">
        <v>1</v>
      </c>
      <c r="F38" s="33">
        <v>4</v>
      </c>
      <c r="G38" s="67">
        <f t="shared" si="0"/>
        <v>1.96</v>
      </c>
      <c r="H38" s="122" t="s">
        <v>45</v>
      </c>
    </row>
    <row r="39" spans="1:8" ht="30" x14ac:dyDescent="0.25">
      <c r="A39" s="34"/>
      <c r="B39" s="145" t="s">
        <v>124</v>
      </c>
      <c r="C39" s="37" t="s">
        <v>119</v>
      </c>
      <c r="D39" s="39">
        <v>4.24</v>
      </c>
      <c r="E39" s="40">
        <v>100</v>
      </c>
      <c r="F39" s="33">
        <v>4</v>
      </c>
      <c r="G39" s="67">
        <f t="shared" si="0"/>
        <v>0.1696</v>
      </c>
      <c r="H39" s="122" t="s">
        <v>45</v>
      </c>
    </row>
    <row r="40" spans="1:8" ht="18.75" x14ac:dyDescent="0.25">
      <c r="A40" s="34"/>
      <c r="B40" s="120" t="s">
        <v>112</v>
      </c>
      <c r="C40" s="38" t="s">
        <v>111</v>
      </c>
      <c r="D40" s="39">
        <v>4.5199999999999996</v>
      </c>
      <c r="E40" s="40">
        <v>100</v>
      </c>
      <c r="F40" s="33">
        <v>28</v>
      </c>
      <c r="G40" s="67">
        <f>D40/E40*F40</f>
        <v>1.2655999999999998</v>
      </c>
      <c r="H40" s="122" t="s">
        <v>134</v>
      </c>
    </row>
    <row r="41" spans="1:8" ht="26.25" x14ac:dyDescent="0.25">
      <c r="A41" s="34"/>
      <c r="B41" s="120" t="s">
        <v>47</v>
      </c>
      <c r="C41" s="38" t="s">
        <v>46</v>
      </c>
      <c r="D41" s="39">
        <v>6.82</v>
      </c>
      <c r="E41" s="40">
        <v>10</v>
      </c>
      <c r="F41" s="33">
        <v>12</v>
      </c>
      <c r="G41" s="67">
        <f>D41/E41*F41</f>
        <v>8.1840000000000011</v>
      </c>
      <c r="H41" s="96" t="s">
        <v>135</v>
      </c>
    </row>
    <row r="42" spans="1:8" ht="30" x14ac:dyDescent="0.25">
      <c r="A42" s="34"/>
      <c r="B42" s="120" t="s">
        <v>52</v>
      </c>
      <c r="C42" s="38" t="s">
        <v>51</v>
      </c>
      <c r="D42" s="39">
        <v>2.84</v>
      </c>
      <c r="E42" s="40">
        <v>100</v>
      </c>
      <c r="F42" s="33">
        <v>10</v>
      </c>
      <c r="G42" s="67">
        <f t="shared" si="0"/>
        <v>0.28399999999999997</v>
      </c>
      <c r="H42" s="123" t="s">
        <v>136</v>
      </c>
    </row>
    <row r="43" spans="1:8" ht="30" x14ac:dyDescent="0.25">
      <c r="A43" s="34"/>
      <c r="B43" s="124" t="s">
        <v>70</v>
      </c>
      <c r="C43" s="38" t="s">
        <v>71</v>
      </c>
      <c r="D43" s="39">
        <v>1.3</v>
      </c>
      <c r="E43" s="40">
        <v>1</v>
      </c>
      <c r="F43" s="33">
        <v>2</v>
      </c>
      <c r="G43" s="67">
        <f t="shared" si="0"/>
        <v>2.6</v>
      </c>
      <c r="H43" s="123" t="s">
        <v>137</v>
      </c>
    </row>
    <row r="44" spans="1:8" ht="45" x14ac:dyDescent="0.25">
      <c r="A44" s="34"/>
      <c r="B44" s="125" t="s">
        <v>72</v>
      </c>
      <c r="C44" s="38" t="s">
        <v>73</v>
      </c>
      <c r="D44" s="39">
        <v>9.8800000000000008</v>
      </c>
      <c r="E44" s="40">
        <v>50</v>
      </c>
      <c r="F44" s="33">
        <v>10</v>
      </c>
      <c r="G44" s="68">
        <f t="shared" si="0"/>
        <v>1.9760000000000002</v>
      </c>
      <c r="H44" s="126" t="s">
        <v>138</v>
      </c>
    </row>
    <row r="45" spans="1:8" ht="28.5" customHeight="1" x14ac:dyDescent="0.25">
      <c r="A45" s="34"/>
      <c r="B45" s="127" t="s">
        <v>82</v>
      </c>
      <c r="C45" s="38" t="s">
        <v>80</v>
      </c>
      <c r="D45" s="39">
        <v>0.66</v>
      </c>
      <c r="E45" s="40">
        <v>1</v>
      </c>
      <c r="F45" s="33">
        <v>2</v>
      </c>
      <c r="G45" s="72">
        <f t="shared" si="0"/>
        <v>1.32</v>
      </c>
      <c r="H45" s="128" t="s">
        <v>81</v>
      </c>
    </row>
    <row r="46" spans="1:8" ht="30" x14ac:dyDescent="0.25">
      <c r="A46" s="34"/>
      <c r="B46" s="118" t="s">
        <v>139</v>
      </c>
      <c r="C46" s="37" t="s">
        <v>74</v>
      </c>
      <c r="D46" s="39">
        <v>4.2699999999999996</v>
      </c>
      <c r="E46" s="40">
        <v>100</v>
      </c>
      <c r="F46" s="33">
        <v>2</v>
      </c>
      <c r="G46" s="68">
        <f t="shared" si="0"/>
        <v>8.539999999999999E-2</v>
      </c>
      <c r="H46" s="123" t="s">
        <v>140</v>
      </c>
    </row>
    <row r="47" spans="1:8" ht="18.75" x14ac:dyDescent="0.25">
      <c r="A47" s="34"/>
      <c r="B47" s="118" t="s">
        <v>83</v>
      </c>
      <c r="C47" s="70" t="s">
        <v>84</v>
      </c>
      <c r="D47" s="39">
        <v>0.93</v>
      </c>
      <c r="E47" s="40">
        <v>1</v>
      </c>
      <c r="F47" s="33">
        <v>2</v>
      </c>
      <c r="G47" s="68">
        <f t="shared" si="0"/>
        <v>1.86</v>
      </c>
      <c r="H47" s="123" t="s">
        <v>85</v>
      </c>
    </row>
    <row r="48" spans="1:8" ht="28.5" customHeight="1" x14ac:dyDescent="0.25">
      <c r="A48" s="34"/>
      <c r="B48" s="124" t="s">
        <v>141</v>
      </c>
      <c r="C48" s="38" t="s">
        <v>76</v>
      </c>
      <c r="D48" s="39">
        <v>11.16</v>
      </c>
      <c r="E48" s="40">
        <v>100</v>
      </c>
      <c r="F48" s="33">
        <v>8</v>
      </c>
      <c r="G48" s="68">
        <f t="shared" si="0"/>
        <v>0.89280000000000004</v>
      </c>
      <c r="H48" s="129" t="s">
        <v>75</v>
      </c>
    </row>
    <row r="49" spans="1:8" ht="30" x14ac:dyDescent="0.25">
      <c r="A49" s="34"/>
      <c r="B49" s="130" t="s">
        <v>89</v>
      </c>
      <c r="C49" s="84" t="s">
        <v>90</v>
      </c>
      <c r="D49" s="79">
        <v>7.67</v>
      </c>
      <c r="E49" s="80">
        <v>1</v>
      </c>
      <c r="F49" s="81">
        <v>0</v>
      </c>
      <c r="G49" s="83">
        <f t="shared" si="0"/>
        <v>0</v>
      </c>
      <c r="H49" s="131" t="s">
        <v>101</v>
      </c>
    </row>
    <row r="50" spans="1:8" s="20" customFormat="1" ht="135" x14ac:dyDescent="0.25">
      <c r="A50" s="135"/>
      <c r="B50" s="136" t="s">
        <v>94</v>
      </c>
      <c r="C50" s="137" t="s">
        <v>93</v>
      </c>
      <c r="D50" s="71">
        <v>11.08</v>
      </c>
      <c r="E50" s="40">
        <v>10</v>
      </c>
      <c r="F50" s="33">
        <v>4</v>
      </c>
      <c r="G50" s="138">
        <f t="shared" si="0"/>
        <v>4.4320000000000004</v>
      </c>
      <c r="H50" s="139" t="s">
        <v>102</v>
      </c>
    </row>
    <row r="51" spans="1:8" s="20" customFormat="1" ht="90" x14ac:dyDescent="0.25">
      <c r="A51" s="135"/>
      <c r="B51" s="159" t="s">
        <v>91</v>
      </c>
      <c r="C51" s="160" t="s">
        <v>92</v>
      </c>
      <c r="D51" s="161">
        <v>7.99</v>
      </c>
      <c r="E51" s="162">
        <v>100</v>
      </c>
      <c r="F51" s="163">
        <v>2</v>
      </c>
      <c r="G51" s="164">
        <f t="shared" si="0"/>
        <v>0.1598</v>
      </c>
      <c r="H51" s="165" t="s">
        <v>103</v>
      </c>
    </row>
    <row r="52" spans="1:8" ht="55.5" customHeight="1" x14ac:dyDescent="0.3">
      <c r="A52" s="158" t="s">
        <v>142</v>
      </c>
      <c r="B52" s="166" t="s">
        <v>143</v>
      </c>
      <c r="C52" s="166"/>
      <c r="D52" s="167"/>
      <c r="E52" s="168"/>
      <c r="F52" s="169"/>
      <c r="G52" s="170"/>
      <c r="H52" s="166" t="s">
        <v>144</v>
      </c>
    </row>
    <row r="53" spans="1:8" ht="55.5" customHeight="1" x14ac:dyDescent="0.3">
      <c r="A53" s="158"/>
      <c r="B53" s="166" t="s">
        <v>145</v>
      </c>
      <c r="C53" s="166"/>
      <c r="D53" s="167"/>
      <c r="E53" s="168"/>
      <c r="F53" s="169"/>
      <c r="G53" s="170"/>
      <c r="H53" s="166" t="s">
        <v>152</v>
      </c>
    </row>
    <row r="54" spans="1:8" ht="55.5" customHeight="1" x14ac:dyDescent="0.3">
      <c r="A54" s="158"/>
      <c r="B54" s="166" t="s">
        <v>146</v>
      </c>
      <c r="C54" s="166"/>
      <c r="D54" s="167"/>
      <c r="E54" s="168"/>
      <c r="F54" s="169"/>
      <c r="G54" s="170"/>
      <c r="H54" s="166" t="s">
        <v>148</v>
      </c>
    </row>
    <row r="55" spans="1:8" ht="55.5" customHeight="1" x14ac:dyDescent="0.3">
      <c r="A55" s="158"/>
      <c r="B55" s="166" t="s">
        <v>150</v>
      </c>
      <c r="C55" s="166"/>
      <c r="D55" s="167"/>
      <c r="E55" s="168"/>
      <c r="F55" s="169"/>
      <c r="G55" s="170"/>
      <c r="H55" s="166" t="s">
        <v>151</v>
      </c>
    </row>
    <row r="56" spans="1:8" ht="55.5" customHeight="1" x14ac:dyDescent="0.3">
      <c r="A56" s="158"/>
      <c r="B56" s="166" t="s">
        <v>147</v>
      </c>
      <c r="C56" s="166"/>
      <c r="D56" s="167"/>
      <c r="E56" s="168"/>
      <c r="F56" s="169"/>
      <c r="G56" s="170"/>
      <c r="H56" s="166" t="s">
        <v>149</v>
      </c>
    </row>
    <row r="57" spans="1:8" ht="55.5" customHeight="1" x14ac:dyDescent="0.3">
      <c r="A57" s="157"/>
    </row>
    <row r="58" spans="1:8" x14ac:dyDescent="0.25">
      <c r="F58" s="26" t="s">
        <v>99</v>
      </c>
      <c r="G58" s="89">
        <f>SUM(G5:G51)</f>
        <v>650.56255000000021</v>
      </c>
    </row>
    <row r="59" spans="1:8" x14ac:dyDescent="0.25">
      <c r="F59" s="26" t="s">
        <v>153</v>
      </c>
      <c r="G59" s="69">
        <f>SUM(F6:F56)+31</f>
        <v>259.5</v>
      </c>
    </row>
    <row r="61" spans="1:8" x14ac:dyDescent="0.25">
      <c r="F61" s="88"/>
    </row>
  </sheetData>
  <hyperlinks>
    <hyperlink ref="C10" r:id="rId1" location=".VpaHJ1LtvT9"/>
    <hyperlink ref="C16" r:id="rId2"/>
    <hyperlink ref="C20" r:id="rId3"/>
    <hyperlink ref="C27" r:id="rId4"/>
    <hyperlink ref="C11" r:id="rId5" display="http://www.trossenrobotics.com/dynamixel-mx-12w-robot-actuator"/>
    <hyperlink ref="C12" r:id="rId6"/>
    <hyperlink ref="C15" r:id="rId7" display="https://www.amazon.com/Venom-4000mAh-Battery-Universal-Traxxas/dp/B000W7WWFW/ref=sr_1_15?s=toys-and-games&amp;ie=UTF8&amp;qid=1466243100&amp;sr=1-15&amp;keywords=3s+lipo"/>
    <hyperlink ref="C22" r:id="rId8"/>
    <hyperlink ref="C31" r:id="rId9" location="90576a102/=12xtc3z"/>
    <hyperlink ref="C32" r:id="rId10" location="95947a075/=12xtho2"/>
    <hyperlink ref="C33" r:id="rId11" location="91292a111/=12xtjlw"/>
    <hyperlink ref="C34" r:id="rId12" location="94500a222/=12xtm3r"/>
    <hyperlink ref="C41" r:id="rId13" location="93625a101/=12xu5kl"/>
    <hyperlink ref="C17" r:id="rId14"/>
    <hyperlink ref="C18" r:id="rId15"/>
    <hyperlink ref="C26" r:id="rId16"/>
    <hyperlink ref="C28" r:id="rId17"/>
    <hyperlink ref="C9" r:id="rId18"/>
    <hyperlink ref="C42" r:id="rId19" location="95610a530/=135yg98"/>
    <hyperlink ref="C43" r:id="rId20" location="92981a106/=138tvan"/>
    <hyperlink ref="C44" r:id="rId21" location="97725a600/=138tyo9"/>
    <hyperlink ref="C46" r:id="rId22" location="90576a104/=138uvlh"/>
    <hyperlink ref="C48" r:id="rId23" location="91290a049/=138vb62"/>
    <hyperlink ref="C21" r:id="rId24"/>
    <hyperlink ref="C45" r:id="rId25" location="94669a169/=139qmrc"/>
    <hyperlink ref="C14" r:id="rId26"/>
    <hyperlink ref="C49" r:id="rId27" location="7804k112/=13coawe"/>
    <hyperlink ref="C51" r:id="rId28"/>
    <hyperlink ref="C50" r:id="rId29" display="https://www.amazon.co.jp/Powers-PJ-BB1260ZZ-%E3%83%91%E3%83%AF%E3%83%BC%E3%82%BA%E3%83%99%E3%82%A2%E3%83%AA%E3%83%B3%E3%82%B0-1260%E3%82%B5%E3%82%A4%E3%82%BA-%EF%BC%8812x6x4%EF%BC%89/dp/B00C7GH1OI/ref=sr_1_1?ie=UTF8&amp;qid=1468894390&amp;sr=8-1&amp;keywords=powers+1260zz"/>
    <hyperlink ref="C40" r:id="rId30" location="92000a015/=140t8vj"/>
    <hyperlink ref="C39" r:id="rId31" location="92005a124/=140u2lr"/>
    <hyperlink ref="C23" r:id="rId32"/>
    <hyperlink ref="C30" r:id="rId33" location="92095a168/=138tce6"/>
    <hyperlink ref="C37" r:id="rId34" location="90128a183/=139q9z0"/>
    <hyperlink ref="C29" r:id="rId35" location="9464k161/=14o4emp"/>
  </hyperlinks>
  <pageMargins left="0.7" right="0.7" top="0.75" bottom="0.75" header="0.3" footer="0.3"/>
  <pageSetup orientation="portrait"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whocares</dc:creator>
  <cp:lastModifiedBy>Verge, Oleg</cp:lastModifiedBy>
  <cp:lastPrinted>2016-07-14T23:47:12Z</cp:lastPrinted>
  <dcterms:created xsi:type="dcterms:W3CDTF">2016-06-20T17:26:57Z</dcterms:created>
  <dcterms:modified xsi:type="dcterms:W3CDTF">2016-10-24T19:35:42Z</dcterms:modified>
</cp:coreProperties>
</file>