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dmcco\Documents\GitHub\OpenSatKit\cosmos\lib\tbl_tools\tlm\test\input\"/>
    </mc:Choice>
  </mc:AlternateContent>
  <xr:revisionPtr revIDLastSave="0" documentId="13_ncr:1_{3F64ABC0-869C-4B37-92DB-6B3E877D8BCC}" xr6:coauthVersionLast="45" xr6:coauthVersionMax="45" xr10:uidLastSave="{00000000-0000-0000-0000-000000000000}"/>
  <bookViews>
    <workbookView xWindow="-108" yWindow="-108" windowWidth="23256" windowHeight="13176" firstSheet="2" activeTab="2" xr2:uid="{00000000-000D-0000-FFFF-FFFF00000000}"/>
  </bookViews>
  <sheets>
    <sheet name="Change History" sheetId="4" r:id="rId1"/>
    <sheet name="TO Filter" sheetId="3" r:id="rId2"/>
    <sheet name="DS Filter" sheetId="2" r:id="rId3"/>
  </sheets>
  <externalReferences>
    <externalReference r:id="rId4"/>
    <externalReference r:id="rId5"/>
  </externalReferences>
  <definedNames>
    <definedName name="_xlnm._FilterDatabase" localSheetId="2" hidden="1">'DS Filter'!$A$12:$AB$409</definedName>
    <definedName name="_xlnm._FilterDatabase" localSheetId="1" hidden="1">'TO Filter'!$A$15:$AJ$499</definedName>
    <definedName name="AP_EVENT_TYPE" localSheetId="0">'[1]LC ActionPoints'!$J$15:$J$18</definedName>
    <definedName name="AP_EVENT_TYPE" localSheetId="1">#REF!</definedName>
    <definedName name="AP_EVENT_TYPE">'[2]LC ActionPoints'!$J$15:$J$18</definedName>
    <definedName name="AP_STATE" localSheetId="0">'[1]LC ActionPoints'!$D$15:$D$19</definedName>
    <definedName name="AP_STATE" localSheetId="1">#REF!</definedName>
    <definedName name="AP_STATE">'[2]LC ActionPoints'!$D$15:$D$19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9" i="3" l="1"/>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7" i="3"/>
  <c r="W508" i="3"/>
  <c r="W16"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7" i="3"/>
  <c r="Q508" i="3"/>
  <c r="K200" i="3"/>
  <c r="K195" i="3"/>
  <c r="K196" i="3"/>
  <c r="K197" i="3"/>
  <c r="K198" i="3"/>
  <c r="K199"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Q506" i="3" s="1"/>
  <c r="K507" i="3"/>
  <c r="K508" i="3"/>
  <c r="K183" i="3"/>
  <c r="K184" i="3"/>
  <c r="K185" i="3"/>
  <c r="K186" i="3"/>
  <c r="K187" i="3"/>
  <c r="K188" i="3"/>
  <c r="K189" i="3"/>
  <c r="K190" i="3"/>
  <c r="K191" i="3"/>
  <c r="K192" i="3"/>
  <c r="K193" i="3"/>
  <c r="K194" i="3"/>
  <c r="K174" i="3"/>
  <c r="K175" i="3"/>
  <c r="K176" i="3"/>
  <c r="K177" i="3"/>
  <c r="K178" i="3"/>
  <c r="K179" i="3"/>
  <c r="K180" i="3"/>
  <c r="K181" i="3"/>
  <c r="K182"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H194" i="3"/>
  <c r="H193" i="3"/>
  <c r="H192" i="3"/>
  <c r="H505" i="3"/>
  <c r="H162" i="3"/>
  <c r="H163" i="3"/>
  <c r="H164" i="3"/>
  <c r="H161" i="3"/>
  <c r="H160" i="3"/>
  <c r="H200" i="3"/>
  <c r="H189" i="3"/>
  <c r="H186" i="3"/>
  <c r="H183" i="3"/>
  <c r="H180" i="3"/>
  <c r="H171" i="3"/>
  <c r="H31" i="3"/>
  <c r="H28" i="3"/>
  <c r="H26" i="3"/>
  <c r="H22" i="3"/>
  <c r="W506" i="3" l="1"/>
  <c r="W10" i="3" s="1"/>
  <c r="A497" i="3"/>
  <c r="A498" i="3"/>
  <c r="A499" i="3"/>
  <c r="A500" i="3"/>
  <c r="A501" i="3" s="1"/>
  <c r="A502" i="3" s="1"/>
  <c r="A503" i="3" s="1"/>
  <c r="A504" i="3" s="1"/>
  <c r="A505" i="3" s="1"/>
  <c r="A506" i="3" s="1"/>
  <c r="A507" i="3" s="1"/>
  <c r="A508" i="3" s="1"/>
  <c r="A496" i="3"/>
  <c r="AC497" i="3"/>
  <c r="AB497" i="3"/>
  <c r="V497" i="3"/>
  <c r="P497" i="3"/>
  <c r="AC496" i="3"/>
  <c r="AB496" i="3"/>
  <c r="V496" i="3"/>
  <c r="P496" i="3"/>
  <c r="V505" i="3"/>
  <c r="P505" i="3"/>
  <c r="V504" i="3"/>
  <c r="P504" i="3"/>
  <c r="V503" i="3"/>
  <c r="P503" i="3"/>
  <c r="V501" i="3"/>
  <c r="P501" i="3"/>
  <c r="V500" i="3"/>
  <c r="P500" i="3"/>
  <c r="V506" i="3" l="1"/>
  <c r="V502" i="3"/>
  <c r="P506" i="3"/>
  <c r="P502" i="3"/>
  <c r="AC498" i="3"/>
  <c r="AB498" i="3"/>
  <c r="V498" i="3"/>
  <c r="P498" i="3"/>
  <c r="K19" i="3"/>
  <c r="K20" i="3"/>
  <c r="K21" i="3"/>
  <c r="K16" i="3"/>
  <c r="K17" i="3"/>
  <c r="K18" i="3"/>
  <c r="AC499" i="3" l="1"/>
  <c r="AB499" i="3"/>
  <c r="AC495" i="3"/>
  <c r="AB495" i="3"/>
  <c r="AC494" i="3"/>
  <c r="AB494" i="3"/>
  <c r="AC493" i="3"/>
  <c r="AB493" i="3"/>
  <c r="AC492" i="3"/>
  <c r="AB492" i="3"/>
  <c r="AC491" i="3"/>
  <c r="AB491" i="3"/>
  <c r="AC490" i="3"/>
  <c r="AB490" i="3"/>
  <c r="AC489" i="3"/>
  <c r="AB489" i="3"/>
  <c r="AC488" i="3"/>
  <c r="AB488" i="3"/>
  <c r="AC487" i="3"/>
  <c r="AB487" i="3"/>
  <c r="AC486" i="3"/>
  <c r="AB486" i="3"/>
  <c r="AC485" i="3"/>
  <c r="AB485" i="3"/>
  <c r="AC484" i="3"/>
  <c r="AB484" i="3"/>
  <c r="AC483" i="3"/>
  <c r="AB483" i="3"/>
  <c r="AC482" i="3"/>
  <c r="AB482" i="3"/>
  <c r="AC481" i="3"/>
  <c r="AB481" i="3"/>
  <c r="AC480" i="3"/>
  <c r="AB480" i="3"/>
  <c r="AC479" i="3"/>
  <c r="AB479" i="3"/>
  <c r="AC478" i="3"/>
  <c r="AB478" i="3"/>
  <c r="AC477" i="3"/>
  <c r="AB477" i="3"/>
  <c r="AC476" i="3"/>
  <c r="AB476" i="3"/>
  <c r="AC475" i="3"/>
  <c r="AB475" i="3"/>
  <c r="AC474" i="3"/>
  <c r="AB474" i="3"/>
  <c r="AC473" i="3"/>
  <c r="AB473" i="3"/>
  <c r="AC472" i="3"/>
  <c r="AB472" i="3"/>
  <c r="AC471" i="3"/>
  <c r="AB471" i="3"/>
  <c r="AC470" i="3"/>
  <c r="AB470" i="3"/>
  <c r="AC469" i="3"/>
  <c r="AB469" i="3"/>
  <c r="AC468" i="3"/>
  <c r="AB468" i="3"/>
  <c r="AC467" i="3"/>
  <c r="AB467" i="3"/>
  <c r="AC466" i="3"/>
  <c r="AB466" i="3"/>
  <c r="AC465" i="3"/>
  <c r="AB465" i="3"/>
  <c r="AC464" i="3"/>
  <c r="AB464" i="3"/>
  <c r="AC463" i="3"/>
  <c r="AB463" i="3"/>
  <c r="AC462" i="3"/>
  <c r="AB462" i="3"/>
  <c r="AC461" i="3"/>
  <c r="AB461" i="3"/>
  <c r="AC460" i="3"/>
  <c r="AB460" i="3"/>
  <c r="AC459" i="3"/>
  <c r="AB459" i="3"/>
  <c r="AC458" i="3"/>
  <c r="AB458" i="3"/>
  <c r="AC457" i="3"/>
  <c r="AB457" i="3"/>
  <c r="AC456" i="3"/>
  <c r="AB456" i="3"/>
  <c r="AC455" i="3"/>
  <c r="AB455" i="3"/>
  <c r="AC454" i="3"/>
  <c r="AB454" i="3"/>
  <c r="AC453" i="3"/>
  <c r="AB453" i="3"/>
  <c r="AC452" i="3"/>
  <c r="AB452" i="3"/>
  <c r="AC451" i="3"/>
  <c r="AB451" i="3"/>
  <c r="AC450" i="3"/>
  <c r="AB450" i="3"/>
  <c r="AC449" i="3"/>
  <c r="AB449" i="3"/>
  <c r="AC448" i="3"/>
  <c r="AB448" i="3"/>
  <c r="AC447" i="3"/>
  <c r="AB447" i="3"/>
  <c r="AC446" i="3"/>
  <c r="AB446" i="3"/>
  <c r="AC445" i="3"/>
  <c r="AB445" i="3"/>
  <c r="AC444" i="3"/>
  <c r="AB444" i="3"/>
  <c r="AC443" i="3"/>
  <c r="AB443" i="3"/>
  <c r="AC442" i="3"/>
  <c r="AB442" i="3"/>
  <c r="AC441" i="3"/>
  <c r="AB441" i="3"/>
  <c r="AC440" i="3"/>
  <c r="AB440" i="3"/>
  <c r="AC439" i="3"/>
  <c r="AB439" i="3"/>
  <c r="AC438" i="3"/>
  <c r="AB438" i="3"/>
  <c r="AC437" i="3"/>
  <c r="AB437" i="3"/>
  <c r="AC436" i="3"/>
  <c r="AB436" i="3"/>
  <c r="AC435" i="3"/>
  <c r="AB435" i="3"/>
  <c r="AC434" i="3"/>
  <c r="AB434" i="3"/>
  <c r="AC433" i="3"/>
  <c r="AB433" i="3"/>
  <c r="AC432" i="3"/>
  <c r="AB432" i="3"/>
  <c r="AC431" i="3"/>
  <c r="AB431" i="3"/>
  <c r="AC430" i="3"/>
  <c r="AB430" i="3"/>
  <c r="AC429" i="3"/>
  <c r="AB429" i="3"/>
  <c r="AC428" i="3"/>
  <c r="AB428" i="3"/>
  <c r="AC427" i="3"/>
  <c r="AB427" i="3"/>
  <c r="AC426" i="3"/>
  <c r="AB426" i="3"/>
  <c r="AC425" i="3"/>
  <c r="AB425" i="3"/>
  <c r="AC424" i="3"/>
  <c r="AB424" i="3"/>
  <c r="AC423" i="3"/>
  <c r="AB423" i="3"/>
  <c r="AC422" i="3"/>
  <c r="AB422" i="3"/>
  <c r="AC421" i="3"/>
  <c r="AB421" i="3"/>
  <c r="AC420" i="3"/>
  <c r="AB420" i="3"/>
  <c r="AC419" i="3"/>
  <c r="AB419" i="3"/>
  <c r="AC418" i="3"/>
  <c r="AB418" i="3"/>
  <c r="AC417" i="3"/>
  <c r="AB417" i="3"/>
  <c r="AC416" i="3"/>
  <c r="AB416" i="3"/>
  <c r="AC415" i="3"/>
  <c r="AB415" i="3"/>
  <c r="AC414" i="3"/>
  <c r="AB414" i="3"/>
  <c r="AC413" i="3"/>
  <c r="AB413" i="3"/>
  <c r="AC412" i="3"/>
  <c r="AB412" i="3"/>
  <c r="AC411" i="3"/>
  <c r="AB411" i="3"/>
  <c r="AC410" i="3"/>
  <c r="AB410" i="3"/>
  <c r="AC409" i="3"/>
  <c r="AB409" i="3"/>
  <c r="AC408" i="3"/>
  <c r="AB408" i="3"/>
  <c r="AC407" i="3"/>
  <c r="AB407" i="3"/>
  <c r="AC406" i="3"/>
  <c r="AB406" i="3"/>
  <c r="AC405" i="3"/>
  <c r="AB405" i="3"/>
  <c r="AC404" i="3"/>
  <c r="AB404" i="3"/>
  <c r="AC403" i="3"/>
  <c r="AB403" i="3"/>
  <c r="AC402" i="3"/>
  <c r="AB402" i="3"/>
  <c r="AC401" i="3"/>
  <c r="AB401" i="3"/>
  <c r="AC400" i="3"/>
  <c r="AB400" i="3"/>
  <c r="AC399" i="3"/>
  <c r="AB399" i="3"/>
  <c r="AC398" i="3"/>
  <c r="AB398" i="3"/>
  <c r="AC397" i="3"/>
  <c r="AB397" i="3"/>
  <c r="AC396" i="3"/>
  <c r="AB396" i="3"/>
  <c r="AC395" i="3"/>
  <c r="AB395" i="3"/>
  <c r="AC394" i="3"/>
  <c r="AB394" i="3"/>
  <c r="AC393" i="3"/>
  <c r="AB393" i="3"/>
  <c r="AC392" i="3"/>
  <c r="AB392" i="3"/>
  <c r="AC391" i="3"/>
  <c r="AB391" i="3"/>
  <c r="AC390" i="3"/>
  <c r="AB390" i="3"/>
  <c r="AC389" i="3"/>
  <c r="AB389" i="3"/>
  <c r="AC388" i="3"/>
  <c r="AB388" i="3"/>
  <c r="AC387" i="3"/>
  <c r="AB387" i="3"/>
  <c r="AC386" i="3"/>
  <c r="AB386" i="3"/>
  <c r="AC385" i="3"/>
  <c r="AB385" i="3"/>
  <c r="AC384" i="3"/>
  <c r="AB384" i="3"/>
  <c r="AC383" i="3"/>
  <c r="AB383" i="3"/>
  <c r="AC382" i="3"/>
  <c r="AB382" i="3"/>
  <c r="AC381" i="3"/>
  <c r="AB381" i="3"/>
  <c r="AC380" i="3"/>
  <c r="AB380" i="3"/>
  <c r="AC379" i="3"/>
  <c r="AB379" i="3"/>
  <c r="AC378" i="3"/>
  <c r="AB378" i="3"/>
  <c r="AC377" i="3"/>
  <c r="AB377" i="3"/>
  <c r="AC376" i="3"/>
  <c r="AB376" i="3"/>
  <c r="AC375" i="3"/>
  <c r="AB375" i="3"/>
  <c r="AC374" i="3"/>
  <c r="AB374" i="3"/>
  <c r="AC373" i="3"/>
  <c r="AB373" i="3"/>
  <c r="AC372" i="3"/>
  <c r="AB372" i="3"/>
  <c r="AC371" i="3"/>
  <c r="AB371" i="3"/>
  <c r="AC370" i="3"/>
  <c r="AB370" i="3"/>
  <c r="AC369" i="3"/>
  <c r="AB369" i="3"/>
  <c r="AC368" i="3"/>
  <c r="AB368" i="3"/>
  <c r="AC367" i="3"/>
  <c r="AB367" i="3"/>
  <c r="AC366" i="3"/>
  <c r="AB366" i="3"/>
  <c r="AC365" i="3"/>
  <c r="AB365" i="3"/>
  <c r="AC364" i="3"/>
  <c r="AB364" i="3"/>
  <c r="AC363" i="3"/>
  <c r="AB363" i="3"/>
  <c r="AC362" i="3"/>
  <c r="AB362" i="3"/>
  <c r="AC361" i="3"/>
  <c r="AB361" i="3"/>
  <c r="AC360" i="3"/>
  <c r="AB360" i="3"/>
  <c r="AC359" i="3"/>
  <c r="AB359" i="3"/>
  <c r="AC358" i="3"/>
  <c r="AB358" i="3"/>
  <c r="AC357" i="3"/>
  <c r="AB357" i="3"/>
  <c r="AC356" i="3"/>
  <c r="AB356" i="3"/>
  <c r="AC355" i="3"/>
  <c r="AB355" i="3"/>
  <c r="AC354" i="3"/>
  <c r="AB354" i="3"/>
  <c r="AC353" i="3"/>
  <c r="AB353" i="3"/>
  <c r="AC352" i="3"/>
  <c r="AB352" i="3"/>
  <c r="AC351" i="3"/>
  <c r="AB351" i="3"/>
  <c r="AC350" i="3"/>
  <c r="AB350" i="3"/>
  <c r="AC349" i="3"/>
  <c r="AB349" i="3"/>
  <c r="AC348" i="3"/>
  <c r="AB348" i="3"/>
  <c r="AC347" i="3"/>
  <c r="AB347" i="3"/>
  <c r="AC346" i="3"/>
  <c r="AB346" i="3"/>
  <c r="AC345" i="3"/>
  <c r="AB345" i="3"/>
  <c r="AC344" i="3"/>
  <c r="AB344" i="3"/>
  <c r="AC343" i="3"/>
  <c r="AB343" i="3"/>
  <c r="AC342" i="3"/>
  <c r="AB342" i="3"/>
  <c r="AC341" i="3"/>
  <c r="AB341" i="3"/>
  <c r="AC340" i="3"/>
  <c r="AB340" i="3"/>
  <c r="AC339" i="3"/>
  <c r="AB339" i="3"/>
  <c r="AC338" i="3"/>
  <c r="AB338" i="3"/>
  <c r="AC337" i="3"/>
  <c r="AB337" i="3"/>
  <c r="AC336" i="3"/>
  <c r="AB336" i="3"/>
  <c r="AC335" i="3"/>
  <c r="AB335" i="3"/>
  <c r="AC334" i="3"/>
  <c r="AB334" i="3"/>
  <c r="AC333" i="3"/>
  <c r="AB333" i="3"/>
  <c r="AC332" i="3"/>
  <c r="AB332" i="3"/>
  <c r="AC331" i="3"/>
  <c r="AB331" i="3"/>
  <c r="AC330" i="3"/>
  <c r="AB330" i="3"/>
  <c r="AC329" i="3"/>
  <c r="AB329" i="3"/>
  <c r="AC328" i="3"/>
  <c r="AB328" i="3"/>
  <c r="AC327" i="3"/>
  <c r="AB327" i="3"/>
  <c r="AC326" i="3"/>
  <c r="AB326" i="3"/>
  <c r="AC325" i="3"/>
  <c r="AB325" i="3"/>
  <c r="AC324" i="3"/>
  <c r="AB324" i="3"/>
  <c r="AC323" i="3"/>
  <c r="AB323" i="3"/>
  <c r="AC322" i="3"/>
  <c r="AB322" i="3"/>
  <c r="AC321" i="3"/>
  <c r="AB321" i="3"/>
  <c r="AC320" i="3"/>
  <c r="AB320" i="3"/>
  <c r="AC319" i="3"/>
  <c r="AB319" i="3"/>
  <c r="AC318" i="3"/>
  <c r="AB318" i="3"/>
  <c r="AC317" i="3"/>
  <c r="AB317" i="3"/>
  <c r="AC316" i="3"/>
  <c r="AB316" i="3"/>
  <c r="AC315" i="3"/>
  <c r="AB315" i="3"/>
  <c r="AC314" i="3"/>
  <c r="AB314" i="3"/>
  <c r="AC313" i="3"/>
  <c r="AB313" i="3"/>
  <c r="AC312" i="3"/>
  <c r="AB312" i="3"/>
  <c r="AC311" i="3"/>
  <c r="AB311" i="3"/>
  <c r="AC310" i="3"/>
  <c r="AB310" i="3"/>
  <c r="AC309" i="3"/>
  <c r="AB309" i="3"/>
  <c r="AC308" i="3"/>
  <c r="AB308" i="3"/>
  <c r="AC307" i="3"/>
  <c r="AB307" i="3"/>
  <c r="AC306" i="3"/>
  <c r="AB306" i="3"/>
  <c r="AC305" i="3"/>
  <c r="AB305" i="3"/>
  <c r="AC304" i="3"/>
  <c r="AB304" i="3"/>
  <c r="AC303" i="3"/>
  <c r="AB303" i="3"/>
  <c r="AC302" i="3"/>
  <c r="AB302" i="3"/>
  <c r="AC301" i="3"/>
  <c r="AB301" i="3"/>
  <c r="AC300" i="3"/>
  <c r="AB300" i="3"/>
  <c r="AC299" i="3"/>
  <c r="AB299" i="3"/>
  <c r="AC298" i="3"/>
  <c r="AB298" i="3"/>
  <c r="AC297" i="3"/>
  <c r="AB297" i="3"/>
  <c r="AC296" i="3"/>
  <c r="AB296" i="3"/>
  <c r="AC295" i="3"/>
  <c r="AB295" i="3"/>
  <c r="AC294" i="3"/>
  <c r="AB294" i="3"/>
  <c r="AC293" i="3"/>
  <c r="AB293" i="3"/>
  <c r="AC292" i="3"/>
  <c r="AB292" i="3"/>
  <c r="AC291" i="3"/>
  <c r="AB291" i="3"/>
  <c r="AC290" i="3"/>
  <c r="AB290" i="3"/>
  <c r="AC289" i="3"/>
  <c r="AB289" i="3"/>
  <c r="AC288" i="3"/>
  <c r="AB288" i="3"/>
  <c r="AC287" i="3"/>
  <c r="AB287" i="3"/>
  <c r="AC286" i="3"/>
  <c r="AB286" i="3"/>
  <c r="AC285" i="3"/>
  <c r="AB285" i="3"/>
  <c r="AC284" i="3"/>
  <c r="AB284" i="3"/>
  <c r="AC283" i="3"/>
  <c r="AB283" i="3"/>
  <c r="AC282" i="3"/>
  <c r="AB282" i="3"/>
  <c r="AC281" i="3"/>
  <c r="AB281" i="3"/>
  <c r="AC280" i="3"/>
  <c r="AB280" i="3"/>
  <c r="AC279" i="3"/>
  <c r="AB279" i="3"/>
  <c r="AC278" i="3"/>
  <c r="AB278" i="3"/>
  <c r="AC277" i="3"/>
  <c r="AB277" i="3"/>
  <c r="AC276" i="3"/>
  <c r="AB276" i="3"/>
  <c r="AC275" i="3"/>
  <c r="AB275" i="3"/>
  <c r="AC274" i="3"/>
  <c r="AB274" i="3"/>
  <c r="AC273" i="3"/>
  <c r="AB273" i="3"/>
  <c r="AC272" i="3"/>
  <c r="AB272" i="3"/>
  <c r="AC271" i="3"/>
  <c r="AB271" i="3"/>
  <c r="AC270" i="3"/>
  <c r="AB270" i="3"/>
  <c r="AC269" i="3"/>
  <c r="AB269" i="3"/>
  <c r="AC268" i="3"/>
  <c r="AB268" i="3"/>
  <c r="AC267" i="3"/>
  <c r="AB267" i="3"/>
  <c r="AC266" i="3"/>
  <c r="AB266" i="3"/>
  <c r="AC265" i="3"/>
  <c r="AB265" i="3"/>
  <c r="AC264" i="3"/>
  <c r="AB264" i="3"/>
  <c r="AC263" i="3"/>
  <c r="AB263" i="3"/>
  <c r="AC262" i="3"/>
  <c r="AB262" i="3"/>
  <c r="AC261" i="3"/>
  <c r="AB261" i="3"/>
  <c r="AC260" i="3"/>
  <c r="AB260" i="3"/>
  <c r="AC259" i="3"/>
  <c r="AB259" i="3"/>
  <c r="AC258" i="3"/>
  <c r="AB258" i="3"/>
  <c r="AC257" i="3"/>
  <c r="AB257" i="3"/>
  <c r="AC256" i="3"/>
  <c r="AB256" i="3"/>
  <c r="AC255" i="3"/>
  <c r="AB255" i="3"/>
  <c r="AC254" i="3"/>
  <c r="AB254" i="3"/>
  <c r="AC253" i="3"/>
  <c r="AB253" i="3"/>
  <c r="AC252" i="3"/>
  <c r="AB252" i="3"/>
  <c r="AC251" i="3"/>
  <c r="AB251" i="3"/>
  <c r="AC250" i="3"/>
  <c r="AB250" i="3"/>
  <c r="AC249" i="3"/>
  <c r="AB249" i="3"/>
  <c r="AC248" i="3"/>
  <c r="AB248" i="3"/>
  <c r="AC247" i="3"/>
  <c r="AB247" i="3"/>
  <c r="AC246" i="3"/>
  <c r="AB246" i="3"/>
  <c r="AC245" i="3"/>
  <c r="AB245" i="3"/>
  <c r="AC244" i="3"/>
  <c r="AB244" i="3"/>
  <c r="AC243" i="3"/>
  <c r="AB243" i="3"/>
  <c r="AC242" i="3"/>
  <c r="AB242" i="3"/>
  <c r="AC241" i="3"/>
  <c r="AB241" i="3"/>
  <c r="AC240" i="3"/>
  <c r="AB240" i="3"/>
  <c r="AC239" i="3"/>
  <c r="AB239" i="3"/>
  <c r="AC238" i="3"/>
  <c r="AB238" i="3"/>
  <c r="AC237" i="3"/>
  <c r="AB237" i="3"/>
  <c r="AC236" i="3"/>
  <c r="AB236" i="3"/>
  <c r="AC235" i="3"/>
  <c r="AB235" i="3"/>
  <c r="AC234" i="3"/>
  <c r="AB234" i="3"/>
  <c r="AC233" i="3"/>
  <c r="AB233" i="3"/>
  <c r="AC232" i="3"/>
  <c r="AB232" i="3"/>
  <c r="AC231" i="3"/>
  <c r="AB231" i="3"/>
  <c r="AC230" i="3"/>
  <c r="AB230" i="3"/>
  <c r="AC229" i="3"/>
  <c r="AB229" i="3"/>
  <c r="AC228" i="3"/>
  <c r="AB228" i="3"/>
  <c r="AC227" i="3"/>
  <c r="AB227" i="3"/>
  <c r="AC226" i="3"/>
  <c r="AB226" i="3"/>
  <c r="AC225" i="3"/>
  <c r="AB225" i="3"/>
  <c r="AC224" i="3"/>
  <c r="AB224" i="3"/>
  <c r="AC223" i="3"/>
  <c r="AB223" i="3"/>
  <c r="AC222" i="3"/>
  <c r="AB222" i="3"/>
  <c r="AC221" i="3"/>
  <c r="AB221" i="3"/>
  <c r="AC220" i="3"/>
  <c r="AB220" i="3"/>
  <c r="AC219" i="3"/>
  <c r="AB219" i="3"/>
  <c r="AC218" i="3"/>
  <c r="AB218" i="3"/>
  <c r="AC217" i="3"/>
  <c r="AB217" i="3"/>
  <c r="AC216" i="3"/>
  <c r="AB216" i="3"/>
  <c r="AC215" i="3"/>
  <c r="AB215" i="3"/>
  <c r="AC214" i="3"/>
  <c r="AB214" i="3"/>
  <c r="AC213" i="3"/>
  <c r="AB213" i="3"/>
  <c r="AC212" i="3"/>
  <c r="AB212" i="3"/>
  <c r="AC211" i="3"/>
  <c r="AB211" i="3"/>
  <c r="AC210" i="3"/>
  <c r="AB210" i="3"/>
  <c r="AC209" i="3"/>
  <c r="AB209" i="3"/>
  <c r="AC208" i="3"/>
  <c r="AB208" i="3"/>
  <c r="AC207" i="3"/>
  <c r="AB207" i="3"/>
  <c r="AC206" i="3"/>
  <c r="AB206" i="3"/>
  <c r="AC205" i="3"/>
  <c r="AB205" i="3"/>
  <c r="AC204" i="3"/>
  <c r="AB204" i="3"/>
  <c r="AC203" i="3"/>
  <c r="AB203" i="3"/>
  <c r="AC202" i="3"/>
  <c r="AB202" i="3"/>
  <c r="AC201" i="3"/>
  <c r="AB201" i="3"/>
  <c r="AC200" i="3"/>
  <c r="AB200" i="3"/>
  <c r="AC199" i="3"/>
  <c r="AB199" i="3"/>
  <c r="AC198" i="3"/>
  <c r="AB198" i="3"/>
  <c r="AC197" i="3"/>
  <c r="AB197" i="3"/>
  <c r="AC196" i="3"/>
  <c r="AB196" i="3"/>
  <c r="AC195" i="3"/>
  <c r="AB195" i="3"/>
  <c r="AC194" i="3"/>
  <c r="AB194" i="3"/>
  <c r="AC193" i="3"/>
  <c r="AB193" i="3"/>
  <c r="AC192" i="3"/>
  <c r="AB192" i="3"/>
  <c r="AC191" i="3"/>
  <c r="AB191" i="3"/>
  <c r="AC190" i="3"/>
  <c r="AB190" i="3"/>
  <c r="AC189" i="3"/>
  <c r="AB189" i="3"/>
  <c r="AC188" i="3"/>
  <c r="AB188" i="3"/>
  <c r="AC187" i="3"/>
  <c r="AB187" i="3"/>
  <c r="AC186" i="3"/>
  <c r="AB186" i="3"/>
  <c r="AC185" i="3"/>
  <c r="AB185" i="3"/>
  <c r="AC184" i="3"/>
  <c r="AB184" i="3"/>
  <c r="AC183" i="3"/>
  <c r="AB183" i="3"/>
  <c r="AC182" i="3"/>
  <c r="AB182" i="3"/>
  <c r="AC181" i="3"/>
  <c r="AB181" i="3"/>
  <c r="AC180" i="3"/>
  <c r="AB180" i="3"/>
  <c r="AC179" i="3"/>
  <c r="AB179" i="3"/>
  <c r="AC178" i="3"/>
  <c r="AB178" i="3"/>
  <c r="AC177" i="3"/>
  <c r="AB177" i="3"/>
  <c r="AC176" i="3"/>
  <c r="AB176" i="3"/>
  <c r="AC175" i="3"/>
  <c r="AB175" i="3"/>
  <c r="AC174" i="3"/>
  <c r="AB174" i="3"/>
  <c r="AC173" i="3"/>
  <c r="AB173" i="3"/>
  <c r="AC172" i="3"/>
  <c r="AB172" i="3"/>
  <c r="AC171" i="3"/>
  <c r="AB171" i="3"/>
  <c r="AC170" i="3"/>
  <c r="AB170" i="3"/>
  <c r="AC169" i="3"/>
  <c r="AB169" i="3"/>
  <c r="AC168" i="3"/>
  <c r="AB168" i="3"/>
  <c r="AC167" i="3"/>
  <c r="AB167" i="3"/>
  <c r="AC166" i="3"/>
  <c r="AB166" i="3"/>
  <c r="AC165" i="3"/>
  <c r="AB165" i="3"/>
  <c r="AC164" i="3"/>
  <c r="AB164" i="3"/>
  <c r="AC163" i="3"/>
  <c r="AB163" i="3"/>
  <c r="AC162" i="3"/>
  <c r="AB162" i="3"/>
  <c r="AC161" i="3"/>
  <c r="AB161" i="3"/>
  <c r="AC160" i="3"/>
  <c r="AB160" i="3"/>
  <c r="AC159" i="3"/>
  <c r="AB159" i="3"/>
  <c r="AC158" i="3"/>
  <c r="AB158" i="3"/>
  <c r="AC157" i="3"/>
  <c r="AB157" i="3"/>
  <c r="AC156" i="3"/>
  <c r="AB156" i="3"/>
  <c r="AC155" i="3"/>
  <c r="AB155" i="3"/>
  <c r="AC154" i="3"/>
  <c r="AB154" i="3"/>
  <c r="AC153" i="3"/>
  <c r="AB153" i="3"/>
  <c r="AC152" i="3"/>
  <c r="AB152" i="3"/>
  <c r="AC151" i="3"/>
  <c r="AB151" i="3"/>
  <c r="AC150" i="3"/>
  <c r="AB150" i="3"/>
  <c r="AC149" i="3"/>
  <c r="AB149" i="3"/>
  <c r="AC148" i="3"/>
  <c r="AB148" i="3"/>
  <c r="AC147" i="3"/>
  <c r="AB147" i="3"/>
  <c r="AC146" i="3"/>
  <c r="AB146" i="3"/>
  <c r="AC145" i="3"/>
  <c r="AB145" i="3"/>
  <c r="AC144" i="3"/>
  <c r="AB144" i="3"/>
  <c r="AC143" i="3"/>
  <c r="AB143" i="3"/>
  <c r="AC142" i="3"/>
  <c r="AB142" i="3"/>
  <c r="AC141" i="3"/>
  <c r="AB141" i="3"/>
  <c r="AC140" i="3"/>
  <c r="AB140" i="3"/>
  <c r="AC139" i="3"/>
  <c r="AB139" i="3"/>
  <c r="AC138" i="3"/>
  <c r="AB138" i="3"/>
  <c r="AC137" i="3"/>
  <c r="AB137" i="3"/>
  <c r="AC136" i="3"/>
  <c r="AB136" i="3"/>
  <c r="AC135" i="3"/>
  <c r="AB135" i="3"/>
  <c r="AC134" i="3"/>
  <c r="AB134" i="3"/>
  <c r="AC133" i="3"/>
  <c r="AB133" i="3"/>
  <c r="AC132" i="3"/>
  <c r="AB132" i="3"/>
  <c r="AC131" i="3"/>
  <c r="AB131" i="3"/>
  <c r="AC130" i="3"/>
  <c r="AB130" i="3"/>
  <c r="AC129" i="3"/>
  <c r="AB129" i="3"/>
  <c r="AC128" i="3"/>
  <c r="AB128" i="3"/>
  <c r="AC127" i="3"/>
  <c r="AB127" i="3"/>
  <c r="AC126" i="3"/>
  <c r="AB126" i="3"/>
  <c r="AC125" i="3"/>
  <c r="AB125" i="3"/>
  <c r="AC124" i="3"/>
  <c r="AB124" i="3"/>
  <c r="AC123" i="3"/>
  <c r="AB123" i="3"/>
  <c r="AC122" i="3"/>
  <c r="AB122" i="3"/>
  <c r="AC121" i="3"/>
  <c r="AB121" i="3"/>
  <c r="AC120" i="3"/>
  <c r="AB120" i="3"/>
  <c r="AC119" i="3"/>
  <c r="AB119" i="3"/>
  <c r="AC118" i="3"/>
  <c r="AB118" i="3"/>
  <c r="AC117" i="3"/>
  <c r="AB117" i="3"/>
  <c r="AC116" i="3"/>
  <c r="AB116" i="3"/>
  <c r="AC115" i="3"/>
  <c r="AB115" i="3"/>
  <c r="AC114" i="3"/>
  <c r="AB114" i="3"/>
  <c r="AC113" i="3"/>
  <c r="AB113" i="3"/>
  <c r="AC112" i="3"/>
  <c r="AB112" i="3"/>
  <c r="AC111" i="3"/>
  <c r="AB111" i="3"/>
  <c r="AC110" i="3"/>
  <c r="AB110" i="3"/>
  <c r="AC109" i="3"/>
  <c r="AB109" i="3"/>
  <c r="AC108" i="3"/>
  <c r="AB108" i="3"/>
  <c r="AC107" i="3"/>
  <c r="AB107" i="3"/>
  <c r="AC106" i="3"/>
  <c r="AB106" i="3"/>
  <c r="AC105" i="3"/>
  <c r="AB105" i="3"/>
  <c r="AC104" i="3"/>
  <c r="AB104" i="3"/>
  <c r="AC103" i="3"/>
  <c r="AB103" i="3"/>
  <c r="AC102" i="3"/>
  <c r="AB102" i="3"/>
  <c r="AC101" i="3"/>
  <c r="AB101" i="3"/>
  <c r="AC100" i="3"/>
  <c r="AB100" i="3"/>
  <c r="AC99" i="3"/>
  <c r="AB99" i="3"/>
  <c r="AC98" i="3"/>
  <c r="AB98" i="3"/>
  <c r="AC97" i="3"/>
  <c r="AB97" i="3"/>
  <c r="AC96" i="3"/>
  <c r="AB96" i="3"/>
  <c r="AC95" i="3"/>
  <c r="AB95" i="3"/>
  <c r="AC94" i="3"/>
  <c r="AB94" i="3"/>
  <c r="AC93" i="3"/>
  <c r="AB93" i="3"/>
  <c r="AC92" i="3"/>
  <c r="AB92" i="3"/>
  <c r="AC91" i="3"/>
  <c r="AB91" i="3"/>
  <c r="AC90" i="3"/>
  <c r="AB90" i="3"/>
  <c r="AC89" i="3"/>
  <c r="AB89" i="3"/>
  <c r="AC88" i="3"/>
  <c r="AB88" i="3"/>
  <c r="AC87" i="3"/>
  <c r="AB87" i="3"/>
  <c r="AC86" i="3"/>
  <c r="AB86" i="3"/>
  <c r="AC85" i="3"/>
  <c r="AB85" i="3"/>
  <c r="AC84" i="3"/>
  <c r="AB84" i="3"/>
  <c r="AC83" i="3"/>
  <c r="AB83" i="3"/>
  <c r="AC82" i="3"/>
  <c r="AB82" i="3"/>
  <c r="AC81" i="3"/>
  <c r="AB81" i="3"/>
  <c r="AC80" i="3"/>
  <c r="AB80" i="3"/>
  <c r="AC79" i="3"/>
  <c r="AB79" i="3"/>
  <c r="AC78" i="3"/>
  <c r="AB78" i="3"/>
  <c r="AC77" i="3"/>
  <c r="AB77" i="3"/>
  <c r="AC76" i="3"/>
  <c r="AB76" i="3"/>
  <c r="AC75" i="3"/>
  <c r="AB75" i="3"/>
  <c r="AC74" i="3"/>
  <c r="AB74" i="3"/>
  <c r="AC73" i="3"/>
  <c r="AB73" i="3"/>
  <c r="AC72" i="3"/>
  <c r="AB72" i="3"/>
  <c r="AC71" i="3"/>
  <c r="AB71" i="3"/>
  <c r="AC70" i="3"/>
  <c r="AB70" i="3"/>
  <c r="AC69" i="3"/>
  <c r="AB69" i="3"/>
  <c r="AC68" i="3"/>
  <c r="AB68" i="3"/>
  <c r="AC67" i="3"/>
  <c r="AB67" i="3"/>
  <c r="AC66" i="3"/>
  <c r="AB66" i="3"/>
  <c r="AC65" i="3"/>
  <c r="AB65" i="3"/>
  <c r="AC64" i="3"/>
  <c r="AB64" i="3"/>
  <c r="AC63" i="3"/>
  <c r="AB63" i="3"/>
  <c r="AC62" i="3"/>
  <c r="AB62" i="3"/>
  <c r="AC61" i="3"/>
  <c r="AB61" i="3"/>
  <c r="AC60" i="3"/>
  <c r="AB60" i="3"/>
  <c r="AC59" i="3"/>
  <c r="AB59" i="3"/>
  <c r="AC58" i="3"/>
  <c r="AB58" i="3"/>
  <c r="AC57" i="3"/>
  <c r="AB57" i="3"/>
  <c r="AC56" i="3"/>
  <c r="AB56" i="3"/>
  <c r="AC55" i="3"/>
  <c r="AB55" i="3"/>
  <c r="AC54" i="3"/>
  <c r="AB54" i="3"/>
  <c r="AC53" i="3"/>
  <c r="AB53" i="3"/>
  <c r="AC52" i="3"/>
  <c r="AB52" i="3"/>
  <c r="AC51" i="3"/>
  <c r="AB51" i="3"/>
  <c r="AC50" i="3"/>
  <c r="AB50" i="3"/>
  <c r="AC49" i="3"/>
  <c r="AB49" i="3"/>
  <c r="AC48" i="3"/>
  <c r="AB48" i="3"/>
  <c r="AC47" i="3"/>
  <c r="AB47" i="3"/>
  <c r="AC46" i="3"/>
  <c r="AB46" i="3"/>
  <c r="AC45" i="3"/>
  <c r="AB45" i="3"/>
  <c r="AC44" i="3"/>
  <c r="AB44" i="3"/>
  <c r="AC43" i="3"/>
  <c r="AB43" i="3"/>
  <c r="AC42" i="3"/>
  <c r="AB42" i="3"/>
  <c r="AC41" i="3"/>
  <c r="AB41" i="3"/>
  <c r="AC40" i="3"/>
  <c r="AB40" i="3"/>
  <c r="AC39" i="3"/>
  <c r="AB39" i="3"/>
  <c r="AC38" i="3"/>
  <c r="AB38" i="3"/>
  <c r="AC37" i="3"/>
  <c r="AB37" i="3"/>
  <c r="AC36" i="3"/>
  <c r="AB36" i="3"/>
  <c r="AC35" i="3"/>
  <c r="AB35" i="3"/>
  <c r="AC34" i="3"/>
  <c r="AB34" i="3"/>
  <c r="AC33" i="3"/>
  <c r="AB33" i="3"/>
  <c r="AC32" i="3"/>
  <c r="AB32" i="3"/>
  <c r="AC31" i="3"/>
  <c r="AB31" i="3"/>
  <c r="AC30" i="3"/>
  <c r="AB30" i="3"/>
  <c r="AC29" i="3"/>
  <c r="AB29" i="3"/>
  <c r="AC28" i="3"/>
  <c r="AB28" i="3"/>
  <c r="AC27" i="3"/>
  <c r="AB27" i="3"/>
  <c r="AC26" i="3"/>
  <c r="AB26" i="3"/>
  <c r="AC25" i="3"/>
  <c r="AB25" i="3"/>
  <c r="AC24" i="3"/>
  <c r="AB24" i="3"/>
  <c r="AC23" i="3"/>
  <c r="AB23" i="3"/>
  <c r="AC22" i="3"/>
  <c r="AB22" i="3"/>
  <c r="AC21" i="3"/>
  <c r="AB21" i="3"/>
  <c r="AC20" i="3"/>
  <c r="AB20" i="3"/>
  <c r="AC19" i="3"/>
  <c r="AB19" i="3"/>
  <c r="AC18" i="3"/>
  <c r="AB18" i="3"/>
  <c r="AC17" i="3"/>
  <c r="AB17" i="3"/>
  <c r="AC16" i="3"/>
  <c r="AB16" i="3"/>
  <c r="V499" i="3"/>
  <c r="V495" i="3"/>
  <c r="V494" i="3"/>
  <c r="V493" i="3"/>
  <c r="V492" i="3"/>
  <c r="V491" i="3"/>
  <c r="V490" i="3"/>
  <c r="V489" i="3"/>
  <c r="V488" i="3"/>
  <c r="V487" i="3"/>
  <c r="V486" i="3"/>
  <c r="V485" i="3"/>
  <c r="V484" i="3"/>
  <c r="V483" i="3"/>
  <c r="V482" i="3"/>
  <c r="V481" i="3"/>
  <c r="V480" i="3"/>
  <c r="V479" i="3"/>
  <c r="V478" i="3"/>
  <c r="V477" i="3"/>
  <c r="V476" i="3"/>
  <c r="V475" i="3"/>
  <c r="V474" i="3"/>
  <c r="V473" i="3"/>
  <c r="V472" i="3"/>
  <c r="V471" i="3"/>
  <c r="V470" i="3"/>
  <c r="V469" i="3"/>
  <c r="V468" i="3"/>
  <c r="V467" i="3"/>
  <c r="V466" i="3"/>
  <c r="V465" i="3"/>
  <c r="V464" i="3"/>
  <c r="V463" i="3"/>
  <c r="V462" i="3"/>
  <c r="V461" i="3"/>
  <c r="V460" i="3"/>
  <c r="V459" i="3"/>
  <c r="V458" i="3"/>
  <c r="V457" i="3"/>
  <c r="V456" i="3"/>
  <c r="V455" i="3"/>
  <c r="V454" i="3"/>
  <c r="V453" i="3"/>
  <c r="V452" i="3"/>
  <c r="V451" i="3"/>
  <c r="V450" i="3"/>
  <c r="V449" i="3"/>
  <c r="V448" i="3"/>
  <c r="V447" i="3"/>
  <c r="V446" i="3"/>
  <c r="V445" i="3"/>
  <c r="V444" i="3"/>
  <c r="V443" i="3"/>
  <c r="V442" i="3"/>
  <c r="V441" i="3"/>
  <c r="V440" i="3"/>
  <c r="V439" i="3"/>
  <c r="V438" i="3"/>
  <c r="V437" i="3"/>
  <c r="V436" i="3"/>
  <c r="V435" i="3"/>
  <c r="V434" i="3"/>
  <c r="V433" i="3"/>
  <c r="V432" i="3"/>
  <c r="V431" i="3"/>
  <c r="V430" i="3"/>
  <c r="V429" i="3"/>
  <c r="V428" i="3"/>
  <c r="V427" i="3"/>
  <c r="V426" i="3"/>
  <c r="V425" i="3"/>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43" i="3"/>
  <c r="V342" i="3"/>
  <c r="V341" i="3"/>
  <c r="V340" i="3"/>
  <c r="V339" i="3"/>
  <c r="V338" i="3"/>
  <c r="V337" i="3"/>
  <c r="V336" i="3"/>
  <c r="V335"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9" i="3"/>
  <c r="V268" i="3"/>
  <c r="V267" i="3"/>
  <c r="V266" i="3"/>
  <c r="V265" i="3"/>
  <c r="V264" i="3"/>
  <c r="V263" i="3"/>
  <c r="V262" i="3"/>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P108" i="3"/>
  <c r="P109" i="3"/>
  <c r="P110" i="3"/>
  <c r="P111" i="3"/>
  <c r="P112" i="3"/>
  <c r="P113" i="3"/>
  <c r="P114" i="3"/>
  <c r="P115" i="3"/>
  <c r="P116" i="3"/>
  <c r="P117" i="3"/>
  <c r="P118" i="3"/>
  <c r="P119" i="3"/>
  <c r="P120" i="3"/>
  <c r="P121" i="3"/>
  <c r="P122" i="3"/>
  <c r="P123" i="3"/>
  <c r="P124" i="3"/>
  <c r="P125" i="3"/>
  <c r="P126" i="3"/>
  <c r="P127" i="3"/>
  <c r="P128" i="3"/>
  <c r="P129" i="3"/>
  <c r="P130" i="3"/>
  <c r="P131" i="3"/>
  <c r="P132" i="3"/>
  <c r="P133" i="3"/>
  <c r="P134" i="3"/>
  <c r="P135" i="3"/>
  <c r="P136" i="3"/>
  <c r="P137" i="3"/>
  <c r="P138" i="3"/>
  <c r="P139" i="3"/>
  <c r="P140" i="3"/>
  <c r="P141" i="3"/>
  <c r="P142" i="3"/>
  <c r="P143" i="3"/>
  <c r="P144" i="3"/>
  <c r="P145" i="3"/>
  <c r="P146" i="3"/>
  <c r="P147" i="3"/>
  <c r="P148" i="3"/>
  <c r="P149" i="3"/>
  <c r="P150" i="3"/>
  <c r="P151" i="3"/>
  <c r="P152" i="3"/>
  <c r="P153" i="3"/>
  <c r="P154" i="3"/>
  <c r="P155" i="3"/>
  <c r="P156" i="3"/>
  <c r="P157" i="3"/>
  <c r="P158" i="3"/>
  <c r="P159" i="3"/>
  <c r="P160" i="3"/>
  <c r="P161" i="3"/>
  <c r="P162" i="3"/>
  <c r="P163" i="3"/>
  <c r="P164" i="3"/>
  <c r="P165" i="3"/>
  <c r="P166" i="3"/>
  <c r="P167" i="3"/>
  <c r="P168" i="3"/>
  <c r="P169" i="3"/>
  <c r="P170" i="3"/>
  <c r="P171" i="3"/>
  <c r="P172" i="3"/>
  <c r="P173" i="3"/>
  <c r="P174" i="3"/>
  <c r="P175" i="3"/>
  <c r="P176" i="3"/>
  <c r="P177" i="3"/>
  <c r="P178" i="3"/>
  <c r="P179" i="3"/>
  <c r="P180" i="3"/>
  <c r="P181" i="3"/>
  <c r="P182" i="3"/>
  <c r="P183" i="3"/>
  <c r="P184" i="3"/>
  <c r="P185" i="3"/>
  <c r="P186" i="3"/>
  <c r="P187" i="3"/>
  <c r="P188" i="3"/>
  <c r="P189" i="3"/>
  <c r="P190" i="3"/>
  <c r="P191" i="3"/>
  <c r="P192" i="3"/>
  <c r="P193" i="3"/>
  <c r="P194" i="3"/>
  <c r="P195" i="3"/>
  <c r="P196" i="3"/>
  <c r="P197" i="3"/>
  <c r="P198" i="3"/>
  <c r="P199" i="3"/>
  <c r="P200" i="3"/>
  <c r="P201" i="3"/>
  <c r="P202" i="3"/>
  <c r="P203" i="3"/>
  <c r="P204" i="3"/>
  <c r="P205" i="3"/>
  <c r="P206" i="3"/>
  <c r="P207" i="3"/>
  <c r="P208" i="3"/>
  <c r="P209" i="3"/>
  <c r="P210" i="3"/>
  <c r="P211" i="3"/>
  <c r="P212" i="3"/>
  <c r="P213" i="3"/>
  <c r="P214" i="3"/>
  <c r="P215" i="3"/>
  <c r="P216" i="3"/>
  <c r="P217" i="3"/>
  <c r="P218" i="3"/>
  <c r="P219" i="3"/>
  <c r="P220" i="3"/>
  <c r="P221" i="3"/>
  <c r="P222" i="3"/>
  <c r="P223" i="3"/>
  <c r="P224" i="3"/>
  <c r="P225" i="3"/>
  <c r="P226" i="3"/>
  <c r="P227" i="3"/>
  <c r="P228" i="3"/>
  <c r="P229" i="3"/>
  <c r="P230" i="3"/>
  <c r="P231" i="3"/>
  <c r="P232" i="3"/>
  <c r="P233" i="3"/>
  <c r="P234" i="3"/>
  <c r="P235" i="3"/>
  <c r="P236" i="3"/>
  <c r="P237" i="3"/>
  <c r="P238" i="3"/>
  <c r="P239" i="3"/>
  <c r="P240" i="3"/>
  <c r="P241" i="3"/>
  <c r="P242" i="3"/>
  <c r="P243" i="3"/>
  <c r="P244" i="3"/>
  <c r="P245" i="3"/>
  <c r="P246" i="3"/>
  <c r="P247" i="3"/>
  <c r="P248" i="3"/>
  <c r="P249" i="3"/>
  <c r="P250" i="3"/>
  <c r="P251" i="3"/>
  <c r="P252" i="3"/>
  <c r="P253" i="3"/>
  <c r="P254" i="3"/>
  <c r="P255" i="3"/>
  <c r="P256" i="3"/>
  <c r="P257" i="3"/>
  <c r="P258" i="3"/>
  <c r="P259" i="3"/>
  <c r="P260" i="3"/>
  <c r="P261" i="3"/>
  <c r="P262" i="3"/>
  <c r="P263" i="3"/>
  <c r="P264" i="3"/>
  <c r="P265" i="3"/>
  <c r="P266" i="3"/>
  <c r="P267" i="3"/>
  <c r="P268" i="3"/>
  <c r="P269" i="3"/>
  <c r="P270" i="3"/>
  <c r="P271" i="3"/>
  <c r="P272" i="3"/>
  <c r="P273" i="3"/>
  <c r="P274" i="3"/>
  <c r="P275" i="3"/>
  <c r="P276" i="3"/>
  <c r="P277" i="3"/>
  <c r="P278" i="3"/>
  <c r="P279" i="3"/>
  <c r="P280" i="3"/>
  <c r="P281" i="3"/>
  <c r="P282" i="3"/>
  <c r="P283" i="3"/>
  <c r="P284" i="3"/>
  <c r="P285" i="3"/>
  <c r="P286" i="3"/>
  <c r="P287" i="3"/>
  <c r="P288" i="3"/>
  <c r="P289" i="3"/>
  <c r="P290" i="3"/>
  <c r="P291" i="3"/>
  <c r="P292" i="3"/>
  <c r="P293" i="3"/>
  <c r="P294" i="3"/>
  <c r="P295" i="3"/>
  <c r="P296" i="3"/>
  <c r="P297" i="3"/>
  <c r="P298" i="3"/>
  <c r="P299" i="3"/>
  <c r="P300" i="3"/>
  <c r="P301" i="3"/>
  <c r="P302" i="3"/>
  <c r="P303" i="3"/>
  <c r="P304" i="3"/>
  <c r="P305" i="3"/>
  <c r="P306" i="3"/>
  <c r="P307" i="3"/>
  <c r="P308" i="3"/>
  <c r="P309" i="3"/>
  <c r="P310" i="3"/>
  <c r="P311" i="3"/>
  <c r="P312" i="3"/>
  <c r="P313" i="3"/>
  <c r="P314" i="3"/>
  <c r="P315" i="3"/>
  <c r="P316" i="3"/>
  <c r="P317" i="3"/>
  <c r="P318" i="3"/>
  <c r="P319" i="3"/>
  <c r="P320" i="3"/>
  <c r="P321" i="3"/>
  <c r="P322" i="3"/>
  <c r="P323" i="3"/>
  <c r="P324" i="3"/>
  <c r="P325" i="3"/>
  <c r="P326" i="3"/>
  <c r="P327" i="3"/>
  <c r="P328" i="3"/>
  <c r="P329" i="3"/>
  <c r="P330" i="3"/>
  <c r="P331" i="3"/>
  <c r="P332" i="3"/>
  <c r="P333" i="3"/>
  <c r="P334" i="3"/>
  <c r="P335" i="3"/>
  <c r="P336" i="3"/>
  <c r="P337" i="3"/>
  <c r="P338" i="3"/>
  <c r="P339" i="3"/>
  <c r="P340" i="3"/>
  <c r="P341" i="3"/>
  <c r="P342" i="3"/>
  <c r="P343" i="3"/>
  <c r="P344" i="3"/>
  <c r="P345" i="3"/>
  <c r="P346" i="3"/>
  <c r="P347" i="3"/>
  <c r="P348" i="3"/>
  <c r="P349" i="3"/>
  <c r="P350" i="3"/>
  <c r="P351" i="3"/>
  <c r="P352" i="3"/>
  <c r="P353" i="3"/>
  <c r="P354" i="3"/>
  <c r="P355" i="3"/>
  <c r="P356" i="3"/>
  <c r="P357" i="3"/>
  <c r="P358" i="3"/>
  <c r="P359" i="3"/>
  <c r="P360" i="3"/>
  <c r="P361" i="3"/>
  <c r="P362" i="3"/>
  <c r="P363" i="3"/>
  <c r="P364" i="3"/>
  <c r="P365" i="3"/>
  <c r="P366" i="3"/>
  <c r="P367" i="3"/>
  <c r="P368" i="3"/>
  <c r="P369" i="3"/>
  <c r="P370" i="3"/>
  <c r="P371" i="3"/>
  <c r="P372" i="3"/>
  <c r="P373" i="3"/>
  <c r="P374" i="3"/>
  <c r="P375" i="3"/>
  <c r="P376" i="3"/>
  <c r="P377" i="3"/>
  <c r="P378" i="3"/>
  <c r="P379" i="3"/>
  <c r="P380" i="3"/>
  <c r="P381" i="3"/>
  <c r="P382" i="3"/>
  <c r="P383" i="3"/>
  <c r="P384" i="3"/>
  <c r="P385" i="3"/>
  <c r="P386" i="3"/>
  <c r="P387" i="3"/>
  <c r="P388" i="3"/>
  <c r="P389" i="3"/>
  <c r="P390" i="3"/>
  <c r="P391" i="3"/>
  <c r="P392" i="3"/>
  <c r="P393" i="3"/>
  <c r="P394" i="3"/>
  <c r="P395" i="3"/>
  <c r="P396" i="3"/>
  <c r="P397" i="3"/>
  <c r="P398" i="3"/>
  <c r="P399" i="3"/>
  <c r="P400" i="3"/>
  <c r="P401" i="3"/>
  <c r="P402" i="3"/>
  <c r="P403" i="3"/>
  <c r="P404" i="3"/>
  <c r="P405" i="3"/>
  <c r="P406" i="3"/>
  <c r="P407" i="3"/>
  <c r="P408" i="3"/>
  <c r="P409" i="3"/>
  <c r="P410" i="3"/>
  <c r="P411" i="3"/>
  <c r="P412" i="3"/>
  <c r="P413" i="3"/>
  <c r="P414" i="3"/>
  <c r="P415" i="3"/>
  <c r="P416" i="3"/>
  <c r="P417" i="3"/>
  <c r="P418" i="3"/>
  <c r="P419" i="3"/>
  <c r="P420" i="3"/>
  <c r="P421" i="3"/>
  <c r="P422" i="3"/>
  <c r="P423" i="3"/>
  <c r="P424" i="3"/>
  <c r="P425" i="3"/>
  <c r="P426" i="3"/>
  <c r="P427" i="3"/>
  <c r="P428" i="3"/>
  <c r="P429" i="3"/>
  <c r="P430" i="3"/>
  <c r="P431" i="3"/>
  <c r="P432" i="3"/>
  <c r="P433" i="3"/>
  <c r="P434" i="3"/>
  <c r="P435" i="3"/>
  <c r="P436" i="3"/>
  <c r="P437" i="3"/>
  <c r="P438" i="3"/>
  <c r="P439" i="3"/>
  <c r="P440" i="3"/>
  <c r="P441" i="3"/>
  <c r="P442" i="3"/>
  <c r="P443" i="3"/>
  <c r="P444" i="3"/>
  <c r="P445" i="3"/>
  <c r="P446" i="3"/>
  <c r="P447" i="3"/>
  <c r="P448" i="3"/>
  <c r="P449" i="3"/>
  <c r="P450" i="3"/>
  <c r="P451" i="3"/>
  <c r="P452" i="3"/>
  <c r="P453" i="3"/>
  <c r="P454" i="3"/>
  <c r="P455" i="3"/>
  <c r="P456" i="3"/>
  <c r="P457" i="3"/>
  <c r="P458" i="3"/>
  <c r="P459" i="3"/>
  <c r="P460" i="3"/>
  <c r="P461" i="3"/>
  <c r="P462" i="3"/>
  <c r="P463" i="3"/>
  <c r="P464" i="3"/>
  <c r="P465" i="3"/>
  <c r="P466" i="3"/>
  <c r="P467" i="3"/>
  <c r="P468" i="3"/>
  <c r="P469" i="3"/>
  <c r="P470" i="3"/>
  <c r="P471" i="3"/>
  <c r="P472" i="3"/>
  <c r="P473" i="3"/>
  <c r="P474" i="3"/>
  <c r="P475" i="3"/>
  <c r="P476" i="3"/>
  <c r="P477" i="3"/>
  <c r="P478" i="3"/>
  <c r="P479" i="3"/>
  <c r="P480" i="3"/>
  <c r="P481" i="3"/>
  <c r="P482" i="3"/>
  <c r="P483" i="3"/>
  <c r="P484" i="3"/>
  <c r="P485" i="3"/>
  <c r="P486" i="3"/>
  <c r="P487" i="3"/>
  <c r="P488" i="3"/>
  <c r="P489" i="3"/>
  <c r="P490" i="3"/>
  <c r="P491" i="3"/>
  <c r="P492" i="3"/>
  <c r="P493" i="3"/>
  <c r="P494" i="3"/>
  <c r="P495" i="3"/>
  <c r="P499" i="3"/>
  <c r="M408" i="2"/>
  <c r="G408" i="2"/>
  <c r="N408" i="2" s="1"/>
  <c r="N406" i="2"/>
  <c r="M406" i="2"/>
  <c r="G406" i="2"/>
  <c r="M404" i="2"/>
  <c r="G404" i="2"/>
  <c r="N404" i="2" s="1"/>
  <c r="M402" i="2"/>
  <c r="G402" i="2"/>
  <c r="N402" i="2" s="1"/>
  <c r="N400" i="2"/>
  <c r="M400" i="2"/>
  <c r="G400" i="2"/>
  <c r="M398" i="2"/>
  <c r="G398" i="2"/>
  <c r="N398" i="2" s="1"/>
  <c r="M396" i="2"/>
  <c r="G396" i="2"/>
  <c r="N396" i="2" s="1"/>
  <c r="M394" i="2"/>
  <c r="G394" i="2"/>
  <c r="N394" i="2" s="1"/>
  <c r="N392" i="2"/>
  <c r="M392" i="2"/>
  <c r="G392" i="2"/>
  <c r="M390" i="2"/>
  <c r="G390" i="2"/>
  <c r="M388" i="2"/>
  <c r="G388" i="2"/>
  <c r="N386" i="2"/>
  <c r="M386" i="2"/>
  <c r="G386" i="2"/>
  <c r="N384" i="2"/>
  <c r="M384" i="2"/>
  <c r="G384" i="2"/>
  <c r="N382" i="2"/>
  <c r="M382" i="2"/>
  <c r="G382" i="2"/>
  <c r="N380" i="2"/>
  <c r="M380" i="2"/>
  <c r="G380" i="2"/>
  <c r="N378" i="2"/>
  <c r="M378" i="2"/>
  <c r="G378" i="2"/>
  <c r="N376" i="2"/>
  <c r="M376" i="2"/>
  <c r="G376" i="2"/>
  <c r="N374" i="2"/>
  <c r="M374" i="2"/>
  <c r="G374" i="2"/>
  <c r="N372" i="2"/>
  <c r="M372" i="2"/>
  <c r="G372" i="2"/>
  <c r="N370" i="2"/>
  <c r="M370" i="2"/>
  <c r="G370" i="2"/>
  <c r="N368" i="2"/>
  <c r="M368" i="2"/>
  <c r="G368" i="2"/>
  <c r="N366" i="2"/>
  <c r="M366" i="2"/>
  <c r="G366" i="2"/>
  <c r="N364" i="2"/>
  <c r="M364" i="2"/>
  <c r="G364" i="2"/>
  <c r="N362" i="2"/>
  <c r="M362" i="2"/>
  <c r="G362" i="2"/>
  <c r="N360" i="2"/>
  <c r="M360" i="2"/>
  <c r="G360" i="2"/>
  <c r="N358" i="2"/>
  <c r="M358" i="2"/>
  <c r="G358" i="2"/>
  <c r="N356" i="2"/>
  <c r="M356" i="2"/>
  <c r="G356" i="2"/>
  <c r="N354" i="2"/>
  <c r="M354" i="2"/>
  <c r="G354" i="2"/>
  <c r="N352" i="2"/>
  <c r="M352" i="2"/>
  <c r="G352" i="2"/>
  <c r="N350" i="2"/>
  <c r="M350" i="2"/>
  <c r="G350" i="2"/>
  <c r="N348" i="2"/>
  <c r="M348" i="2"/>
  <c r="G348" i="2"/>
  <c r="N346" i="2"/>
  <c r="M346" i="2"/>
  <c r="G346" i="2"/>
  <c r="N344" i="2"/>
  <c r="M344" i="2"/>
  <c r="G344" i="2"/>
  <c r="N342" i="2"/>
  <c r="M342" i="2"/>
  <c r="G342" i="2"/>
  <c r="N340" i="2"/>
  <c r="M340" i="2"/>
  <c r="G340" i="2"/>
  <c r="N338" i="2"/>
  <c r="M338" i="2"/>
  <c r="G338" i="2"/>
  <c r="N336" i="2"/>
  <c r="M336" i="2"/>
  <c r="G336" i="2"/>
  <c r="N334" i="2"/>
  <c r="M334" i="2"/>
  <c r="G334" i="2"/>
  <c r="N332" i="2"/>
  <c r="M332" i="2"/>
  <c r="G332" i="2"/>
  <c r="M330" i="2"/>
  <c r="G330" i="2"/>
  <c r="N330" i="2" s="1"/>
  <c r="M328" i="2"/>
  <c r="G328" i="2"/>
  <c r="M326" i="2"/>
  <c r="G326" i="2"/>
  <c r="N326" i="2" s="1"/>
  <c r="M324" i="2"/>
  <c r="G324" i="2"/>
  <c r="N324" i="2" s="1"/>
  <c r="N322" i="2"/>
  <c r="M322" i="2"/>
  <c r="G322" i="2"/>
  <c r="N320" i="2"/>
  <c r="M320" i="2"/>
  <c r="G320" i="2"/>
  <c r="M318" i="2"/>
  <c r="G318" i="2"/>
  <c r="N318" i="2" s="1"/>
  <c r="M316" i="2"/>
  <c r="G316" i="2"/>
  <c r="N314" i="2"/>
  <c r="M314" i="2"/>
  <c r="G314" i="2"/>
  <c r="N312" i="2"/>
  <c r="M312" i="2"/>
  <c r="G312" i="2"/>
  <c r="M310" i="2"/>
  <c r="G310" i="2"/>
  <c r="N310" i="2" s="1"/>
  <c r="M308" i="2"/>
  <c r="G308" i="2"/>
  <c r="N308" i="2" s="1"/>
  <c r="M306" i="2"/>
  <c r="G306" i="2"/>
  <c r="M304" i="2"/>
  <c r="G304" i="2"/>
  <c r="N304" i="2" s="1"/>
  <c r="M302" i="2"/>
  <c r="G302" i="2"/>
  <c r="N302" i="2" s="1"/>
  <c r="M300" i="2"/>
  <c r="G300" i="2"/>
  <c r="N300" i="2" s="1"/>
  <c r="M298" i="2"/>
  <c r="G298" i="2"/>
  <c r="M296" i="2"/>
  <c r="G296" i="2"/>
  <c r="N296" i="2" s="1"/>
  <c r="M294" i="2"/>
  <c r="G294" i="2"/>
  <c r="N294" i="2" s="1"/>
  <c r="M292" i="2"/>
  <c r="G292" i="2"/>
  <c r="N292" i="2" s="1"/>
  <c r="N290" i="2"/>
  <c r="M290" i="2"/>
  <c r="G290" i="2"/>
  <c r="M288" i="2"/>
  <c r="G288" i="2"/>
  <c r="N288" i="2" s="1"/>
  <c r="M286" i="2"/>
  <c r="G286" i="2"/>
  <c r="N286" i="2" s="1"/>
  <c r="M284" i="2"/>
  <c r="G284" i="2"/>
  <c r="N284" i="2" s="1"/>
  <c r="M282" i="2"/>
  <c r="G282" i="2"/>
  <c r="N282" i="2" s="1"/>
  <c r="M280" i="2"/>
  <c r="G280" i="2"/>
  <c r="N280" i="2" s="1"/>
  <c r="M278" i="2"/>
  <c r="G278" i="2"/>
  <c r="N278" i="2" s="1"/>
  <c r="M276" i="2"/>
  <c r="G276" i="2"/>
  <c r="N276" i="2" s="1"/>
  <c r="M274" i="2"/>
  <c r="G274" i="2"/>
  <c r="N274" i="2" s="1"/>
  <c r="M272" i="2"/>
  <c r="G272" i="2"/>
  <c r="N272" i="2" s="1"/>
  <c r="M270" i="2"/>
  <c r="G270" i="2"/>
  <c r="N270" i="2" s="1"/>
  <c r="M268" i="2"/>
  <c r="G268" i="2"/>
  <c r="N268" i="2" s="1"/>
  <c r="N266" i="2"/>
  <c r="M266" i="2"/>
  <c r="G266" i="2"/>
  <c r="M264" i="2"/>
  <c r="G264" i="2"/>
  <c r="N264" i="2" s="1"/>
  <c r="M262" i="2"/>
  <c r="G262" i="2"/>
  <c r="N262" i="2" s="1"/>
  <c r="M260" i="2"/>
  <c r="G260" i="2"/>
  <c r="N260" i="2" s="1"/>
  <c r="N258" i="2"/>
  <c r="M258" i="2"/>
  <c r="G258" i="2"/>
  <c r="M256" i="2"/>
  <c r="G256" i="2"/>
  <c r="N256" i="2" s="1"/>
  <c r="M254" i="2"/>
  <c r="G254" i="2"/>
  <c r="N254" i="2" s="1"/>
  <c r="M252" i="2"/>
  <c r="G252" i="2"/>
  <c r="N252" i="2" s="1"/>
  <c r="M250" i="2"/>
  <c r="G250" i="2"/>
  <c r="N250" i="2" s="1"/>
  <c r="N248" i="2"/>
  <c r="M248" i="2"/>
  <c r="G248" i="2"/>
  <c r="M246" i="2"/>
  <c r="G246" i="2"/>
  <c r="N246" i="2" s="1"/>
  <c r="N244" i="2"/>
  <c r="M244" i="2"/>
  <c r="G244" i="2"/>
  <c r="N242" i="2"/>
  <c r="M242" i="2"/>
  <c r="G242" i="2"/>
  <c r="M240" i="2"/>
  <c r="G240" i="2"/>
  <c r="N240" i="2" s="1"/>
  <c r="N238" i="2"/>
  <c r="M238" i="2"/>
  <c r="G238" i="2"/>
  <c r="N236" i="2"/>
  <c r="M236" i="2"/>
  <c r="G236" i="2"/>
  <c r="M234" i="2"/>
  <c r="G234" i="2"/>
  <c r="N234" i="2" s="1"/>
  <c r="N232" i="2"/>
  <c r="M232" i="2"/>
  <c r="G232" i="2"/>
  <c r="M230" i="2"/>
  <c r="G230" i="2"/>
  <c r="M228" i="2"/>
  <c r="G228" i="2"/>
  <c r="N228" i="2" s="1"/>
  <c r="M226" i="2"/>
  <c r="G226" i="2"/>
  <c r="N224" i="2"/>
  <c r="M224" i="2"/>
  <c r="G224" i="2"/>
  <c r="N222" i="2"/>
  <c r="M222" i="2"/>
  <c r="G222" i="2"/>
  <c r="N220" i="2"/>
  <c r="M220" i="2"/>
  <c r="G220" i="2"/>
  <c r="N218" i="2"/>
  <c r="M218" i="2"/>
  <c r="G218" i="2"/>
  <c r="N216" i="2"/>
  <c r="M216" i="2"/>
  <c r="G216" i="2"/>
  <c r="N214" i="2"/>
  <c r="M214" i="2"/>
  <c r="G214" i="2"/>
  <c r="N212" i="2"/>
  <c r="M212" i="2"/>
  <c r="G212" i="2"/>
  <c r="N210" i="2"/>
  <c r="M210" i="2"/>
  <c r="G210" i="2"/>
  <c r="M208" i="2"/>
  <c r="G208" i="2"/>
  <c r="N208" i="2" s="1"/>
  <c r="N206" i="2"/>
  <c r="M206" i="2"/>
  <c r="G206" i="2"/>
  <c r="N204" i="2"/>
  <c r="M204" i="2"/>
  <c r="G204" i="2"/>
  <c r="N202" i="2"/>
  <c r="M202" i="2"/>
  <c r="G202" i="2"/>
  <c r="N200" i="2"/>
  <c r="M200" i="2"/>
  <c r="G200" i="2"/>
  <c r="N198" i="2"/>
  <c r="M198" i="2"/>
  <c r="G198" i="2"/>
  <c r="M196" i="2"/>
  <c r="G196" i="2"/>
  <c r="N196" i="2" s="1"/>
  <c r="M194" i="2"/>
  <c r="G194" i="2"/>
  <c r="N194" i="2" s="1"/>
  <c r="N192" i="2"/>
  <c r="M192" i="2"/>
  <c r="G192" i="2"/>
  <c r="N190" i="2"/>
  <c r="M190" i="2"/>
  <c r="G190" i="2"/>
  <c r="N188" i="2"/>
  <c r="M188" i="2"/>
  <c r="G188" i="2"/>
  <c r="N186" i="2"/>
  <c r="M186" i="2"/>
  <c r="G186" i="2"/>
  <c r="N184" i="2"/>
  <c r="M184" i="2"/>
  <c r="G184" i="2"/>
  <c r="M182" i="2"/>
  <c r="G182" i="2"/>
  <c r="N182" i="2" s="1"/>
  <c r="N180" i="2"/>
  <c r="M180" i="2"/>
  <c r="G180" i="2"/>
  <c r="N178" i="2"/>
  <c r="M178" i="2"/>
  <c r="G178" i="2"/>
  <c r="M176" i="2"/>
  <c r="G176" i="2"/>
  <c r="N176" i="2" s="1"/>
  <c r="M174" i="2"/>
  <c r="G174" i="2"/>
  <c r="N174" i="2" s="1"/>
  <c r="M172" i="2"/>
  <c r="G172" i="2"/>
  <c r="N172" i="2" s="1"/>
  <c r="M170" i="2"/>
  <c r="G170" i="2"/>
  <c r="N170" i="2" s="1"/>
  <c r="M168" i="2"/>
  <c r="G168" i="2"/>
  <c r="N168" i="2" s="1"/>
  <c r="M166" i="2"/>
  <c r="G166" i="2"/>
  <c r="N166" i="2" s="1"/>
  <c r="M164" i="2"/>
  <c r="G164" i="2"/>
  <c r="N164" i="2" s="1"/>
  <c r="M162" i="2"/>
  <c r="G162" i="2"/>
  <c r="N162" i="2" s="1"/>
  <c r="M160" i="2"/>
  <c r="G160" i="2"/>
  <c r="N160" i="2" s="1"/>
  <c r="M158" i="2"/>
  <c r="G158" i="2"/>
  <c r="N158" i="2" s="1"/>
  <c r="N156" i="2"/>
  <c r="M156" i="2"/>
  <c r="G156" i="2"/>
  <c r="N154" i="2"/>
  <c r="M154" i="2"/>
  <c r="G154" i="2"/>
  <c r="N152" i="2"/>
  <c r="M152" i="2"/>
  <c r="G152" i="2"/>
  <c r="M150" i="2"/>
  <c r="G150" i="2"/>
  <c r="N150" i="2" s="1"/>
  <c r="N148" i="2"/>
  <c r="M148" i="2"/>
  <c r="G148" i="2"/>
  <c r="N146" i="2"/>
  <c r="M146" i="2"/>
  <c r="G146" i="2"/>
  <c r="N144" i="2"/>
  <c r="M144" i="2"/>
  <c r="G144" i="2"/>
  <c r="N142" i="2"/>
  <c r="M142" i="2"/>
  <c r="G142" i="2"/>
  <c r="N140" i="2"/>
  <c r="M140" i="2"/>
  <c r="G140" i="2"/>
  <c r="N138" i="2"/>
  <c r="M138" i="2"/>
  <c r="G138" i="2"/>
  <c r="N136" i="2"/>
  <c r="M136" i="2"/>
  <c r="G136" i="2"/>
  <c r="N134" i="2"/>
  <c r="M134" i="2"/>
  <c r="G134" i="2"/>
  <c r="N132" i="2"/>
  <c r="M132" i="2"/>
  <c r="G132" i="2"/>
  <c r="N130" i="2"/>
  <c r="M130" i="2"/>
  <c r="G130" i="2"/>
  <c r="N128" i="2"/>
  <c r="M128" i="2"/>
  <c r="G128" i="2"/>
  <c r="N126" i="2"/>
  <c r="M126" i="2"/>
  <c r="G126" i="2"/>
  <c r="N124" i="2"/>
  <c r="M124" i="2"/>
  <c r="G124" i="2"/>
  <c r="N122" i="2"/>
  <c r="M122" i="2"/>
  <c r="G122" i="2"/>
  <c r="N120" i="2"/>
  <c r="M120" i="2"/>
  <c r="G120" i="2"/>
  <c r="N118" i="2"/>
  <c r="M118" i="2"/>
  <c r="G118" i="2"/>
  <c r="N116" i="2"/>
  <c r="M116" i="2"/>
  <c r="G116" i="2"/>
  <c r="N114" i="2"/>
  <c r="M114" i="2"/>
  <c r="G114" i="2"/>
  <c r="N112" i="2"/>
  <c r="M112" i="2"/>
  <c r="G112" i="2"/>
  <c r="N110" i="2"/>
  <c r="M110" i="2"/>
  <c r="G110" i="2"/>
  <c r="N108" i="2"/>
  <c r="M108" i="2"/>
  <c r="G108" i="2"/>
  <c r="N106" i="2"/>
  <c r="M106" i="2"/>
  <c r="G106" i="2"/>
  <c r="N104" i="2"/>
  <c r="M104" i="2"/>
  <c r="G104" i="2"/>
  <c r="N102" i="2"/>
  <c r="M102" i="2"/>
  <c r="G102" i="2"/>
  <c r="N100" i="2"/>
  <c r="M100" i="2"/>
  <c r="G100" i="2"/>
  <c r="N98" i="2"/>
  <c r="M98" i="2"/>
  <c r="G98" i="2"/>
  <c r="N96" i="2"/>
  <c r="M96" i="2"/>
  <c r="G96" i="2"/>
  <c r="N94" i="2"/>
  <c r="M94" i="2"/>
  <c r="G94" i="2"/>
  <c r="F92" i="2"/>
  <c r="G92" i="2" s="1"/>
  <c r="F90" i="2"/>
  <c r="G90" i="2" s="1"/>
  <c r="F88" i="2"/>
  <c r="G88" i="2" s="1"/>
  <c r="F86" i="2"/>
  <c r="G86" i="2" s="1"/>
  <c r="F84" i="2"/>
  <c r="G84" i="2" s="1"/>
  <c r="F82" i="2"/>
  <c r="G82" i="2" s="1"/>
  <c r="F80" i="2"/>
  <c r="G80" i="2" s="1"/>
  <c r="M78" i="2"/>
  <c r="G78" i="2"/>
  <c r="N78" i="2" s="1"/>
  <c r="M76" i="2"/>
  <c r="G76" i="2"/>
  <c r="M74" i="2"/>
  <c r="G74" i="2"/>
  <c r="N74" i="2" s="1"/>
  <c r="M72" i="2"/>
  <c r="G72" i="2"/>
  <c r="M70" i="2"/>
  <c r="G70" i="2"/>
  <c r="N70" i="2" s="1"/>
  <c r="M68" i="2"/>
  <c r="G68" i="2"/>
  <c r="N68" i="2" s="1"/>
  <c r="M66" i="2"/>
  <c r="G66" i="2"/>
  <c r="N66" i="2" s="1"/>
  <c r="N64" i="2"/>
  <c r="M64" i="2"/>
  <c r="G64" i="2"/>
  <c r="N62" i="2"/>
  <c r="M62" i="2"/>
  <c r="G62" i="2"/>
  <c r="N60" i="2"/>
  <c r="M60" i="2"/>
  <c r="G60" i="2"/>
  <c r="N58" i="2"/>
  <c r="M58" i="2"/>
  <c r="G58" i="2"/>
  <c r="N56" i="2"/>
  <c r="M56" i="2"/>
  <c r="G56" i="2"/>
  <c r="N54" i="2"/>
  <c r="M54" i="2"/>
  <c r="G54" i="2"/>
  <c r="N52" i="2"/>
  <c r="M52" i="2"/>
  <c r="G52" i="2"/>
  <c r="N50" i="2"/>
  <c r="M50" i="2"/>
  <c r="G50" i="2"/>
  <c r="N48" i="2"/>
  <c r="M48" i="2"/>
  <c r="G48" i="2"/>
  <c r="N46" i="2"/>
  <c r="M46" i="2"/>
  <c r="G46" i="2"/>
  <c r="N44" i="2"/>
  <c r="M44" i="2"/>
  <c r="G44" i="2"/>
  <c r="N42" i="2"/>
  <c r="M42" i="2"/>
  <c r="G42" i="2"/>
  <c r="N40" i="2"/>
  <c r="M40" i="2"/>
  <c r="G40" i="2"/>
  <c r="N38" i="2"/>
  <c r="M38" i="2"/>
  <c r="G38" i="2"/>
  <c r="N36" i="2"/>
  <c r="M36" i="2"/>
  <c r="G36" i="2"/>
  <c r="N34" i="2"/>
  <c r="M34" i="2"/>
  <c r="G34" i="2"/>
  <c r="N32" i="2"/>
  <c r="M32" i="2"/>
  <c r="G32" i="2"/>
  <c r="N30" i="2"/>
  <c r="M30" i="2"/>
  <c r="G30" i="2"/>
  <c r="N28" i="2"/>
  <c r="M28" i="2"/>
  <c r="G28" i="2"/>
  <c r="M26" i="2"/>
  <c r="G26" i="2"/>
  <c r="N26" i="2" s="1"/>
  <c r="N24" i="2"/>
  <c r="M24" i="2"/>
  <c r="G24" i="2"/>
  <c r="N22" i="2"/>
  <c r="M22" i="2"/>
  <c r="G22" i="2"/>
  <c r="N20" i="2"/>
  <c r="M20" i="2"/>
  <c r="G20" i="2"/>
  <c r="N18" i="2"/>
  <c r="M18" i="2"/>
  <c r="G18" i="2"/>
  <c r="N16" i="2"/>
  <c r="M16" i="2"/>
  <c r="G16" i="2"/>
  <c r="N14" i="2"/>
  <c r="M14" i="2"/>
  <c r="G14" i="2"/>
  <c r="N9" i="2"/>
  <c r="Q9" i="3" l="1"/>
  <c r="Q10" i="3"/>
  <c r="Q12" i="3" s="1"/>
  <c r="AC10" i="3"/>
  <c r="AC12" i="3" s="1"/>
  <c r="N328" i="2"/>
  <c r="N388" i="2"/>
  <c r="N390" i="2"/>
  <c r="N72" i="2"/>
  <c r="N76" i="2"/>
  <c r="N226" i="2"/>
  <c r="N230" i="2"/>
  <c r="N298" i="2"/>
  <c r="N306" i="2"/>
  <c r="N316" i="2"/>
  <c r="AC9" i="3"/>
  <c r="N84" i="2"/>
  <c r="N86" i="2"/>
  <c r="M7" i="2"/>
  <c r="M80" i="2"/>
  <c r="N80" i="2" s="1"/>
  <c r="M82" i="2"/>
  <c r="N82" i="2" s="1"/>
  <c r="M84" i="2"/>
  <c r="M86" i="2"/>
  <c r="M88" i="2"/>
  <c r="N88" i="2" s="1"/>
  <c r="M90" i="2"/>
  <c r="N90" i="2" s="1"/>
  <c r="M92" i="2"/>
  <c r="N92" i="2" s="1"/>
  <c r="W12" i="3" l="1"/>
  <c r="M8" i="2"/>
  <c r="N10" i="2"/>
  <c r="N11" i="2" s="1"/>
</calcChain>
</file>

<file path=xl/sharedStrings.xml><?xml version="1.0" encoding="utf-8"?>
<sst xmlns="http://schemas.openxmlformats.org/spreadsheetml/2006/main" count="2027" uniqueCount="809">
  <si>
    <t>DS Destination/Filter Table Definitions</t>
  </si>
  <si>
    <t>Title, Version, Description etc.</t>
  </si>
  <si>
    <t>KEYWORDS MUST BE SPECIFIED IN THE ROW IDENTIFIED BY KEYWORD_ROW IN FIRST COLUMN.  Columns with no keyword are ignored.</t>
  </si>
  <si>
    <t xml:space="preserve">All rows above row KEYWORD ROW are ignored. </t>
  </si>
  <si>
    <t>ds_nom_filter</t>
  </si>
  <si>
    <t>Unfiltered Generation Rate (kbps)</t>
  </si>
  <si>
    <t>Filtered Generation Rate (kbps)</t>
  </si>
  <si>
    <t>Target Generation Rate (kbps)</t>
  </si>
  <si>
    <t>Storage Full Time (Hours):</t>
  </si>
  <si>
    <t>Percent of goal (3 day goal = 72 Hours)</t>
  </si>
  <si>
    <t>APID Name</t>
  </si>
  <si>
    <t>APID (Dec)</t>
  </si>
  <si>
    <t>APID (Hex)</t>
  </si>
  <si>
    <t>Packet Size (Bytes)</t>
  </si>
  <si>
    <t>Packet Interval (Hz)</t>
  </si>
  <si>
    <t>Nom. Bits/Sec</t>
  </si>
  <si>
    <t>Filter Type</t>
  </si>
  <si>
    <t>N</t>
  </si>
  <si>
    <t>X</t>
  </si>
  <si>
    <t>O</t>
  </si>
  <si>
    <t>Dest. File ID</t>
  </si>
  <si>
    <t>Filtered Packet Interval (sec)</t>
  </si>
  <si>
    <t>Filtered Bits/Sec</t>
  </si>
  <si>
    <t>KEYWORD_ROW</t>
  </si>
  <si>
    <t>APID_NAME</t>
  </si>
  <si>
    <t>APID</t>
  </si>
  <si>
    <t>F1_TYPE</t>
  </si>
  <si>
    <t>F1_N</t>
  </si>
  <si>
    <t>F1_X</t>
  </si>
  <si>
    <t>F1_O</t>
  </si>
  <si>
    <t>F1_FILE</t>
  </si>
  <si>
    <t xml:space="preserve">CFE_EVS_HK_TLM_MID                      </t>
  </si>
  <si>
    <t>0x0801</t>
  </si>
  <si>
    <t>COUNT</t>
  </si>
  <si>
    <t>N/A</t>
  </si>
  <si>
    <t xml:space="preserve">CFE_ES_HK_TLM_MID                       </t>
  </si>
  <si>
    <t>0x0802</t>
  </si>
  <si>
    <t xml:space="preserve">CFE_SB_HK_TLM_MID                       </t>
  </si>
  <si>
    <t>0x0803</t>
  </si>
  <si>
    <t xml:space="preserve">CFE_TBL_HK_TLM_MID                      </t>
  </si>
  <si>
    <t>0x0804</t>
  </si>
  <si>
    <t xml:space="preserve">CFE_TIME_HK_TLM_MID                     </t>
  </si>
  <si>
    <t>0x0805</t>
  </si>
  <si>
    <t>CFE_TIME_DIAG_TLM_MID</t>
  </si>
  <si>
    <t>0x0806</t>
  </si>
  <si>
    <t>CFE_EVS_EVENT_MSG_MID</t>
  </si>
  <si>
    <t>0x0808</t>
  </si>
  <si>
    <t>CFE_SB_STATS_TLM_MID</t>
  </si>
  <si>
    <t>0x080A</t>
  </si>
  <si>
    <t xml:space="preserve">CFE_ES_APP_TLM_MID </t>
  </si>
  <si>
    <t>0x080B</t>
  </si>
  <si>
    <t>CFE_TBL_REG_TLM_MID</t>
  </si>
  <si>
    <t>0x080C</t>
  </si>
  <si>
    <t>CFE_SB_ALLSUBS_TLM_MID</t>
  </si>
  <si>
    <t>0x080D</t>
  </si>
  <si>
    <t>CFE_SB_ONESUB_TLM_MID</t>
  </si>
  <si>
    <t>0x080E</t>
  </si>
  <si>
    <t>CFE_ES_SHELL_TLM_MID</t>
  </si>
  <si>
    <t>0x080F</t>
  </si>
  <si>
    <t>CFE_ES_MEMSTATS_TLM_MID</t>
  </si>
  <si>
    <t>0x0810</t>
  </si>
  <si>
    <t xml:space="preserve">TO_HK_TLM_MID                           </t>
  </si>
  <si>
    <t>0x0828</t>
  </si>
  <si>
    <t>TO_TP_TLM_MID</t>
  </si>
  <si>
    <t>0x0829</t>
  </si>
  <si>
    <t xml:space="preserve">FC_HK_TLM_MID                           </t>
  </si>
  <si>
    <t>0x0830</t>
  </si>
  <si>
    <t xml:space="preserve">FFM_HK_TLM_MID                          </t>
  </si>
  <si>
    <t>0x0831</t>
  </si>
  <si>
    <t>FFM_DIR_LIST_TLM_MID</t>
  </si>
  <si>
    <t>0x0832</t>
  </si>
  <si>
    <t xml:space="preserve">MPU_CMD_ACK_MID1                        </t>
  </si>
  <si>
    <t>0x0850</t>
  </si>
  <si>
    <t xml:space="preserve">MPU_CMD_ACK_MID2                        </t>
  </si>
  <si>
    <t>0x0851</t>
  </si>
  <si>
    <t xml:space="preserve">MPU_CMD_ACK_MID3                        </t>
  </si>
  <si>
    <t>0x0852</t>
  </si>
  <si>
    <t xml:space="preserve">MPU_CMD_ACK_MID4                        </t>
  </si>
  <si>
    <t>0x0853</t>
  </si>
  <si>
    <t xml:space="preserve">MPU_CMD_ACK_MID5                        </t>
  </si>
  <si>
    <t>0x0854</t>
  </si>
  <si>
    <t xml:space="preserve">MPU_CMD_ACK_MID6                        </t>
  </si>
  <si>
    <t>0x0855</t>
  </si>
  <si>
    <t xml:space="preserve">MPU_CMD_ACK_MID7                        </t>
  </si>
  <si>
    <t>0x0856</t>
  </si>
  <si>
    <t xml:space="preserve">MPU_HK_TLM_MID1                         </t>
  </si>
  <si>
    <t>0x0860</t>
  </si>
  <si>
    <t xml:space="preserve">MPU_HK_TLM_MID2                         </t>
  </si>
  <si>
    <t>0x0861</t>
  </si>
  <si>
    <t xml:space="preserve">MPU_HK_TLM_MID3                         </t>
  </si>
  <si>
    <t>0x0862</t>
  </si>
  <si>
    <t xml:space="preserve">MPU_HK_TLM_MID4                         </t>
  </si>
  <si>
    <t>0x0863</t>
  </si>
  <si>
    <t xml:space="preserve">MPU_HK_TLM_MID5                         </t>
  </si>
  <si>
    <t>0x0864</t>
  </si>
  <si>
    <t xml:space="preserve">MPU_HK_TLM_MID6                         </t>
  </si>
  <si>
    <t>0x0865</t>
  </si>
  <si>
    <t xml:space="preserve">MPU_HK_TLM_MID7                         </t>
  </si>
  <si>
    <t>0x0866</t>
  </si>
  <si>
    <t xml:space="preserve">MPU_PHOT_MID1                           </t>
  </si>
  <si>
    <t>0x0870</t>
  </si>
  <si>
    <t xml:space="preserve">MPU_PHOT_MID2                           </t>
  </si>
  <si>
    <t>0x0871</t>
  </si>
  <si>
    <t xml:space="preserve">MPU_PHOT_MID3                           </t>
  </si>
  <si>
    <t>0x0872</t>
  </si>
  <si>
    <t xml:space="preserve">MPU_PHOT_MID4                           </t>
  </si>
  <si>
    <t>0x0873</t>
  </si>
  <si>
    <t xml:space="preserve">MPU_PHOT_MID5                           </t>
  </si>
  <si>
    <t>0x0874</t>
  </si>
  <si>
    <t xml:space="preserve">MPU_PHOT_MID6                           </t>
  </si>
  <si>
    <t>0x0875</t>
  </si>
  <si>
    <t xml:space="preserve">MPU_PHOT_MID7                           </t>
  </si>
  <si>
    <t>0x0876</t>
  </si>
  <si>
    <t xml:space="preserve">MM_HK_TLM_MID                           </t>
  </si>
  <si>
    <t>0x0887</t>
  </si>
  <si>
    <t xml:space="preserve">MS_HK_TLM_MID                           </t>
  </si>
  <si>
    <t>0x0888</t>
  </si>
  <si>
    <t xml:space="preserve">FM_HK_TLM_MID                           </t>
  </si>
  <si>
    <t>0x088A</t>
  </si>
  <si>
    <t>FM_FILE_INFO_TLM_MID</t>
  </si>
  <si>
    <t>0x088B</t>
  </si>
  <si>
    <t xml:space="preserve">FM_DIR_LIST_TLM_MID                     </t>
  </si>
  <si>
    <t>0x088C</t>
  </si>
  <si>
    <t xml:space="preserve">FM_OPEN_FILES_TLM_MID                   </t>
  </si>
  <si>
    <t>0x088D</t>
  </si>
  <si>
    <t xml:space="preserve">FM_FREE_SPACE_TLM_MID                   </t>
  </si>
  <si>
    <t>0x088E</t>
  </si>
  <si>
    <t xml:space="preserve">MD_HK_TLM_MID                           </t>
  </si>
  <si>
    <t>0x0890</t>
  </si>
  <si>
    <t xml:space="preserve">MD_DWELL_PKT_MID_BASE                   </t>
  </si>
  <si>
    <t>0x0891</t>
  </si>
  <si>
    <t xml:space="preserve">MD_DWELL_PKT_MID_BASE1                  </t>
  </si>
  <si>
    <t>0x0892</t>
  </si>
  <si>
    <t xml:space="preserve">MD_DWELL_PKT_MID_BASE2                  </t>
  </si>
  <si>
    <t>0x0893</t>
  </si>
  <si>
    <t xml:space="preserve">MD_DWELL_PKT_MID_BASE3                  </t>
  </si>
  <si>
    <t>0x0894</t>
  </si>
  <si>
    <t xml:space="preserve">SCH_HK_TLM_MID                          </t>
  </si>
  <si>
    <t>0x0897</t>
  </si>
  <si>
    <t xml:space="preserve">SCH_DIAG_TLM_MID                        </t>
  </si>
  <si>
    <t>0x0898</t>
  </si>
  <si>
    <t xml:space="preserve">HK_HK_TLM_MID                           </t>
  </si>
  <si>
    <t>0x089B</t>
  </si>
  <si>
    <t xml:space="preserve">CS_HK_TLM_MID                           </t>
  </si>
  <si>
    <t>0x08A4</t>
  </si>
  <si>
    <t xml:space="preserve">LC_HK_TLM_MID                           </t>
  </si>
  <si>
    <t>0x08A7</t>
  </si>
  <si>
    <t xml:space="preserve">SC_HK_TLM_MID                           </t>
  </si>
  <si>
    <t>0x08AA</t>
  </si>
  <si>
    <t xml:space="preserve">HS_HK_TLM_MID                           </t>
  </si>
  <si>
    <t>0x08AD</t>
  </si>
  <si>
    <t xml:space="preserve">PAT_HK_TLM_MID                          </t>
  </si>
  <si>
    <t>0x08AE</t>
  </si>
  <si>
    <t xml:space="preserve">CF_HK_TLM_MID                           </t>
  </si>
  <si>
    <t>0x08B0</t>
  </si>
  <si>
    <t>CF_TRANS_TLM_MID</t>
  </si>
  <si>
    <t>0x08B1</t>
  </si>
  <si>
    <t xml:space="preserve">CF_CONFIG_TLM_MID                       </t>
  </si>
  <si>
    <t>0x08B2</t>
  </si>
  <si>
    <t xml:space="preserve">CHS_AJEET_TLM_MID                       </t>
  </si>
  <si>
    <t>0x08B5</t>
  </si>
  <si>
    <t xml:space="preserve">CHS_SMOAB_TLM_MID                       </t>
  </si>
  <si>
    <t>0x08B6</t>
  </si>
  <si>
    <t xml:space="preserve">DS_HK_TLM_MID                           </t>
  </si>
  <si>
    <t>0x08B8</t>
  </si>
  <si>
    <t>DS_DIAG_TLM_MID</t>
  </si>
  <si>
    <t>0x08B9</t>
  </si>
  <si>
    <t xml:space="preserve">CHS_HK_TLM_MID                          </t>
  </si>
  <si>
    <t>0x08BC</t>
  </si>
  <si>
    <t xml:space="preserve">STAR_SENSOR_TC_VERIFY_FAILURE_TLM_MID   </t>
  </si>
  <si>
    <t>0x08BF</t>
  </si>
  <si>
    <t xml:space="preserve">STAR_SENSOR_MIRU_FUSED_ATT_MID          </t>
  </si>
  <si>
    <t>0x08C0</t>
  </si>
  <si>
    <t xml:space="preserve">STAR_SENSOR_MIRU_DATA_MID               </t>
  </si>
  <si>
    <t>0x08C1</t>
  </si>
  <si>
    <t xml:space="preserve">STAR_SENSOR_POWER_UP_REPORT_TLM_MID     </t>
  </si>
  <si>
    <t>0x08C4</t>
  </si>
  <si>
    <t xml:space="preserve">STAR_SENSOR_MEMORY_DUMP_TLM_MID         </t>
  </si>
  <si>
    <t>0x08C5</t>
  </si>
  <si>
    <t xml:space="preserve">STAR_SENSOR_EVENT_REPORT_TLM_MID        </t>
  </si>
  <si>
    <t>0x08C6</t>
  </si>
  <si>
    <t xml:space="preserve">STAR_SENSOR_STATUS_REPORT_TLM_MID       </t>
  </si>
  <si>
    <t>0x08C7</t>
  </si>
  <si>
    <t xml:space="preserve">STAR_SENSOR_IMAGE_TLM_MID               </t>
  </si>
  <si>
    <t>0x08C8</t>
  </si>
  <si>
    <t xml:space="preserve">STAR_SENSOR_HK_TLM_MID                  </t>
  </si>
  <si>
    <t>0x08C9</t>
  </si>
  <si>
    <t xml:space="preserve">STAR_SENSOR_SYNC_TIME_TLM_MID           </t>
  </si>
  <si>
    <t>0x08CA</t>
  </si>
  <si>
    <t xml:space="preserve">STAR_SENSOR_DUMMY_TLM_MID               </t>
  </si>
  <si>
    <t>0x08CB</t>
  </si>
  <si>
    <t xml:space="preserve">STAR_SENSOR_MEMORY_CHECK_TLM_MID        </t>
  </si>
  <si>
    <t>0x08CC</t>
  </si>
  <si>
    <t xml:space="preserve">STAR_SENSOR_TC_VERIFY_SUCCESS_TLM_MID   </t>
  </si>
  <si>
    <t>0x08CD</t>
  </si>
  <si>
    <t xml:space="preserve">OM_HK_TLM_MID                           </t>
  </si>
  <si>
    <t>0x08CF</t>
  </si>
  <si>
    <t xml:space="preserve">OM_LUNAR_PKT_MID                        </t>
  </si>
  <si>
    <t>0x08D0</t>
  </si>
  <si>
    <t xml:space="preserve">OM_SOLAR_PKT_MID                        </t>
  </si>
  <si>
    <t>0x08D1</t>
  </si>
  <si>
    <t xml:space="preserve">DI_HK_TLM_MID                           </t>
  </si>
  <si>
    <t>0x08D2</t>
  </si>
  <si>
    <t xml:space="preserve">DI_ST_TLM_MID                           </t>
  </si>
  <si>
    <t>0x08D3</t>
  </si>
  <si>
    <t xml:space="preserve">DI_GPS_TLM_MID                          </t>
  </si>
  <si>
    <t>0x08D4</t>
  </si>
  <si>
    <t xml:space="preserve">OM_SC_PKT_MID                           </t>
  </si>
  <si>
    <t>0x08D5</t>
  </si>
  <si>
    <t xml:space="preserve">OM_ECLIPSE_PKT_MID                      </t>
  </si>
  <si>
    <t>0x08D6</t>
  </si>
  <si>
    <t xml:space="preserve">DI_GCE_TLM_MID                          </t>
  </si>
  <si>
    <t>0x08D7</t>
  </si>
  <si>
    <t xml:space="preserve">PC_DATA_TLM_MID                         </t>
  </si>
  <si>
    <t>0x08D8</t>
  </si>
  <si>
    <t xml:space="preserve">PC_HK_TLM_MID                           </t>
  </si>
  <si>
    <t>0x08D9</t>
  </si>
  <si>
    <t xml:space="preserve">DI_ISS_TLM_MID                          </t>
  </si>
  <si>
    <t>0x08DB</t>
  </si>
  <si>
    <t xml:space="preserve">STIF_HK_TLM_MID                         </t>
  </si>
  <si>
    <t>0x08DC</t>
  </si>
  <si>
    <t xml:space="preserve">RT_HK_TLM_MID                           </t>
  </si>
  <si>
    <t>0x08DE</t>
  </si>
  <si>
    <t xml:space="preserve">DI_FDC_PKT_MID                          </t>
  </si>
  <si>
    <t>0x08DF</t>
  </si>
  <si>
    <t xml:space="preserve">GPSIF_HK_TLM_MID                        </t>
  </si>
  <si>
    <t>0x08E0</t>
  </si>
  <si>
    <t xml:space="preserve">PC_TLM_XNAV_MSG_MID                     </t>
  </si>
  <si>
    <t>0x08E2</t>
  </si>
  <si>
    <t xml:space="preserve">MPUIF_HK_TLM_MID                        </t>
  </si>
  <si>
    <t>0x08E3</t>
  </si>
  <si>
    <t xml:space="preserve">GCEIF_HK_TLM_MID                        </t>
  </si>
  <si>
    <t>0x08E5</t>
  </si>
  <si>
    <t xml:space="preserve">GCE_TLM_MID                             </t>
  </si>
  <si>
    <t>0x08E6</t>
  </si>
  <si>
    <t xml:space="preserve">RT_BAD_TLM_MID                          </t>
  </si>
  <si>
    <t>0x08E9</t>
  </si>
  <si>
    <t xml:space="preserve">RT_UAD_TLM_MID                          </t>
  </si>
  <si>
    <t>0x08EA</t>
  </si>
  <si>
    <t xml:space="preserve">RT_BCAST_TIME_MID                       </t>
  </si>
  <si>
    <t>0x08EB</t>
  </si>
  <si>
    <t xml:space="preserve">CF_SPACE_TO_GND_PDU_MID                 </t>
  </si>
  <si>
    <t>0x08FD</t>
  </si>
  <si>
    <t xml:space="preserve">CF_SPACE_TO_GND_PDU_MID1                </t>
  </si>
  <si>
    <t>0x08FE</t>
  </si>
  <si>
    <t xml:space="preserve">GPS_BOARD_HEALTH                        </t>
  </si>
  <si>
    <t>0x0902</t>
  </si>
  <si>
    <t xml:space="preserve">GPS_TASK_HEALTH                        </t>
  </si>
  <si>
    <t>0x0903</t>
  </si>
  <si>
    <t xml:space="preserve">GPS_SPS                       </t>
  </si>
  <si>
    <t>0x0904</t>
  </si>
  <si>
    <t xml:space="preserve">GPS_TOT                    </t>
  </si>
  <si>
    <t>0x0905</t>
  </si>
  <si>
    <t xml:space="preserve">GPS_PPS                    </t>
  </si>
  <si>
    <t>0x0906</t>
  </si>
  <si>
    <t xml:space="preserve">GPS_CLOCK                      </t>
  </si>
  <si>
    <t>0x0907</t>
  </si>
  <si>
    <t xml:space="preserve">GPS_CHANNEL                     </t>
  </si>
  <si>
    <t>0x0908</t>
  </si>
  <si>
    <t xml:space="preserve">GPS_POSITION                        </t>
  </si>
  <si>
    <t>0x0909</t>
  </si>
  <si>
    <t xml:space="preserve">GPS_MEASUREMENT                     </t>
  </si>
  <si>
    <t>0x090A</t>
  </si>
  <si>
    <t xml:space="preserve">GPS_PSEUDORANGE                    </t>
  </si>
  <si>
    <t>0x090B</t>
  </si>
  <si>
    <t xml:space="preserve">GPS_SV_PREDICTION                       </t>
  </si>
  <si>
    <t>0x090C</t>
  </si>
  <si>
    <t xml:space="preserve">GPS_GEONS_STATE             </t>
  </si>
  <si>
    <t>0x090E</t>
  </si>
  <si>
    <t xml:space="preserve">GPS_GEONS_COVARIANCE                    </t>
  </si>
  <si>
    <t>0x090F</t>
  </si>
  <si>
    <t xml:space="preserve">GPS_GEONS_RESIDUAL              </t>
  </si>
  <si>
    <t>0x0910</t>
  </si>
  <si>
    <t xml:space="preserve">GPS_COMMAND_ACK                       </t>
  </si>
  <si>
    <t>0x0912</t>
  </si>
  <si>
    <t xml:space="preserve">GPS_EPHEMERIS                         </t>
  </si>
  <si>
    <t>0x0913</t>
  </si>
  <si>
    <t xml:space="preserve">GPS_ALMANAC                       </t>
  </si>
  <si>
    <t>0x0914</t>
  </si>
  <si>
    <t xml:space="preserve">GPS_EPHEMERIS_STATUS                       </t>
  </si>
  <si>
    <t>0x0915</t>
  </si>
  <si>
    <t xml:space="preserve">GPS_SV_SELECT_STATUS           </t>
  </si>
  <si>
    <t>0x0916</t>
  </si>
  <si>
    <t xml:space="preserve">GPS_GEONS_ACCELERATION                         </t>
  </si>
  <si>
    <t>0x091D</t>
  </si>
  <si>
    <t xml:space="preserve">GPS_MANEUVER_PACKET                   </t>
  </si>
  <si>
    <t>0x0922</t>
  </si>
  <si>
    <t xml:space="preserve">GPS_OPERATIONAL_PARAMETERS                       </t>
  </si>
  <si>
    <t>0x0923</t>
  </si>
  <si>
    <t xml:space="preserve">GPS_SPACECRAFT_CONSTANTS                      </t>
  </si>
  <si>
    <t>0x0924</t>
  </si>
  <si>
    <t xml:space="preserve">GPS_COORDINATE_TRANSFORMATION                       </t>
  </si>
  <si>
    <t>0x0925</t>
  </si>
  <si>
    <t xml:space="preserve">GPS_MEASUREMENT_TRANSMITTER                      </t>
  </si>
  <si>
    <t>0x0926</t>
  </si>
  <si>
    <t xml:space="preserve">GPS_PROCESS_NOISE                        </t>
  </si>
  <si>
    <t>0x0927</t>
  </si>
  <si>
    <t xml:space="preserve">GPS_MEASUREMENT_PROCESSIING                     </t>
  </si>
  <si>
    <t>0x0928</t>
  </si>
  <si>
    <t xml:space="preserve">GPS_RAW_GEONS                      </t>
  </si>
  <si>
    <t>0x0929</t>
  </si>
  <si>
    <t xml:space="preserve">GPS_ACQ_STATUS                        </t>
  </si>
  <si>
    <t>0x092A</t>
  </si>
  <si>
    <t xml:space="preserve">GPS_EVENT                     </t>
  </si>
  <si>
    <t>0x092B</t>
  </si>
  <si>
    <t xml:space="preserve">GPS_CONFIGURATION_DATA                         </t>
  </si>
  <si>
    <t>0x092C</t>
  </si>
  <si>
    <t xml:space="preserve">GPS_GEONS_STATE_J2k           </t>
  </si>
  <si>
    <t>0x092D</t>
  </si>
  <si>
    <t>XNAV_CoordTrans_M</t>
  </si>
  <si>
    <t>0x0940</t>
  </si>
  <si>
    <t>XNAV_StateVectorJ2K_M</t>
  </si>
  <si>
    <t>0x0941</t>
  </si>
  <si>
    <t>XNAV_SpacecraftConstants_M</t>
  </si>
  <si>
    <t>0x0942</t>
  </si>
  <si>
    <t>XNAV_ProcessNoise_M</t>
  </si>
  <si>
    <t>0x0943</t>
  </si>
  <si>
    <t>XNAV_CovarianceXYZ_M</t>
  </si>
  <si>
    <t>0x0944</t>
  </si>
  <si>
    <t>XNAV_MeasurementTransmitter_M</t>
  </si>
  <si>
    <t>0x0945</t>
  </si>
  <si>
    <t>XNAV_MeasurementProcessing_M</t>
  </si>
  <si>
    <t>0x0946</t>
  </si>
  <si>
    <t>XNAV_OperationalParameters_M</t>
  </si>
  <si>
    <t>0x0947</t>
  </si>
  <si>
    <t>XNAV_XnavMeasurement_Me</t>
  </si>
  <si>
    <t>0x0948</t>
  </si>
  <si>
    <t>XNAV_ComparisonJ2K_M</t>
  </si>
  <si>
    <t>0x0949</t>
  </si>
  <si>
    <t>XNAV_XnavSensor_M</t>
  </si>
  <si>
    <t>0x094A</t>
  </si>
  <si>
    <t>XNAV_CovarianceRIC_M</t>
  </si>
  <si>
    <t>0x094B</t>
  </si>
  <si>
    <t>XNAV_StateVectorECEF_M</t>
  </si>
  <si>
    <t>0x094C</t>
  </si>
  <si>
    <t>XNAV_HealthStatus_M</t>
  </si>
  <si>
    <t>0x094D</t>
  </si>
  <si>
    <t>XNAV_Observation_Mg</t>
  </si>
  <si>
    <t>0x094E</t>
  </si>
  <si>
    <t>XNAV_ComparisonECEF_M</t>
  </si>
  <si>
    <t>0x094F</t>
  </si>
  <si>
    <t>XNAV_CMD_RESULT_Mc</t>
  </si>
  <si>
    <t>0x0950</t>
  </si>
  <si>
    <t>XNAV_DetectorConfig_M</t>
  </si>
  <si>
    <t>0x0951</t>
  </si>
  <si>
    <t>XNAV_EventDecodeConfig_M</t>
  </si>
  <si>
    <t>0x0952</t>
  </si>
  <si>
    <t>XNAV_GeonsUMATDMAT_Me</t>
  </si>
  <si>
    <t>0x0953</t>
  </si>
  <si>
    <t>XNAV_SPSMeasurement_M</t>
  </si>
  <si>
    <t>0x0954</t>
  </si>
  <si>
    <t xml:space="preserve">MPU_TLM_BOOT_EXAMINE_MID1               </t>
  </si>
  <si>
    <t>0x0980</t>
  </si>
  <si>
    <t xml:space="preserve">MPU_TLM_BOOT_EXAMINE_MID2               </t>
  </si>
  <si>
    <t>0x0981</t>
  </si>
  <si>
    <t xml:space="preserve">MPU_TLM_BOOT_EXAMINE_MID3               </t>
  </si>
  <si>
    <t>0x0982</t>
  </si>
  <si>
    <t xml:space="preserve">MPU_TLM_BOOT_EXAMINE_MID4               </t>
  </si>
  <si>
    <t>0x0983</t>
  </si>
  <si>
    <t xml:space="preserve">MPU_TLM_BOOT_EXAMINE_MID5               </t>
  </si>
  <si>
    <t>0x0984</t>
  </si>
  <si>
    <t xml:space="preserve">MPU_TLM_BOOT_EXAMINE_MID6               </t>
  </si>
  <si>
    <t>0x0985</t>
  </si>
  <si>
    <t xml:space="preserve">MPU_TLM_BOOT_EXAMINE_MID7               </t>
  </si>
  <si>
    <t>0x0986</t>
  </si>
  <si>
    <t xml:space="preserve">MPU_TLM_BOOT_DUMP_MID1                  </t>
  </si>
  <si>
    <t>0x0990</t>
  </si>
  <si>
    <t xml:space="preserve">MPU_TLM_BOOT_DUMP_MID2                  </t>
  </si>
  <si>
    <t>0x0991</t>
  </si>
  <si>
    <t xml:space="preserve">MPU_TLM_BOOT_DUMP_MID3                  </t>
  </si>
  <si>
    <t>0x0992</t>
  </si>
  <si>
    <t xml:space="preserve">MPU_TLM_BOOT_DUMP_MID4                  </t>
  </si>
  <si>
    <t>0x0993</t>
  </si>
  <si>
    <t xml:space="preserve">MPU_TLM_BOOT_DUMP_MID5                  </t>
  </si>
  <si>
    <t>0x0994</t>
  </si>
  <si>
    <t xml:space="preserve">MPU_TLM_BOOT_DUMP_MID6                  </t>
  </si>
  <si>
    <t>0x0995</t>
  </si>
  <si>
    <t xml:space="preserve">MPU_TLM_BOOT_DUMP_MID7                  </t>
  </si>
  <si>
    <t>0x0996</t>
  </si>
  <si>
    <t xml:space="preserve">MPU_TLM_BOOT_LOAD_MID1                  </t>
  </si>
  <si>
    <t>0x09A0</t>
  </si>
  <si>
    <t xml:space="preserve">MPU_TLM_BOOT_LOAD_MID2                  </t>
  </si>
  <si>
    <t>0x09A1</t>
  </si>
  <si>
    <t xml:space="preserve">MPU_TLM_BOOT_LOAD_MID3                  </t>
  </si>
  <si>
    <t>0x09A2</t>
  </si>
  <si>
    <t xml:space="preserve">MPU_TLM_BOOT_LOAD_MID4                  </t>
  </si>
  <si>
    <t>0x09A3</t>
  </si>
  <si>
    <t xml:space="preserve">MPU_TLM_BOOT_LOAD_MID5                  </t>
  </si>
  <si>
    <t>0x09A4</t>
  </si>
  <si>
    <t xml:space="preserve">MPU_TLM_BOOT_LOAD_MID6                  </t>
  </si>
  <si>
    <t>0x09A5</t>
  </si>
  <si>
    <t xml:space="preserve">MPU_TLM_BOOT_LOAD_MID7                  </t>
  </si>
  <si>
    <t>0x09A6</t>
  </si>
  <si>
    <t xml:space="preserve">MPU_TLM_BOOT_RUN_MID1                   </t>
  </si>
  <si>
    <t>0x09B0</t>
  </si>
  <si>
    <t xml:space="preserve">MPU_TLM_BOOT_RUN_MID2                   </t>
  </si>
  <si>
    <t>0x09B1</t>
  </si>
  <si>
    <t xml:space="preserve">MPU_TLM_BOOT_RUN_MID3                   </t>
  </si>
  <si>
    <t>0x09B2</t>
  </si>
  <si>
    <t xml:space="preserve">MPU_TLM_BOOT_RUN_MID4                   </t>
  </si>
  <si>
    <t>0x09B3</t>
  </si>
  <si>
    <t xml:space="preserve">MPU_TLM_BOOT_RUN_MID5                   </t>
  </si>
  <si>
    <t>0x09B4</t>
  </si>
  <si>
    <t xml:space="preserve">MPU_TLM_BOOT_RUN_MID6                   </t>
  </si>
  <si>
    <t>0x09B5</t>
  </si>
  <si>
    <t xml:space="preserve">MPU_TLM_BOOT_RUN_MID7                   </t>
  </si>
  <si>
    <t>0x09B6</t>
  </si>
  <si>
    <t xml:space="preserve">PAT_PDB_ADC_TLM_MID                     </t>
  </si>
  <si>
    <t>0x09C0</t>
  </si>
  <si>
    <t xml:space="preserve">PAT_MCL_ADC_TLM_MID                     </t>
  </si>
  <si>
    <t>0x09C1</t>
  </si>
  <si>
    <t xml:space="preserve">PAT_ANALOG_ADC_TLM_MID                  </t>
  </si>
  <si>
    <t>0x09C2</t>
  </si>
  <si>
    <t xml:space="preserve">PAT_THERMAL_ADC_TLM_MID                 </t>
  </si>
  <si>
    <t>0x09C3</t>
  </si>
  <si>
    <t xml:space="preserve">MPU_TLM_BOOT_HK_MID1                    </t>
  </si>
  <si>
    <t>0x09D0</t>
  </si>
  <si>
    <t xml:space="preserve">MPU_TLM_BOOT_HK_MID2                    </t>
  </si>
  <si>
    <t>0x09D1</t>
  </si>
  <si>
    <t xml:space="preserve">MPU_TLM_BOOT_HK_MID3                    </t>
  </si>
  <si>
    <t>0x09D2</t>
  </si>
  <si>
    <t xml:space="preserve">MPU_TLM_BOOT_HK_MID4                    </t>
  </si>
  <si>
    <t>0x09D3</t>
  </si>
  <si>
    <t xml:space="preserve">MPU_TLM_BOOT_HK_MID5                    </t>
  </si>
  <si>
    <t>0x09D4</t>
  </si>
  <si>
    <t xml:space="preserve">MPU_TLM_BOOT_HK_MID6                    </t>
  </si>
  <si>
    <t>0x09D5</t>
  </si>
  <si>
    <t xml:space="preserve">MPU_TLM_BOOT_HK_MID7                    </t>
  </si>
  <si>
    <t>0x09D6</t>
  </si>
  <si>
    <t>Valid Values/Notes</t>
  </si>
  <si>
    <t>TIME</t>
  </si>
  <si>
    <t>FILE</t>
  </si>
  <si>
    <t>ASYNC</t>
  </si>
  <si>
    <t>PLAYBACK</t>
  </si>
  <si>
    <t>SCIENCE</t>
  </si>
  <si>
    <t>SYNC</t>
  </si>
  <si>
    <t>Packet Type</t>
  </si>
  <si>
    <t>0x09E0</t>
  </si>
  <si>
    <t xml:space="preserve"> Spare</t>
  </si>
  <si>
    <t>0x09DF</t>
  </si>
  <si>
    <t>0x09DE</t>
  </si>
  <si>
    <t>0x09DD</t>
  </si>
  <si>
    <t>0x09DC</t>
  </si>
  <si>
    <t>0x09DB</t>
  </si>
  <si>
    <t>0x09DA</t>
  </si>
  <si>
    <t>0x09D9</t>
  </si>
  <si>
    <t>0x09D8</t>
  </si>
  <si>
    <t>0x09D7</t>
  </si>
  <si>
    <t>0x09CF</t>
  </si>
  <si>
    <t>0x09CE</t>
  </si>
  <si>
    <t>0x09CD</t>
  </si>
  <si>
    <t>0x09CC</t>
  </si>
  <si>
    <t>0x09CB</t>
  </si>
  <si>
    <t>0x09CA</t>
  </si>
  <si>
    <t>0x09C9</t>
  </si>
  <si>
    <t>0x09C8</t>
  </si>
  <si>
    <t>0x09C7</t>
  </si>
  <si>
    <t>0x09C6</t>
  </si>
  <si>
    <t>0x09C5</t>
  </si>
  <si>
    <t>0x09C4</t>
  </si>
  <si>
    <t>0x09BF</t>
  </si>
  <si>
    <t>0x09BE</t>
  </si>
  <si>
    <t>0x09BD</t>
  </si>
  <si>
    <t>0x09BC</t>
  </si>
  <si>
    <t>0x09BB</t>
  </si>
  <si>
    <t>0x09BA</t>
  </si>
  <si>
    <t>0x09B9</t>
  </si>
  <si>
    <t>0x09B8</t>
  </si>
  <si>
    <t>0x09B7</t>
  </si>
  <si>
    <t>0x09AF</t>
  </si>
  <si>
    <t>0x09AE</t>
  </si>
  <si>
    <t>0x09AD</t>
  </si>
  <si>
    <t>0x09AC</t>
  </si>
  <si>
    <t>0x09AB</t>
  </si>
  <si>
    <t>0x09AA</t>
  </si>
  <si>
    <t>0x09A9</t>
  </si>
  <si>
    <t>0x09A8</t>
  </si>
  <si>
    <t>0x09A7</t>
  </si>
  <si>
    <t>0x099F</t>
  </si>
  <si>
    <t>0x099E</t>
  </si>
  <si>
    <t>0x099D</t>
  </si>
  <si>
    <t>0x099C</t>
  </si>
  <si>
    <t>0x099B</t>
  </si>
  <si>
    <t>0x099A</t>
  </si>
  <si>
    <t>0x0999</t>
  </si>
  <si>
    <t>0x0998</t>
  </si>
  <si>
    <t>0x0997</t>
  </si>
  <si>
    <t>0x098F</t>
  </si>
  <si>
    <t>0x098E</t>
  </si>
  <si>
    <t>0x098D</t>
  </si>
  <si>
    <t>0x098C</t>
  </si>
  <si>
    <t>0x098B</t>
  </si>
  <si>
    <t>0x098A</t>
  </si>
  <si>
    <t>0x0989</t>
  </si>
  <si>
    <t>0x0988</t>
  </si>
  <si>
    <t>0x0987</t>
  </si>
  <si>
    <t>0x097F</t>
  </si>
  <si>
    <t>0x097E</t>
  </si>
  <si>
    <t>0x097D</t>
  </si>
  <si>
    <t>0x097C</t>
  </si>
  <si>
    <t>0x097B</t>
  </si>
  <si>
    <t>0x097A</t>
  </si>
  <si>
    <t>0x0979</t>
  </si>
  <si>
    <t>0x0978</t>
  </si>
  <si>
    <t>0x0977</t>
  </si>
  <si>
    <t>0x0976</t>
  </si>
  <si>
    <t>0x0975</t>
  </si>
  <si>
    <t>0x0974</t>
  </si>
  <si>
    <t>0x0973</t>
  </si>
  <si>
    <t>0x0972</t>
  </si>
  <si>
    <t>0x0971</t>
  </si>
  <si>
    <t>0x0970</t>
  </si>
  <si>
    <t>0x096F</t>
  </si>
  <si>
    <t>0x096E</t>
  </si>
  <si>
    <t>0x096D</t>
  </si>
  <si>
    <t>0x096C</t>
  </si>
  <si>
    <t>0x096B</t>
  </si>
  <si>
    <t>0x096A</t>
  </si>
  <si>
    <t>0x0969</t>
  </si>
  <si>
    <t>0x0968</t>
  </si>
  <si>
    <t>0x0967</t>
  </si>
  <si>
    <t>0x0966</t>
  </si>
  <si>
    <t>0x0965</t>
  </si>
  <si>
    <t>0x0964</t>
  </si>
  <si>
    <t>0x0963</t>
  </si>
  <si>
    <t>0x0962</t>
  </si>
  <si>
    <t>0x0961</t>
  </si>
  <si>
    <t>0x0960</t>
  </si>
  <si>
    <t>0x095F</t>
  </si>
  <si>
    <t>0x095E</t>
  </si>
  <si>
    <t>0x095D</t>
  </si>
  <si>
    <t>0x095C</t>
  </si>
  <si>
    <t>0x095B</t>
  </si>
  <si>
    <t>0x095A</t>
  </si>
  <si>
    <t>0x0959</t>
  </si>
  <si>
    <t>0x0958</t>
  </si>
  <si>
    <t>0x0957</t>
  </si>
  <si>
    <t>0x0956</t>
  </si>
  <si>
    <t>0x0955</t>
  </si>
  <si>
    <t>0x093F</t>
  </si>
  <si>
    <t>0x093E</t>
  </si>
  <si>
    <t>0x093D</t>
  </si>
  <si>
    <t>0x093C</t>
  </si>
  <si>
    <t>0x093B</t>
  </si>
  <si>
    <t>0x093A</t>
  </si>
  <si>
    <t>0x0939</t>
  </si>
  <si>
    <t>0x0938</t>
  </si>
  <si>
    <t>0x0937</t>
  </si>
  <si>
    <t>0x0936</t>
  </si>
  <si>
    <t>0x0935</t>
  </si>
  <si>
    <t>0x0934</t>
  </si>
  <si>
    <t>0x0933</t>
  </si>
  <si>
    <t>0x0932</t>
  </si>
  <si>
    <t>0x0931</t>
  </si>
  <si>
    <t>0x0930</t>
  </si>
  <si>
    <t>0x092F</t>
  </si>
  <si>
    <t>0x092E</t>
  </si>
  <si>
    <t>0x0921</t>
  </si>
  <si>
    <t>0x0920</t>
  </si>
  <si>
    <t>0x091F</t>
  </si>
  <si>
    <t>0x091E</t>
  </si>
  <si>
    <t>0x091C</t>
  </si>
  <si>
    <t>0x091B</t>
  </si>
  <si>
    <t>0x091A</t>
  </si>
  <si>
    <t>0x0919</t>
  </si>
  <si>
    <t>0x0918</t>
  </si>
  <si>
    <t>0x0917</t>
  </si>
  <si>
    <t>0x0911</t>
  </si>
  <si>
    <t>0x090D</t>
  </si>
  <si>
    <t>0x0901</t>
  </si>
  <si>
    <t>0x0900</t>
  </si>
  <si>
    <t>0x08FF</t>
  </si>
  <si>
    <t>0x08FC</t>
  </si>
  <si>
    <t>0x08FB</t>
  </si>
  <si>
    <t>0x08FA</t>
  </si>
  <si>
    <t>0x08F9</t>
  </si>
  <si>
    <t>0x08F8</t>
  </si>
  <si>
    <t>0x08F7</t>
  </si>
  <si>
    <t>0x08F6</t>
  </si>
  <si>
    <t>0x08F5</t>
  </si>
  <si>
    <t>0x08F4</t>
  </si>
  <si>
    <t>0x08F3</t>
  </si>
  <si>
    <t>0x08F2</t>
  </si>
  <si>
    <t>0x08F1</t>
  </si>
  <si>
    <t>0x08F0</t>
  </si>
  <si>
    <t>0x08EF</t>
  </si>
  <si>
    <t>0x08EE</t>
  </si>
  <si>
    <t>0x08ED</t>
  </si>
  <si>
    <t>0x08EC</t>
  </si>
  <si>
    <t>0x08E8</t>
  </si>
  <si>
    <t>0x08E7</t>
  </si>
  <si>
    <t>0x08E4</t>
  </si>
  <si>
    <t>0x08E1</t>
  </si>
  <si>
    <t>0x08DD</t>
  </si>
  <si>
    <t>0x08DA</t>
  </si>
  <si>
    <t>0x08CE</t>
  </si>
  <si>
    <t>0x08C3</t>
  </si>
  <si>
    <t>0x08C2</t>
  </si>
  <si>
    <t>0x08BE</t>
  </si>
  <si>
    <t>0x08BD</t>
  </si>
  <si>
    <t>0x08BB</t>
  </si>
  <si>
    <t>0x08BA</t>
  </si>
  <si>
    <t>0x08B7</t>
  </si>
  <si>
    <t>0x08B4</t>
  </si>
  <si>
    <t>0x08B3</t>
  </si>
  <si>
    <t>0x08AF</t>
  </si>
  <si>
    <t>0x08AC</t>
  </si>
  <si>
    <t>0x08AB</t>
  </si>
  <si>
    <t>0x08A9</t>
  </si>
  <si>
    <t>0x08A8</t>
  </si>
  <si>
    <t>0x08A6</t>
  </si>
  <si>
    <t>0x08A5</t>
  </si>
  <si>
    <t>0x08A3</t>
  </si>
  <si>
    <t>0x08A2</t>
  </si>
  <si>
    <t>0x08A1</t>
  </si>
  <si>
    <t>0x08A0</t>
  </si>
  <si>
    <t>0x089F</t>
  </si>
  <si>
    <t>0x089E</t>
  </si>
  <si>
    <t>0x089D</t>
  </si>
  <si>
    <t>0x089C</t>
  </si>
  <si>
    <t>0x089A</t>
  </si>
  <si>
    <t>0x0899</t>
  </si>
  <si>
    <t>0x0896</t>
  </si>
  <si>
    <t>0x0895</t>
  </si>
  <si>
    <t>0x088F</t>
  </si>
  <si>
    <t>0x0889</t>
  </si>
  <si>
    <t>0x0886</t>
  </si>
  <si>
    <t>0x0885</t>
  </si>
  <si>
    <t>0x0884</t>
  </si>
  <si>
    <t>0x0883</t>
  </si>
  <si>
    <t>0x0882</t>
  </si>
  <si>
    <t>0x0881</t>
  </si>
  <si>
    <t>0x0880</t>
  </si>
  <si>
    <t>0x087F</t>
  </si>
  <si>
    <t>0x087E</t>
  </si>
  <si>
    <t>0x087D</t>
  </si>
  <si>
    <t>0x087C</t>
  </si>
  <si>
    <t>0x087B</t>
  </si>
  <si>
    <t>0x087A</t>
  </si>
  <si>
    <t>0x0879</t>
  </si>
  <si>
    <t>0x0878</t>
  </si>
  <si>
    <t>0x0877</t>
  </si>
  <si>
    <t>0x086F</t>
  </si>
  <si>
    <t>0x086E</t>
  </si>
  <si>
    <t>0x086D</t>
  </si>
  <si>
    <t>0x086C</t>
  </si>
  <si>
    <t>0x086B</t>
  </si>
  <si>
    <t>0x086A</t>
  </si>
  <si>
    <t>0x0869</t>
  </si>
  <si>
    <t>0x0868</t>
  </si>
  <si>
    <t>0x0867</t>
  </si>
  <si>
    <t>0x085F</t>
  </si>
  <si>
    <t>0x085E</t>
  </si>
  <si>
    <t>0x085D</t>
  </si>
  <si>
    <t>0x085C</t>
  </si>
  <si>
    <t>0x085B</t>
  </si>
  <si>
    <t>0x085A</t>
  </si>
  <si>
    <t>0x0859</t>
  </si>
  <si>
    <t>0x0858</t>
  </si>
  <si>
    <t>0x0857</t>
  </si>
  <si>
    <t>0x084F</t>
  </si>
  <si>
    <t>0x084E</t>
  </si>
  <si>
    <t>0x084D</t>
  </si>
  <si>
    <t>0x084C</t>
  </si>
  <si>
    <t>0x084B</t>
  </si>
  <si>
    <t>0x084A</t>
  </si>
  <si>
    <t>0x0849</t>
  </si>
  <si>
    <t>0x0848</t>
  </si>
  <si>
    <t>0x0847</t>
  </si>
  <si>
    <t>0x0846</t>
  </si>
  <si>
    <t>0x0845</t>
  </si>
  <si>
    <t>0x0844</t>
  </si>
  <si>
    <t>0x0843</t>
  </si>
  <si>
    <t>0x0842</t>
  </si>
  <si>
    <t>0x0841</t>
  </si>
  <si>
    <t>0x0840</t>
  </si>
  <si>
    <t>0x083F</t>
  </si>
  <si>
    <t>0x083E</t>
  </si>
  <si>
    <t>0x083D</t>
  </si>
  <si>
    <t>0x083C</t>
  </si>
  <si>
    <t>0x083B</t>
  </si>
  <si>
    <t>0x083A</t>
  </si>
  <si>
    <t>0x0839</t>
  </si>
  <si>
    <t>0x0838</t>
  </si>
  <si>
    <t>0x0837</t>
  </si>
  <si>
    <t>0x0836</t>
  </si>
  <si>
    <t>0x0835</t>
  </si>
  <si>
    <t>0x0834</t>
  </si>
  <si>
    <t>0x0833</t>
  </si>
  <si>
    <t>0x082F</t>
  </si>
  <si>
    <t>0x082E</t>
  </si>
  <si>
    <t>0x082D</t>
  </si>
  <si>
    <t>0x082C</t>
  </si>
  <si>
    <t>0x082B</t>
  </si>
  <si>
    <t>0x082A</t>
  </si>
  <si>
    <t>0x0827</t>
  </si>
  <si>
    <t>0x0826</t>
  </si>
  <si>
    <t>0x0825</t>
  </si>
  <si>
    <t>0x0824</t>
  </si>
  <si>
    <t>0x0823</t>
  </si>
  <si>
    <t>0x0822</t>
  </si>
  <si>
    <t>0x0821</t>
  </si>
  <si>
    <t>0x0820</t>
  </si>
  <si>
    <t>0x081F</t>
  </si>
  <si>
    <t>0x081E</t>
  </si>
  <si>
    <t>0x081D</t>
  </si>
  <si>
    <t>0x081C</t>
  </si>
  <si>
    <t>0x081B</t>
  </si>
  <si>
    <t>0x081A</t>
  </si>
  <si>
    <t>0x0819</t>
  </si>
  <si>
    <t>0x0818</t>
  </si>
  <si>
    <t>0x0817</t>
  </si>
  <si>
    <t>0x0816</t>
  </si>
  <si>
    <t>0x0815</t>
  </si>
  <si>
    <t>0x0814</t>
  </si>
  <si>
    <t>0x0813</t>
  </si>
  <si>
    <t>0x0812</t>
  </si>
  <si>
    <t>0x0811</t>
  </si>
  <si>
    <t>0x0809</t>
  </si>
  <si>
    <t>0x0807</t>
  </si>
  <si>
    <t>0x0800</t>
  </si>
  <si>
    <t>PIPE</t>
  </si>
  <si>
    <t>Effective Interval (sec)</t>
  </si>
  <si>
    <t>Offset (O)</t>
  </si>
  <si>
    <t>Filter (X)</t>
  </si>
  <si>
    <t>Remainder Limit (N)</t>
  </si>
  <si>
    <t>Nominal Bits/Sec</t>
  </si>
  <si>
    <t>Production Interval (sec)</t>
  </si>
  <si>
    <t>Bandwidth Utilized (%):</t>
  </si>
  <si>
    <t>Available Bandwidth (Bits/Sec):</t>
  </si>
  <si>
    <t>Computed Telemetry Rate (Bits/sec):</t>
  </si>
  <si>
    <t>Total Filter Table Bits/Sec (Sync):</t>
  </si>
  <si>
    <r>
      <t xml:space="preserve">KEYWORDS MUST BE SPECIFIED IN THE ROW IDENTIFIED BY </t>
    </r>
    <r>
      <rPr>
        <b/>
        <sz val="11"/>
        <color indexed="8"/>
        <rFont val="Calibri"/>
        <family val="2"/>
      </rPr>
      <t>KEYWORD_ROW</t>
    </r>
    <r>
      <rPr>
        <sz val="11"/>
        <color theme="1"/>
        <rFont val="Calibri"/>
        <family val="2"/>
        <scheme val="minor"/>
      </rPr>
      <t xml:space="preserve"> IN FIRST COLUMN.  Columns with no keyword are ignored.</t>
    </r>
  </si>
  <si>
    <t>TO Filter Table Definitions</t>
  </si>
  <si>
    <t>F2_TYPE</t>
  </si>
  <si>
    <t>F2_N</t>
  </si>
  <si>
    <t>F2_X</t>
  </si>
  <si>
    <t>F2_O</t>
  </si>
  <si>
    <t>F3_TYPE</t>
  </si>
  <si>
    <t>F3_N</t>
  </si>
  <si>
    <t>F3_X</t>
  </si>
  <si>
    <t>F3_O</t>
  </si>
  <si>
    <t>Date</t>
  </si>
  <si>
    <t>Description</t>
  </si>
  <si>
    <t>Build</t>
  </si>
  <si>
    <t>Initial test tables defined</t>
  </si>
  <si>
    <t>OSK v2.5</t>
  </si>
  <si>
    <t>CFE_ES_HK_TLM_MID</t>
  </si>
  <si>
    <t>SB
Priority</t>
  </si>
  <si>
    <t>SB
Reliability</t>
  </si>
  <si>
    <t>SB
Buf Lim</t>
  </si>
  <si>
    <t>BUF_LIM</t>
  </si>
  <si>
    <t>32K Nominal</t>
  </si>
  <si>
    <t>Spare</t>
  </si>
  <si>
    <t>4K Safehold</t>
  </si>
  <si>
    <t>CFE_SB_HK_TLM_MID</t>
  </si>
  <si>
    <t>CFE_TBL_HK_TLM_MID</t>
  </si>
  <si>
    <t>CFE_TIME_HK_TLM_MID</t>
  </si>
  <si>
    <t>PRIORITY</t>
  </si>
  <si>
    <t>RELIABILITY</t>
  </si>
  <si>
    <t>KIT_CI_HK_TLM_MID</t>
  </si>
  <si>
    <t>0x0F00</t>
  </si>
  <si>
    <t>KIT_SCH_HK_TLM_MID</t>
  </si>
  <si>
    <t>KIT_TO_HK_TLM_MID</t>
  </si>
  <si>
    <t>0xF10</t>
  </si>
  <si>
    <t>0xF20</t>
  </si>
  <si>
    <t>Unused rows should set the APID_NAME column to "Spare" or leave it blank</t>
  </si>
  <si>
    <t>APIDs must be defined in increasing numerical order</t>
  </si>
  <si>
    <t>F42_HK_TLM_MID</t>
  </si>
  <si>
    <t xml:space="preserve"> CFE_TBL_REG_TLM_MID</t>
  </si>
  <si>
    <t>CS_HK_TLM_MID</t>
  </si>
  <si>
    <t xml:space="preserve"> DS_HK_TLM_MID</t>
  </si>
  <si>
    <t xml:space="preserve"> DS_DIAG_TLM_MID</t>
  </si>
  <si>
    <t>FM_OPEN_FILES_TLM_MID</t>
  </si>
  <si>
    <t>FM_FREE_SPACE_TLM_MID</t>
  </si>
  <si>
    <t>HS_HK_TLM_MID</t>
  </si>
  <si>
    <t>LC_HK_TLM_MID</t>
  </si>
  <si>
    <t>MD_HK_TLM_MID</t>
  </si>
  <si>
    <t>MM_HK_TLM_MID</t>
  </si>
  <si>
    <t>SC_HK_TLM_MID</t>
  </si>
  <si>
    <t>HK_HK_TLM_MID</t>
  </si>
  <si>
    <t>HK_COMBINED_PKT1_MID</t>
  </si>
  <si>
    <t>HK_COMBINED_PKT2_MID</t>
  </si>
  <si>
    <t>KIT_SCH_DIAG_TLM_MID</t>
  </si>
  <si>
    <t>0xF11</t>
  </si>
  <si>
    <t>KIT_SCH_TBL_ENTRY_TLM_MID</t>
  </si>
  <si>
    <t>0xF12</t>
  </si>
  <si>
    <t>KIT_TO_PKT_TBL_TLM_MID</t>
  </si>
  <si>
    <t>0xF21</t>
  </si>
  <si>
    <t>KIT_TO_DATA_TYPE_TLM_MID</t>
  </si>
  <si>
    <t>0xF22</t>
  </si>
  <si>
    <t xml:space="preserve"> TFTP_HK_TLM_MID</t>
  </si>
  <si>
    <t xml:space="preserve"> TFTP_TRANSFER_REQ_MID</t>
  </si>
  <si>
    <t>CF_HK_TLM_MID</t>
  </si>
  <si>
    <t>CF_CONFIG_TLM_MID</t>
  </si>
  <si>
    <t>CF_SPACE_TO_GND_PDU_MID</t>
  </si>
  <si>
    <t>0xFFD</t>
  </si>
  <si>
    <t>F42_CTRL_MID</t>
  </si>
  <si>
    <t>F42_CTRL_GAINS_TLM_MID</t>
  </si>
  <si>
    <t>I42_HK_TLM_MID</t>
  </si>
  <si>
    <t>I42_SENSOR_DATA_MID</t>
  </si>
  <si>
    <t>I42_ACTUATOR_CMD_DATA_MID</t>
  </si>
  <si>
    <t>0x09E1</t>
  </si>
  <si>
    <t>0x09E2</t>
  </si>
  <si>
    <t>ISIM_HK_TLM_MID</t>
  </si>
  <si>
    <t>FM_HK_TLM_MID</t>
  </si>
  <si>
    <t>FM_DIR_LIST_TLM_MID</t>
  </si>
  <si>
    <t>FLT: CF_MAX_OUTGOING_CHUNK_SIZE = 2000</t>
  </si>
  <si>
    <t>GND: MAX_PDU_SIZE =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</si>
</sst>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9" x14ac:knownFonts="1">
    <font>
      <sz val="11"/>
      <color theme="1"/>
      <name val="Calibri"/>
      <family val="2"/>
      <scheme val="minor"/>
    </font>
    <font>
      <b/>
      <sz val="11"/>
      <color theme="1"/>
      <name val="Calibri"/>
      <family val="2"/>
      <scheme val="minor"/>
    </font>
    <font>
      <sz val="10"/>
      <name val="Arial"/>
    </font>
    <font>
      <b/>
      <sz val="10"/>
      <name val="Arial"/>
      <family val="2"/>
    </font>
    <font>
      <b/>
      <sz val="8"/>
      <name val="Arial"/>
      <family val="2"/>
    </font>
    <font>
      <sz val="8"/>
      <name val="Arial"/>
      <family val="2"/>
    </font>
    <font>
      <sz val="8"/>
      <color rgb="FFFF0000"/>
      <name val="Arial"/>
      <family val="2"/>
    </font>
    <font>
      <sz val="10"/>
      <name val="Arial"/>
      <family val="2"/>
    </font>
    <font>
      <b/>
      <sz val="11"/>
      <color indexed="8"/>
      <name val="Calibri"/>
      <family val="2"/>
    </font>
  </fonts>
  <fills count="9">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indexed="44"/>
        <bgColor indexed="64"/>
      </patternFill>
    </fill>
    <fill>
      <patternFill patternType="solid">
        <fgColor rgb="FFFFC000"/>
        <bgColor indexed="64"/>
      </patternFill>
    </fill>
    <fill>
      <patternFill patternType="solid">
        <fgColor indexed="47"/>
        <bgColor indexed="64"/>
      </patternFill>
    </fill>
    <fill>
      <patternFill patternType="solid">
        <fgColor indexed="42"/>
        <bgColor indexed="64"/>
      </patternFill>
    </fill>
    <fill>
      <patternFill patternType="solid">
        <fgColor theme="9" tint="0.79998168889431442"/>
        <bgColor indexed="64"/>
      </patternFill>
    </fill>
  </fills>
  <borders count="42">
    <border>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right/>
      <top style="thick">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ck">
        <color indexed="64"/>
      </right>
      <top/>
      <bottom/>
      <diagonal/>
    </border>
    <border>
      <left style="thick">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ck">
        <color indexed="64"/>
      </top>
      <bottom style="thin">
        <color indexed="64"/>
      </bottom>
      <diagonal/>
    </border>
  </borders>
  <cellStyleXfs count="4">
    <xf numFmtId="0" fontId="0" fillId="0" borderId="0"/>
    <xf numFmtId="0" fontId="2" fillId="0" borderId="0"/>
    <xf numFmtId="0" fontId="2" fillId="0" borderId="0"/>
    <xf numFmtId="0" fontId="7" fillId="0" borderId="0"/>
  </cellStyleXfs>
  <cellXfs count="184">
    <xf numFmtId="0" fontId="0" fillId="0" borderId="0" xfId="0"/>
    <xf numFmtId="2" fontId="0" fillId="0" borderId="0" xfId="0" applyNumberFormat="1"/>
    <xf numFmtId="0" fontId="0" fillId="0" borderId="0" xfId="0" applyFill="1"/>
    <xf numFmtId="4" fontId="0" fillId="0" borderId="0" xfId="0" applyNumberFormat="1"/>
    <xf numFmtId="2" fontId="4" fillId="4" borderId="8" xfId="1" applyNumberFormat="1" applyFont="1" applyFill="1" applyBorder="1" applyAlignment="1">
      <alignment horizontal="center"/>
    </xf>
    <xf numFmtId="2" fontId="4" fillId="4" borderId="9" xfId="1" applyNumberFormat="1" applyFont="1" applyFill="1" applyBorder="1"/>
    <xf numFmtId="0" fontId="4" fillId="0" borderId="8" xfId="1" applyFont="1" applyFill="1" applyBorder="1" applyAlignment="1">
      <alignment horizontal="center"/>
    </xf>
    <xf numFmtId="2" fontId="4" fillId="0" borderId="9" xfId="1" applyNumberFormat="1" applyFont="1" applyFill="1" applyBorder="1"/>
    <xf numFmtId="10" fontId="4" fillId="4" borderId="9" xfId="1" applyNumberFormat="1" applyFont="1" applyFill="1" applyBorder="1"/>
    <xf numFmtId="0" fontId="4" fillId="3" borderId="10" xfId="1" applyFont="1" applyFill="1" applyBorder="1" applyAlignment="1">
      <alignment horizontal="center" vertical="center" wrapText="1"/>
    </xf>
    <xf numFmtId="3" fontId="4" fillId="3" borderId="10" xfId="1" applyNumberFormat="1" applyFont="1" applyFill="1" applyBorder="1" applyAlignment="1">
      <alignment horizontal="center" vertical="center" wrapText="1"/>
    </xf>
    <xf numFmtId="164" fontId="4" fillId="3" borderId="10" xfId="1" applyNumberFormat="1" applyFont="1" applyFill="1" applyBorder="1" applyAlignment="1">
      <alignment horizontal="center" vertical="center" wrapText="1"/>
    </xf>
    <xf numFmtId="0" fontId="4" fillId="3" borderId="11" xfId="1" applyFont="1" applyFill="1" applyBorder="1" applyAlignment="1">
      <alignment horizontal="center" vertical="center" wrapText="1"/>
    </xf>
    <xf numFmtId="0" fontId="4" fillId="3" borderId="12" xfId="1" applyFont="1" applyFill="1" applyBorder="1" applyAlignment="1">
      <alignment horizontal="center" vertical="center" wrapText="1"/>
    </xf>
    <xf numFmtId="2" fontId="4" fillId="3" borderId="13" xfId="1" applyNumberFormat="1" applyFont="1" applyFill="1" applyBorder="1" applyAlignment="1">
      <alignment horizontal="center" vertical="center" wrapText="1"/>
    </xf>
    <xf numFmtId="0" fontId="4" fillId="0" borderId="12" xfId="1" applyFont="1" applyFill="1" applyBorder="1" applyAlignment="1">
      <alignment horizontal="center" vertical="center" wrapText="1"/>
    </xf>
    <xf numFmtId="0" fontId="4" fillId="0" borderId="10" xfId="1" applyFont="1" applyFill="1" applyBorder="1" applyAlignment="1">
      <alignment horizontal="center" vertical="center" wrapText="1"/>
    </xf>
    <xf numFmtId="0" fontId="4" fillId="0" borderId="13" xfId="1" applyFont="1" applyFill="1" applyBorder="1" applyAlignment="1">
      <alignment horizontal="center" vertical="center" wrapText="1"/>
    </xf>
    <xf numFmtId="0" fontId="4" fillId="0" borderId="11" xfId="1" applyFont="1" applyFill="1" applyBorder="1" applyAlignment="1">
      <alignment horizontal="center" vertical="center" wrapText="1"/>
    </xf>
    <xf numFmtId="0" fontId="4" fillId="5" borderId="14" xfId="1" applyFont="1" applyFill="1" applyBorder="1" applyAlignment="1">
      <alignment horizontal="center" vertical="center" wrapText="1"/>
    </xf>
    <xf numFmtId="0" fontId="4" fillId="5" borderId="15" xfId="1" applyFont="1" applyFill="1" applyBorder="1" applyAlignment="1">
      <alignment horizontal="center" vertical="center" wrapText="1"/>
    </xf>
    <xf numFmtId="3" fontId="4" fillId="5" borderId="15" xfId="1" applyNumberFormat="1" applyFont="1" applyFill="1" applyBorder="1" applyAlignment="1">
      <alignment horizontal="center" vertical="center" wrapText="1"/>
    </xf>
    <xf numFmtId="164" fontId="4" fillId="5" borderId="15" xfId="1" applyNumberFormat="1" applyFont="1" applyFill="1" applyBorder="1" applyAlignment="1">
      <alignment horizontal="center" vertical="center" wrapText="1"/>
    </xf>
    <xf numFmtId="0" fontId="4" fillId="5" borderId="16" xfId="1" applyFont="1" applyFill="1" applyBorder="1" applyAlignment="1">
      <alignment horizontal="center" vertical="center" wrapText="1"/>
    </xf>
    <xf numFmtId="0" fontId="4" fillId="5" borderId="17" xfId="2" applyFont="1" applyFill="1" applyBorder="1" applyAlignment="1">
      <alignment horizontal="center" vertical="center" wrapText="1"/>
    </xf>
    <xf numFmtId="0" fontId="4" fillId="5" borderId="18" xfId="2" applyFont="1" applyFill="1" applyBorder="1" applyAlignment="1">
      <alignment horizontal="center" vertical="center" wrapText="1"/>
    </xf>
    <xf numFmtId="0" fontId="4" fillId="5" borderId="19" xfId="2" applyFont="1" applyFill="1" applyBorder="1" applyAlignment="1">
      <alignment horizontal="center" vertical="center" wrapText="1"/>
    </xf>
    <xf numFmtId="0" fontId="4" fillId="5" borderId="19" xfId="1" applyFont="1" applyFill="1" applyBorder="1" applyAlignment="1">
      <alignment horizontal="center" vertical="center" wrapText="1"/>
    </xf>
    <xf numFmtId="2" fontId="4" fillId="5" borderId="20" xfId="1" applyNumberFormat="1" applyFont="1" applyFill="1" applyBorder="1" applyAlignment="1">
      <alignment horizontal="center" vertical="center" wrapText="1"/>
    </xf>
    <xf numFmtId="0" fontId="4" fillId="5" borderId="21" xfId="1" applyFont="1" applyFill="1" applyBorder="1" applyAlignment="1">
      <alignment horizontal="center" vertical="center" wrapText="1"/>
    </xf>
    <xf numFmtId="0" fontId="4" fillId="0" borderId="17" xfId="2" applyFont="1" applyFill="1" applyBorder="1" applyAlignment="1">
      <alignment horizontal="center" vertical="center" wrapText="1"/>
    </xf>
    <xf numFmtId="0" fontId="4" fillId="0" borderId="18" xfId="2" applyFont="1" applyFill="1" applyBorder="1" applyAlignment="1">
      <alignment horizontal="center" vertical="center" wrapText="1"/>
    </xf>
    <xf numFmtId="0" fontId="4" fillId="0" borderId="19" xfId="2" applyFont="1" applyFill="1" applyBorder="1" applyAlignment="1">
      <alignment horizontal="center" vertical="center" wrapText="1"/>
    </xf>
    <xf numFmtId="0" fontId="4" fillId="0" borderId="19" xfId="1" applyFont="1" applyFill="1" applyBorder="1" applyAlignment="1">
      <alignment horizontal="center" vertical="center" wrapText="1"/>
    </xf>
    <xf numFmtId="0" fontId="4" fillId="0" borderId="20" xfId="1" applyFont="1" applyFill="1" applyBorder="1" applyAlignment="1">
      <alignment horizontal="center" vertical="center" wrapText="1"/>
    </xf>
    <xf numFmtId="0" fontId="4" fillId="0" borderId="21" xfId="1" applyFont="1" applyFill="1" applyBorder="1" applyAlignment="1">
      <alignment horizontal="center" vertical="center" wrapText="1"/>
    </xf>
    <xf numFmtId="0" fontId="0" fillId="5" borderId="0" xfId="0" applyFill="1"/>
    <xf numFmtId="0" fontId="5" fillId="6" borderId="22" xfId="1" applyFont="1" applyFill="1" applyBorder="1" applyAlignment="1">
      <alignment horizontal="left" vertical="center"/>
    </xf>
    <xf numFmtId="0" fontId="5" fillId="6" borderId="22" xfId="1" applyFont="1" applyFill="1" applyBorder="1" applyAlignment="1">
      <alignment horizontal="center" vertical="center"/>
    </xf>
    <xf numFmtId="3" fontId="5" fillId="6" borderId="22" xfId="1" applyNumberFormat="1" applyFont="1" applyFill="1" applyBorder="1" applyAlignment="1">
      <alignment horizontal="center" vertical="center"/>
    </xf>
    <xf numFmtId="2" fontId="5" fillId="6" borderId="22" xfId="1" applyNumberFormat="1" applyFont="1" applyFill="1" applyBorder="1" applyAlignment="1">
      <alignment horizontal="center" vertical="center"/>
    </xf>
    <xf numFmtId="165" fontId="5" fillId="6" borderId="23" xfId="1" applyNumberFormat="1" applyFont="1" applyFill="1" applyBorder="1" applyAlignment="1">
      <alignment horizontal="center" vertical="center"/>
    </xf>
    <xf numFmtId="0" fontId="5" fillId="7" borderId="24" xfId="1" applyFont="1" applyFill="1" applyBorder="1" applyAlignment="1">
      <alignment horizontal="center"/>
    </xf>
    <xf numFmtId="0" fontId="5" fillId="7" borderId="25" xfId="1" applyFont="1" applyFill="1" applyBorder="1" applyAlignment="1">
      <alignment horizontal="center"/>
    </xf>
    <xf numFmtId="2" fontId="5" fillId="7" borderId="26" xfId="1" applyNumberFormat="1" applyFont="1" applyFill="1" applyBorder="1" applyAlignment="1">
      <alignment horizontal="center"/>
    </xf>
    <xf numFmtId="164" fontId="5" fillId="7" borderId="27" xfId="1" applyNumberFormat="1" applyFont="1" applyFill="1" applyBorder="1"/>
    <xf numFmtId="0" fontId="5" fillId="0" borderId="24" xfId="1" applyFont="1" applyFill="1" applyBorder="1" applyAlignment="1">
      <alignment horizontal="center"/>
    </xf>
    <xf numFmtId="0" fontId="5" fillId="0" borderId="25" xfId="1" applyFont="1" applyFill="1" applyBorder="1" applyAlignment="1">
      <alignment horizontal="center"/>
    </xf>
    <xf numFmtId="0" fontId="5" fillId="0" borderId="26" xfId="1" applyFont="1" applyFill="1" applyBorder="1" applyAlignment="1">
      <alignment horizontal="center"/>
    </xf>
    <xf numFmtId="164" fontId="5" fillId="0" borderId="27" xfId="1" applyNumberFormat="1" applyFont="1" applyFill="1" applyBorder="1"/>
    <xf numFmtId="0" fontId="5" fillId="6" borderId="25" xfId="1" applyFont="1" applyFill="1" applyBorder="1" applyAlignment="1">
      <alignment horizontal="left" vertical="center"/>
    </xf>
    <xf numFmtId="0" fontId="5" fillId="6" borderId="25" xfId="1" applyFont="1" applyFill="1" applyBorder="1" applyAlignment="1">
      <alignment horizontal="center" vertical="center"/>
    </xf>
    <xf numFmtId="3" fontId="5" fillId="6" borderId="25" xfId="1" applyNumberFormat="1" applyFont="1" applyFill="1" applyBorder="1" applyAlignment="1">
      <alignment horizontal="center" vertical="center"/>
    </xf>
    <xf numFmtId="2" fontId="5" fillId="6" borderId="25" xfId="1" applyNumberFormat="1" applyFont="1" applyFill="1" applyBorder="1" applyAlignment="1">
      <alignment horizontal="center" vertical="center"/>
    </xf>
    <xf numFmtId="0" fontId="4" fillId="6" borderId="28" xfId="2" applyFont="1" applyFill="1" applyBorder="1"/>
    <xf numFmtId="0" fontId="5" fillId="6" borderId="25" xfId="2" applyFont="1" applyFill="1" applyBorder="1" applyAlignment="1">
      <alignment horizontal="center"/>
    </xf>
    <xf numFmtId="3" fontId="5" fillId="6" borderId="25" xfId="2" applyNumberFormat="1" applyFont="1" applyFill="1" applyBorder="1" applyAlignment="1">
      <alignment horizontal="center"/>
    </xf>
    <xf numFmtId="164" fontId="5" fillId="6" borderId="25" xfId="2" applyNumberFormat="1" applyFont="1" applyFill="1" applyBorder="1" applyAlignment="1">
      <alignment horizontal="center"/>
    </xf>
    <xf numFmtId="0" fontId="6" fillId="7" borderId="25" xfId="1" applyFont="1" applyFill="1" applyBorder="1" applyAlignment="1">
      <alignment horizontal="center"/>
    </xf>
    <xf numFmtId="0" fontId="1" fillId="8" borderId="29" xfId="0" applyFont="1" applyFill="1" applyBorder="1"/>
    <xf numFmtId="0" fontId="1" fillId="8" borderId="30" xfId="0" applyFont="1" applyFill="1" applyBorder="1"/>
    <xf numFmtId="2" fontId="1" fillId="8" borderId="30" xfId="0" applyNumberFormat="1" applyFont="1" applyFill="1" applyBorder="1"/>
    <xf numFmtId="0" fontId="1" fillId="0" borderId="30" xfId="0" applyFont="1" applyFill="1" applyBorder="1"/>
    <xf numFmtId="0" fontId="1" fillId="0" borderId="31" xfId="0" applyFont="1" applyFill="1" applyBorder="1"/>
    <xf numFmtId="0" fontId="1" fillId="0" borderId="0" xfId="0" applyFont="1" applyFill="1"/>
    <xf numFmtId="0" fontId="1" fillId="8" borderId="32" xfId="0" applyFont="1" applyFill="1" applyBorder="1"/>
    <xf numFmtId="0" fontId="1" fillId="8" borderId="0" xfId="0" applyFont="1" applyFill="1" applyBorder="1"/>
    <xf numFmtId="2" fontId="1" fillId="8" borderId="0" xfId="0" applyNumberFormat="1" applyFont="1" applyFill="1" applyBorder="1"/>
    <xf numFmtId="0" fontId="1" fillId="0" borderId="0" xfId="0" applyFont="1" applyFill="1" applyBorder="1"/>
    <xf numFmtId="0" fontId="1" fillId="0" borderId="14" xfId="0" applyFont="1" applyFill="1" applyBorder="1"/>
    <xf numFmtId="0" fontId="0" fillId="8" borderId="32" xfId="0" applyFill="1" applyBorder="1"/>
    <xf numFmtId="0" fontId="0" fillId="8" borderId="0" xfId="0" applyFill="1" applyBorder="1"/>
    <xf numFmtId="2" fontId="0" fillId="8" borderId="0" xfId="0" applyNumberFormat="1" applyFill="1" applyBorder="1"/>
    <xf numFmtId="0" fontId="0" fillId="0" borderId="0" xfId="0" applyFill="1" applyBorder="1"/>
    <xf numFmtId="0" fontId="0" fillId="0" borderId="14" xfId="0" applyFill="1" applyBorder="1"/>
    <xf numFmtId="0" fontId="0" fillId="8" borderId="33" xfId="0" applyFill="1" applyBorder="1"/>
    <xf numFmtId="0" fontId="0" fillId="8" borderId="20" xfId="0" applyFill="1" applyBorder="1"/>
    <xf numFmtId="2" fontId="0" fillId="8" borderId="20" xfId="0" applyNumberFormat="1" applyFill="1" applyBorder="1"/>
    <xf numFmtId="0" fontId="0" fillId="0" borderId="20" xfId="0" applyFill="1" applyBorder="1"/>
    <xf numFmtId="0" fontId="0" fillId="0" borderId="18" xfId="0" applyFill="1" applyBorder="1"/>
    <xf numFmtId="0" fontId="0" fillId="8" borderId="18" xfId="0" applyFill="1" applyBorder="1"/>
    <xf numFmtId="0" fontId="0" fillId="8" borderId="19" xfId="0" applyFill="1" applyBorder="1"/>
    <xf numFmtId="0" fontId="0" fillId="8" borderId="14" xfId="0" applyFill="1" applyBorder="1"/>
    <xf numFmtId="0" fontId="0" fillId="8" borderId="15" xfId="0" applyFill="1" applyBorder="1"/>
    <xf numFmtId="0" fontId="1" fillId="8" borderId="14" xfId="0" applyFont="1" applyFill="1" applyBorder="1"/>
    <xf numFmtId="0" fontId="1" fillId="8" borderId="15" xfId="0" applyFont="1" applyFill="1" applyBorder="1"/>
    <xf numFmtId="0" fontId="1" fillId="8" borderId="31" xfId="0" applyFont="1" applyFill="1" applyBorder="1"/>
    <xf numFmtId="0" fontId="1" fillId="8" borderId="22" xfId="0" applyFont="1" applyFill="1" applyBorder="1"/>
    <xf numFmtId="164" fontId="5" fillId="7" borderId="27" xfId="2" applyNumberFormat="1" applyFont="1" applyFill="1" applyBorder="1"/>
    <xf numFmtId="2" fontId="5" fillId="7" borderId="26" xfId="2" applyNumberFormat="1" applyFont="1" applyFill="1" applyBorder="1" applyAlignment="1">
      <alignment horizontal="center"/>
    </xf>
    <xf numFmtId="0" fontId="5" fillId="7" borderId="25" xfId="2" applyFont="1" applyFill="1" applyBorder="1" applyAlignment="1">
      <alignment horizontal="center"/>
    </xf>
    <xf numFmtId="0" fontId="5" fillId="7" borderId="28" xfId="2" applyFont="1" applyFill="1" applyBorder="1" applyAlignment="1">
      <alignment horizontal="center"/>
    </xf>
    <xf numFmtId="0" fontId="5" fillId="7" borderId="24" xfId="2" applyFont="1" applyFill="1" applyBorder="1" applyAlignment="1">
      <alignment horizontal="center"/>
    </xf>
    <xf numFmtId="165" fontId="5" fillId="6" borderId="27" xfId="2" applyNumberFormat="1" applyFont="1" applyFill="1" applyBorder="1" applyAlignment="1">
      <alignment horizontal="center"/>
    </xf>
    <xf numFmtId="0" fontId="5" fillId="6" borderId="28" xfId="2" applyFont="1" applyFill="1" applyBorder="1"/>
    <xf numFmtId="0" fontId="5" fillId="6" borderId="34" xfId="2" applyFont="1" applyFill="1" applyBorder="1" applyAlignment="1">
      <alignment horizontal="center"/>
    </xf>
    <xf numFmtId="0" fontId="0" fillId="0" borderId="0" xfId="0" applyFont="1"/>
    <xf numFmtId="0" fontId="4" fillId="5" borderId="21" xfId="2" applyFont="1" applyFill="1" applyBorder="1" applyAlignment="1">
      <alignment horizontal="center" vertical="center" wrapText="1"/>
    </xf>
    <xf numFmtId="2" fontId="4" fillId="5" borderId="20" xfId="2" applyNumberFormat="1" applyFont="1" applyFill="1" applyBorder="1" applyAlignment="1">
      <alignment horizontal="center" vertical="center" wrapText="1"/>
    </xf>
    <xf numFmtId="164" fontId="4" fillId="5" borderId="19" xfId="2" applyNumberFormat="1" applyFont="1" applyFill="1" applyBorder="1" applyAlignment="1">
      <alignment horizontal="center" vertical="center" wrapText="1"/>
    </xf>
    <xf numFmtId="3" fontId="4" fillId="5" borderId="19" xfId="2" applyNumberFormat="1" applyFont="1" applyFill="1" applyBorder="1" applyAlignment="1">
      <alignment horizontal="center" vertical="center" wrapText="1"/>
    </xf>
    <xf numFmtId="0" fontId="4" fillId="5" borderId="35" xfId="2" applyFont="1" applyFill="1" applyBorder="1" applyAlignment="1">
      <alignment horizontal="center" vertical="center" wrapText="1"/>
    </xf>
    <xf numFmtId="0" fontId="4" fillId="3" borderId="11" xfId="2" applyFont="1" applyFill="1" applyBorder="1" applyAlignment="1">
      <alignment horizontal="center" vertical="center" wrapText="1"/>
    </xf>
    <xf numFmtId="2" fontId="4" fillId="3" borderId="13" xfId="2" applyNumberFormat="1"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36" xfId="2" applyFont="1" applyFill="1" applyBorder="1" applyAlignment="1">
      <alignment horizontal="center" vertical="center" wrapText="1"/>
    </xf>
    <xf numFmtId="0" fontId="4" fillId="3" borderId="12" xfId="2" applyFont="1" applyFill="1" applyBorder="1" applyAlignment="1">
      <alignment horizontal="center" vertical="center" wrapText="1"/>
    </xf>
    <xf numFmtId="164" fontId="4" fillId="3" borderId="10" xfId="2" applyNumberFormat="1" applyFont="1" applyFill="1" applyBorder="1" applyAlignment="1">
      <alignment horizontal="center" vertical="center" wrapText="1"/>
    </xf>
    <xf numFmtId="3" fontId="4" fillId="3" borderId="10" xfId="2" applyNumberFormat="1" applyFont="1" applyFill="1" applyBorder="1" applyAlignment="1">
      <alignment horizontal="center" vertical="center" wrapText="1"/>
    </xf>
    <xf numFmtId="0" fontId="4" fillId="3" borderId="37" xfId="2" applyFont="1" applyFill="1" applyBorder="1" applyAlignment="1">
      <alignment horizontal="center" vertical="center" wrapText="1"/>
    </xf>
    <xf numFmtId="166" fontId="5" fillId="3" borderId="6" xfId="2" applyNumberFormat="1" applyFont="1" applyFill="1" applyBorder="1"/>
    <xf numFmtId="2" fontId="5" fillId="3" borderId="5" xfId="2" applyNumberFormat="1" applyFont="1" applyFill="1" applyBorder="1" applyAlignment="1">
      <alignment horizontal="center"/>
    </xf>
    <xf numFmtId="0" fontId="5" fillId="3" borderId="5" xfId="2" applyFont="1" applyFill="1" applyBorder="1" applyAlignment="1">
      <alignment horizontal="center"/>
    </xf>
    <xf numFmtId="0" fontId="5" fillId="3" borderId="4" xfId="2" applyFont="1" applyFill="1" applyBorder="1" applyAlignment="1">
      <alignment horizontal="center"/>
    </xf>
    <xf numFmtId="0" fontId="5" fillId="3" borderId="6" xfId="2" applyFont="1" applyFill="1" applyBorder="1" applyAlignment="1">
      <alignment horizontal="right"/>
    </xf>
    <xf numFmtId="0" fontId="5" fillId="3" borderId="5" xfId="2" applyFont="1" applyFill="1" applyBorder="1" applyAlignment="1">
      <alignment horizontal="left"/>
    </xf>
    <xf numFmtId="164" fontId="5" fillId="3" borderId="5" xfId="2" applyNumberFormat="1" applyFont="1" applyFill="1" applyBorder="1"/>
    <xf numFmtId="3" fontId="5" fillId="3" borderId="4" xfId="2" applyNumberFormat="1" applyFont="1" applyFill="1" applyBorder="1"/>
    <xf numFmtId="0" fontId="5" fillId="2" borderId="0" xfId="2" applyFont="1" applyFill="1"/>
    <xf numFmtId="3" fontId="5" fillId="3" borderId="38" xfId="2" applyNumberFormat="1" applyFont="1" applyFill="1" applyBorder="1"/>
    <xf numFmtId="2" fontId="5" fillId="3" borderId="26" xfId="2" applyNumberFormat="1" applyFont="1" applyFill="1" applyBorder="1" applyAlignment="1">
      <alignment horizontal="center"/>
    </xf>
    <xf numFmtId="0" fontId="5" fillId="3" borderId="26" xfId="2" applyFont="1" applyFill="1" applyBorder="1" applyAlignment="1">
      <alignment horizontal="center"/>
    </xf>
    <xf numFmtId="0" fontId="5" fillId="3" borderId="39" xfId="2" applyFont="1" applyFill="1" applyBorder="1" applyAlignment="1">
      <alignment horizontal="center"/>
    </xf>
    <xf numFmtId="0" fontId="5" fillId="3" borderId="38" xfId="2" applyFont="1" applyFill="1" applyBorder="1" applyAlignment="1">
      <alignment horizontal="right"/>
    </xf>
    <xf numFmtId="0" fontId="5" fillId="3" borderId="26" xfId="2" applyFont="1" applyFill="1" applyBorder="1" applyAlignment="1">
      <alignment horizontal="left"/>
    </xf>
    <xf numFmtId="164" fontId="5" fillId="3" borderId="26" xfId="2" applyNumberFormat="1" applyFont="1" applyFill="1" applyBorder="1"/>
    <xf numFmtId="3" fontId="5" fillId="3" borderId="39" xfId="2" applyNumberFormat="1" applyFont="1" applyFill="1" applyBorder="1"/>
    <xf numFmtId="165" fontId="5" fillId="3" borderId="38" xfId="2" applyNumberFormat="1" applyFont="1" applyFill="1" applyBorder="1"/>
    <xf numFmtId="0" fontId="5" fillId="3" borderId="26" xfId="2" applyFont="1" applyFill="1" applyBorder="1" applyAlignment="1">
      <alignment horizontal="right"/>
    </xf>
    <xf numFmtId="165" fontId="5" fillId="3" borderId="40" xfId="2" applyNumberFormat="1" applyFont="1" applyFill="1" applyBorder="1"/>
    <xf numFmtId="2" fontId="5" fillId="3" borderId="13" xfId="2" applyNumberFormat="1" applyFont="1" applyFill="1" applyBorder="1" applyAlignment="1">
      <alignment horizontal="center"/>
    </xf>
    <xf numFmtId="0" fontId="5" fillId="3" borderId="13" xfId="2" applyFont="1" applyFill="1" applyBorder="1" applyAlignment="1">
      <alignment horizontal="center"/>
    </xf>
    <xf numFmtId="0" fontId="5" fillId="3" borderId="41" xfId="2" applyFont="1" applyFill="1" applyBorder="1" applyAlignment="1">
      <alignment horizontal="center"/>
    </xf>
    <xf numFmtId="0" fontId="5" fillId="3" borderId="13" xfId="2" applyFont="1" applyFill="1" applyBorder="1" applyAlignment="1">
      <alignment horizontal="right"/>
    </xf>
    <xf numFmtId="0" fontId="5" fillId="3" borderId="13" xfId="2" applyFont="1" applyFill="1" applyBorder="1" applyAlignment="1">
      <alignment horizontal="left"/>
    </xf>
    <xf numFmtId="164" fontId="5" fillId="3" borderId="13" xfId="2" applyNumberFormat="1" applyFont="1" applyFill="1" applyBorder="1"/>
    <xf numFmtId="3" fontId="5" fillId="3" borderId="41" xfId="2" applyNumberFormat="1" applyFont="1" applyFill="1" applyBorder="1"/>
    <xf numFmtId="0" fontId="4" fillId="2" borderId="0" xfId="3" applyFont="1" applyFill="1"/>
    <xf numFmtId="0" fontId="2" fillId="2" borderId="0" xfId="2" applyFill="1"/>
    <xf numFmtId="0" fontId="2" fillId="2" borderId="0" xfId="2" applyFill="1" applyAlignment="1">
      <alignment horizontal="left"/>
    </xf>
    <xf numFmtId="164" fontId="2" fillId="2" borderId="0" xfId="2" applyNumberFormat="1" applyFill="1"/>
    <xf numFmtId="3" fontId="2" fillId="2" borderId="0" xfId="2" applyNumberFormat="1" applyFill="1"/>
    <xf numFmtId="0" fontId="3" fillId="2" borderId="0" xfId="3" applyFont="1" applyFill="1"/>
    <xf numFmtId="14" fontId="1" fillId="0" borderId="0" xfId="0" applyNumberFormat="1" applyFont="1" applyAlignment="1">
      <alignment horizontal="center" vertical="top"/>
    </xf>
    <xf numFmtId="0" fontId="1" fillId="0" borderId="0" xfId="0" applyFont="1" applyAlignment="1">
      <alignment horizontal="center" vertical="top" wrapText="1"/>
    </xf>
    <xf numFmtId="0" fontId="1" fillId="0" borderId="0" xfId="0" applyFont="1" applyAlignment="1">
      <alignment horizontal="center" vertical="top"/>
    </xf>
    <xf numFmtId="14" fontId="0" fillId="0" borderId="0" xfId="0" applyNumberFormat="1" applyAlignment="1">
      <alignment horizontal="center" vertical="top"/>
    </xf>
    <xf numFmtId="0" fontId="0" fillId="0" borderId="0" xfId="0" applyAlignment="1">
      <alignment vertical="top" wrapText="1"/>
    </xf>
    <xf numFmtId="0" fontId="0" fillId="0" borderId="0" xfId="0" applyAlignment="1">
      <alignment horizontal="center" vertical="top"/>
    </xf>
    <xf numFmtId="0" fontId="0" fillId="0" borderId="0" xfId="0" applyAlignment="1">
      <alignment vertical="top"/>
    </xf>
    <xf numFmtId="0" fontId="5" fillId="6" borderId="28" xfId="2" applyFont="1" applyFill="1" applyBorder="1" applyAlignment="1">
      <alignment wrapText="1"/>
    </xf>
    <xf numFmtId="0" fontId="5" fillId="6" borderId="34" xfId="2" applyFont="1" applyFill="1" applyBorder="1" applyAlignment="1">
      <alignment horizontal="center" vertical="center"/>
    </xf>
    <xf numFmtId="0" fontId="3" fillId="3" borderId="1" xfId="2" applyFont="1" applyFill="1" applyBorder="1" applyAlignment="1">
      <alignment horizontal="center"/>
    </xf>
    <xf numFmtId="0" fontId="3" fillId="3" borderId="2" xfId="2" applyFont="1" applyFill="1" applyBorder="1" applyAlignment="1">
      <alignment horizontal="center"/>
    </xf>
    <xf numFmtId="0" fontId="3" fillId="3" borderId="3" xfId="2" applyFont="1" applyFill="1" applyBorder="1" applyAlignment="1">
      <alignment horizontal="center"/>
    </xf>
    <xf numFmtId="2" fontId="4" fillId="0" borderId="5" xfId="1" applyNumberFormat="1" applyFont="1" applyFill="1" applyBorder="1" applyAlignment="1">
      <alignment horizontal="right"/>
    </xf>
    <xf numFmtId="2" fontId="4" fillId="0" borderId="6" xfId="1" applyNumberFormat="1" applyFont="1" applyFill="1" applyBorder="1" applyAlignment="1">
      <alignment horizontal="right"/>
    </xf>
    <xf numFmtId="0" fontId="3" fillId="3" borderId="1" xfId="1" applyFont="1" applyFill="1" applyBorder="1" applyAlignment="1">
      <alignment horizontal="center"/>
    </xf>
    <xf numFmtId="0" fontId="3" fillId="3" borderId="2" xfId="1" applyFont="1" applyFill="1" applyBorder="1" applyAlignment="1">
      <alignment horizontal="center"/>
    </xf>
    <xf numFmtId="0" fontId="3" fillId="3" borderId="3" xfId="1" applyFont="1" applyFill="1" applyBorder="1" applyAlignment="1">
      <alignment horizontal="center"/>
    </xf>
    <xf numFmtId="0" fontId="3" fillId="0" borderId="1" xfId="1" applyFont="1" applyFill="1" applyBorder="1" applyAlignment="1">
      <alignment horizontal="center"/>
    </xf>
    <xf numFmtId="0" fontId="3" fillId="0" borderId="2" xfId="1" applyFont="1" applyFill="1" applyBorder="1" applyAlignment="1">
      <alignment horizontal="center"/>
    </xf>
    <xf numFmtId="0" fontId="3" fillId="0" borderId="3" xfId="1" applyFont="1" applyFill="1" applyBorder="1" applyAlignment="1">
      <alignment horizontal="center"/>
    </xf>
    <xf numFmtId="0" fontId="4" fillId="4" borderId="4" xfId="1" applyFont="1" applyFill="1" applyBorder="1" applyAlignment="1">
      <alignment horizontal="left"/>
    </xf>
    <xf numFmtId="0" fontId="4" fillId="4" borderId="5" xfId="1" applyFont="1" applyFill="1" applyBorder="1" applyAlignment="1">
      <alignment horizontal="left"/>
    </xf>
    <xf numFmtId="2" fontId="4" fillId="4" borderId="5" xfId="1" applyNumberFormat="1" applyFont="1" applyFill="1" applyBorder="1" applyAlignment="1">
      <alignment horizontal="right"/>
    </xf>
    <xf numFmtId="2" fontId="4" fillId="4" borderId="6" xfId="1" applyNumberFormat="1" applyFont="1" applyFill="1" applyBorder="1" applyAlignment="1">
      <alignment horizontal="right"/>
    </xf>
    <xf numFmtId="0" fontId="4" fillId="0" borderId="4" xfId="1" applyFont="1" applyFill="1" applyBorder="1" applyAlignment="1">
      <alignment horizontal="right"/>
    </xf>
    <xf numFmtId="0" fontId="4" fillId="0" borderId="5" xfId="1" applyFont="1" applyFill="1" applyBorder="1" applyAlignment="1">
      <alignment horizontal="right"/>
    </xf>
    <xf numFmtId="0" fontId="4" fillId="0" borderId="4" xfId="1" applyFont="1" applyFill="1" applyBorder="1" applyAlignment="1">
      <alignment horizontal="left"/>
    </xf>
    <xf numFmtId="0" fontId="4" fillId="0" borderId="5" xfId="1" applyFont="1" applyFill="1" applyBorder="1" applyAlignment="1">
      <alignment horizontal="left"/>
    </xf>
    <xf numFmtId="0" fontId="4" fillId="4" borderId="7" xfId="1" applyFont="1" applyFill="1" applyBorder="1" applyAlignment="1">
      <alignment horizontal="left"/>
    </xf>
    <xf numFmtId="0" fontId="4" fillId="4" borderId="8" xfId="1" applyFont="1" applyFill="1" applyBorder="1" applyAlignment="1">
      <alignment horizontal="left"/>
    </xf>
    <xf numFmtId="0" fontId="4" fillId="0" borderId="7" xfId="1" applyFont="1" applyFill="1" applyBorder="1" applyAlignment="1">
      <alignment horizontal="right"/>
    </xf>
    <xf numFmtId="0" fontId="4" fillId="0" borderId="8" xfId="1" applyFont="1" applyFill="1" applyBorder="1" applyAlignment="1">
      <alignment horizontal="right"/>
    </xf>
    <xf numFmtId="0" fontId="4" fillId="0" borderId="7" xfId="1" applyFont="1" applyFill="1" applyBorder="1" applyAlignment="1">
      <alignment horizontal="left"/>
    </xf>
    <xf numFmtId="0" fontId="4" fillId="0" borderId="8" xfId="1" applyFont="1" applyFill="1" applyBorder="1" applyAlignment="1">
      <alignment horizontal="left"/>
    </xf>
    <xf numFmtId="0" fontId="0" fillId="0" borderId="0" xfId="0" applyAlignment="1">
      <alignment horizontal="center"/>
    </xf>
    <xf numFmtId="0" fontId="1" fillId="8" borderId="29" xfId="0" applyFont="1" applyFill="1" applyBorder="1" applyAlignment="1">
      <alignment horizontal="center"/>
    </xf>
    <xf numFmtId="0" fontId="1" fillId="8" borderId="32" xfId="0" applyFont="1" applyFill="1" applyBorder="1" applyAlignment="1">
      <alignment horizontal="center"/>
    </xf>
    <xf numFmtId="0" fontId="0" fillId="8" borderId="32" xfId="0" applyFill="1" applyBorder="1" applyAlignment="1">
      <alignment horizontal="center"/>
    </xf>
    <xf numFmtId="0" fontId="0" fillId="8" borderId="33" xfId="0" applyFill="1" applyBorder="1" applyAlignment="1">
      <alignment horizontal="center"/>
    </xf>
    <xf numFmtId="0" fontId="3" fillId="2" borderId="0" xfId="1" applyFont="1" applyFill="1" applyAlignment="1">
      <alignment horizontal="left"/>
    </xf>
    <xf numFmtId="0" fontId="0" fillId="0" borderId="0" xfId="0" applyAlignment="1">
      <alignment horizontal="left"/>
    </xf>
  </cellXfs>
  <cellStyles count="4">
    <cellStyle name="Normal" xfId="0" builtinId="0"/>
    <cellStyle name="Normal 2" xfId="1" xr:uid="{00000000-0005-0000-0000-000001000000}"/>
    <cellStyle name="Normal 2 2" xfId="3" xr:uid="{00000000-0005-0000-0000-000002000000}"/>
    <cellStyle name="Normal 3"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savadki/Documents/NICER/Systems/Limit%20Checker%20-%20Filter%20Table%20Tools/Pointing/08-26-15%20Delivery%20-Fixed/FSB%20Template%20for%20FSW%20Tools%20DRAFT-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savadki/Documents/Python/TO-DS/NICER/NICER%20DS%20Filtering%20-%20B2.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WatchPoints"/>
      <sheetName val="LC ActionPoints"/>
      <sheetName val="DS Filter"/>
      <sheetName val="TO Filter"/>
      <sheetName val="SC RTS"/>
    </sheetNames>
    <sheetDataSet>
      <sheetData sheetId="0"/>
      <sheetData sheetId="1">
        <row r="15">
          <cell r="D15" t="str">
            <v>ACTIVE</v>
          </cell>
          <cell r="J15" t="str">
            <v>INFO</v>
          </cell>
        </row>
        <row r="16">
          <cell r="D16" t="str">
            <v>PASSIVE</v>
          </cell>
          <cell r="J16" t="str">
            <v>DEBUG</v>
          </cell>
        </row>
        <row r="17">
          <cell r="D17" t="str">
            <v>DISABLED</v>
          </cell>
          <cell r="J17" t="str">
            <v>ERROR</v>
          </cell>
        </row>
        <row r="18">
          <cell r="D18" t="str">
            <v>NOT USED</v>
          </cell>
          <cell r="J18" t="str">
            <v>CRITICAL</v>
          </cell>
        </row>
        <row r="19">
          <cell r="D19" t="str">
            <v>PERMOFF</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C WatchPoints"/>
      <sheetName val="LC ActionPoints"/>
      <sheetName val="DS Filter"/>
      <sheetName val="DS Filter-before deleting"/>
      <sheetName val="TO Filter"/>
      <sheetName val="SC RTS"/>
    </sheetNames>
    <sheetDataSet>
      <sheetData sheetId="0"/>
      <sheetData sheetId="1">
        <row r="15">
          <cell r="D15" t="str">
            <v>ACTIVE</v>
          </cell>
          <cell r="J15" t="str">
            <v>INFO</v>
          </cell>
        </row>
        <row r="16">
          <cell r="D16" t="str">
            <v>PASSIVE</v>
          </cell>
          <cell r="J16" t="str">
            <v>DEBUG</v>
          </cell>
        </row>
        <row r="17">
          <cell r="D17" t="str">
            <v>DISABLED</v>
          </cell>
          <cell r="J17" t="str">
            <v>ERROR</v>
          </cell>
        </row>
        <row r="18">
          <cell r="D18" t="str">
            <v>NOT USED</v>
          </cell>
          <cell r="J18" t="str">
            <v>CRITICAL</v>
          </cell>
        </row>
        <row r="19">
          <cell r="D19" t="str">
            <v>PERMOFF</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
  <sheetViews>
    <sheetView workbookViewId="0">
      <selection activeCell="H33" sqref="H33"/>
    </sheetView>
  </sheetViews>
  <sheetFormatPr defaultColWidth="9.109375" defaultRowHeight="14.4" x14ac:dyDescent="0.3"/>
  <cols>
    <col min="1" max="1" width="18.6640625" style="146" customWidth="1"/>
    <col min="2" max="2" width="67.6640625" style="147" customWidth="1"/>
    <col min="3" max="3" width="9.109375" style="148"/>
    <col min="4" max="16384" width="9.109375" style="149"/>
  </cols>
  <sheetData>
    <row r="1" spans="1:3" s="145" customFormat="1" x14ac:dyDescent="0.3">
      <c r="A1" s="143" t="s">
        <v>742</v>
      </c>
      <c r="B1" s="144" t="s">
        <v>743</v>
      </c>
      <c r="C1" s="145" t="s">
        <v>744</v>
      </c>
    </row>
    <row r="2" spans="1:3" x14ac:dyDescent="0.3">
      <c r="A2" s="146">
        <v>44129</v>
      </c>
      <c r="B2" s="147" t="s">
        <v>745</v>
      </c>
      <c r="C2" s="148" t="s">
        <v>746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16"/>
  <sheetViews>
    <sheetView zoomScaleNormal="100" workbookViewId="0">
      <pane ySplit="14" topLeftCell="A30" activePane="bottomLeft" state="frozen"/>
      <selection activeCell="H33" sqref="H33"/>
      <selection pane="bottomLeft" activeCell="I507" sqref="I507"/>
    </sheetView>
  </sheetViews>
  <sheetFormatPr defaultRowHeight="14.4" x14ac:dyDescent="0.3"/>
  <cols>
    <col min="1" max="1" width="9.44140625" customWidth="1"/>
    <col min="2" max="2" width="24.21875" customWidth="1"/>
    <col min="3" max="3" width="7" customWidth="1"/>
    <col min="4" max="4" width="7.77734375" customWidth="1"/>
    <col min="5" max="5" width="8.77734375" customWidth="1"/>
    <col min="6" max="6" width="9.6640625" customWidth="1"/>
    <col min="7" max="7" width="7.21875" customWidth="1"/>
    <col min="8" max="8" width="6.109375" customWidth="1"/>
    <col min="9" max="9" width="6.5546875" customWidth="1"/>
    <col min="10" max="10" width="7.21875" customWidth="1"/>
    <col min="11" max="11" width="6.77734375" customWidth="1"/>
    <col min="12" max="12" width="7.88671875" customWidth="1"/>
    <col min="13" max="13" width="8.44140625" customWidth="1"/>
    <col min="14" max="14" width="7.33203125" customWidth="1"/>
    <col min="15" max="15" width="7.109375" customWidth="1"/>
    <col min="16" max="16" width="6.77734375" style="1" customWidth="1"/>
    <col min="17" max="17" width="6.77734375" customWidth="1"/>
    <col min="18" max="18" width="7.109375" customWidth="1"/>
    <col min="19" max="19" width="6.77734375" customWidth="1"/>
    <col min="20" max="20" width="7.6640625" customWidth="1"/>
    <col min="21" max="21" width="7" customWidth="1"/>
    <col min="22" max="22" width="7.77734375" style="1" customWidth="1"/>
    <col min="23" max="23" width="6.6640625" customWidth="1"/>
    <col min="24" max="27" width="9.5546875" customWidth="1"/>
    <col min="28" max="28" width="9.5546875" style="1" customWidth="1"/>
    <col min="29" max="29" width="9.5546875" customWidth="1"/>
  </cols>
  <sheetData>
    <row r="1" spans="1:29" x14ac:dyDescent="0.3">
      <c r="A1" s="142" t="s">
        <v>733</v>
      </c>
    </row>
    <row r="2" spans="1:29" x14ac:dyDescent="0.3">
      <c r="A2" t="s">
        <v>1</v>
      </c>
    </row>
    <row r="3" spans="1:29" x14ac:dyDescent="0.3">
      <c r="A3" t="s">
        <v>732</v>
      </c>
    </row>
    <row r="4" spans="1:29" x14ac:dyDescent="0.3">
      <c r="A4" t="s">
        <v>766</v>
      </c>
    </row>
    <row r="5" spans="1:29" x14ac:dyDescent="0.3">
      <c r="A5" t="s">
        <v>767</v>
      </c>
    </row>
    <row r="6" spans="1:29" x14ac:dyDescent="0.3">
      <c r="A6" t="s">
        <v>3</v>
      </c>
    </row>
    <row r="7" spans="1:29" ht="15" thickBot="1" x14ac:dyDescent="0.35"/>
    <row r="8" spans="1:29" ht="16.5" customHeight="1" thickTop="1" thickBot="1" x14ac:dyDescent="0.35">
      <c r="B8" s="142"/>
      <c r="C8" s="138"/>
      <c r="D8" s="138"/>
      <c r="E8" s="138"/>
      <c r="F8" s="138"/>
      <c r="G8" s="138"/>
      <c r="H8" s="141"/>
      <c r="I8" s="140"/>
      <c r="J8" s="139"/>
      <c r="K8" s="138"/>
      <c r="L8" s="152" t="s">
        <v>752</v>
      </c>
      <c r="M8" s="153"/>
      <c r="N8" s="153"/>
      <c r="O8" s="153"/>
      <c r="P8" s="153"/>
      <c r="Q8" s="154"/>
      <c r="R8" s="152" t="s">
        <v>754</v>
      </c>
      <c r="S8" s="153"/>
      <c r="T8" s="153"/>
      <c r="U8" s="153"/>
      <c r="V8" s="153"/>
      <c r="W8" s="154"/>
      <c r="X8" s="152" t="s">
        <v>753</v>
      </c>
      <c r="Y8" s="153"/>
      <c r="Z8" s="153"/>
      <c r="AA8" s="153"/>
      <c r="AB8" s="153"/>
      <c r="AC8" s="154"/>
    </row>
    <row r="9" spans="1:29" ht="15" thickTop="1" x14ac:dyDescent="0.3">
      <c r="A9" s="137"/>
      <c r="B9" s="137"/>
      <c r="C9" s="118"/>
      <c r="D9" s="118"/>
      <c r="E9" s="118"/>
      <c r="F9" s="118"/>
      <c r="G9" s="118"/>
      <c r="H9" s="136"/>
      <c r="I9" s="135"/>
      <c r="J9" s="134"/>
      <c r="K9" s="133" t="s">
        <v>731</v>
      </c>
      <c r="L9" s="132"/>
      <c r="M9" s="131"/>
      <c r="N9" s="131"/>
      <c r="O9" s="131"/>
      <c r="P9" s="130"/>
      <c r="Q9" s="129">
        <f>SUMIFS(Q16:Q508,J16:J508,"=SYNC")</f>
        <v>13518</v>
      </c>
      <c r="R9" s="132"/>
      <c r="S9" s="131"/>
      <c r="T9" s="131"/>
      <c r="U9" s="131"/>
      <c r="V9" s="130"/>
      <c r="W9" s="129">
        <f>SUMIFS(W16:W508,J16:J508,"=SYNC")</f>
        <v>3558.1666666666665</v>
      </c>
      <c r="X9" s="132"/>
      <c r="Y9" s="131"/>
      <c r="Z9" s="131"/>
      <c r="AA9" s="131"/>
      <c r="AB9" s="130"/>
      <c r="AC9" s="129">
        <f>SUM(AC16:AC499)</f>
        <v>0</v>
      </c>
    </row>
    <row r="10" spans="1:29" x14ac:dyDescent="0.3">
      <c r="A10" s="118"/>
      <c r="B10" s="118"/>
      <c r="C10" s="118"/>
      <c r="D10" s="118"/>
      <c r="E10" s="118"/>
      <c r="F10" s="118"/>
      <c r="G10" s="118"/>
      <c r="H10" s="126"/>
      <c r="I10" s="125"/>
      <c r="J10" s="124"/>
      <c r="K10" s="128" t="s">
        <v>730</v>
      </c>
      <c r="L10" s="122"/>
      <c r="M10" s="121"/>
      <c r="N10" s="121"/>
      <c r="O10" s="121"/>
      <c r="P10" s="120"/>
      <c r="Q10" s="127">
        <f>SUM(Q16:Q508)</f>
        <v>13522.373333333333</v>
      </c>
      <c r="R10" s="122"/>
      <c r="S10" s="121"/>
      <c r="T10" s="121"/>
      <c r="U10" s="121"/>
      <c r="V10" s="120"/>
      <c r="W10" s="127">
        <f>SUM(W16:W508)</f>
        <v>3559.2599999999998</v>
      </c>
      <c r="X10" s="122"/>
      <c r="Y10" s="121"/>
      <c r="Z10" s="121"/>
      <c r="AA10" s="121"/>
      <c r="AB10" s="120"/>
      <c r="AC10" s="127">
        <f>SUM(AC16:AC499)</f>
        <v>0</v>
      </c>
    </row>
    <row r="11" spans="1:29" x14ac:dyDescent="0.3">
      <c r="A11" s="118"/>
      <c r="B11" s="118"/>
      <c r="C11" s="118"/>
      <c r="D11" s="118"/>
      <c r="E11" s="118"/>
      <c r="F11" s="118"/>
      <c r="G11" s="118"/>
      <c r="H11" s="126"/>
      <c r="I11" s="125"/>
      <c r="J11" s="124"/>
      <c r="K11" s="123" t="s">
        <v>729</v>
      </c>
      <c r="L11" s="122"/>
      <c r="M11" s="121"/>
      <c r="N11" s="121"/>
      <c r="O11" s="121"/>
      <c r="P11" s="120"/>
      <c r="Q11" s="119">
        <v>32000</v>
      </c>
      <c r="R11" s="122"/>
      <c r="S11" s="121"/>
      <c r="T11" s="121"/>
      <c r="U11" s="121"/>
      <c r="V11" s="120"/>
      <c r="W11" s="119">
        <v>4000</v>
      </c>
      <c r="X11" s="122"/>
      <c r="Y11" s="121"/>
      <c r="Z11" s="121"/>
      <c r="AA11" s="121"/>
      <c r="AB11" s="120"/>
      <c r="AC11" s="119">
        <v>8000</v>
      </c>
    </row>
    <row r="12" spans="1:29" ht="15" thickBot="1" x14ac:dyDescent="0.35">
      <c r="A12" s="118"/>
      <c r="B12" s="118"/>
      <c r="C12" s="118"/>
      <c r="D12" s="118"/>
      <c r="E12" s="118"/>
      <c r="F12" s="118"/>
      <c r="G12" s="118"/>
      <c r="H12" s="117"/>
      <c r="I12" s="116"/>
      <c r="J12" s="115"/>
      <c r="K12" s="114" t="s">
        <v>728</v>
      </c>
      <c r="L12" s="113"/>
      <c r="M12" s="112"/>
      <c r="N12" s="112"/>
      <c r="O12" s="112"/>
      <c r="P12" s="111"/>
      <c r="Q12" s="110">
        <f>1-(Q11-Q10)/Q11</f>
        <v>0.4225741666666667</v>
      </c>
      <c r="R12" s="113"/>
      <c r="S12" s="112"/>
      <c r="T12" s="112"/>
      <c r="U12" s="112"/>
      <c r="V12" s="111"/>
      <c r="W12" s="110">
        <f>1-(W11-W10)/W11</f>
        <v>0.88981499999999991</v>
      </c>
      <c r="X12" s="113"/>
      <c r="Y12" s="112"/>
      <c r="Z12" s="112"/>
      <c r="AA12" s="112"/>
      <c r="AB12" s="111"/>
      <c r="AC12" s="110">
        <f>1-(AC11-AC10)/AC11</f>
        <v>0</v>
      </c>
    </row>
    <row r="13" spans="1:29" ht="43.2" customHeight="1" thickTop="1" x14ac:dyDescent="0.3">
      <c r="A13" s="109"/>
      <c r="B13" s="105" t="s">
        <v>10</v>
      </c>
      <c r="C13" s="104" t="s">
        <v>11</v>
      </c>
      <c r="D13" s="104" t="s">
        <v>12</v>
      </c>
      <c r="E13" s="104" t="s">
        <v>748</v>
      </c>
      <c r="F13" s="104" t="s">
        <v>749</v>
      </c>
      <c r="G13" s="104" t="s">
        <v>750</v>
      </c>
      <c r="H13" s="108" t="s">
        <v>13</v>
      </c>
      <c r="I13" s="107" t="s">
        <v>727</v>
      </c>
      <c r="J13" s="104" t="s">
        <v>436</v>
      </c>
      <c r="K13" s="102" t="s">
        <v>726</v>
      </c>
      <c r="L13" s="106" t="s">
        <v>16</v>
      </c>
      <c r="M13" s="105" t="s">
        <v>725</v>
      </c>
      <c r="N13" s="105" t="s">
        <v>724</v>
      </c>
      <c r="O13" s="104" t="s">
        <v>723</v>
      </c>
      <c r="P13" s="103" t="s">
        <v>722</v>
      </c>
      <c r="Q13" s="102" t="s">
        <v>22</v>
      </c>
      <c r="R13" s="106" t="s">
        <v>16</v>
      </c>
      <c r="S13" s="105" t="s">
        <v>725</v>
      </c>
      <c r="T13" s="105" t="s">
        <v>724</v>
      </c>
      <c r="U13" s="104" t="s">
        <v>723</v>
      </c>
      <c r="V13" s="103" t="s">
        <v>722</v>
      </c>
      <c r="W13" s="102" t="s">
        <v>22</v>
      </c>
      <c r="X13" s="106" t="s">
        <v>16</v>
      </c>
      <c r="Y13" s="105" t="s">
        <v>725</v>
      </c>
      <c r="Z13" s="105" t="s">
        <v>724</v>
      </c>
      <c r="AA13" s="104" t="s">
        <v>723</v>
      </c>
      <c r="AB13" s="103" t="s">
        <v>722</v>
      </c>
      <c r="AC13" s="102" t="s">
        <v>22</v>
      </c>
    </row>
    <row r="14" spans="1:29" ht="21" customHeight="1" x14ac:dyDescent="0.3">
      <c r="A14" s="101" t="s">
        <v>23</v>
      </c>
      <c r="B14" s="25" t="s">
        <v>24</v>
      </c>
      <c r="C14" s="26" t="s">
        <v>25</v>
      </c>
      <c r="D14" s="26"/>
      <c r="E14" s="26" t="s">
        <v>758</v>
      </c>
      <c r="F14" s="26" t="s">
        <v>759</v>
      </c>
      <c r="G14" s="26" t="s">
        <v>751</v>
      </c>
      <c r="H14" s="100"/>
      <c r="I14" s="99"/>
      <c r="J14" s="26" t="s">
        <v>721</v>
      </c>
      <c r="K14" s="97"/>
      <c r="L14" s="24" t="s">
        <v>26</v>
      </c>
      <c r="M14" s="25" t="s">
        <v>27</v>
      </c>
      <c r="N14" s="25" t="s">
        <v>28</v>
      </c>
      <c r="O14" s="26" t="s">
        <v>29</v>
      </c>
      <c r="P14" s="98"/>
      <c r="Q14" s="97"/>
      <c r="R14" s="24" t="s">
        <v>734</v>
      </c>
      <c r="S14" s="25" t="s">
        <v>735</v>
      </c>
      <c r="T14" s="25" t="s">
        <v>736</v>
      </c>
      <c r="U14" s="26" t="s">
        <v>737</v>
      </c>
      <c r="V14" s="98"/>
      <c r="W14" s="97"/>
      <c r="X14" s="24" t="s">
        <v>738</v>
      </c>
      <c r="Y14" s="25" t="s">
        <v>739</v>
      </c>
      <c r="Z14" s="25" t="s">
        <v>740</v>
      </c>
      <c r="AA14" s="26" t="s">
        <v>741</v>
      </c>
      <c r="AB14" s="98"/>
      <c r="AC14" s="97"/>
    </row>
    <row r="15" spans="1:29" ht="21" customHeight="1" x14ac:dyDescent="0.3">
      <c r="A15" s="101"/>
      <c r="B15" s="25"/>
      <c r="C15" s="26"/>
      <c r="D15" s="26"/>
      <c r="E15" s="26"/>
      <c r="F15" s="26"/>
      <c r="G15" s="26"/>
      <c r="H15" s="100"/>
      <c r="I15" s="99"/>
      <c r="J15" s="26"/>
      <c r="K15" s="97"/>
      <c r="L15" s="24"/>
      <c r="M15" s="25"/>
      <c r="N15" s="25"/>
      <c r="O15" s="26"/>
      <c r="P15" s="98"/>
      <c r="Q15" s="97"/>
      <c r="R15" s="24"/>
      <c r="S15" s="25"/>
      <c r="T15" s="25"/>
      <c r="U15" s="26"/>
      <c r="V15" s="98"/>
      <c r="W15" s="97"/>
      <c r="X15" s="24"/>
      <c r="Y15" s="25"/>
      <c r="Z15" s="25"/>
      <c r="AA15" s="26"/>
      <c r="AB15" s="98"/>
      <c r="AC15" s="97"/>
    </row>
    <row r="16" spans="1:29" x14ac:dyDescent="0.3">
      <c r="A16" s="95">
        <v>0</v>
      </c>
      <c r="B16" s="94" t="s">
        <v>747</v>
      </c>
      <c r="C16" s="55">
        <v>0</v>
      </c>
      <c r="D16" s="55" t="s">
        <v>720</v>
      </c>
      <c r="E16" s="55">
        <v>0</v>
      </c>
      <c r="F16" s="55">
        <v>0</v>
      </c>
      <c r="G16" s="55">
        <v>4</v>
      </c>
      <c r="H16" s="56">
        <v>156</v>
      </c>
      <c r="I16" s="57">
        <v>4</v>
      </c>
      <c r="J16" s="56" t="s">
        <v>435</v>
      </c>
      <c r="K16" s="93">
        <f t="shared" ref="K16:K79" si="0">IF(I16=0,0,H16*8*(1/I16))</f>
        <v>312</v>
      </c>
      <c r="L16" s="92" t="s">
        <v>33</v>
      </c>
      <c r="M16" s="91">
        <v>1</v>
      </c>
      <c r="N16" s="91">
        <v>1</v>
      </c>
      <c r="O16" s="90">
        <v>0</v>
      </c>
      <c r="P16" s="89">
        <f t="shared" ref="P16:P79" si="1">IF(I16=0,0,IF(M16=0,0,1/I16*N16))</f>
        <v>0.25</v>
      </c>
      <c r="Q16" s="88">
        <f>IF(N16=0,0,K16/N16)</f>
        <v>312</v>
      </c>
      <c r="R16" s="92" t="s">
        <v>33</v>
      </c>
      <c r="S16" s="91">
        <v>1</v>
      </c>
      <c r="T16" s="91">
        <v>4</v>
      </c>
      <c r="U16" s="90">
        <v>0</v>
      </c>
      <c r="V16" s="89">
        <f t="shared" ref="V16:V79" si="2">IF(O16=0,0,IF(S16=0,0,1/O16*T16))</f>
        <v>0</v>
      </c>
      <c r="W16" s="88">
        <f>IF(K16=0,0,IF(T16=0,0,Q16/T16))</f>
        <v>78</v>
      </c>
      <c r="X16" s="92"/>
      <c r="Y16" s="91">
        <v>0</v>
      </c>
      <c r="Z16" s="91">
        <v>0</v>
      </c>
      <c r="AA16" s="90">
        <v>0</v>
      </c>
      <c r="AB16" s="89">
        <f t="shared" ref="AB16:AB79" si="3">IF(U16=0,0,IF(Y16=0,0,1/U16*Z16))</f>
        <v>0</v>
      </c>
      <c r="AC16" s="88">
        <f t="shared" ref="AC16:AC79" si="4">IF(Y16=0,0,IF(W16=0,0,T16*8*Y16/AB16))</f>
        <v>0</v>
      </c>
    </row>
    <row r="17" spans="1:29" x14ac:dyDescent="0.3">
      <c r="A17" s="95">
        <v>1</v>
      </c>
      <c r="B17" s="94" t="s">
        <v>45</v>
      </c>
      <c r="C17" s="55">
        <v>1</v>
      </c>
      <c r="D17" s="55" t="s">
        <v>32</v>
      </c>
      <c r="E17" s="55">
        <v>0</v>
      </c>
      <c r="F17" s="55">
        <v>0</v>
      </c>
      <c r="G17" s="55">
        <v>4</v>
      </c>
      <c r="H17" s="56">
        <v>156</v>
      </c>
      <c r="I17" s="57">
        <v>4</v>
      </c>
      <c r="J17" s="56" t="s">
        <v>435</v>
      </c>
      <c r="K17" s="93">
        <f t="shared" si="0"/>
        <v>312</v>
      </c>
      <c r="L17" s="92" t="s">
        <v>33</v>
      </c>
      <c r="M17" s="91">
        <v>1</v>
      </c>
      <c r="N17" s="91">
        <v>1</v>
      </c>
      <c r="O17" s="90">
        <v>0</v>
      </c>
      <c r="P17" s="89">
        <f t="shared" si="1"/>
        <v>0.25</v>
      </c>
      <c r="Q17" s="88">
        <f t="shared" ref="Q17:Q80" si="5">IF(N17=0,0,K17/N17)</f>
        <v>312</v>
      </c>
      <c r="R17" s="92" t="s">
        <v>33</v>
      </c>
      <c r="S17" s="91">
        <v>1</v>
      </c>
      <c r="T17" s="91">
        <v>4</v>
      </c>
      <c r="U17" s="90">
        <v>0</v>
      </c>
      <c r="V17" s="89">
        <f t="shared" si="2"/>
        <v>0</v>
      </c>
      <c r="W17" s="88">
        <f t="shared" ref="W17:W80" si="6">IF(K17=0,0,IF(T17=0,0,Q17/T17))</f>
        <v>78</v>
      </c>
      <c r="X17" s="92"/>
      <c r="Y17" s="91">
        <v>0</v>
      </c>
      <c r="Z17" s="91">
        <v>0</v>
      </c>
      <c r="AA17" s="90">
        <v>0</v>
      </c>
      <c r="AB17" s="89">
        <f t="shared" si="3"/>
        <v>0</v>
      </c>
      <c r="AC17" s="88">
        <f t="shared" si="4"/>
        <v>0</v>
      </c>
    </row>
    <row r="18" spans="1:29" x14ac:dyDescent="0.3">
      <c r="A18" s="95">
        <v>2</v>
      </c>
      <c r="B18" s="94" t="s">
        <v>438</v>
      </c>
      <c r="C18" s="55">
        <v>2</v>
      </c>
      <c r="D18" s="55" t="s">
        <v>36</v>
      </c>
      <c r="E18" s="55"/>
      <c r="F18" s="55"/>
      <c r="G18" s="55"/>
      <c r="H18" s="56"/>
      <c r="I18" s="57">
        <v>0</v>
      </c>
      <c r="J18" s="56"/>
      <c r="K18" s="93">
        <f t="shared" si="0"/>
        <v>0</v>
      </c>
      <c r="L18" s="92"/>
      <c r="M18" s="91">
        <v>0</v>
      </c>
      <c r="N18" s="91">
        <v>0</v>
      </c>
      <c r="O18" s="90">
        <v>0</v>
      </c>
      <c r="P18" s="89">
        <f t="shared" si="1"/>
        <v>0</v>
      </c>
      <c r="Q18" s="88">
        <f t="shared" si="5"/>
        <v>0</v>
      </c>
      <c r="R18" s="92"/>
      <c r="S18" s="91">
        <v>0</v>
      </c>
      <c r="T18" s="91">
        <v>0</v>
      </c>
      <c r="U18" s="90">
        <v>0</v>
      </c>
      <c r="V18" s="89">
        <f t="shared" si="2"/>
        <v>0</v>
      </c>
      <c r="W18" s="88">
        <f t="shared" si="6"/>
        <v>0</v>
      </c>
      <c r="X18" s="92"/>
      <c r="Y18" s="91">
        <v>0</v>
      </c>
      <c r="Z18" s="91">
        <v>0</v>
      </c>
      <c r="AA18" s="90">
        <v>0</v>
      </c>
      <c r="AB18" s="89">
        <f t="shared" si="3"/>
        <v>0</v>
      </c>
      <c r="AC18" s="88">
        <f t="shared" si="4"/>
        <v>0</v>
      </c>
    </row>
    <row r="19" spans="1:29" x14ac:dyDescent="0.3">
      <c r="A19" s="95">
        <v>3</v>
      </c>
      <c r="B19" s="94" t="s">
        <v>755</v>
      </c>
      <c r="C19" s="55">
        <v>3</v>
      </c>
      <c r="D19" s="55" t="s">
        <v>38</v>
      </c>
      <c r="E19" s="55">
        <v>0</v>
      </c>
      <c r="F19" s="55">
        <v>0</v>
      </c>
      <c r="G19" s="55">
        <v>4</v>
      </c>
      <c r="H19" s="56">
        <v>40</v>
      </c>
      <c r="I19" s="57">
        <v>4</v>
      </c>
      <c r="J19" s="56" t="s">
        <v>435</v>
      </c>
      <c r="K19" s="93">
        <f t="shared" si="0"/>
        <v>80</v>
      </c>
      <c r="L19" s="92" t="s">
        <v>33</v>
      </c>
      <c r="M19" s="91">
        <v>1</v>
      </c>
      <c r="N19" s="91">
        <v>1</v>
      </c>
      <c r="O19" s="90">
        <v>0</v>
      </c>
      <c r="P19" s="89">
        <f t="shared" si="1"/>
        <v>0.25</v>
      </c>
      <c r="Q19" s="88">
        <f t="shared" si="5"/>
        <v>80</v>
      </c>
      <c r="R19" s="92" t="s">
        <v>33</v>
      </c>
      <c r="S19" s="91">
        <v>1</v>
      </c>
      <c r="T19" s="91">
        <v>4</v>
      </c>
      <c r="U19" s="90">
        <v>0</v>
      </c>
      <c r="V19" s="89">
        <f t="shared" si="2"/>
        <v>0</v>
      </c>
      <c r="W19" s="88">
        <f t="shared" si="6"/>
        <v>20</v>
      </c>
      <c r="X19" s="92"/>
      <c r="Y19" s="91">
        <v>0</v>
      </c>
      <c r="Z19" s="91">
        <v>0</v>
      </c>
      <c r="AA19" s="90">
        <v>0</v>
      </c>
      <c r="AB19" s="89">
        <f t="shared" si="3"/>
        <v>0</v>
      </c>
      <c r="AC19" s="88">
        <f t="shared" si="4"/>
        <v>0</v>
      </c>
    </row>
    <row r="20" spans="1:29" x14ac:dyDescent="0.3">
      <c r="A20" s="95">
        <v>4</v>
      </c>
      <c r="B20" s="94" t="s">
        <v>756</v>
      </c>
      <c r="C20" s="55">
        <v>4</v>
      </c>
      <c r="D20" s="55" t="s">
        <v>40</v>
      </c>
      <c r="E20" s="55">
        <v>0</v>
      </c>
      <c r="F20" s="55">
        <v>0</v>
      </c>
      <c r="G20" s="55">
        <v>4</v>
      </c>
      <c r="H20" s="56">
        <v>296</v>
      </c>
      <c r="I20" s="57">
        <v>4</v>
      </c>
      <c r="J20" s="56" t="s">
        <v>435</v>
      </c>
      <c r="K20" s="93">
        <f t="shared" si="0"/>
        <v>592</v>
      </c>
      <c r="L20" s="92" t="s">
        <v>33</v>
      </c>
      <c r="M20" s="91">
        <v>1</v>
      </c>
      <c r="N20" s="91">
        <v>1</v>
      </c>
      <c r="O20" s="90">
        <v>0</v>
      </c>
      <c r="P20" s="89">
        <f t="shared" si="1"/>
        <v>0.25</v>
      </c>
      <c r="Q20" s="88">
        <f t="shared" si="5"/>
        <v>592</v>
      </c>
      <c r="R20" s="92" t="s">
        <v>33</v>
      </c>
      <c r="S20" s="91">
        <v>1</v>
      </c>
      <c r="T20" s="91">
        <v>4</v>
      </c>
      <c r="U20" s="90">
        <v>0</v>
      </c>
      <c r="V20" s="89">
        <f t="shared" si="2"/>
        <v>0</v>
      </c>
      <c r="W20" s="88">
        <f t="shared" si="6"/>
        <v>148</v>
      </c>
      <c r="X20" s="92"/>
      <c r="Y20" s="91">
        <v>0</v>
      </c>
      <c r="Z20" s="91">
        <v>0</v>
      </c>
      <c r="AA20" s="90">
        <v>0</v>
      </c>
      <c r="AB20" s="89">
        <f t="shared" si="3"/>
        <v>0</v>
      </c>
      <c r="AC20" s="88">
        <f t="shared" si="4"/>
        <v>0</v>
      </c>
    </row>
    <row r="21" spans="1:29" x14ac:dyDescent="0.3">
      <c r="A21" s="95">
        <v>5</v>
      </c>
      <c r="B21" s="94" t="s">
        <v>757</v>
      </c>
      <c r="C21" s="55">
        <v>5</v>
      </c>
      <c r="D21" s="55" t="s">
        <v>42</v>
      </c>
      <c r="E21" s="55">
        <v>0</v>
      </c>
      <c r="F21" s="55">
        <v>0</v>
      </c>
      <c r="G21" s="55">
        <v>4</v>
      </c>
      <c r="H21" s="56">
        <v>44</v>
      </c>
      <c r="I21" s="57">
        <v>4</v>
      </c>
      <c r="J21" s="56" t="s">
        <v>435</v>
      </c>
      <c r="K21" s="93">
        <f t="shared" si="0"/>
        <v>88</v>
      </c>
      <c r="L21" s="92" t="s">
        <v>33</v>
      </c>
      <c r="M21" s="91">
        <v>1</v>
      </c>
      <c r="N21" s="91">
        <v>1</v>
      </c>
      <c r="O21" s="90">
        <v>0</v>
      </c>
      <c r="P21" s="89">
        <f t="shared" si="1"/>
        <v>0.25</v>
      </c>
      <c r="Q21" s="88">
        <f t="shared" si="5"/>
        <v>88</v>
      </c>
      <c r="R21" s="92" t="s">
        <v>33</v>
      </c>
      <c r="S21" s="91">
        <v>1</v>
      </c>
      <c r="T21" s="91">
        <v>4</v>
      </c>
      <c r="U21" s="90">
        <v>0</v>
      </c>
      <c r="V21" s="89">
        <f t="shared" si="2"/>
        <v>0</v>
      </c>
      <c r="W21" s="88">
        <f t="shared" si="6"/>
        <v>22</v>
      </c>
      <c r="X21" s="92"/>
      <c r="Y21" s="91">
        <v>0</v>
      </c>
      <c r="Z21" s="91">
        <v>0</v>
      </c>
      <c r="AA21" s="90">
        <v>0</v>
      </c>
      <c r="AB21" s="89">
        <f t="shared" si="3"/>
        <v>0</v>
      </c>
      <c r="AC21" s="88">
        <f t="shared" si="4"/>
        <v>0</v>
      </c>
    </row>
    <row r="22" spans="1:29" x14ac:dyDescent="0.3">
      <c r="A22" s="95">
        <v>6</v>
      </c>
      <c r="B22" s="94" t="s">
        <v>43</v>
      </c>
      <c r="C22" s="55">
        <v>6</v>
      </c>
      <c r="D22" s="55" t="s">
        <v>44</v>
      </c>
      <c r="E22" s="55">
        <v>0</v>
      </c>
      <c r="F22" s="55">
        <v>0</v>
      </c>
      <c r="G22" s="55">
        <v>4</v>
      </c>
      <c r="H22" s="56">
        <f>1696/8</f>
        <v>212</v>
      </c>
      <c r="I22" s="57">
        <v>0</v>
      </c>
      <c r="J22" s="56" t="s">
        <v>432</v>
      </c>
      <c r="K22" s="93">
        <f t="shared" si="0"/>
        <v>0</v>
      </c>
      <c r="L22" s="92" t="s">
        <v>33</v>
      </c>
      <c r="M22" s="91">
        <v>1</v>
      </c>
      <c r="N22" s="91">
        <v>1</v>
      </c>
      <c r="O22" s="90">
        <v>0</v>
      </c>
      <c r="P22" s="89">
        <f t="shared" si="1"/>
        <v>0</v>
      </c>
      <c r="Q22" s="88">
        <f t="shared" si="5"/>
        <v>0</v>
      </c>
      <c r="R22" s="92"/>
      <c r="S22" s="91">
        <v>0</v>
      </c>
      <c r="T22" s="91">
        <v>0</v>
      </c>
      <c r="U22" s="90">
        <v>0</v>
      </c>
      <c r="V22" s="89">
        <f t="shared" si="2"/>
        <v>0</v>
      </c>
      <c r="W22" s="88">
        <f t="shared" si="6"/>
        <v>0</v>
      </c>
      <c r="X22" s="92"/>
      <c r="Y22" s="91">
        <v>0</v>
      </c>
      <c r="Z22" s="91">
        <v>0</v>
      </c>
      <c r="AA22" s="90">
        <v>0</v>
      </c>
      <c r="AB22" s="89">
        <f t="shared" si="3"/>
        <v>0</v>
      </c>
      <c r="AC22" s="88">
        <f t="shared" si="4"/>
        <v>0</v>
      </c>
    </row>
    <row r="23" spans="1:29" x14ac:dyDescent="0.3">
      <c r="A23" s="95">
        <v>7</v>
      </c>
      <c r="B23" s="94" t="s">
        <v>438</v>
      </c>
      <c r="C23" s="55">
        <v>7</v>
      </c>
      <c r="D23" s="55" t="s">
        <v>719</v>
      </c>
      <c r="E23" s="55"/>
      <c r="F23" s="55"/>
      <c r="G23" s="55"/>
      <c r="H23" s="56"/>
      <c r="I23" s="57">
        <v>0</v>
      </c>
      <c r="J23" s="56"/>
      <c r="K23" s="93">
        <f t="shared" si="0"/>
        <v>0</v>
      </c>
      <c r="L23" s="92"/>
      <c r="M23" s="91">
        <v>0</v>
      </c>
      <c r="N23" s="91">
        <v>0</v>
      </c>
      <c r="O23" s="90">
        <v>0</v>
      </c>
      <c r="P23" s="89">
        <f t="shared" si="1"/>
        <v>0</v>
      </c>
      <c r="Q23" s="88">
        <f t="shared" si="5"/>
        <v>0</v>
      </c>
      <c r="R23" s="92"/>
      <c r="S23" s="91">
        <v>0</v>
      </c>
      <c r="T23" s="91">
        <v>0</v>
      </c>
      <c r="U23" s="90">
        <v>0</v>
      </c>
      <c r="V23" s="89">
        <f t="shared" si="2"/>
        <v>0</v>
      </c>
      <c r="W23" s="88">
        <f t="shared" si="6"/>
        <v>0</v>
      </c>
      <c r="X23" s="92"/>
      <c r="Y23" s="91">
        <v>0</v>
      </c>
      <c r="Z23" s="91">
        <v>0</v>
      </c>
      <c r="AA23" s="90">
        <v>0</v>
      </c>
      <c r="AB23" s="89">
        <f t="shared" si="3"/>
        <v>0</v>
      </c>
      <c r="AC23" s="88">
        <f t="shared" si="4"/>
        <v>0</v>
      </c>
    </row>
    <row r="24" spans="1:29" x14ac:dyDescent="0.3">
      <c r="A24" s="95">
        <v>8</v>
      </c>
      <c r="B24" s="94" t="s">
        <v>45</v>
      </c>
      <c r="C24" s="55">
        <v>8</v>
      </c>
      <c r="D24" s="55" t="s">
        <v>46</v>
      </c>
      <c r="E24" s="55">
        <v>0</v>
      </c>
      <c r="F24" s="55">
        <v>0</v>
      </c>
      <c r="G24" s="55">
        <v>40</v>
      </c>
      <c r="H24" s="56">
        <v>164</v>
      </c>
      <c r="I24" s="57">
        <v>300</v>
      </c>
      <c r="J24" s="56" t="s">
        <v>432</v>
      </c>
      <c r="K24" s="93">
        <f t="shared" si="0"/>
        <v>4.373333333333334</v>
      </c>
      <c r="L24" s="92" t="s">
        <v>33</v>
      </c>
      <c r="M24" s="91">
        <v>1</v>
      </c>
      <c r="N24" s="91">
        <v>1</v>
      </c>
      <c r="O24" s="90">
        <v>0</v>
      </c>
      <c r="P24" s="89">
        <f t="shared" si="1"/>
        <v>3.3333333333333335E-3</v>
      </c>
      <c r="Q24" s="88">
        <f t="shared" si="5"/>
        <v>4.373333333333334</v>
      </c>
      <c r="R24" s="92" t="s">
        <v>33</v>
      </c>
      <c r="S24" s="91">
        <v>1</v>
      </c>
      <c r="T24" s="91">
        <v>4</v>
      </c>
      <c r="U24" s="90">
        <v>0</v>
      </c>
      <c r="V24" s="89">
        <f t="shared" si="2"/>
        <v>0</v>
      </c>
      <c r="W24" s="88">
        <f t="shared" si="6"/>
        <v>1.0933333333333335</v>
      </c>
      <c r="X24" s="92"/>
      <c r="Y24" s="91">
        <v>0</v>
      </c>
      <c r="Z24" s="91">
        <v>0</v>
      </c>
      <c r="AA24" s="90">
        <v>0</v>
      </c>
      <c r="AB24" s="89">
        <f t="shared" si="3"/>
        <v>0</v>
      </c>
      <c r="AC24" s="88">
        <f t="shared" si="4"/>
        <v>0</v>
      </c>
    </row>
    <row r="25" spans="1:29" x14ac:dyDescent="0.3">
      <c r="A25" s="95">
        <v>9</v>
      </c>
      <c r="B25" s="94" t="s">
        <v>438</v>
      </c>
      <c r="C25" s="55">
        <v>9</v>
      </c>
      <c r="D25" s="55" t="s">
        <v>718</v>
      </c>
      <c r="E25" s="55"/>
      <c r="F25" s="55"/>
      <c r="G25" s="55"/>
      <c r="H25" s="56"/>
      <c r="I25" s="57"/>
      <c r="J25" s="56"/>
      <c r="K25" s="93">
        <f t="shared" si="0"/>
        <v>0</v>
      </c>
      <c r="L25" s="92"/>
      <c r="M25" s="91">
        <v>0</v>
      </c>
      <c r="N25" s="91">
        <v>0</v>
      </c>
      <c r="O25" s="90">
        <v>0</v>
      </c>
      <c r="P25" s="89">
        <f t="shared" si="1"/>
        <v>0</v>
      </c>
      <c r="Q25" s="88">
        <f t="shared" si="5"/>
        <v>0</v>
      </c>
      <c r="R25" s="92"/>
      <c r="S25" s="91">
        <v>0</v>
      </c>
      <c r="T25" s="91">
        <v>0</v>
      </c>
      <c r="U25" s="90">
        <v>0</v>
      </c>
      <c r="V25" s="89">
        <f t="shared" si="2"/>
        <v>0</v>
      </c>
      <c r="W25" s="88">
        <f t="shared" si="6"/>
        <v>0</v>
      </c>
      <c r="X25" s="92"/>
      <c r="Y25" s="91">
        <v>0</v>
      </c>
      <c r="Z25" s="91">
        <v>0</v>
      </c>
      <c r="AA25" s="90">
        <v>0</v>
      </c>
      <c r="AB25" s="89">
        <f t="shared" si="3"/>
        <v>0</v>
      </c>
      <c r="AC25" s="88">
        <f t="shared" si="4"/>
        <v>0</v>
      </c>
    </row>
    <row r="26" spans="1:29" x14ac:dyDescent="0.3">
      <c r="A26" s="95">
        <v>10</v>
      </c>
      <c r="B26" s="94" t="s">
        <v>47</v>
      </c>
      <c r="C26" s="55">
        <v>10</v>
      </c>
      <c r="D26" s="55" t="s">
        <v>48</v>
      </c>
      <c r="E26" s="55">
        <v>0</v>
      </c>
      <c r="F26" s="55">
        <v>0</v>
      </c>
      <c r="G26" s="55">
        <v>4</v>
      </c>
      <c r="H26" s="56">
        <f>6076/8</f>
        <v>759.5</v>
      </c>
      <c r="I26" s="57"/>
      <c r="J26" s="56" t="s">
        <v>432</v>
      </c>
      <c r="K26" s="93">
        <f t="shared" si="0"/>
        <v>0</v>
      </c>
      <c r="L26" s="92" t="s">
        <v>33</v>
      </c>
      <c r="M26" s="91">
        <v>1</v>
      </c>
      <c r="N26" s="91">
        <v>1</v>
      </c>
      <c r="O26" s="90">
        <v>0</v>
      </c>
      <c r="P26" s="89">
        <f t="shared" si="1"/>
        <v>0</v>
      </c>
      <c r="Q26" s="88">
        <f t="shared" si="5"/>
        <v>0</v>
      </c>
      <c r="R26" s="92" t="s">
        <v>33</v>
      </c>
      <c r="S26" s="91">
        <v>1</v>
      </c>
      <c r="T26" s="91">
        <v>1</v>
      </c>
      <c r="U26" s="90">
        <v>0</v>
      </c>
      <c r="V26" s="89">
        <f t="shared" si="2"/>
        <v>0</v>
      </c>
      <c r="W26" s="88">
        <f t="shared" si="6"/>
        <v>0</v>
      </c>
      <c r="X26" s="92"/>
      <c r="Y26" s="91">
        <v>0</v>
      </c>
      <c r="Z26" s="91">
        <v>0</v>
      </c>
      <c r="AA26" s="90">
        <v>0</v>
      </c>
      <c r="AB26" s="89">
        <f t="shared" si="3"/>
        <v>0</v>
      </c>
      <c r="AC26" s="88">
        <f t="shared" si="4"/>
        <v>0</v>
      </c>
    </row>
    <row r="27" spans="1:29" x14ac:dyDescent="0.3">
      <c r="A27" s="95">
        <v>11</v>
      </c>
      <c r="B27" s="94" t="s">
        <v>438</v>
      </c>
      <c r="C27" s="55">
        <v>11</v>
      </c>
      <c r="D27" s="55" t="s">
        <v>50</v>
      </c>
      <c r="E27" s="55"/>
      <c r="F27" s="55"/>
      <c r="G27" s="55"/>
      <c r="H27" s="56"/>
      <c r="I27" s="57"/>
      <c r="J27" s="56"/>
      <c r="K27" s="93">
        <f t="shared" si="0"/>
        <v>0</v>
      </c>
      <c r="L27" s="92"/>
      <c r="M27" s="91">
        <v>0</v>
      </c>
      <c r="N27" s="91">
        <v>0</v>
      </c>
      <c r="O27" s="90">
        <v>0</v>
      </c>
      <c r="P27" s="89">
        <f t="shared" si="1"/>
        <v>0</v>
      </c>
      <c r="Q27" s="88">
        <f t="shared" si="5"/>
        <v>0</v>
      </c>
      <c r="R27" s="92"/>
      <c r="S27" s="91">
        <v>0</v>
      </c>
      <c r="T27" s="91">
        <v>0</v>
      </c>
      <c r="U27" s="90">
        <v>0</v>
      </c>
      <c r="V27" s="89">
        <f t="shared" si="2"/>
        <v>0</v>
      </c>
      <c r="W27" s="88">
        <f t="shared" si="6"/>
        <v>0</v>
      </c>
      <c r="X27" s="92"/>
      <c r="Y27" s="91">
        <v>0</v>
      </c>
      <c r="Z27" s="91">
        <v>0</v>
      </c>
      <c r="AA27" s="90">
        <v>0</v>
      </c>
      <c r="AB27" s="89">
        <f t="shared" si="3"/>
        <v>0</v>
      </c>
      <c r="AC27" s="88">
        <f t="shared" si="4"/>
        <v>0</v>
      </c>
    </row>
    <row r="28" spans="1:29" x14ac:dyDescent="0.3">
      <c r="A28" s="95">
        <v>12</v>
      </c>
      <c r="B28" s="94" t="s">
        <v>769</v>
      </c>
      <c r="C28" s="55">
        <v>12</v>
      </c>
      <c r="D28" s="55" t="s">
        <v>52</v>
      </c>
      <c r="E28" s="55">
        <v>0</v>
      </c>
      <c r="F28" s="55">
        <v>0</v>
      </c>
      <c r="G28" s="55">
        <v>4</v>
      </c>
      <c r="H28" s="56">
        <f>1408/8</f>
        <v>176</v>
      </c>
      <c r="I28" s="57"/>
      <c r="J28" s="56" t="s">
        <v>432</v>
      </c>
      <c r="K28" s="93">
        <f t="shared" si="0"/>
        <v>0</v>
      </c>
      <c r="L28" s="92" t="s">
        <v>33</v>
      </c>
      <c r="M28" s="91">
        <v>1</v>
      </c>
      <c r="N28" s="91">
        <v>1</v>
      </c>
      <c r="O28" s="90">
        <v>0</v>
      </c>
      <c r="P28" s="89">
        <f t="shared" si="1"/>
        <v>0</v>
      </c>
      <c r="Q28" s="88">
        <f t="shared" si="5"/>
        <v>0</v>
      </c>
      <c r="R28" s="92" t="s">
        <v>33</v>
      </c>
      <c r="S28" s="91">
        <v>1</v>
      </c>
      <c r="T28" s="91">
        <v>1</v>
      </c>
      <c r="U28" s="90">
        <v>0</v>
      </c>
      <c r="V28" s="89">
        <f t="shared" si="2"/>
        <v>0</v>
      </c>
      <c r="W28" s="88">
        <f t="shared" si="6"/>
        <v>0</v>
      </c>
      <c r="X28" s="92"/>
      <c r="Y28" s="91">
        <v>0</v>
      </c>
      <c r="Z28" s="91">
        <v>0</v>
      </c>
      <c r="AA28" s="90">
        <v>0</v>
      </c>
      <c r="AB28" s="89">
        <f t="shared" si="3"/>
        <v>0</v>
      </c>
      <c r="AC28" s="88">
        <f t="shared" si="4"/>
        <v>0</v>
      </c>
    </row>
    <row r="29" spans="1:29" x14ac:dyDescent="0.3">
      <c r="A29" s="95">
        <v>13</v>
      </c>
      <c r="B29" s="94" t="s">
        <v>438</v>
      </c>
      <c r="C29" s="55">
        <v>13</v>
      </c>
      <c r="D29" s="55" t="s">
        <v>54</v>
      </c>
      <c r="E29" s="55"/>
      <c r="F29" s="55"/>
      <c r="G29" s="55"/>
      <c r="H29" s="56"/>
      <c r="I29" s="57"/>
      <c r="J29" s="56"/>
      <c r="K29" s="93">
        <f t="shared" si="0"/>
        <v>0</v>
      </c>
      <c r="L29" s="92"/>
      <c r="M29" s="91">
        <v>0</v>
      </c>
      <c r="N29" s="91">
        <v>0</v>
      </c>
      <c r="O29" s="90">
        <v>0</v>
      </c>
      <c r="P29" s="89">
        <f t="shared" si="1"/>
        <v>0</v>
      </c>
      <c r="Q29" s="88">
        <f t="shared" si="5"/>
        <v>0</v>
      </c>
      <c r="R29" s="92"/>
      <c r="S29" s="91">
        <v>0</v>
      </c>
      <c r="T29" s="91">
        <v>0</v>
      </c>
      <c r="U29" s="90">
        <v>0</v>
      </c>
      <c r="V29" s="89">
        <f t="shared" si="2"/>
        <v>0</v>
      </c>
      <c r="W29" s="88">
        <f t="shared" si="6"/>
        <v>0</v>
      </c>
      <c r="X29" s="92"/>
      <c r="Y29" s="91">
        <v>0</v>
      </c>
      <c r="Z29" s="91">
        <v>0</v>
      </c>
      <c r="AA29" s="90">
        <v>0</v>
      </c>
      <c r="AB29" s="89">
        <f t="shared" si="3"/>
        <v>0</v>
      </c>
      <c r="AC29" s="88">
        <f t="shared" si="4"/>
        <v>0</v>
      </c>
    </row>
    <row r="30" spans="1:29" x14ac:dyDescent="0.3">
      <c r="A30" s="95">
        <v>14</v>
      </c>
      <c r="B30" s="94" t="s">
        <v>438</v>
      </c>
      <c r="C30" s="55">
        <v>14</v>
      </c>
      <c r="D30" s="55" t="s">
        <v>56</v>
      </c>
      <c r="E30" s="55"/>
      <c r="F30" s="55"/>
      <c r="G30" s="55"/>
      <c r="H30" s="56"/>
      <c r="I30" s="57"/>
      <c r="J30" s="56"/>
      <c r="K30" s="93">
        <f t="shared" si="0"/>
        <v>0</v>
      </c>
      <c r="L30" s="92"/>
      <c r="M30" s="91">
        <v>0</v>
      </c>
      <c r="N30" s="91">
        <v>0</v>
      </c>
      <c r="O30" s="90">
        <v>0</v>
      </c>
      <c r="P30" s="89">
        <f t="shared" si="1"/>
        <v>0</v>
      </c>
      <c r="Q30" s="88">
        <f t="shared" si="5"/>
        <v>0</v>
      </c>
      <c r="R30" s="92"/>
      <c r="S30" s="91">
        <v>0</v>
      </c>
      <c r="T30" s="91">
        <v>0</v>
      </c>
      <c r="U30" s="90">
        <v>0</v>
      </c>
      <c r="V30" s="89">
        <f t="shared" si="2"/>
        <v>0</v>
      </c>
      <c r="W30" s="88">
        <f t="shared" si="6"/>
        <v>0</v>
      </c>
      <c r="X30" s="92"/>
      <c r="Y30" s="91">
        <v>0</v>
      </c>
      <c r="Z30" s="91">
        <v>0</v>
      </c>
      <c r="AA30" s="90">
        <v>0</v>
      </c>
      <c r="AB30" s="89">
        <f t="shared" si="3"/>
        <v>0</v>
      </c>
      <c r="AC30" s="88">
        <f t="shared" si="4"/>
        <v>0</v>
      </c>
    </row>
    <row r="31" spans="1:29" x14ac:dyDescent="0.3">
      <c r="A31" s="95">
        <v>15</v>
      </c>
      <c r="B31" s="94" t="s">
        <v>57</v>
      </c>
      <c r="C31" s="55">
        <v>15</v>
      </c>
      <c r="D31" s="55" t="s">
        <v>58</v>
      </c>
      <c r="E31" s="55">
        <v>0</v>
      </c>
      <c r="F31" s="55">
        <v>0</v>
      </c>
      <c r="G31" s="55">
        <v>4</v>
      </c>
      <c r="H31" s="56">
        <f>608/8</f>
        <v>76</v>
      </c>
      <c r="I31" s="57">
        <v>0</v>
      </c>
      <c r="J31" s="56" t="s">
        <v>432</v>
      </c>
      <c r="K31" s="93">
        <f t="shared" si="0"/>
        <v>0</v>
      </c>
      <c r="L31" s="92" t="s">
        <v>33</v>
      </c>
      <c r="M31" s="91">
        <v>1</v>
      </c>
      <c r="N31" s="91">
        <v>1</v>
      </c>
      <c r="O31" s="90">
        <v>0</v>
      </c>
      <c r="P31" s="89">
        <f t="shared" si="1"/>
        <v>0</v>
      </c>
      <c r="Q31" s="88">
        <f t="shared" si="5"/>
        <v>0</v>
      </c>
      <c r="R31" s="92" t="s">
        <v>33</v>
      </c>
      <c r="S31" s="91">
        <v>1</v>
      </c>
      <c r="T31" s="91">
        <v>1</v>
      </c>
      <c r="U31" s="90">
        <v>0</v>
      </c>
      <c r="V31" s="89">
        <f t="shared" si="2"/>
        <v>0</v>
      </c>
      <c r="W31" s="88">
        <f t="shared" si="6"/>
        <v>0</v>
      </c>
      <c r="X31" s="92"/>
      <c r="Y31" s="91">
        <v>0</v>
      </c>
      <c r="Z31" s="91">
        <v>0</v>
      </c>
      <c r="AA31" s="90">
        <v>0</v>
      </c>
      <c r="AB31" s="89">
        <f t="shared" si="3"/>
        <v>0</v>
      </c>
      <c r="AC31" s="88">
        <f t="shared" si="4"/>
        <v>0</v>
      </c>
    </row>
    <row r="32" spans="1:29" x14ac:dyDescent="0.3">
      <c r="A32" s="95">
        <v>16</v>
      </c>
      <c r="B32" s="94" t="s">
        <v>59</v>
      </c>
      <c r="C32" s="55">
        <v>16</v>
      </c>
      <c r="D32" s="55" t="s">
        <v>60</v>
      </c>
      <c r="E32" s="55">
        <v>0</v>
      </c>
      <c r="F32" s="55">
        <v>0</v>
      </c>
      <c r="G32" s="55">
        <v>4</v>
      </c>
      <c r="H32" s="56">
        <v>236</v>
      </c>
      <c r="I32" s="57">
        <v>0</v>
      </c>
      <c r="J32" s="56" t="s">
        <v>432</v>
      </c>
      <c r="K32" s="93">
        <f t="shared" si="0"/>
        <v>0</v>
      </c>
      <c r="L32" s="92" t="s">
        <v>33</v>
      </c>
      <c r="M32" s="91">
        <v>1</v>
      </c>
      <c r="N32" s="91">
        <v>1</v>
      </c>
      <c r="O32" s="90">
        <v>0</v>
      </c>
      <c r="P32" s="89">
        <f t="shared" si="1"/>
        <v>0</v>
      </c>
      <c r="Q32" s="88">
        <f t="shared" si="5"/>
        <v>0</v>
      </c>
      <c r="R32" s="92" t="s">
        <v>33</v>
      </c>
      <c r="S32" s="91">
        <v>1</v>
      </c>
      <c r="T32" s="91">
        <v>1</v>
      </c>
      <c r="U32" s="90">
        <v>0</v>
      </c>
      <c r="V32" s="89">
        <f t="shared" si="2"/>
        <v>0</v>
      </c>
      <c r="W32" s="88">
        <f t="shared" si="6"/>
        <v>0</v>
      </c>
      <c r="X32" s="92"/>
      <c r="Y32" s="91">
        <v>0</v>
      </c>
      <c r="Z32" s="91">
        <v>0</v>
      </c>
      <c r="AA32" s="90">
        <v>0</v>
      </c>
      <c r="AB32" s="89">
        <f t="shared" si="3"/>
        <v>0</v>
      </c>
      <c r="AC32" s="88">
        <f t="shared" si="4"/>
        <v>0</v>
      </c>
    </row>
    <row r="33" spans="1:29" x14ac:dyDescent="0.3">
      <c r="A33" s="95">
        <v>17</v>
      </c>
      <c r="B33" s="94" t="s">
        <v>438</v>
      </c>
      <c r="C33" s="55">
        <v>17</v>
      </c>
      <c r="D33" s="55" t="s">
        <v>717</v>
      </c>
      <c r="E33" s="55"/>
      <c r="F33" s="55"/>
      <c r="G33" s="55"/>
      <c r="H33" s="56"/>
      <c r="I33" s="57"/>
      <c r="J33" s="56"/>
      <c r="K33" s="93">
        <f t="shared" si="0"/>
        <v>0</v>
      </c>
      <c r="L33" s="92"/>
      <c r="M33" s="91">
        <v>0</v>
      </c>
      <c r="N33" s="91">
        <v>0</v>
      </c>
      <c r="O33" s="90">
        <v>0</v>
      </c>
      <c r="P33" s="89">
        <f t="shared" si="1"/>
        <v>0</v>
      </c>
      <c r="Q33" s="88">
        <f t="shared" si="5"/>
        <v>0</v>
      </c>
      <c r="R33" s="92"/>
      <c r="S33" s="91">
        <v>0</v>
      </c>
      <c r="T33" s="91">
        <v>0</v>
      </c>
      <c r="U33" s="90">
        <v>0</v>
      </c>
      <c r="V33" s="89">
        <f t="shared" si="2"/>
        <v>0</v>
      </c>
      <c r="W33" s="88">
        <f t="shared" si="6"/>
        <v>0</v>
      </c>
      <c r="X33" s="92"/>
      <c r="Y33" s="91">
        <v>0</v>
      </c>
      <c r="Z33" s="91">
        <v>0</v>
      </c>
      <c r="AA33" s="90">
        <v>0</v>
      </c>
      <c r="AB33" s="89">
        <f t="shared" si="3"/>
        <v>0</v>
      </c>
      <c r="AC33" s="88">
        <f t="shared" si="4"/>
        <v>0</v>
      </c>
    </row>
    <row r="34" spans="1:29" x14ac:dyDescent="0.3">
      <c r="A34" s="95">
        <v>18</v>
      </c>
      <c r="B34" s="94" t="s">
        <v>438</v>
      </c>
      <c r="C34" s="55">
        <v>18</v>
      </c>
      <c r="D34" s="55" t="s">
        <v>716</v>
      </c>
      <c r="E34" s="55"/>
      <c r="F34" s="55"/>
      <c r="G34" s="55"/>
      <c r="H34" s="56"/>
      <c r="I34" s="57"/>
      <c r="J34" s="56"/>
      <c r="K34" s="93">
        <f t="shared" si="0"/>
        <v>0</v>
      </c>
      <c r="L34" s="92"/>
      <c r="M34" s="91">
        <v>0</v>
      </c>
      <c r="N34" s="91">
        <v>0</v>
      </c>
      <c r="O34" s="90">
        <v>0</v>
      </c>
      <c r="P34" s="89">
        <f t="shared" si="1"/>
        <v>0</v>
      </c>
      <c r="Q34" s="88">
        <f t="shared" si="5"/>
        <v>0</v>
      </c>
      <c r="R34" s="92"/>
      <c r="S34" s="91">
        <v>0</v>
      </c>
      <c r="T34" s="91">
        <v>0</v>
      </c>
      <c r="U34" s="90">
        <v>0</v>
      </c>
      <c r="V34" s="89">
        <f t="shared" si="2"/>
        <v>0</v>
      </c>
      <c r="W34" s="88">
        <f t="shared" si="6"/>
        <v>0</v>
      </c>
      <c r="X34" s="92"/>
      <c r="Y34" s="91">
        <v>0</v>
      </c>
      <c r="Z34" s="91">
        <v>0</v>
      </c>
      <c r="AA34" s="90">
        <v>0</v>
      </c>
      <c r="AB34" s="89">
        <f t="shared" si="3"/>
        <v>0</v>
      </c>
      <c r="AC34" s="88">
        <f t="shared" si="4"/>
        <v>0</v>
      </c>
    </row>
    <row r="35" spans="1:29" x14ac:dyDescent="0.3">
      <c r="A35" s="95">
        <v>19</v>
      </c>
      <c r="B35" s="94" t="s">
        <v>438</v>
      </c>
      <c r="C35" s="55">
        <v>19</v>
      </c>
      <c r="D35" s="55" t="s">
        <v>715</v>
      </c>
      <c r="E35" s="55"/>
      <c r="F35" s="55"/>
      <c r="G35" s="55"/>
      <c r="H35" s="56"/>
      <c r="I35" s="57"/>
      <c r="J35" s="56"/>
      <c r="K35" s="93">
        <f t="shared" si="0"/>
        <v>0</v>
      </c>
      <c r="L35" s="92"/>
      <c r="M35" s="91">
        <v>0</v>
      </c>
      <c r="N35" s="91">
        <v>0</v>
      </c>
      <c r="O35" s="90">
        <v>0</v>
      </c>
      <c r="P35" s="89">
        <f t="shared" si="1"/>
        <v>0</v>
      </c>
      <c r="Q35" s="88">
        <f t="shared" si="5"/>
        <v>0</v>
      </c>
      <c r="R35" s="92"/>
      <c r="S35" s="91">
        <v>0</v>
      </c>
      <c r="T35" s="91">
        <v>0</v>
      </c>
      <c r="U35" s="90">
        <v>0</v>
      </c>
      <c r="V35" s="89">
        <f t="shared" si="2"/>
        <v>0</v>
      </c>
      <c r="W35" s="88">
        <f t="shared" si="6"/>
        <v>0</v>
      </c>
      <c r="X35" s="92"/>
      <c r="Y35" s="91">
        <v>0</v>
      </c>
      <c r="Z35" s="91">
        <v>0</v>
      </c>
      <c r="AA35" s="90">
        <v>0</v>
      </c>
      <c r="AB35" s="89">
        <f t="shared" si="3"/>
        <v>0</v>
      </c>
      <c r="AC35" s="88">
        <f t="shared" si="4"/>
        <v>0</v>
      </c>
    </row>
    <row r="36" spans="1:29" x14ac:dyDescent="0.3">
      <c r="A36" s="95">
        <v>20</v>
      </c>
      <c r="B36" s="94" t="s">
        <v>438</v>
      </c>
      <c r="C36" s="55">
        <v>20</v>
      </c>
      <c r="D36" s="55" t="s">
        <v>714</v>
      </c>
      <c r="E36" s="55"/>
      <c r="F36" s="55"/>
      <c r="G36" s="55"/>
      <c r="H36" s="56"/>
      <c r="I36" s="57"/>
      <c r="J36" s="56"/>
      <c r="K36" s="93">
        <f t="shared" si="0"/>
        <v>0</v>
      </c>
      <c r="L36" s="92"/>
      <c r="M36" s="91">
        <v>0</v>
      </c>
      <c r="N36" s="91">
        <v>0</v>
      </c>
      <c r="O36" s="90">
        <v>0</v>
      </c>
      <c r="P36" s="89">
        <f t="shared" si="1"/>
        <v>0</v>
      </c>
      <c r="Q36" s="88">
        <f t="shared" si="5"/>
        <v>0</v>
      </c>
      <c r="R36" s="92"/>
      <c r="S36" s="91">
        <v>0</v>
      </c>
      <c r="T36" s="91">
        <v>0</v>
      </c>
      <c r="U36" s="90">
        <v>0</v>
      </c>
      <c r="V36" s="89">
        <f t="shared" si="2"/>
        <v>0</v>
      </c>
      <c r="W36" s="88">
        <f t="shared" si="6"/>
        <v>0</v>
      </c>
      <c r="X36" s="92"/>
      <c r="Y36" s="91">
        <v>0</v>
      </c>
      <c r="Z36" s="91">
        <v>0</v>
      </c>
      <c r="AA36" s="90">
        <v>0</v>
      </c>
      <c r="AB36" s="89">
        <f t="shared" si="3"/>
        <v>0</v>
      </c>
      <c r="AC36" s="88">
        <f t="shared" si="4"/>
        <v>0</v>
      </c>
    </row>
    <row r="37" spans="1:29" x14ac:dyDescent="0.3">
      <c r="A37" s="95">
        <v>21</v>
      </c>
      <c r="B37" s="94" t="s">
        <v>438</v>
      </c>
      <c r="C37" s="55">
        <v>21</v>
      </c>
      <c r="D37" s="55" t="s">
        <v>713</v>
      </c>
      <c r="E37" s="55"/>
      <c r="F37" s="55"/>
      <c r="G37" s="55"/>
      <c r="H37" s="56"/>
      <c r="I37" s="57"/>
      <c r="J37" s="56"/>
      <c r="K37" s="93">
        <f t="shared" si="0"/>
        <v>0</v>
      </c>
      <c r="L37" s="92"/>
      <c r="M37" s="91">
        <v>0</v>
      </c>
      <c r="N37" s="91">
        <v>0</v>
      </c>
      <c r="O37" s="90">
        <v>0</v>
      </c>
      <c r="P37" s="89">
        <f t="shared" si="1"/>
        <v>0</v>
      </c>
      <c r="Q37" s="88">
        <f t="shared" si="5"/>
        <v>0</v>
      </c>
      <c r="R37" s="92"/>
      <c r="S37" s="91">
        <v>0</v>
      </c>
      <c r="T37" s="91">
        <v>0</v>
      </c>
      <c r="U37" s="90">
        <v>0</v>
      </c>
      <c r="V37" s="89">
        <f t="shared" si="2"/>
        <v>0</v>
      </c>
      <c r="W37" s="88">
        <f t="shared" si="6"/>
        <v>0</v>
      </c>
      <c r="X37" s="92"/>
      <c r="Y37" s="91">
        <v>0</v>
      </c>
      <c r="Z37" s="91">
        <v>0</v>
      </c>
      <c r="AA37" s="90">
        <v>0</v>
      </c>
      <c r="AB37" s="89">
        <f t="shared" si="3"/>
        <v>0</v>
      </c>
      <c r="AC37" s="88">
        <f t="shared" si="4"/>
        <v>0</v>
      </c>
    </row>
    <row r="38" spans="1:29" x14ac:dyDescent="0.3">
      <c r="A38" s="95">
        <v>22</v>
      </c>
      <c r="B38" s="94" t="s">
        <v>438</v>
      </c>
      <c r="C38" s="55">
        <v>22</v>
      </c>
      <c r="D38" s="55" t="s">
        <v>712</v>
      </c>
      <c r="E38" s="55"/>
      <c r="F38" s="55"/>
      <c r="G38" s="55"/>
      <c r="H38" s="56"/>
      <c r="I38" s="57"/>
      <c r="J38" s="56"/>
      <c r="K38" s="93">
        <f t="shared" si="0"/>
        <v>0</v>
      </c>
      <c r="L38" s="92"/>
      <c r="M38" s="91">
        <v>0</v>
      </c>
      <c r="N38" s="91">
        <v>0</v>
      </c>
      <c r="O38" s="90">
        <v>0</v>
      </c>
      <c r="P38" s="89">
        <f t="shared" si="1"/>
        <v>0</v>
      </c>
      <c r="Q38" s="88">
        <f t="shared" si="5"/>
        <v>0</v>
      </c>
      <c r="R38" s="92"/>
      <c r="S38" s="91">
        <v>0</v>
      </c>
      <c r="T38" s="91">
        <v>0</v>
      </c>
      <c r="U38" s="90">
        <v>0</v>
      </c>
      <c r="V38" s="89">
        <f t="shared" si="2"/>
        <v>0</v>
      </c>
      <c r="W38" s="88">
        <f t="shared" si="6"/>
        <v>0</v>
      </c>
      <c r="X38" s="92"/>
      <c r="Y38" s="91">
        <v>0</v>
      </c>
      <c r="Z38" s="91">
        <v>0</v>
      </c>
      <c r="AA38" s="90">
        <v>0</v>
      </c>
      <c r="AB38" s="89">
        <f t="shared" si="3"/>
        <v>0</v>
      </c>
      <c r="AC38" s="88">
        <f t="shared" si="4"/>
        <v>0</v>
      </c>
    </row>
    <row r="39" spans="1:29" x14ac:dyDescent="0.3">
      <c r="A39" s="95">
        <v>23</v>
      </c>
      <c r="B39" s="94" t="s">
        <v>438</v>
      </c>
      <c r="C39" s="55">
        <v>23</v>
      </c>
      <c r="D39" s="55" t="s">
        <v>711</v>
      </c>
      <c r="E39" s="55"/>
      <c r="F39" s="55"/>
      <c r="G39" s="55"/>
      <c r="H39" s="56"/>
      <c r="I39" s="57"/>
      <c r="J39" s="56"/>
      <c r="K39" s="93">
        <f t="shared" si="0"/>
        <v>0</v>
      </c>
      <c r="L39" s="92"/>
      <c r="M39" s="91">
        <v>0</v>
      </c>
      <c r="N39" s="91">
        <v>0</v>
      </c>
      <c r="O39" s="90">
        <v>0</v>
      </c>
      <c r="P39" s="89">
        <f t="shared" si="1"/>
        <v>0</v>
      </c>
      <c r="Q39" s="88">
        <f t="shared" si="5"/>
        <v>0</v>
      </c>
      <c r="R39" s="92"/>
      <c r="S39" s="91">
        <v>0</v>
      </c>
      <c r="T39" s="91">
        <v>0</v>
      </c>
      <c r="U39" s="90">
        <v>0</v>
      </c>
      <c r="V39" s="89">
        <f t="shared" si="2"/>
        <v>0</v>
      </c>
      <c r="W39" s="88">
        <f t="shared" si="6"/>
        <v>0</v>
      </c>
      <c r="X39" s="92"/>
      <c r="Y39" s="91">
        <v>0</v>
      </c>
      <c r="Z39" s="91">
        <v>0</v>
      </c>
      <c r="AA39" s="90">
        <v>0</v>
      </c>
      <c r="AB39" s="89">
        <f t="shared" si="3"/>
        <v>0</v>
      </c>
      <c r="AC39" s="88">
        <f t="shared" si="4"/>
        <v>0</v>
      </c>
    </row>
    <row r="40" spans="1:29" x14ac:dyDescent="0.3">
      <c r="A40" s="95">
        <v>24</v>
      </c>
      <c r="B40" s="94" t="s">
        <v>438</v>
      </c>
      <c r="C40" s="55">
        <v>24</v>
      </c>
      <c r="D40" s="55" t="s">
        <v>710</v>
      </c>
      <c r="E40" s="55"/>
      <c r="F40" s="55"/>
      <c r="G40" s="55"/>
      <c r="H40" s="56"/>
      <c r="I40" s="57"/>
      <c r="J40" s="56"/>
      <c r="K40" s="93">
        <f t="shared" si="0"/>
        <v>0</v>
      </c>
      <c r="L40" s="92"/>
      <c r="M40" s="91">
        <v>0</v>
      </c>
      <c r="N40" s="91">
        <v>0</v>
      </c>
      <c r="O40" s="90">
        <v>0</v>
      </c>
      <c r="P40" s="89">
        <f t="shared" si="1"/>
        <v>0</v>
      </c>
      <c r="Q40" s="88">
        <f t="shared" si="5"/>
        <v>0</v>
      </c>
      <c r="R40" s="92"/>
      <c r="S40" s="91">
        <v>0</v>
      </c>
      <c r="T40" s="91">
        <v>0</v>
      </c>
      <c r="U40" s="90">
        <v>0</v>
      </c>
      <c r="V40" s="89">
        <f t="shared" si="2"/>
        <v>0</v>
      </c>
      <c r="W40" s="88">
        <f t="shared" si="6"/>
        <v>0</v>
      </c>
      <c r="X40" s="92"/>
      <c r="Y40" s="91">
        <v>0</v>
      </c>
      <c r="Z40" s="91">
        <v>0</v>
      </c>
      <c r="AA40" s="90">
        <v>0</v>
      </c>
      <c r="AB40" s="89">
        <f t="shared" si="3"/>
        <v>0</v>
      </c>
      <c r="AC40" s="88">
        <f t="shared" si="4"/>
        <v>0</v>
      </c>
    </row>
    <row r="41" spans="1:29" x14ac:dyDescent="0.3">
      <c r="A41" s="95">
        <v>25</v>
      </c>
      <c r="B41" s="94" t="s">
        <v>438</v>
      </c>
      <c r="C41" s="55">
        <v>25</v>
      </c>
      <c r="D41" s="55" t="s">
        <v>709</v>
      </c>
      <c r="E41" s="55"/>
      <c r="F41" s="55"/>
      <c r="G41" s="55"/>
      <c r="H41" s="56"/>
      <c r="I41" s="57"/>
      <c r="J41" s="56"/>
      <c r="K41" s="93">
        <f t="shared" si="0"/>
        <v>0</v>
      </c>
      <c r="L41" s="92"/>
      <c r="M41" s="91">
        <v>0</v>
      </c>
      <c r="N41" s="91">
        <v>0</v>
      </c>
      <c r="O41" s="90">
        <v>0</v>
      </c>
      <c r="P41" s="89">
        <f t="shared" si="1"/>
        <v>0</v>
      </c>
      <c r="Q41" s="88">
        <f t="shared" si="5"/>
        <v>0</v>
      </c>
      <c r="R41" s="92"/>
      <c r="S41" s="91">
        <v>0</v>
      </c>
      <c r="T41" s="91">
        <v>0</v>
      </c>
      <c r="U41" s="90">
        <v>0</v>
      </c>
      <c r="V41" s="89">
        <f t="shared" si="2"/>
        <v>0</v>
      </c>
      <c r="W41" s="88">
        <f t="shared" si="6"/>
        <v>0</v>
      </c>
      <c r="X41" s="92"/>
      <c r="Y41" s="91">
        <v>0</v>
      </c>
      <c r="Z41" s="91">
        <v>0</v>
      </c>
      <c r="AA41" s="90">
        <v>0</v>
      </c>
      <c r="AB41" s="89">
        <f t="shared" si="3"/>
        <v>0</v>
      </c>
      <c r="AC41" s="88">
        <f t="shared" si="4"/>
        <v>0</v>
      </c>
    </row>
    <row r="42" spans="1:29" x14ac:dyDescent="0.3">
      <c r="A42" s="95">
        <v>26</v>
      </c>
      <c r="B42" s="94" t="s">
        <v>438</v>
      </c>
      <c r="C42" s="55">
        <v>26</v>
      </c>
      <c r="D42" s="55" t="s">
        <v>708</v>
      </c>
      <c r="E42" s="55"/>
      <c r="F42" s="55"/>
      <c r="G42" s="55"/>
      <c r="H42" s="56"/>
      <c r="I42" s="57"/>
      <c r="J42" s="56"/>
      <c r="K42" s="93">
        <f t="shared" si="0"/>
        <v>0</v>
      </c>
      <c r="L42" s="92"/>
      <c r="M42" s="91">
        <v>0</v>
      </c>
      <c r="N42" s="91">
        <v>0</v>
      </c>
      <c r="O42" s="90">
        <v>0</v>
      </c>
      <c r="P42" s="89">
        <f t="shared" si="1"/>
        <v>0</v>
      </c>
      <c r="Q42" s="88">
        <f t="shared" si="5"/>
        <v>0</v>
      </c>
      <c r="R42" s="92"/>
      <c r="S42" s="91">
        <v>0</v>
      </c>
      <c r="T42" s="91">
        <v>0</v>
      </c>
      <c r="U42" s="90">
        <v>0</v>
      </c>
      <c r="V42" s="89">
        <f t="shared" si="2"/>
        <v>0</v>
      </c>
      <c r="W42" s="88">
        <f t="shared" si="6"/>
        <v>0</v>
      </c>
      <c r="X42" s="92"/>
      <c r="Y42" s="91">
        <v>0</v>
      </c>
      <c r="Z42" s="91">
        <v>0</v>
      </c>
      <c r="AA42" s="90">
        <v>0</v>
      </c>
      <c r="AB42" s="89">
        <f t="shared" si="3"/>
        <v>0</v>
      </c>
      <c r="AC42" s="88">
        <f t="shared" si="4"/>
        <v>0</v>
      </c>
    </row>
    <row r="43" spans="1:29" x14ac:dyDescent="0.3">
      <c r="A43" s="95">
        <v>27</v>
      </c>
      <c r="B43" s="94" t="s">
        <v>438</v>
      </c>
      <c r="C43" s="55">
        <v>27</v>
      </c>
      <c r="D43" s="55" t="s">
        <v>707</v>
      </c>
      <c r="E43" s="55"/>
      <c r="F43" s="55"/>
      <c r="G43" s="55"/>
      <c r="H43" s="56"/>
      <c r="I43" s="57"/>
      <c r="J43" s="56"/>
      <c r="K43" s="93">
        <f t="shared" si="0"/>
        <v>0</v>
      </c>
      <c r="L43" s="92"/>
      <c r="M43" s="91">
        <v>0</v>
      </c>
      <c r="N43" s="91">
        <v>0</v>
      </c>
      <c r="O43" s="90">
        <v>0</v>
      </c>
      <c r="P43" s="89">
        <f t="shared" si="1"/>
        <v>0</v>
      </c>
      <c r="Q43" s="88">
        <f t="shared" si="5"/>
        <v>0</v>
      </c>
      <c r="R43" s="92"/>
      <c r="S43" s="91">
        <v>0</v>
      </c>
      <c r="T43" s="91">
        <v>0</v>
      </c>
      <c r="U43" s="90">
        <v>0</v>
      </c>
      <c r="V43" s="89">
        <f t="shared" si="2"/>
        <v>0</v>
      </c>
      <c r="W43" s="88">
        <f t="shared" si="6"/>
        <v>0</v>
      </c>
      <c r="X43" s="92"/>
      <c r="Y43" s="91">
        <v>0</v>
      </c>
      <c r="Z43" s="91">
        <v>0</v>
      </c>
      <c r="AA43" s="90">
        <v>0</v>
      </c>
      <c r="AB43" s="89">
        <f t="shared" si="3"/>
        <v>0</v>
      </c>
      <c r="AC43" s="88">
        <f t="shared" si="4"/>
        <v>0</v>
      </c>
    </row>
    <row r="44" spans="1:29" x14ac:dyDescent="0.3">
      <c r="A44" s="95">
        <v>28</v>
      </c>
      <c r="B44" s="94" t="s">
        <v>438</v>
      </c>
      <c r="C44" s="55">
        <v>28</v>
      </c>
      <c r="D44" s="55" t="s">
        <v>706</v>
      </c>
      <c r="E44" s="55"/>
      <c r="F44" s="55"/>
      <c r="G44" s="55"/>
      <c r="H44" s="56"/>
      <c r="I44" s="57"/>
      <c r="J44" s="56"/>
      <c r="K44" s="93">
        <f t="shared" si="0"/>
        <v>0</v>
      </c>
      <c r="L44" s="92"/>
      <c r="M44" s="91">
        <v>0</v>
      </c>
      <c r="N44" s="91">
        <v>0</v>
      </c>
      <c r="O44" s="90">
        <v>0</v>
      </c>
      <c r="P44" s="89">
        <f t="shared" si="1"/>
        <v>0</v>
      </c>
      <c r="Q44" s="88">
        <f t="shared" si="5"/>
        <v>0</v>
      </c>
      <c r="R44" s="92"/>
      <c r="S44" s="91">
        <v>0</v>
      </c>
      <c r="T44" s="91">
        <v>0</v>
      </c>
      <c r="U44" s="90">
        <v>0</v>
      </c>
      <c r="V44" s="89">
        <f t="shared" si="2"/>
        <v>0</v>
      </c>
      <c r="W44" s="88">
        <f t="shared" si="6"/>
        <v>0</v>
      </c>
      <c r="X44" s="92"/>
      <c r="Y44" s="91">
        <v>0</v>
      </c>
      <c r="Z44" s="91">
        <v>0</v>
      </c>
      <c r="AA44" s="90">
        <v>0</v>
      </c>
      <c r="AB44" s="89">
        <f t="shared" si="3"/>
        <v>0</v>
      </c>
      <c r="AC44" s="88">
        <f t="shared" si="4"/>
        <v>0</v>
      </c>
    </row>
    <row r="45" spans="1:29" x14ac:dyDescent="0.3">
      <c r="A45" s="95">
        <v>29</v>
      </c>
      <c r="B45" s="94" t="s">
        <v>438</v>
      </c>
      <c r="C45" s="55">
        <v>29</v>
      </c>
      <c r="D45" s="55" t="s">
        <v>705</v>
      </c>
      <c r="E45" s="55"/>
      <c r="F45" s="55"/>
      <c r="G45" s="55"/>
      <c r="H45" s="56"/>
      <c r="I45" s="57"/>
      <c r="J45" s="56"/>
      <c r="K45" s="93">
        <f t="shared" si="0"/>
        <v>0</v>
      </c>
      <c r="L45" s="92"/>
      <c r="M45" s="91">
        <v>0</v>
      </c>
      <c r="N45" s="91">
        <v>0</v>
      </c>
      <c r="O45" s="90">
        <v>0</v>
      </c>
      <c r="P45" s="89">
        <f t="shared" si="1"/>
        <v>0</v>
      </c>
      <c r="Q45" s="88">
        <f t="shared" si="5"/>
        <v>0</v>
      </c>
      <c r="R45" s="92"/>
      <c r="S45" s="91">
        <v>0</v>
      </c>
      <c r="T45" s="91">
        <v>0</v>
      </c>
      <c r="U45" s="90">
        <v>0</v>
      </c>
      <c r="V45" s="89">
        <f t="shared" si="2"/>
        <v>0</v>
      </c>
      <c r="W45" s="88">
        <f t="shared" si="6"/>
        <v>0</v>
      </c>
      <c r="X45" s="92"/>
      <c r="Y45" s="91">
        <v>0</v>
      </c>
      <c r="Z45" s="91">
        <v>0</v>
      </c>
      <c r="AA45" s="90">
        <v>0</v>
      </c>
      <c r="AB45" s="89">
        <f t="shared" si="3"/>
        <v>0</v>
      </c>
      <c r="AC45" s="88">
        <f t="shared" si="4"/>
        <v>0</v>
      </c>
    </row>
    <row r="46" spans="1:29" x14ac:dyDescent="0.3">
      <c r="A46" s="95">
        <v>30</v>
      </c>
      <c r="B46" s="94" t="s">
        <v>438</v>
      </c>
      <c r="C46" s="55">
        <v>30</v>
      </c>
      <c r="D46" s="55" t="s">
        <v>704</v>
      </c>
      <c r="E46" s="55"/>
      <c r="F46" s="55"/>
      <c r="G46" s="55"/>
      <c r="H46" s="56"/>
      <c r="I46" s="57"/>
      <c r="J46" s="56"/>
      <c r="K46" s="93">
        <f t="shared" si="0"/>
        <v>0</v>
      </c>
      <c r="L46" s="92"/>
      <c r="M46" s="91">
        <v>0</v>
      </c>
      <c r="N46" s="91">
        <v>0</v>
      </c>
      <c r="O46" s="90">
        <v>0</v>
      </c>
      <c r="P46" s="89">
        <f t="shared" si="1"/>
        <v>0</v>
      </c>
      <c r="Q46" s="88">
        <f t="shared" si="5"/>
        <v>0</v>
      </c>
      <c r="R46" s="92"/>
      <c r="S46" s="91">
        <v>0</v>
      </c>
      <c r="T46" s="91">
        <v>0</v>
      </c>
      <c r="U46" s="90">
        <v>0</v>
      </c>
      <c r="V46" s="89">
        <f t="shared" si="2"/>
        <v>0</v>
      </c>
      <c r="W46" s="88">
        <f t="shared" si="6"/>
        <v>0</v>
      </c>
      <c r="X46" s="92"/>
      <c r="Y46" s="91">
        <v>0</v>
      </c>
      <c r="Z46" s="91">
        <v>0</v>
      </c>
      <c r="AA46" s="90">
        <v>0</v>
      </c>
      <c r="AB46" s="89">
        <f t="shared" si="3"/>
        <v>0</v>
      </c>
      <c r="AC46" s="88">
        <f t="shared" si="4"/>
        <v>0</v>
      </c>
    </row>
    <row r="47" spans="1:29" x14ac:dyDescent="0.3">
      <c r="A47" s="95">
        <v>31</v>
      </c>
      <c r="B47" s="94" t="s">
        <v>438</v>
      </c>
      <c r="C47" s="55">
        <v>31</v>
      </c>
      <c r="D47" s="55" t="s">
        <v>703</v>
      </c>
      <c r="E47" s="55"/>
      <c r="F47" s="55"/>
      <c r="G47" s="55"/>
      <c r="H47" s="56"/>
      <c r="I47" s="57"/>
      <c r="J47" s="56"/>
      <c r="K47" s="93">
        <f t="shared" si="0"/>
        <v>0</v>
      </c>
      <c r="L47" s="92"/>
      <c r="M47" s="91">
        <v>0</v>
      </c>
      <c r="N47" s="91">
        <v>0</v>
      </c>
      <c r="O47" s="90">
        <v>0</v>
      </c>
      <c r="P47" s="89">
        <f t="shared" si="1"/>
        <v>0</v>
      </c>
      <c r="Q47" s="88">
        <f t="shared" si="5"/>
        <v>0</v>
      </c>
      <c r="R47" s="92"/>
      <c r="S47" s="91">
        <v>0</v>
      </c>
      <c r="T47" s="91">
        <v>0</v>
      </c>
      <c r="U47" s="90">
        <v>0</v>
      </c>
      <c r="V47" s="89">
        <f t="shared" si="2"/>
        <v>0</v>
      </c>
      <c r="W47" s="88">
        <f t="shared" si="6"/>
        <v>0</v>
      </c>
      <c r="X47" s="92"/>
      <c r="Y47" s="91">
        <v>0</v>
      </c>
      <c r="Z47" s="91">
        <v>0</v>
      </c>
      <c r="AA47" s="90">
        <v>0</v>
      </c>
      <c r="AB47" s="89">
        <f t="shared" si="3"/>
        <v>0</v>
      </c>
      <c r="AC47" s="88">
        <f t="shared" si="4"/>
        <v>0</v>
      </c>
    </row>
    <row r="48" spans="1:29" x14ac:dyDescent="0.3">
      <c r="A48" s="95">
        <v>32</v>
      </c>
      <c r="B48" s="94" t="s">
        <v>438</v>
      </c>
      <c r="C48" s="55">
        <v>32</v>
      </c>
      <c r="D48" s="55" t="s">
        <v>702</v>
      </c>
      <c r="E48" s="55"/>
      <c r="F48" s="55"/>
      <c r="G48" s="55"/>
      <c r="H48" s="56"/>
      <c r="I48" s="57"/>
      <c r="J48" s="56"/>
      <c r="K48" s="93">
        <f t="shared" si="0"/>
        <v>0</v>
      </c>
      <c r="L48" s="92"/>
      <c r="M48" s="91">
        <v>0</v>
      </c>
      <c r="N48" s="91">
        <v>0</v>
      </c>
      <c r="O48" s="90">
        <v>0</v>
      </c>
      <c r="P48" s="89">
        <f t="shared" si="1"/>
        <v>0</v>
      </c>
      <c r="Q48" s="88">
        <f t="shared" si="5"/>
        <v>0</v>
      </c>
      <c r="R48" s="92"/>
      <c r="S48" s="91">
        <v>0</v>
      </c>
      <c r="T48" s="91">
        <v>0</v>
      </c>
      <c r="U48" s="90">
        <v>0</v>
      </c>
      <c r="V48" s="89">
        <f t="shared" si="2"/>
        <v>0</v>
      </c>
      <c r="W48" s="88">
        <f t="shared" si="6"/>
        <v>0</v>
      </c>
      <c r="X48" s="92"/>
      <c r="Y48" s="91">
        <v>0</v>
      </c>
      <c r="Z48" s="91">
        <v>0</v>
      </c>
      <c r="AA48" s="90">
        <v>0</v>
      </c>
      <c r="AB48" s="89">
        <f t="shared" si="3"/>
        <v>0</v>
      </c>
      <c r="AC48" s="88">
        <f t="shared" si="4"/>
        <v>0</v>
      </c>
    </row>
    <row r="49" spans="1:29" x14ac:dyDescent="0.3">
      <c r="A49" s="95">
        <v>33</v>
      </c>
      <c r="B49" s="94" t="s">
        <v>438</v>
      </c>
      <c r="C49" s="55">
        <v>33</v>
      </c>
      <c r="D49" s="55" t="s">
        <v>701</v>
      </c>
      <c r="E49" s="55"/>
      <c r="F49" s="55"/>
      <c r="G49" s="55"/>
      <c r="H49" s="56"/>
      <c r="I49" s="57"/>
      <c r="J49" s="56"/>
      <c r="K49" s="93">
        <f t="shared" si="0"/>
        <v>0</v>
      </c>
      <c r="L49" s="92"/>
      <c r="M49" s="91">
        <v>0</v>
      </c>
      <c r="N49" s="91">
        <v>0</v>
      </c>
      <c r="O49" s="90">
        <v>0</v>
      </c>
      <c r="P49" s="89">
        <f t="shared" si="1"/>
        <v>0</v>
      </c>
      <c r="Q49" s="88">
        <f t="shared" si="5"/>
        <v>0</v>
      </c>
      <c r="R49" s="92"/>
      <c r="S49" s="91">
        <v>0</v>
      </c>
      <c r="T49" s="91">
        <v>0</v>
      </c>
      <c r="U49" s="90">
        <v>0</v>
      </c>
      <c r="V49" s="89">
        <f t="shared" si="2"/>
        <v>0</v>
      </c>
      <c r="W49" s="88">
        <f t="shared" si="6"/>
        <v>0</v>
      </c>
      <c r="X49" s="92"/>
      <c r="Y49" s="91">
        <v>0</v>
      </c>
      <c r="Z49" s="91">
        <v>0</v>
      </c>
      <c r="AA49" s="90">
        <v>0</v>
      </c>
      <c r="AB49" s="89">
        <f t="shared" si="3"/>
        <v>0</v>
      </c>
      <c r="AC49" s="88">
        <f t="shared" si="4"/>
        <v>0</v>
      </c>
    </row>
    <row r="50" spans="1:29" x14ac:dyDescent="0.3">
      <c r="A50" s="95">
        <v>34</v>
      </c>
      <c r="B50" s="94" t="s">
        <v>438</v>
      </c>
      <c r="C50" s="55">
        <v>34</v>
      </c>
      <c r="D50" s="55" t="s">
        <v>700</v>
      </c>
      <c r="E50" s="55"/>
      <c r="F50" s="55"/>
      <c r="G50" s="55"/>
      <c r="H50" s="56"/>
      <c r="I50" s="57"/>
      <c r="J50" s="56"/>
      <c r="K50" s="93">
        <f t="shared" si="0"/>
        <v>0</v>
      </c>
      <c r="L50" s="92"/>
      <c r="M50" s="91">
        <v>0</v>
      </c>
      <c r="N50" s="91">
        <v>0</v>
      </c>
      <c r="O50" s="90">
        <v>0</v>
      </c>
      <c r="P50" s="89">
        <f t="shared" si="1"/>
        <v>0</v>
      </c>
      <c r="Q50" s="88">
        <f t="shared" si="5"/>
        <v>0</v>
      </c>
      <c r="R50" s="92"/>
      <c r="S50" s="91">
        <v>0</v>
      </c>
      <c r="T50" s="91">
        <v>0</v>
      </c>
      <c r="U50" s="90">
        <v>0</v>
      </c>
      <c r="V50" s="89">
        <f t="shared" si="2"/>
        <v>0</v>
      </c>
      <c r="W50" s="88">
        <f t="shared" si="6"/>
        <v>0</v>
      </c>
      <c r="X50" s="92"/>
      <c r="Y50" s="91">
        <v>0</v>
      </c>
      <c r="Z50" s="91">
        <v>0</v>
      </c>
      <c r="AA50" s="90">
        <v>0</v>
      </c>
      <c r="AB50" s="89">
        <f t="shared" si="3"/>
        <v>0</v>
      </c>
      <c r="AC50" s="88">
        <f t="shared" si="4"/>
        <v>0</v>
      </c>
    </row>
    <row r="51" spans="1:29" x14ac:dyDescent="0.3">
      <c r="A51" s="95">
        <v>35</v>
      </c>
      <c r="B51" s="94" t="s">
        <v>438</v>
      </c>
      <c r="C51" s="55">
        <v>35</v>
      </c>
      <c r="D51" s="55" t="s">
        <v>699</v>
      </c>
      <c r="E51" s="55"/>
      <c r="F51" s="55"/>
      <c r="G51" s="55"/>
      <c r="H51" s="56"/>
      <c r="I51" s="57"/>
      <c r="J51" s="56"/>
      <c r="K51" s="93">
        <f t="shared" si="0"/>
        <v>0</v>
      </c>
      <c r="L51" s="92"/>
      <c r="M51" s="91">
        <v>0</v>
      </c>
      <c r="N51" s="91">
        <v>0</v>
      </c>
      <c r="O51" s="90">
        <v>0</v>
      </c>
      <c r="P51" s="89">
        <f t="shared" si="1"/>
        <v>0</v>
      </c>
      <c r="Q51" s="88">
        <f t="shared" si="5"/>
        <v>0</v>
      </c>
      <c r="R51" s="92"/>
      <c r="S51" s="91">
        <v>0</v>
      </c>
      <c r="T51" s="91">
        <v>0</v>
      </c>
      <c r="U51" s="90">
        <v>0</v>
      </c>
      <c r="V51" s="89">
        <f t="shared" si="2"/>
        <v>0</v>
      </c>
      <c r="W51" s="88">
        <f t="shared" si="6"/>
        <v>0</v>
      </c>
      <c r="X51" s="92"/>
      <c r="Y51" s="91">
        <v>0</v>
      </c>
      <c r="Z51" s="91">
        <v>0</v>
      </c>
      <c r="AA51" s="90">
        <v>0</v>
      </c>
      <c r="AB51" s="89">
        <f t="shared" si="3"/>
        <v>0</v>
      </c>
      <c r="AC51" s="88">
        <f t="shared" si="4"/>
        <v>0</v>
      </c>
    </row>
    <row r="52" spans="1:29" x14ac:dyDescent="0.3">
      <c r="A52" s="95">
        <v>36</v>
      </c>
      <c r="B52" s="94" t="s">
        <v>438</v>
      </c>
      <c r="C52" s="55">
        <v>36</v>
      </c>
      <c r="D52" s="55" t="s">
        <v>698</v>
      </c>
      <c r="E52" s="55"/>
      <c r="F52" s="55"/>
      <c r="G52" s="55"/>
      <c r="H52" s="56"/>
      <c r="I52" s="57"/>
      <c r="J52" s="56"/>
      <c r="K52" s="93">
        <f t="shared" si="0"/>
        <v>0</v>
      </c>
      <c r="L52" s="92"/>
      <c r="M52" s="91">
        <v>0</v>
      </c>
      <c r="N52" s="91">
        <v>0</v>
      </c>
      <c r="O52" s="90">
        <v>0</v>
      </c>
      <c r="P52" s="89">
        <f t="shared" si="1"/>
        <v>0</v>
      </c>
      <c r="Q52" s="88">
        <f t="shared" si="5"/>
        <v>0</v>
      </c>
      <c r="R52" s="92"/>
      <c r="S52" s="91">
        <v>0</v>
      </c>
      <c r="T52" s="91">
        <v>0</v>
      </c>
      <c r="U52" s="90">
        <v>0</v>
      </c>
      <c r="V52" s="89">
        <f t="shared" si="2"/>
        <v>0</v>
      </c>
      <c r="W52" s="88">
        <f t="shared" si="6"/>
        <v>0</v>
      </c>
      <c r="X52" s="92"/>
      <c r="Y52" s="91">
        <v>0</v>
      </c>
      <c r="Z52" s="91">
        <v>0</v>
      </c>
      <c r="AA52" s="90">
        <v>0</v>
      </c>
      <c r="AB52" s="89">
        <f t="shared" si="3"/>
        <v>0</v>
      </c>
      <c r="AC52" s="88">
        <f t="shared" si="4"/>
        <v>0</v>
      </c>
    </row>
    <row r="53" spans="1:29" x14ac:dyDescent="0.3">
      <c r="A53" s="95">
        <v>37</v>
      </c>
      <c r="B53" s="94" t="s">
        <v>438</v>
      </c>
      <c r="C53" s="55">
        <v>37</v>
      </c>
      <c r="D53" s="55" t="s">
        <v>697</v>
      </c>
      <c r="E53" s="55"/>
      <c r="F53" s="55"/>
      <c r="G53" s="55"/>
      <c r="H53" s="56"/>
      <c r="I53" s="57"/>
      <c r="J53" s="56"/>
      <c r="K53" s="93">
        <f t="shared" si="0"/>
        <v>0</v>
      </c>
      <c r="L53" s="92"/>
      <c r="M53" s="91">
        <v>0</v>
      </c>
      <c r="N53" s="91">
        <v>0</v>
      </c>
      <c r="O53" s="90">
        <v>0</v>
      </c>
      <c r="P53" s="89">
        <f t="shared" si="1"/>
        <v>0</v>
      </c>
      <c r="Q53" s="88">
        <f t="shared" si="5"/>
        <v>0</v>
      </c>
      <c r="R53" s="92"/>
      <c r="S53" s="91">
        <v>0</v>
      </c>
      <c r="T53" s="91">
        <v>0</v>
      </c>
      <c r="U53" s="90">
        <v>0</v>
      </c>
      <c r="V53" s="89">
        <f t="shared" si="2"/>
        <v>0</v>
      </c>
      <c r="W53" s="88">
        <f t="shared" si="6"/>
        <v>0</v>
      </c>
      <c r="X53" s="92"/>
      <c r="Y53" s="91">
        <v>0</v>
      </c>
      <c r="Z53" s="91">
        <v>0</v>
      </c>
      <c r="AA53" s="90">
        <v>0</v>
      </c>
      <c r="AB53" s="89">
        <f t="shared" si="3"/>
        <v>0</v>
      </c>
      <c r="AC53" s="88">
        <f t="shared" si="4"/>
        <v>0</v>
      </c>
    </row>
    <row r="54" spans="1:29" x14ac:dyDescent="0.3">
      <c r="A54" s="95">
        <v>38</v>
      </c>
      <c r="B54" s="94" t="s">
        <v>438</v>
      </c>
      <c r="C54" s="55">
        <v>38</v>
      </c>
      <c r="D54" s="55" t="s">
        <v>696</v>
      </c>
      <c r="E54" s="55"/>
      <c r="F54" s="55"/>
      <c r="G54" s="55"/>
      <c r="H54" s="56"/>
      <c r="I54" s="57"/>
      <c r="J54" s="56"/>
      <c r="K54" s="93">
        <f t="shared" si="0"/>
        <v>0</v>
      </c>
      <c r="L54" s="92"/>
      <c r="M54" s="91">
        <v>0</v>
      </c>
      <c r="N54" s="91">
        <v>0</v>
      </c>
      <c r="O54" s="90">
        <v>0</v>
      </c>
      <c r="P54" s="89">
        <f t="shared" si="1"/>
        <v>0</v>
      </c>
      <c r="Q54" s="88">
        <f t="shared" si="5"/>
        <v>0</v>
      </c>
      <c r="R54" s="92"/>
      <c r="S54" s="91">
        <v>0</v>
      </c>
      <c r="T54" s="91">
        <v>0</v>
      </c>
      <c r="U54" s="90">
        <v>0</v>
      </c>
      <c r="V54" s="89">
        <f t="shared" si="2"/>
        <v>0</v>
      </c>
      <c r="W54" s="88">
        <f t="shared" si="6"/>
        <v>0</v>
      </c>
      <c r="X54" s="92"/>
      <c r="Y54" s="91">
        <v>0</v>
      </c>
      <c r="Z54" s="91">
        <v>0</v>
      </c>
      <c r="AA54" s="90">
        <v>0</v>
      </c>
      <c r="AB54" s="89">
        <f t="shared" si="3"/>
        <v>0</v>
      </c>
      <c r="AC54" s="88">
        <f t="shared" si="4"/>
        <v>0</v>
      </c>
    </row>
    <row r="55" spans="1:29" x14ac:dyDescent="0.3">
      <c r="A55" s="95">
        <v>39</v>
      </c>
      <c r="B55" s="94" t="s">
        <v>438</v>
      </c>
      <c r="C55" s="55">
        <v>39</v>
      </c>
      <c r="D55" s="55" t="s">
        <v>695</v>
      </c>
      <c r="E55" s="55"/>
      <c r="F55" s="55"/>
      <c r="G55" s="55"/>
      <c r="H55" s="56"/>
      <c r="I55" s="57"/>
      <c r="J55" s="56"/>
      <c r="K55" s="93">
        <f t="shared" si="0"/>
        <v>0</v>
      </c>
      <c r="L55" s="92"/>
      <c r="M55" s="91">
        <v>0</v>
      </c>
      <c r="N55" s="91">
        <v>0</v>
      </c>
      <c r="O55" s="90">
        <v>0</v>
      </c>
      <c r="P55" s="89">
        <f t="shared" si="1"/>
        <v>0</v>
      </c>
      <c r="Q55" s="88">
        <f t="shared" si="5"/>
        <v>0</v>
      </c>
      <c r="R55" s="92"/>
      <c r="S55" s="91">
        <v>0</v>
      </c>
      <c r="T55" s="91">
        <v>0</v>
      </c>
      <c r="U55" s="90">
        <v>0</v>
      </c>
      <c r="V55" s="89">
        <f t="shared" si="2"/>
        <v>0</v>
      </c>
      <c r="W55" s="88">
        <f t="shared" si="6"/>
        <v>0</v>
      </c>
      <c r="X55" s="92"/>
      <c r="Y55" s="91">
        <v>0</v>
      </c>
      <c r="Z55" s="91">
        <v>0</v>
      </c>
      <c r="AA55" s="90">
        <v>0</v>
      </c>
      <c r="AB55" s="89">
        <f t="shared" si="3"/>
        <v>0</v>
      </c>
      <c r="AC55" s="88">
        <f t="shared" si="4"/>
        <v>0</v>
      </c>
    </row>
    <row r="56" spans="1:29" x14ac:dyDescent="0.3">
      <c r="A56" s="95">
        <v>40</v>
      </c>
      <c r="B56" s="94" t="s">
        <v>438</v>
      </c>
      <c r="C56" s="55">
        <v>40</v>
      </c>
      <c r="D56" s="55" t="s">
        <v>62</v>
      </c>
      <c r="E56" s="55"/>
      <c r="F56" s="55"/>
      <c r="G56" s="55"/>
      <c r="H56" s="56"/>
      <c r="I56" s="57"/>
      <c r="J56" s="56"/>
      <c r="K56" s="93">
        <f t="shared" si="0"/>
        <v>0</v>
      </c>
      <c r="L56" s="92"/>
      <c r="M56" s="91">
        <v>0</v>
      </c>
      <c r="N56" s="91">
        <v>0</v>
      </c>
      <c r="O56" s="90">
        <v>0</v>
      </c>
      <c r="P56" s="89">
        <f t="shared" si="1"/>
        <v>0</v>
      </c>
      <c r="Q56" s="88">
        <f t="shared" si="5"/>
        <v>0</v>
      </c>
      <c r="R56" s="92"/>
      <c r="S56" s="91">
        <v>0</v>
      </c>
      <c r="T56" s="91">
        <v>0</v>
      </c>
      <c r="U56" s="90">
        <v>0</v>
      </c>
      <c r="V56" s="89">
        <f t="shared" si="2"/>
        <v>0</v>
      </c>
      <c r="W56" s="88">
        <f t="shared" si="6"/>
        <v>0</v>
      </c>
      <c r="X56" s="92"/>
      <c r="Y56" s="91">
        <v>0</v>
      </c>
      <c r="Z56" s="91">
        <v>0</v>
      </c>
      <c r="AA56" s="90">
        <v>0</v>
      </c>
      <c r="AB56" s="89">
        <f t="shared" si="3"/>
        <v>0</v>
      </c>
      <c r="AC56" s="88">
        <f t="shared" si="4"/>
        <v>0</v>
      </c>
    </row>
    <row r="57" spans="1:29" x14ac:dyDescent="0.3">
      <c r="A57" s="95">
        <v>41</v>
      </c>
      <c r="B57" s="94" t="s">
        <v>438</v>
      </c>
      <c r="C57" s="55">
        <v>41</v>
      </c>
      <c r="D57" s="55" t="s">
        <v>64</v>
      </c>
      <c r="E57" s="55"/>
      <c r="F57" s="55"/>
      <c r="G57" s="55"/>
      <c r="H57" s="56"/>
      <c r="I57" s="57"/>
      <c r="J57" s="56"/>
      <c r="K57" s="93">
        <f t="shared" si="0"/>
        <v>0</v>
      </c>
      <c r="L57" s="92"/>
      <c r="M57" s="91">
        <v>0</v>
      </c>
      <c r="N57" s="91">
        <v>0</v>
      </c>
      <c r="O57" s="90">
        <v>0</v>
      </c>
      <c r="P57" s="89">
        <f t="shared" si="1"/>
        <v>0</v>
      </c>
      <c r="Q57" s="88">
        <f t="shared" si="5"/>
        <v>0</v>
      </c>
      <c r="R57" s="92"/>
      <c r="S57" s="91">
        <v>0</v>
      </c>
      <c r="T57" s="91">
        <v>0</v>
      </c>
      <c r="U57" s="90">
        <v>0</v>
      </c>
      <c r="V57" s="89">
        <f t="shared" si="2"/>
        <v>0</v>
      </c>
      <c r="W57" s="88">
        <f t="shared" si="6"/>
        <v>0</v>
      </c>
      <c r="X57" s="92"/>
      <c r="Y57" s="91">
        <v>0</v>
      </c>
      <c r="Z57" s="91">
        <v>0</v>
      </c>
      <c r="AA57" s="90">
        <v>0</v>
      </c>
      <c r="AB57" s="89">
        <f t="shared" si="3"/>
        <v>0</v>
      </c>
      <c r="AC57" s="88">
        <f t="shared" si="4"/>
        <v>0</v>
      </c>
    </row>
    <row r="58" spans="1:29" x14ac:dyDescent="0.3">
      <c r="A58" s="95">
        <v>42</v>
      </c>
      <c r="B58" s="94" t="s">
        <v>438</v>
      </c>
      <c r="C58" s="55">
        <v>42</v>
      </c>
      <c r="D58" s="55" t="s">
        <v>694</v>
      </c>
      <c r="E58" s="55"/>
      <c r="F58" s="55"/>
      <c r="G58" s="55"/>
      <c r="H58" s="56"/>
      <c r="I58" s="57"/>
      <c r="J58" s="56"/>
      <c r="K58" s="93">
        <f t="shared" si="0"/>
        <v>0</v>
      </c>
      <c r="L58" s="92"/>
      <c r="M58" s="91">
        <v>0</v>
      </c>
      <c r="N58" s="91">
        <v>0</v>
      </c>
      <c r="O58" s="90">
        <v>0</v>
      </c>
      <c r="P58" s="89">
        <f t="shared" si="1"/>
        <v>0</v>
      </c>
      <c r="Q58" s="88">
        <f t="shared" si="5"/>
        <v>0</v>
      </c>
      <c r="R58" s="92"/>
      <c r="S58" s="91">
        <v>0</v>
      </c>
      <c r="T58" s="91">
        <v>0</v>
      </c>
      <c r="U58" s="90">
        <v>0</v>
      </c>
      <c r="V58" s="89">
        <f t="shared" si="2"/>
        <v>0</v>
      </c>
      <c r="W58" s="88">
        <f t="shared" si="6"/>
        <v>0</v>
      </c>
      <c r="X58" s="92"/>
      <c r="Y58" s="91">
        <v>0</v>
      </c>
      <c r="Z58" s="91">
        <v>0</v>
      </c>
      <c r="AA58" s="90">
        <v>0</v>
      </c>
      <c r="AB58" s="89">
        <f t="shared" si="3"/>
        <v>0</v>
      </c>
      <c r="AC58" s="88">
        <f t="shared" si="4"/>
        <v>0</v>
      </c>
    </row>
    <row r="59" spans="1:29" x14ac:dyDescent="0.3">
      <c r="A59" s="95">
        <v>43</v>
      </c>
      <c r="B59" s="94" t="s">
        <v>438</v>
      </c>
      <c r="C59" s="55">
        <v>43</v>
      </c>
      <c r="D59" s="55" t="s">
        <v>693</v>
      </c>
      <c r="E59" s="55"/>
      <c r="F59" s="55"/>
      <c r="G59" s="55"/>
      <c r="H59" s="56"/>
      <c r="I59" s="57"/>
      <c r="J59" s="56"/>
      <c r="K59" s="93">
        <f t="shared" si="0"/>
        <v>0</v>
      </c>
      <c r="L59" s="92"/>
      <c r="M59" s="91">
        <v>0</v>
      </c>
      <c r="N59" s="91">
        <v>0</v>
      </c>
      <c r="O59" s="90">
        <v>0</v>
      </c>
      <c r="P59" s="89">
        <f t="shared" si="1"/>
        <v>0</v>
      </c>
      <c r="Q59" s="88">
        <f t="shared" si="5"/>
        <v>0</v>
      </c>
      <c r="R59" s="92"/>
      <c r="S59" s="91">
        <v>0</v>
      </c>
      <c r="T59" s="91">
        <v>0</v>
      </c>
      <c r="U59" s="90">
        <v>0</v>
      </c>
      <c r="V59" s="89">
        <f t="shared" si="2"/>
        <v>0</v>
      </c>
      <c r="W59" s="88">
        <f t="shared" si="6"/>
        <v>0</v>
      </c>
      <c r="X59" s="92"/>
      <c r="Y59" s="91">
        <v>0</v>
      </c>
      <c r="Z59" s="91">
        <v>0</v>
      </c>
      <c r="AA59" s="90">
        <v>0</v>
      </c>
      <c r="AB59" s="89">
        <f t="shared" si="3"/>
        <v>0</v>
      </c>
      <c r="AC59" s="88">
        <f t="shared" si="4"/>
        <v>0</v>
      </c>
    </row>
    <row r="60" spans="1:29" x14ac:dyDescent="0.3">
      <c r="A60" s="95">
        <v>44</v>
      </c>
      <c r="B60" s="94" t="s">
        <v>438</v>
      </c>
      <c r="C60" s="55">
        <v>44</v>
      </c>
      <c r="D60" s="55" t="s">
        <v>692</v>
      </c>
      <c r="E60" s="55"/>
      <c r="F60" s="55"/>
      <c r="G60" s="55"/>
      <c r="H60" s="56"/>
      <c r="I60" s="57"/>
      <c r="J60" s="56"/>
      <c r="K60" s="93">
        <f t="shared" si="0"/>
        <v>0</v>
      </c>
      <c r="L60" s="92"/>
      <c r="M60" s="91">
        <v>0</v>
      </c>
      <c r="N60" s="91">
        <v>0</v>
      </c>
      <c r="O60" s="90">
        <v>0</v>
      </c>
      <c r="P60" s="89">
        <f t="shared" si="1"/>
        <v>0</v>
      </c>
      <c r="Q60" s="88">
        <f t="shared" si="5"/>
        <v>0</v>
      </c>
      <c r="R60" s="92"/>
      <c r="S60" s="91">
        <v>0</v>
      </c>
      <c r="T60" s="91">
        <v>0</v>
      </c>
      <c r="U60" s="90">
        <v>0</v>
      </c>
      <c r="V60" s="89">
        <f t="shared" si="2"/>
        <v>0</v>
      </c>
      <c r="W60" s="88">
        <f t="shared" si="6"/>
        <v>0</v>
      </c>
      <c r="X60" s="92"/>
      <c r="Y60" s="91">
        <v>0</v>
      </c>
      <c r="Z60" s="91">
        <v>0</v>
      </c>
      <c r="AA60" s="90">
        <v>0</v>
      </c>
      <c r="AB60" s="89">
        <f t="shared" si="3"/>
        <v>0</v>
      </c>
      <c r="AC60" s="88">
        <f t="shared" si="4"/>
        <v>0</v>
      </c>
    </row>
    <row r="61" spans="1:29" x14ac:dyDescent="0.3">
      <c r="A61" s="95">
        <v>45</v>
      </c>
      <c r="B61" s="94" t="s">
        <v>438</v>
      </c>
      <c r="C61" s="55">
        <v>45</v>
      </c>
      <c r="D61" s="55" t="s">
        <v>691</v>
      </c>
      <c r="E61" s="55"/>
      <c r="F61" s="55"/>
      <c r="G61" s="55"/>
      <c r="H61" s="56"/>
      <c r="I61" s="57"/>
      <c r="J61" s="56"/>
      <c r="K61" s="93">
        <f t="shared" si="0"/>
        <v>0</v>
      </c>
      <c r="L61" s="92"/>
      <c r="M61" s="91">
        <v>0</v>
      </c>
      <c r="N61" s="91">
        <v>0</v>
      </c>
      <c r="O61" s="90">
        <v>0</v>
      </c>
      <c r="P61" s="89">
        <f t="shared" si="1"/>
        <v>0</v>
      </c>
      <c r="Q61" s="88">
        <f t="shared" si="5"/>
        <v>0</v>
      </c>
      <c r="R61" s="92"/>
      <c r="S61" s="91">
        <v>0</v>
      </c>
      <c r="T61" s="91">
        <v>0</v>
      </c>
      <c r="U61" s="90">
        <v>0</v>
      </c>
      <c r="V61" s="89">
        <f t="shared" si="2"/>
        <v>0</v>
      </c>
      <c r="W61" s="88">
        <f t="shared" si="6"/>
        <v>0</v>
      </c>
      <c r="X61" s="92"/>
      <c r="Y61" s="91">
        <v>0</v>
      </c>
      <c r="Z61" s="91">
        <v>0</v>
      </c>
      <c r="AA61" s="90">
        <v>0</v>
      </c>
      <c r="AB61" s="89">
        <f t="shared" si="3"/>
        <v>0</v>
      </c>
      <c r="AC61" s="88">
        <f t="shared" si="4"/>
        <v>0</v>
      </c>
    </row>
    <row r="62" spans="1:29" x14ac:dyDescent="0.3">
      <c r="A62" s="95">
        <v>46</v>
      </c>
      <c r="B62" s="94" t="s">
        <v>438</v>
      </c>
      <c r="C62" s="55">
        <v>46</v>
      </c>
      <c r="D62" s="55" t="s">
        <v>690</v>
      </c>
      <c r="E62" s="55"/>
      <c r="F62" s="55"/>
      <c r="G62" s="55"/>
      <c r="H62" s="56"/>
      <c r="I62" s="57"/>
      <c r="J62" s="56"/>
      <c r="K62" s="93">
        <f t="shared" si="0"/>
        <v>0</v>
      </c>
      <c r="L62" s="92"/>
      <c r="M62" s="91">
        <v>0</v>
      </c>
      <c r="N62" s="91">
        <v>0</v>
      </c>
      <c r="O62" s="90">
        <v>0</v>
      </c>
      <c r="P62" s="89">
        <f t="shared" si="1"/>
        <v>0</v>
      </c>
      <c r="Q62" s="88">
        <f t="shared" si="5"/>
        <v>0</v>
      </c>
      <c r="R62" s="92"/>
      <c r="S62" s="91">
        <v>0</v>
      </c>
      <c r="T62" s="91">
        <v>0</v>
      </c>
      <c r="U62" s="90">
        <v>0</v>
      </c>
      <c r="V62" s="89">
        <f t="shared" si="2"/>
        <v>0</v>
      </c>
      <c r="W62" s="88">
        <f t="shared" si="6"/>
        <v>0</v>
      </c>
      <c r="X62" s="92"/>
      <c r="Y62" s="91">
        <v>0</v>
      </c>
      <c r="Z62" s="91">
        <v>0</v>
      </c>
      <c r="AA62" s="90">
        <v>0</v>
      </c>
      <c r="AB62" s="89">
        <f t="shared" si="3"/>
        <v>0</v>
      </c>
      <c r="AC62" s="88">
        <f t="shared" si="4"/>
        <v>0</v>
      </c>
    </row>
    <row r="63" spans="1:29" x14ac:dyDescent="0.3">
      <c r="A63" s="95">
        <v>47</v>
      </c>
      <c r="B63" s="94" t="s">
        <v>438</v>
      </c>
      <c r="C63" s="55">
        <v>47</v>
      </c>
      <c r="D63" s="55" t="s">
        <v>689</v>
      </c>
      <c r="E63" s="55"/>
      <c r="F63" s="55"/>
      <c r="G63" s="55"/>
      <c r="H63" s="56"/>
      <c r="I63" s="57"/>
      <c r="J63" s="56"/>
      <c r="K63" s="93">
        <f t="shared" si="0"/>
        <v>0</v>
      </c>
      <c r="L63" s="92"/>
      <c r="M63" s="91">
        <v>0</v>
      </c>
      <c r="N63" s="91">
        <v>0</v>
      </c>
      <c r="O63" s="90">
        <v>0</v>
      </c>
      <c r="P63" s="89">
        <f t="shared" si="1"/>
        <v>0</v>
      </c>
      <c r="Q63" s="88">
        <f t="shared" si="5"/>
        <v>0</v>
      </c>
      <c r="R63" s="92"/>
      <c r="S63" s="91">
        <v>0</v>
      </c>
      <c r="T63" s="91">
        <v>0</v>
      </c>
      <c r="U63" s="90">
        <v>0</v>
      </c>
      <c r="V63" s="89">
        <f t="shared" si="2"/>
        <v>0</v>
      </c>
      <c r="W63" s="88">
        <f t="shared" si="6"/>
        <v>0</v>
      </c>
      <c r="X63" s="92"/>
      <c r="Y63" s="91">
        <v>0</v>
      </c>
      <c r="Z63" s="91">
        <v>0</v>
      </c>
      <c r="AA63" s="90">
        <v>0</v>
      </c>
      <c r="AB63" s="89">
        <f t="shared" si="3"/>
        <v>0</v>
      </c>
      <c r="AC63" s="88">
        <f t="shared" si="4"/>
        <v>0</v>
      </c>
    </row>
    <row r="64" spans="1:29" x14ac:dyDescent="0.3">
      <c r="A64" s="95">
        <v>48</v>
      </c>
      <c r="B64" s="94" t="s">
        <v>438</v>
      </c>
      <c r="C64" s="55">
        <v>48</v>
      </c>
      <c r="D64" s="55" t="s">
        <v>66</v>
      </c>
      <c r="E64" s="55"/>
      <c r="F64" s="55"/>
      <c r="G64" s="55"/>
      <c r="H64" s="56"/>
      <c r="I64" s="57"/>
      <c r="J64" s="56"/>
      <c r="K64" s="93">
        <f t="shared" si="0"/>
        <v>0</v>
      </c>
      <c r="L64" s="92"/>
      <c r="M64" s="91">
        <v>0</v>
      </c>
      <c r="N64" s="91">
        <v>0</v>
      </c>
      <c r="O64" s="90">
        <v>0</v>
      </c>
      <c r="P64" s="89">
        <f t="shared" si="1"/>
        <v>0</v>
      </c>
      <c r="Q64" s="88">
        <f t="shared" si="5"/>
        <v>0</v>
      </c>
      <c r="R64" s="92"/>
      <c r="S64" s="91">
        <v>0</v>
      </c>
      <c r="T64" s="91">
        <v>0</v>
      </c>
      <c r="U64" s="90">
        <v>0</v>
      </c>
      <c r="V64" s="89">
        <f t="shared" si="2"/>
        <v>0</v>
      </c>
      <c r="W64" s="88">
        <f t="shared" si="6"/>
        <v>0</v>
      </c>
      <c r="X64" s="92"/>
      <c r="Y64" s="91">
        <v>0</v>
      </c>
      <c r="Z64" s="91">
        <v>0</v>
      </c>
      <c r="AA64" s="90">
        <v>0</v>
      </c>
      <c r="AB64" s="89">
        <f t="shared" si="3"/>
        <v>0</v>
      </c>
      <c r="AC64" s="88">
        <f t="shared" si="4"/>
        <v>0</v>
      </c>
    </row>
    <row r="65" spans="1:29" x14ac:dyDescent="0.3">
      <c r="A65" s="95">
        <v>49</v>
      </c>
      <c r="B65" s="94" t="s">
        <v>438</v>
      </c>
      <c r="C65" s="55">
        <v>49</v>
      </c>
      <c r="D65" s="55" t="s">
        <v>68</v>
      </c>
      <c r="E65" s="55"/>
      <c r="F65" s="55"/>
      <c r="G65" s="55"/>
      <c r="H65" s="56"/>
      <c r="I65" s="57"/>
      <c r="J65" s="56"/>
      <c r="K65" s="93">
        <f t="shared" si="0"/>
        <v>0</v>
      </c>
      <c r="L65" s="92"/>
      <c r="M65" s="91">
        <v>0</v>
      </c>
      <c r="N65" s="91">
        <v>0</v>
      </c>
      <c r="O65" s="90">
        <v>0</v>
      </c>
      <c r="P65" s="89">
        <f t="shared" si="1"/>
        <v>0</v>
      </c>
      <c r="Q65" s="88">
        <f t="shared" si="5"/>
        <v>0</v>
      </c>
      <c r="R65" s="92"/>
      <c r="S65" s="91">
        <v>0</v>
      </c>
      <c r="T65" s="91">
        <v>0</v>
      </c>
      <c r="U65" s="90">
        <v>0</v>
      </c>
      <c r="V65" s="89">
        <f t="shared" si="2"/>
        <v>0</v>
      </c>
      <c r="W65" s="88">
        <f t="shared" si="6"/>
        <v>0</v>
      </c>
      <c r="X65" s="92"/>
      <c r="Y65" s="91">
        <v>0</v>
      </c>
      <c r="Z65" s="91">
        <v>0</v>
      </c>
      <c r="AA65" s="90">
        <v>0</v>
      </c>
      <c r="AB65" s="89">
        <f t="shared" si="3"/>
        <v>0</v>
      </c>
      <c r="AC65" s="88">
        <f t="shared" si="4"/>
        <v>0</v>
      </c>
    </row>
    <row r="66" spans="1:29" x14ac:dyDescent="0.3">
      <c r="A66" s="95">
        <v>50</v>
      </c>
      <c r="B66" s="94" t="s">
        <v>438</v>
      </c>
      <c r="C66" s="55">
        <v>50</v>
      </c>
      <c r="D66" s="55" t="s">
        <v>70</v>
      </c>
      <c r="E66" s="55"/>
      <c r="F66" s="55"/>
      <c r="G66" s="55"/>
      <c r="H66" s="56"/>
      <c r="I66" s="57"/>
      <c r="J66" s="56"/>
      <c r="K66" s="93">
        <f t="shared" si="0"/>
        <v>0</v>
      </c>
      <c r="L66" s="92"/>
      <c r="M66" s="91">
        <v>0</v>
      </c>
      <c r="N66" s="91">
        <v>0</v>
      </c>
      <c r="O66" s="90">
        <v>0</v>
      </c>
      <c r="P66" s="89">
        <f t="shared" si="1"/>
        <v>0</v>
      </c>
      <c r="Q66" s="88">
        <f t="shared" si="5"/>
        <v>0</v>
      </c>
      <c r="R66" s="92"/>
      <c r="S66" s="91">
        <v>0</v>
      </c>
      <c r="T66" s="91">
        <v>0</v>
      </c>
      <c r="U66" s="90">
        <v>0</v>
      </c>
      <c r="V66" s="89">
        <f t="shared" si="2"/>
        <v>0</v>
      </c>
      <c r="W66" s="88">
        <f t="shared" si="6"/>
        <v>0</v>
      </c>
      <c r="X66" s="92"/>
      <c r="Y66" s="91">
        <v>0</v>
      </c>
      <c r="Z66" s="91">
        <v>0</v>
      </c>
      <c r="AA66" s="90">
        <v>0</v>
      </c>
      <c r="AB66" s="89">
        <f t="shared" si="3"/>
        <v>0</v>
      </c>
      <c r="AC66" s="88">
        <f t="shared" si="4"/>
        <v>0</v>
      </c>
    </row>
    <row r="67" spans="1:29" x14ac:dyDescent="0.3">
      <c r="A67" s="95">
        <v>51</v>
      </c>
      <c r="B67" s="94" t="s">
        <v>438</v>
      </c>
      <c r="C67" s="55">
        <v>51</v>
      </c>
      <c r="D67" s="55" t="s">
        <v>688</v>
      </c>
      <c r="E67" s="55"/>
      <c r="F67" s="55"/>
      <c r="G67" s="55"/>
      <c r="H67" s="56"/>
      <c r="I67" s="57"/>
      <c r="J67" s="56"/>
      <c r="K67" s="93">
        <f t="shared" si="0"/>
        <v>0</v>
      </c>
      <c r="L67" s="92"/>
      <c r="M67" s="91">
        <v>0</v>
      </c>
      <c r="N67" s="91">
        <v>0</v>
      </c>
      <c r="O67" s="90">
        <v>0</v>
      </c>
      <c r="P67" s="89">
        <f t="shared" si="1"/>
        <v>0</v>
      </c>
      <c r="Q67" s="88">
        <f t="shared" si="5"/>
        <v>0</v>
      </c>
      <c r="R67" s="92"/>
      <c r="S67" s="91">
        <v>0</v>
      </c>
      <c r="T67" s="91">
        <v>0</v>
      </c>
      <c r="U67" s="90">
        <v>0</v>
      </c>
      <c r="V67" s="89">
        <f t="shared" si="2"/>
        <v>0</v>
      </c>
      <c r="W67" s="88">
        <f t="shared" si="6"/>
        <v>0</v>
      </c>
      <c r="X67" s="92"/>
      <c r="Y67" s="91">
        <v>0</v>
      </c>
      <c r="Z67" s="91">
        <v>0</v>
      </c>
      <c r="AA67" s="90">
        <v>0</v>
      </c>
      <c r="AB67" s="89">
        <f t="shared" si="3"/>
        <v>0</v>
      </c>
      <c r="AC67" s="88">
        <f t="shared" si="4"/>
        <v>0</v>
      </c>
    </row>
    <row r="68" spans="1:29" x14ac:dyDescent="0.3">
      <c r="A68" s="95">
        <v>52</v>
      </c>
      <c r="B68" s="94" t="s">
        <v>438</v>
      </c>
      <c r="C68" s="55">
        <v>52</v>
      </c>
      <c r="D68" s="55" t="s">
        <v>687</v>
      </c>
      <c r="E68" s="55"/>
      <c r="F68" s="55"/>
      <c r="G68" s="55"/>
      <c r="H68" s="56"/>
      <c r="I68" s="57"/>
      <c r="J68" s="56"/>
      <c r="K68" s="93">
        <f t="shared" si="0"/>
        <v>0</v>
      </c>
      <c r="L68" s="92"/>
      <c r="M68" s="91">
        <v>0</v>
      </c>
      <c r="N68" s="91">
        <v>0</v>
      </c>
      <c r="O68" s="90">
        <v>0</v>
      </c>
      <c r="P68" s="89">
        <f t="shared" si="1"/>
        <v>0</v>
      </c>
      <c r="Q68" s="88">
        <f t="shared" si="5"/>
        <v>0</v>
      </c>
      <c r="R68" s="92"/>
      <c r="S68" s="91">
        <v>0</v>
      </c>
      <c r="T68" s="91">
        <v>0</v>
      </c>
      <c r="U68" s="90">
        <v>0</v>
      </c>
      <c r="V68" s="89">
        <f t="shared" si="2"/>
        <v>0</v>
      </c>
      <c r="W68" s="88">
        <f t="shared" si="6"/>
        <v>0</v>
      </c>
      <c r="X68" s="92"/>
      <c r="Y68" s="91">
        <v>0</v>
      </c>
      <c r="Z68" s="91">
        <v>0</v>
      </c>
      <c r="AA68" s="90">
        <v>0</v>
      </c>
      <c r="AB68" s="89">
        <f t="shared" si="3"/>
        <v>0</v>
      </c>
      <c r="AC68" s="88">
        <f t="shared" si="4"/>
        <v>0</v>
      </c>
    </row>
    <row r="69" spans="1:29" x14ac:dyDescent="0.3">
      <c r="A69" s="95">
        <v>53</v>
      </c>
      <c r="B69" s="94" t="s">
        <v>438</v>
      </c>
      <c r="C69" s="55">
        <v>53</v>
      </c>
      <c r="D69" s="55" t="s">
        <v>686</v>
      </c>
      <c r="E69" s="55"/>
      <c r="F69" s="55"/>
      <c r="G69" s="55"/>
      <c r="H69" s="56"/>
      <c r="I69" s="57"/>
      <c r="J69" s="56"/>
      <c r="K69" s="93">
        <f t="shared" si="0"/>
        <v>0</v>
      </c>
      <c r="L69" s="92"/>
      <c r="M69" s="91">
        <v>0</v>
      </c>
      <c r="N69" s="91">
        <v>0</v>
      </c>
      <c r="O69" s="90">
        <v>0</v>
      </c>
      <c r="P69" s="89">
        <f t="shared" si="1"/>
        <v>0</v>
      </c>
      <c r="Q69" s="88">
        <f t="shared" si="5"/>
        <v>0</v>
      </c>
      <c r="R69" s="92"/>
      <c r="S69" s="91">
        <v>0</v>
      </c>
      <c r="T69" s="91">
        <v>0</v>
      </c>
      <c r="U69" s="90">
        <v>0</v>
      </c>
      <c r="V69" s="89">
        <f t="shared" si="2"/>
        <v>0</v>
      </c>
      <c r="W69" s="88">
        <f t="shared" si="6"/>
        <v>0</v>
      </c>
      <c r="X69" s="92"/>
      <c r="Y69" s="91">
        <v>0</v>
      </c>
      <c r="Z69" s="91">
        <v>0</v>
      </c>
      <c r="AA69" s="90">
        <v>0</v>
      </c>
      <c r="AB69" s="89">
        <f t="shared" si="3"/>
        <v>0</v>
      </c>
      <c r="AC69" s="88">
        <f t="shared" si="4"/>
        <v>0</v>
      </c>
    </row>
    <row r="70" spans="1:29" x14ac:dyDescent="0.3">
      <c r="A70" s="95">
        <v>54</v>
      </c>
      <c r="B70" s="94" t="s">
        <v>438</v>
      </c>
      <c r="C70" s="55">
        <v>54</v>
      </c>
      <c r="D70" s="55" t="s">
        <v>685</v>
      </c>
      <c r="E70" s="55"/>
      <c r="F70" s="55"/>
      <c r="G70" s="55"/>
      <c r="H70" s="56"/>
      <c r="I70" s="57"/>
      <c r="J70" s="56"/>
      <c r="K70" s="93">
        <f t="shared" si="0"/>
        <v>0</v>
      </c>
      <c r="L70" s="92"/>
      <c r="M70" s="91">
        <v>0</v>
      </c>
      <c r="N70" s="91">
        <v>0</v>
      </c>
      <c r="O70" s="90">
        <v>0</v>
      </c>
      <c r="P70" s="89">
        <f t="shared" si="1"/>
        <v>0</v>
      </c>
      <c r="Q70" s="88">
        <f t="shared" si="5"/>
        <v>0</v>
      </c>
      <c r="R70" s="92"/>
      <c r="S70" s="91">
        <v>0</v>
      </c>
      <c r="T70" s="91">
        <v>0</v>
      </c>
      <c r="U70" s="90">
        <v>0</v>
      </c>
      <c r="V70" s="89">
        <f t="shared" si="2"/>
        <v>0</v>
      </c>
      <c r="W70" s="88">
        <f t="shared" si="6"/>
        <v>0</v>
      </c>
      <c r="X70" s="92"/>
      <c r="Y70" s="91">
        <v>0</v>
      </c>
      <c r="Z70" s="91">
        <v>0</v>
      </c>
      <c r="AA70" s="90">
        <v>0</v>
      </c>
      <c r="AB70" s="89">
        <f t="shared" si="3"/>
        <v>0</v>
      </c>
      <c r="AC70" s="88">
        <f t="shared" si="4"/>
        <v>0</v>
      </c>
    </row>
    <row r="71" spans="1:29" x14ac:dyDescent="0.3">
      <c r="A71" s="95">
        <v>55</v>
      </c>
      <c r="B71" s="94" t="s">
        <v>438</v>
      </c>
      <c r="C71" s="55">
        <v>55</v>
      </c>
      <c r="D71" s="55" t="s">
        <v>684</v>
      </c>
      <c r="E71" s="55"/>
      <c r="F71" s="55"/>
      <c r="G71" s="55"/>
      <c r="H71" s="56"/>
      <c r="I71" s="57"/>
      <c r="J71" s="56"/>
      <c r="K71" s="93">
        <f t="shared" si="0"/>
        <v>0</v>
      </c>
      <c r="L71" s="92"/>
      <c r="M71" s="91">
        <v>0</v>
      </c>
      <c r="N71" s="91">
        <v>0</v>
      </c>
      <c r="O71" s="90">
        <v>0</v>
      </c>
      <c r="P71" s="89">
        <f t="shared" si="1"/>
        <v>0</v>
      </c>
      <c r="Q71" s="88">
        <f t="shared" si="5"/>
        <v>0</v>
      </c>
      <c r="R71" s="92"/>
      <c r="S71" s="91">
        <v>0</v>
      </c>
      <c r="T71" s="91">
        <v>0</v>
      </c>
      <c r="U71" s="90">
        <v>0</v>
      </c>
      <c r="V71" s="89">
        <f t="shared" si="2"/>
        <v>0</v>
      </c>
      <c r="W71" s="88">
        <f t="shared" si="6"/>
        <v>0</v>
      </c>
      <c r="X71" s="92"/>
      <c r="Y71" s="91">
        <v>0</v>
      </c>
      <c r="Z71" s="91">
        <v>0</v>
      </c>
      <c r="AA71" s="90">
        <v>0</v>
      </c>
      <c r="AB71" s="89">
        <f t="shared" si="3"/>
        <v>0</v>
      </c>
      <c r="AC71" s="88">
        <f t="shared" si="4"/>
        <v>0</v>
      </c>
    </row>
    <row r="72" spans="1:29" x14ac:dyDescent="0.3">
      <c r="A72" s="95">
        <v>56</v>
      </c>
      <c r="B72" s="94" t="s">
        <v>438</v>
      </c>
      <c r="C72" s="55">
        <v>56</v>
      </c>
      <c r="D72" s="55" t="s">
        <v>683</v>
      </c>
      <c r="E72" s="55"/>
      <c r="F72" s="55"/>
      <c r="G72" s="55"/>
      <c r="H72" s="56"/>
      <c r="I72" s="57"/>
      <c r="J72" s="56"/>
      <c r="K72" s="93">
        <f t="shared" si="0"/>
        <v>0</v>
      </c>
      <c r="L72" s="92"/>
      <c r="M72" s="91">
        <v>0</v>
      </c>
      <c r="N72" s="91">
        <v>0</v>
      </c>
      <c r="O72" s="90">
        <v>0</v>
      </c>
      <c r="P72" s="89">
        <f t="shared" si="1"/>
        <v>0</v>
      </c>
      <c r="Q72" s="88">
        <f t="shared" si="5"/>
        <v>0</v>
      </c>
      <c r="R72" s="92"/>
      <c r="S72" s="91">
        <v>0</v>
      </c>
      <c r="T72" s="91">
        <v>0</v>
      </c>
      <c r="U72" s="90">
        <v>0</v>
      </c>
      <c r="V72" s="89">
        <f t="shared" si="2"/>
        <v>0</v>
      </c>
      <c r="W72" s="88">
        <f t="shared" si="6"/>
        <v>0</v>
      </c>
      <c r="X72" s="92"/>
      <c r="Y72" s="91">
        <v>0</v>
      </c>
      <c r="Z72" s="91">
        <v>0</v>
      </c>
      <c r="AA72" s="90">
        <v>0</v>
      </c>
      <c r="AB72" s="89">
        <f t="shared" si="3"/>
        <v>0</v>
      </c>
      <c r="AC72" s="88">
        <f t="shared" si="4"/>
        <v>0</v>
      </c>
    </row>
    <row r="73" spans="1:29" x14ac:dyDescent="0.3">
      <c r="A73" s="95">
        <v>57</v>
      </c>
      <c r="B73" s="94" t="s">
        <v>438</v>
      </c>
      <c r="C73" s="55">
        <v>57</v>
      </c>
      <c r="D73" s="55" t="s">
        <v>682</v>
      </c>
      <c r="E73" s="55"/>
      <c r="F73" s="55"/>
      <c r="G73" s="55"/>
      <c r="H73" s="56"/>
      <c r="I73" s="57"/>
      <c r="J73" s="56"/>
      <c r="K73" s="93">
        <f t="shared" si="0"/>
        <v>0</v>
      </c>
      <c r="L73" s="92"/>
      <c r="M73" s="91">
        <v>0</v>
      </c>
      <c r="N73" s="91">
        <v>0</v>
      </c>
      <c r="O73" s="90">
        <v>0</v>
      </c>
      <c r="P73" s="89">
        <f t="shared" si="1"/>
        <v>0</v>
      </c>
      <c r="Q73" s="88">
        <f t="shared" si="5"/>
        <v>0</v>
      </c>
      <c r="R73" s="92"/>
      <c r="S73" s="91">
        <v>0</v>
      </c>
      <c r="T73" s="91">
        <v>0</v>
      </c>
      <c r="U73" s="90">
        <v>0</v>
      </c>
      <c r="V73" s="89">
        <f t="shared" si="2"/>
        <v>0</v>
      </c>
      <c r="W73" s="88">
        <f t="shared" si="6"/>
        <v>0</v>
      </c>
      <c r="X73" s="92"/>
      <c r="Y73" s="91">
        <v>0</v>
      </c>
      <c r="Z73" s="91">
        <v>0</v>
      </c>
      <c r="AA73" s="90">
        <v>0</v>
      </c>
      <c r="AB73" s="89">
        <f t="shared" si="3"/>
        <v>0</v>
      </c>
      <c r="AC73" s="88">
        <f t="shared" si="4"/>
        <v>0</v>
      </c>
    </row>
    <row r="74" spans="1:29" x14ac:dyDescent="0.3">
      <c r="A74" s="95">
        <v>58</v>
      </c>
      <c r="B74" s="94" t="s">
        <v>438</v>
      </c>
      <c r="C74" s="55">
        <v>58</v>
      </c>
      <c r="D74" s="55" t="s">
        <v>681</v>
      </c>
      <c r="E74" s="55"/>
      <c r="F74" s="55"/>
      <c r="G74" s="55"/>
      <c r="H74" s="56"/>
      <c r="I74" s="57"/>
      <c r="J74" s="56"/>
      <c r="K74" s="93">
        <f t="shared" si="0"/>
        <v>0</v>
      </c>
      <c r="L74" s="92"/>
      <c r="M74" s="91">
        <v>0</v>
      </c>
      <c r="N74" s="91">
        <v>0</v>
      </c>
      <c r="O74" s="90">
        <v>0</v>
      </c>
      <c r="P74" s="89">
        <f t="shared" si="1"/>
        <v>0</v>
      </c>
      <c r="Q74" s="88">
        <f t="shared" si="5"/>
        <v>0</v>
      </c>
      <c r="R74" s="92"/>
      <c r="S74" s="91">
        <v>0</v>
      </c>
      <c r="T74" s="91">
        <v>0</v>
      </c>
      <c r="U74" s="90">
        <v>0</v>
      </c>
      <c r="V74" s="89">
        <f t="shared" si="2"/>
        <v>0</v>
      </c>
      <c r="W74" s="88">
        <f t="shared" si="6"/>
        <v>0</v>
      </c>
      <c r="X74" s="92"/>
      <c r="Y74" s="91">
        <v>0</v>
      </c>
      <c r="Z74" s="91">
        <v>0</v>
      </c>
      <c r="AA74" s="90">
        <v>0</v>
      </c>
      <c r="AB74" s="89">
        <f t="shared" si="3"/>
        <v>0</v>
      </c>
      <c r="AC74" s="88">
        <f t="shared" si="4"/>
        <v>0</v>
      </c>
    </row>
    <row r="75" spans="1:29" x14ac:dyDescent="0.3">
      <c r="A75" s="95">
        <v>59</v>
      </c>
      <c r="B75" s="94" t="s">
        <v>438</v>
      </c>
      <c r="C75" s="55">
        <v>59</v>
      </c>
      <c r="D75" s="55" t="s">
        <v>680</v>
      </c>
      <c r="E75" s="55"/>
      <c r="F75" s="55"/>
      <c r="G75" s="55"/>
      <c r="H75" s="56"/>
      <c r="I75" s="57"/>
      <c r="J75" s="56"/>
      <c r="K75" s="93">
        <f t="shared" si="0"/>
        <v>0</v>
      </c>
      <c r="L75" s="92"/>
      <c r="M75" s="91">
        <v>0</v>
      </c>
      <c r="N75" s="91">
        <v>0</v>
      </c>
      <c r="O75" s="90">
        <v>0</v>
      </c>
      <c r="P75" s="89">
        <f t="shared" si="1"/>
        <v>0</v>
      </c>
      <c r="Q75" s="88">
        <f t="shared" si="5"/>
        <v>0</v>
      </c>
      <c r="R75" s="92"/>
      <c r="S75" s="91">
        <v>0</v>
      </c>
      <c r="T75" s="91">
        <v>0</v>
      </c>
      <c r="U75" s="90">
        <v>0</v>
      </c>
      <c r="V75" s="89">
        <f t="shared" si="2"/>
        <v>0</v>
      </c>
      <c r="W75" s="88">
        <f t="shared" si="6"/>
        <v>0</v>
      </c>
      <c r="X75" s="92"/>
      <c r="Y75" s="91">
        <v>0</v>
      </c>
      <c r="Z75" s="91">
        <v>0</v>
      </c>
      <c r="AA75" s="90">
        <v>0</v>
      </c>
      <c r="AB75" s="89">
        <f t="shared" si="3"/>
        <v>0</v>
      </c>
      <c r="AC75" s="88">
        <f t="shared" si="4"/>
        <v>0</v>
      </c>
    </row>
    <row r="76" spans="1:29" x14ac:dyDescent="0.3">
      <c r="A76" s="95">
        <v>60</v>
      </c>
      <c r="B76" s="94" t="s">
        <v>438</v>
      </c>
      <c r="C76" s="55">
        <v>60</v>
      </c>
      <c r="D76" s="55" t="s">
        <v>679</v>
      </c>
      <c r="E76" s="55"/>
      <c r="F76" s="55"/>
      <c r="G76" s="55"/>
      <c r="H76" s="56"/>
      <c r="I76" s="57"/>
      <c r="J76" s="56"/>
      <c r="K76" s="93">
        <f t="shared" si="0"/>
        <v>0</v>
      </c>
      <c r="L76" s="92"/>
      <c r="M76" s="91">
        <v>0</v>
      </c>
      <c r="N76" s="91">
        <v>0</v>
      </c>
      <c r="O76" s="90">
        <v>0</v>
      </c>
      <c r="P76" s="89">
        <f t="shared" si="1"/>
        <v>0</v>
      </c>
      <c r="Q76" s="88">
        <f t="shared" si="5"/>
        <v>0</v>
      </c>
      <c r="R76" s="92"/>
      <c r="S76" s="91">
        <v>0</v>
      </c>
      <c r="T76" s="91">
        <v>0</v>
      </c>
      <c r="U76" s="90">
        <v>0</v>
      </c>
      <c r="V76" s="89">
        <f t="shared" si="2"/>
        <v>0</v>
      </c>
      <c r="W76" s="88">
        <f t="shared" si="6"/>
        <v>0</v>
      </c>
      <c r="X76" s="92"/>
      <c r="Y76" s="91">
        <v>0</v>
      </c>
      <c r="Z76" s="91">
        <v>0</v>
      </c>
      <c r="AA76" s="90">
        <v>0</v>
      </c>
      <c r="AB76" s="89">
        <f t="shared" si="3"/>
        <v>0</v>
      </c>
      <c r="AC76" s="88">
        <f t="shared" si="4"/>
        <v>0</v>
      </c>
    </row>
    <row r="77" spans="1:29" x14ac:dyDescent="0.3">
      <c r="A77" s="95">
        <v>61</v>
      </c>
      <c r="B77" s="94" t="s">
        <v>438</v>
      </c>
      <c r="C77" s="55">
        <v>61</v>
      </c>
      <c r="D77" s="55" t="s">
        <v>678</v>
      </c>
      <c r="E77" s="55"/>
      <c r="F77" s="55"/>
      <c r="G77" s="55"/>
      <c r="H77" s="56"/>
      <c r="I77" s="57"/>
      <c r="J77" s="56"/>
      <c r="K77" s="93">
        <f t="shared" si="0"/>
        <v>0</v>
      </c>
      <c r="L77" s="92"/>
      <c r="M77" s="91">
        <v>0</v>
      </c>
      <c r="N77" s="91">
        <v>0</v>
      </c>
      <c r="O77" s="90">
        <v>0</v>
      </c>
      <c r="P77" s="89">
        <f t="shared" si="1"/>
        <v>0</v>
      </c>
      <c r="Q77" s="88">
        <f t="shared" si="5"/>
        <v>0</v>
      </c>
      <c r="R77" s="92"/>
      <c r="S77" s="91">
        <v>0</v>
      </c>
      <c r="T77" s="91">
        <v>0</v>
      </c>
      <c r="U77" s="90">
        <v>0</v>
      </c>
      <c r="V77" s="89">
        <f t="shared" si="2"/>
        <v>0</v>
      </c>
      <c r="W77" s="88">
        <f t="shared" si="6"/>
        <v>0</v>
      </c>
      <c r="X77" s="92"/>
      <c r="Y77" s="91">
        <v>0</v>
      </c>
      <c r="Z77" s="91">
        <v>0</v>
      </c>
      <c r="AA77" s="90">
        <v>0</v>
      </c>
      <c r="AB77" s="89">
        <f t="shared" si="3"/>
        <v>0</v>
      </c>
      <c r="AC77" s="88">
        <f t="shared" si="4"/>
        <v>0</v>
      </c>
    </row>
    <row r="78" spans="1:29" x14ac:dyDescent="0.3">
      <c r="A78" s="95">
        <v>62</v>
      </c>
      <c r="B78" s="94" t="s">
        <v>438</v>
      </c>
      <c r="C78" s="55">
        <v>62</v>
      </c>
      <c r="D78" s="55" t="s">
        <v>677</v>
      </c>
      <c r="E78" s="55"/>
      <c r="F78" s="55"/>
      <c r="G78" s="55"/>
      <c r="H78" s="56"/>
      <c r="I78" s="57"/>
      <c r="J78" s="56"/>
      <c r="K78" s="93">
        <f t="shared" si="0"/>
        <v>0</v>
      </c>
      <c r="L78" s="92"/>
      <c r="M78" s="91">
        <v>0</v>
      </c>
      <c r="N78" s="91">
        <v>0</v>
      </c>
      <c r="O78" s="90">
        <v>0</v>
      </c>
      <c r="P78" s="89">
        <f t="shared" si="1"/>
        <v>0</v>
      </c>
      <c r="Q78" s="88">
        <f t="shared" si="5"/>
        <v>0</v>
      </c>
      <c r="R78" s="92"/>
      <c r="S78" s="91">
        <v>0</v>
      </c>
      <c r="T78" s="91">
        <v>0</v>
      </c>
      <c r="U78" s="90">
        <v>0</v>
      </c>
      <c r="V78" s="89">
        <f t="shared" si="2"/>
        <v>0</v>
      </c>
      <c r="W78" s="88">
        <f t="shared" si="6"/>
        <v>0</v>
      </c>
      <c r="X78" s="92"/>
      <c r="Y78" s="91">
        <v>0</v>
      </c>
      <c r="Z78" s="91">
        <v>0</v>
      </c>
      <c r="AA78" s="90">
        <v>0</v>
      </c>
      <c r="AB78" s="89">
        <f t="shared" si="3"/>
        <v>0</v>
      </c>
      <c r="AC78" s="88">
        <f t="shared" si="4"/>
        <v>0</v>
      </c>
    </row>
    <row r="79" spans="1:29" x14ac:dyDescent="0.3">
      <c r="A79" s="95">
        <v>63</v>
      </c>
      <c r="B79" s="94" t="s">
        <v>438</v>
      </c>
      <c r="C79" s="55">
        <v>63</v>
      </c>
      <c r="D79" s="55" t="s">
        <v>676</v>
      </c>
      <c r="E79" s="55"/>
      <c r="F79" s="55"/>
      <c r="G79" s="55"/>
      <c r="H79" s="56"/>
      <c r="I79" s="57"/>
      <c r="J79" s="56"/>
      <c r="K79" s="93">
        <f t="shared" si="0"/>
        <v>0</v>
      </c>
      <c r="L79" s="92"/>
      <c r="M79" s="91">
        <v>0</v>
      </c>
      <c r="N79" s="91">
        <v>0</v>
      </c>
      <c r="O79" s="90">
        <v>0</v>
      </c>
      <c r="P79" s="89">
        <f t="shared" si="1"/>
        <v>0</v>
      </c>
      <c r="Q79" s="88">
        <f t="shared" si="5"/>
        <v>0</v>
      </c>
      <c r="R79" s="92"/>
      <c r="S79" s="91">
        <v>0</v>
      </c>
      <c r="T79" s="91">
        <v>0</v>
      </c>
      <c r="U79" s="90">
        <v>0</v>
      </c>
      <c r="V79" s="89">
        <f t="shared" si="2"/>
        <v>0</v>
      </c>
      <c r="W79" s="88">
        <f t="shared" si="6"/>
        <v>0</v>
      </c>
      <c r="X79" s="92"/>
      <c r="Y79" s="91">
        <v>0</v>
      </c>
      <c r="Z79" s="91">
        <v>0</v>
      </c>
      <c r="AA79" s="90">
        <v>0</v>
      </c>
      <c r="AB79" s="89">
        <f t="shared" si="3"/>
        <v>0</v>
      </c>
      <c r="AC79" s="88">
        <f t="shared" si="4"/>
        <v>0</v>
      </c>
    </row>
    <row r="80" spans="1:29" x14ac:dyDescent="0.3">
      <c r="A80" s="95">
        <v>64</v>
      </c>
      <c r="B80" s="94" t="s">
        <v>438</v>
      </c>
      <c r="C80" s="55">
        <v>64</v>
      </c>
      <c r="D80" s="55" t="s">
        <v>675</v>
      </c>
      <c r="E80" s="55"/>
      <c r="F80" s="55"/>
      <c r="G80" s="55"/>
      <c r="H80" s="56"/>
      <c r="I80" s="57"/>
      <c r="J80" s="56"/>
      <c r="K80" s="93">
        <f t="shared" ref="K80:K143" si="7">IF(I80=0,0,H80*8*(1/I80))</f>
        <v>0</v>
      </c>
      <c r="L80" s="92"/>
      <c r="M80" s="91">
        <v>0</v>
      </c>
      <c r="N80" s="91">
        <v>0</v>
      </c>
      <c r="O80" s="90">
        <v>0</v>
      </c>
      <c r="P80" s="89">
        <f t="shared" ref="P80:P143" si="8">IF(I80=0,0,IF(M80=0,0,1/I80*N80))</f>
        <v>0</v>
      </c>
      <c r="Q80" s="88">
        <f t="shared" si="5"/>
        <v>0</v>
      </c>
      <c r="R80" s="92"/>
      <c r="S80" s="91">
        <v>0</v>
      </c>
      <c r="T80" s="91">
        <v>0</v>
      </c>
      <c r="U80" s="90">
        <v>0</v>
      </c>
      <c r="V80" s="89">
        <f t="shared" ref="V80:V143" si="9">IF(O80=0,0,IF(S80=0,0,1/O80*T80))</f>
        <v>0</v>
      </c>
      <c r="W80" s="88">
        <f t="shared" si="6"/>
        <v>0</v>
      </c>
      <c r="X80" s="92"/>
      <c r="Y80" s="91">
        <v>0</v>
      </c>
      <c r="Z80" s="91">
        <v>0</v>
      </c>
      <c r="AA80" s="90">
        <v>0</v>
      </c>
      <c r="AB80" s="89">
        <f t="shared" ref="AB80:AB143" si="10">IF(U80=0,0,IF(Y80=0,0,1/U80*Z80))</f>
        <v>0</v>
      </c>
      <c r="AC80" s="88">
        <f t="shared" ref="AC80:AC143" si="11">IF(Y80=0,0,IF(W80=0,0,T80*8*Y80/AB80))</f>
        <v>0</v>
      </c>
    </row>
    <row r="81" spans="1:29" x14ac:dyDescent="0.3">
      <c r="A81" s="95">
        <v>65</v>
      </c>
      <c r="B81" s="94" t="s">
        <v>438</v>
      </c>
      <c r="C81" s="55">
        <v>65</v>
      </c>
      <c r="D81" s="55" t="s">
        <v>674</v>
      </c>
      <c r="E81" s="55"/>
      <c r="F81" s="55"/>
      <c r="G81" s="55"/>
      <c r="H81" s="56"/>
      <c r="I81" s="57"/>
      <c r="J81" s="56"/>
      <c r="K81" s="93">
        <f t="shared" si="7"/>
        <v>0</v>
      </c>
      <c r="L81" s="92"/>
      <c r="M81" s="91">
        <v>0</v>
      </c>
      <c r="N81" s="91">
        <v>0</v>
      </c>
      <c r="O81" s="90">
        <v>0</v>
      </c>
      <c r="P81" s="89">
        <f t="shared" si="8"/>
        <v>0</v>
      </c>
      <c r="Q81" s="88">
        <f t="shared" ref="Q81:Q144" si="12">IF(N81=0,0,K81/N81)</f>
        <v>0</v>
      </c>
      <c r="R81" s="92"/>
      <c r="S81" s="91">
        <v>0</v>
      </c>
      <c r="T81" s="91">
        <v>0</v>
      </c>
      <c r="U81" s="90">
        <v>0</v>
      </c>
      <c r="V81" s="89">
        <f t="shared" si="9"/>
        <v>0</v>
      </c>
      <c r="W81" s="88">
        <f t="shared" ref="W81:W144" si="13">IF(K81=0,0,IF(T81=0,0,Q81/T81))</f>
        <v>0</v>
      </c>
      <c r="X81" s="92"/>
      <c r="Y81" s="91">
        <v>0</v>
      </c>
      <c r="Z81" s="91">
        <v>0</v>
      </c>
      <c r="AA81" s="90">
        <v>0</v>
      </c>
      <c r="AB81" s="89">
        <f t="shared" si="10"/>
        <v>0</v>
      </c>
      <c r="AC81" s="88">
        <f t="shared" si="11"/>
        <v>0</v>
      </c>
    </row>
    <row r="82" spans="1:29" x14ac:dyDescent="0.3">
      <c r="A82" s="95">
        <v>66</v>
      </c>
      <c r="B82" s="94" t="s">
        <v>438</v>
      </c>
      <c r="C82" s="55">
        <v>66</v>
      </c>
      <c r="D82" s="55" t="s">
        <v>673</v>
      </c>
      <c r="E82" s="55"/>
      <c r="F82" s="55"/>
      <c r="G82" s="55"/>
      <c r="H82" s="56"/>
      <c r="I82" s="57"/>
      <c r="J82" s="56"/>
      <c r="K82" s="93">
        <f t="shared" si="7"/>
        <v>0</v>
      </c>
      <c r="L82" s="92"/>
      <c r="M82" s="91">
        <v>0</v>
      </c>
      <c r="N82" s="91">
        <v>0</v>
      </c>
      <c r="O82" s="90">
        <v>0</v>
      </c>
      <c r="P82" s="89">
        <f t="shared" si="8"/>
        <v>0</v>
      </c>
      <c r="Q82" s="88">
        <f t="shared" si="12"/>
        <v>0</v>
      </c>
      <c r="R82" s="92"/>
      <c r="S82" s="91">
        <v>0</v>
      </c>
      <c r="T82" s="91">
        <v>0</v>
      </c>
      <c r="U82" s="90">
        <v>0</v>
      </c>
      <c r="V82" s="89">
        <f t="shared" si="9"/>
        <v>0</v>
      </c>
      <c r="W82" s="88">
        <f t="shared" si="13"/>
        <v>0</v>
      </c>
      <c r="X82" s="92"/>
      <c r="Y82" s="91">
        <v>0</v>
      </c>
      <c r="Z82" s="91">
        <v>0</v>
      </c>
      <c r="AA82" s="90">
        <v>0</v>
      </c>
      <c r="AB82" s="89">
        <f t="shared" si="10"/>
        <v>0</v>
      </c>
      <c r="AC82" s="88">
        <f t="shared" si="11"/>
        <v>0</v>
      </c>
    </row>
    <row r="83" spans="1:29" x14ac:dyDescent="0.3">
      <c r="A83" s="95">
        <v>67</v>
      </c>
      <c r="B83" s="94" t="s">
        <v>438</v>
      </c>
      <c r="C83" s="55">
        <v>67</v>
      </c>
      <c r="D83" s="55" t="s">
        <v>672</v>
      </c>
      <c r="E83" s="55"/>
      <c r="F83" s="55"/>
      <c r="G83" s="55"/>
      <c r="H83" s="56"/>
      <c r="I83" s="57"/>
      <c r="J83" s="56"/>
      <c r="K83" s="93">
        <f t="shared" si="7"/>
        <v>0</v>
      </c>
      <c r="L83" s="92"/>
      <c r="M83" s="91">
        <v>0</v>
      </c>
      <c r="N83" s="91">
        <v>0</v>
      </c>
      <c r="O83" s="90">
        <v>0</v>
      </c>
      <c r="P83" s="89">
        <f t="shared" si="8"/>
        <v>0</v>
      </c>
      <c r="Q83" s="88">
        <f t="shared" si="12"/>
        <v>0</v>
      </c>
      <c r="R83" s="92"/>
      <c r="S83" s="91">
        <v>0</v>
      </c>
      <c r="T83" s="91">
        <v>0</v>
      </c>
      <c r="U83" s="90">
        <v>0</v>
      </c>
      <c r="V83" s="89">
        <f t="shared" si="9"/>
        <v>0</v>
      </c>
      <c r="W83" s="88">
        <f t="shared" si="13"/>
        <v>0</v>
      </c>
      <c r="X83" s="92"/>
      <c r="Y83" s="91">
        <v>0</v>
      </c>
      <c r="Z83" s="91">
        <v>0</v>
      </c>
      <c r="AA83" s="90">
        <v>0</v>
      </c>
      <c r="AB83" s="89">
        <f t="shared" si="10"/>
        <v>0</v>
      </c>
      <c r="AC83" s="88">
        <f t="shared" si="11"/>
        <v>0</v>
      </c>
    </row>
    <row r="84" spans="1:29" x14ac:dyDescent="0.3">
      <c r="A84" s="95">
        <v>68</v>
      </c>
      <c r="B84" s="94" t="s">
        <v>438</v>
      </c>
      <c r="C84" s="55">
        <v>68</v>
      </c>
      <c r="D84" s="55" t="s">
        <v>671</v>
      </c>
      <c r="E84" s="55"/>
      <c r="F84" s="55"/>
      <c r="G84" s="55"/>
      <c r="H84" s="56"/>
      <c r="I84" s="57"/>
      <c r="J84" s="56"/>
      <c r="K84" s="93">
        <f t="shared" si="7"/>
        <v>0</v>
      </c>
      <c r="L84" s="92"/>
      <c r="M84" s="91">
        <v>0</v>
      </c>
      <c r="N84" s="91">
        <v>0</v>
      </c>
      <c r="O84" s="90">
        <v>0</v>
      </c>
      <c r="P84" s="89">
        <f t="shared" si="8"/>
        <v>0</v>
      </c>
      <c r="Q84" s="88">
        <f t="shared" si="12"/>
        <v>0</v>
      </c>
      <c r="R84" s="92"/>
      <c r="S84" s="91">
        <v>0</v>
      </c>
      <c r="T84" s="91">
        <v>0</v>
      </c>
      <c r="U84" s="90">
        <v>0</v>
      </c>
      <c r="V84" s="89">
        <f t="shared" si="9"/>
        <v>0</v>
      </c>
      <c r="W84" s="88">
        <f t="shared" si="13"/>
        <v>0</v>
      </c>
      <c r="X84" s="92"/>
      <c r="Y84" s="91">
        <v>0</v>
      </c>
      <c r="Z84" s="91">
        <v>0</v>
      </c>
      <c r="AA84" s="90">
        <v>0</v>
      </c>
      <c r="AB84" s="89">
        <f t="shared" si="10"/>
        <v>0</v>
      </c>
      <c r="AC84" s="88">
        <f t="shared" si="11"/>
        <v>0</v>
      </c>
    </row>
    <row r="85" spans="1:29" x14ac:dyDescent="0.3">
      <c r="A85" s="95">
        <v>69</v>
      </c>
      <c r="B85" s="94" t="s">
        <v>438</v>
      </c>
      <c r="C85" s="55">
        <v>69</v>
      </c>
      <c r="D85" s="55" t="s">
        <v>670</v>
      </c>
      <c r="E85" s="55"/>
      <c r="F85" s="55"/>
      <c r="G85" s="55"/>
      <c r="H85" s="56"/>
      <c r="I85" s="57"/>
      <c r="J85" s="56"/>
      <c r="K85" s="93">
        <f t="shared" si="7"/>
        <v>0</v>
      </c>
      <c r="L85" s="92"/>
      <c r="M85" s="91">
        <v>0</v>
      </c>
      <c r="N85" s="91">
        <v>0</v>
      </c>
      <c r="O85" s="90">
        <v>0</v>
      </c>
      <c r="P85" s="89">
        <f t="shared" si="8"/>
        <v>0</v>
      </c>
      <c r="Q85" s="88">
        <f t="shared" si="12"/>
        <v>0</v>
      </c>
      <c r="R85" s="92"/>
      <c r="S85" s="91">
        <v>0</v>
      </c>
      <c r="T85" s="91">
        <v>0</v>
      </c>
      <c r="U85" s="90">
        <v>0</v>
      </c>
      <c r="V85" s="89">
        <f t="shared" si="9"/>
        <v>0</v>
      </c>
      <c r="W85" s="88">
        <f t="shared" si="13"/>
        <v>0</v>
      </c>
      <c r="X85" s="92"/>
      <c r="Y85" s="91">
        <v>0</v>
      </c>
      <c r="Z85" s="91">
        <v>0</v>
      </c>
      <c r="AA85" s="90">
        <v>0</v>
      </c>
      <c r="AB85" s="89">
        <f t="shared" si="10"/>
        <v>0</v>
      </c>
      <c r="AC85" s="88">
        <f t="shared" si="11"/>
        <v>0</v>
      </c>
    </row>
    <row r="86" spans="1:29" x14ac:dyDescent="0.3">
      <c r="A86" s="95">
        <v>70</v>
      </c>
      <c r="B86" s="94" t="s">
        <v>438</v>
      </c>
      <c r="C86" s="55">
        <v>70</v>
      </c>
      <c r="D86" s="55" t="s">
        <v>669</v>
      </c>
      <c r="E86" s="55"/>
      <c r="F86" s="55"/>
      <c r="G86" s="55"/>
      <c r="H86" s="56"/>
      <c r="I86" s="57"/>
      <c r="J86" s="56"/>
      <c r="K86" s="93">
        <f t="shared" si="7"/>
        <v>0</v>
      </c>
      <c r="L86" s="92"/>
      <c r="M86" s="91">
        <v>0</v>
      </c>
      <c r="N86" s="91">
        <v>0</v>
      </c>
      <c r="O86" s="90">
        <v>0</v>
      </c>
      <c r="P86" s="89">
        <f t="shared" si="8"/>
        <v>0</v>
      </c>
      <c r="Q86" s="88">
        <f t="shared" si="12"/>
        <v>0</v>
      </c>
      <c r="R86" s="92"/>
      <c r="S86" s="91">
        <v>0</v>
      </c>
      <c r="T86" s="91">
        <v>0</v>
      </c>
      <c r="U86" s="90">
        <v>0</v>
      </c>
      <c r="V86" s="89">
        <f t="shared" si="9"/>
        <v>0</v>
      </c>
      <c r="W86" s="88">
        <f t="shared" si="13"/>
        <v>0</v>
      </c>
      <c r="X86" s="92"/>
      <c r="Y86" s="91">
        <v>0</v>
      </c>
      <c r="Z86" s="91">
        <v>0</v>
      </c>
      <c r="AA86" s="90">
        <v>0</v>
      </c>
      <c r="AB86" s="89">
        <f t="shared" si="10"/>
        <v>0</v>
      </c>
      <c r="AC86" s="88">
        <f t="shared" si="11"/>
        <v>0</v>
      </c>
    </row>
    <row r="87" spans="1:29" x14ac:dyDescent="0.3">
      <c r="A87" s="95">
        <v>71</v>
      </c>
      <c r="B87" s="94" t="s">
        <v>438</v>
      </c>
      <c r="C87" s="55">
        <v>71</v>
      </c>
      <c r="D87" s="55" t="s">
        <v>668</v>
      </c>
      <c r="E87" s="55"/>
      <c r="F87" s="55"/>
      <c r="G87" s="55"/>
      <c r="H87" s="56"/>
      <c r="I87" s="57"/>
      <c r="J87" s="56"/>
      <c r="K87" s="93">
        <f t="shared" si="7"/>
        <v>0</v>
      </c>
      <c r="L87" s="92"/>
      <c r="M87" s="91">
        <v>0</v>
      </c>
      <c r="N87" s="91">
        <v>0</v>
      </c>
      <c r="O87" s="90">
        <v>0</v>
      </c>
      <c r="P87" s="89">
        <f t="shared" si="8"/>
        <v>0</v>
      </c>
      <c r="Q87" s="88">
        <f t="shared" si="12"/>
        <v>0</v>
      </c>
      <c r="R87" s="92"/>
      <c r="S87" s="91">
        <v>0</v>
      </c>
      <c r="T87" s="91">
        <v>0</v>
      </c>
      <c r="U87" s="90">
        <v>0</v>
      </c>
      <c r="V87" s="89">
        <f t="shared" si="9"/>
        <v>0</v>
      </c>
      <c r="W87" s="88">
        <f t="shared" si="13"/>
        <v>0</v>
      </c>
      <c r="X87" s="92"/>
      <c r="Y87" s="91">
        <v>0</v>
      </c>
      <c r="Z87" s="91">
        <v>0</v>
      </c>
      <c r="AA87" s="90">
        <v>0</v>
      </c>
      <c r="AB87" s="89">
        <f t="shared" si="10"/>
        <v>0</v>
      </c>
      <c r="AC87" s="88">
        <f t="shared" si="11"/>
        <v>0</v>
      </c>
    </row>
    <row r="88" spans="1:29" x14ac:dyDescent="0.3">
      <c r="A88" s="95">
        <v>72</v>
      </c>
      <c r="B88" s="94" t="s">
        <v>438</v>
      </c>
      <c r="C88" s="55">
        <v>72</v>
      </c>
      <c r="D88" s="55" t="s">
        <v>667</v>
      </c>
      <c r="E88" s="55"/>
      <c r="F88" s="55"/>
      <c r="G88" s="55"/>
      <c r="H88" s="56"/>
      <c r="I88" s="57"/>
      <c r="J88" s="56"/>
      <c r="K88" s="93">
        <f t="shared" si="7"/>
        <v>0</v>
      </c>
      <c r="L88" s="92"/>
      <c r="M88" s="91">
        <v>0</v>
      </c>
      <c r="N88" s="91">
        <v>0</v>
      </c>
      <c r="O88" s="90">
        <v>0</v>
      </c>
      <c r="P88" s="89">
        <f t="shared" si="8"/>
        <v>0</v>
      </c>
      <c r="Q88" s="88">
        <f t="shared" si="12"/>
        <v>0</v>
      </c>
      <c r="R88" s="92"/>
      <c r="S88" s="91">
        <v>0</v>
      </c>
      <c r="T88" s="91">
        <v>0</v>
      </c>
      <c r="U88" s="90">
        <v>0</v>
      </c>
      <c r="V88" s="89">
        <f t="shared" si="9"/>
        <v>0</v>
      </c>
      <c r="W88" s="88">
        <f t="shared" si="13"/>
        <v>0</v>
      </c>
      <c r="X88" s="92"/>
      <c r="Y88" s="91">
        <v>0</v>
      </c>
      <c r="Z88" s="91">
        <v>0</v>
      </c>
      <c r="AA88" s="90">
        <v>0</v>
      </c>
      <c r="AB88" s="89">
        <f t="shared" si="10"/>
        <v>0</v>
      </c>
      <c r="AC88" s="88">
        <f t="shared" si="11"/>
        <v>0</v>
      </c>
    </row>
    <row r="89" spans="1:29" x14ac:dyDescent="0.3">
      <c r="A89" s="95">
        <v>73</v>
      </c>
      <c r="B89" s="94" t="s">
        <v>438</v>
      </c>
      <c r="C89" s="55">
        <v>73</v>
      </c>
      <c r="D89" s="55" t="s">
        <v>666</v>
      </c>
      <c r="E89" s="55"/>
      <c r="F89" s="55"/>
      <c r="G89" s="55"/>
      <c r="H89" s="56"/>
      <c r="I89" s="57"/>
      <c r="J89" s="56"/>
      <c r="K89" s="93">
        <f t="shared" si="7"/>
        <v>0</v>
      </c>
      <c r="L89" s="92"/>
      <c r="M89" s="91">
        <v>0</v>
      </c>
      <c r="N89" s="91">
        <v>0</v>
      </c>
      <c r="O89" s="90">
        <v>0</v>
      </c>
      <c r="P89" s="89">
        <f t="shared" si="8"/>
        <v>0</v>
      </c>
      <c r="Q89" s="88">
        <f t="shared" si="12"/>
        <v>0</v>
      </c>
      <c r="R89" s="92"/>
      <c r="S89" s="91">
        <v>0</v>
      </c>
      <c r="T89" s="91">
        <v>0</v>
      </c>
      <c r="U89" s="90">
        <v>0</v>
      </c>
      <c r="V89" s="89">
        <f t="shared" si="9"/>
        <v>0</v>
      </c>
      <c r="W89" s="88">
        <f t="shared" si="13"/>
        <v>0</v>
      </c>
      <c r="X89" s="92"/>
      <c r="Y89" s="91">
        <v>0</v>
      </c>
      <c r="Z89" s="91">
        <v>0</v>
      </c>
      <c r="AA89" s="90">
        <v>0</v>
      </c>
      <c r="AB89" s="89">
        <f t="shared" si="10"/>
        <v>0</v>
      </c>
      <c r="AC89" s="88">
        <f t="shared" si="11"/>
        <v>0</v>
      </c>
    </row>
    <row r="90" spans="1:29" x14ac:dyDescent="0.3">
      <c r="A90" s="95">
        <v>74</v>
      </c>
      <c r="B90" s="94" t="s">
        <v>438</v>
      </c>
      <c r="C90" s="55">
        <v>74</v>
      </c>
      <c r="D90" s="55" t="s">
        <v>665</v>
      </c>
      <c r="E90" s="55"/>
      <c r="F90" s="55"/>
      <c r="G90" s="55"/>
      <c r="H90" s="56"/>
      <c r="I90" s="57"/>
      <c r="J90" s="56"/>
      <c r="K90" s="93">
        <f t="shared" si="7"/>
        <v>0</v>
      </c>
      <c r="L90" s="92"/>
      <c r="M90" s="91">
        <v>0</v>
      </c>
      <c r="N90" s="91">
        <v>0</v>
      </c>
      <c r="O90" s="90">
        <v>0</v>
      </c>
      <c r="P90" s="89">
        <f t="shared" si="8"/>
        <v>0</v>
      </c>
      <c r="Q90" s="88">
        <f t="shared" si="12"/>
        <v>0</v>
      </c>
      <c r="R90" s="92"/>
      <c r="S90" s="91">
        <v>0</v>
      </c>
      <c r="T90" s="91">
        <v>0</v>
      </c>
      <c r="U90" s="90">
        <v>0</v>
      </c>
      <c r="V90" s="89">
        <f t="shared" si="9"/>
        <v>0</v>
      </c>
      <c r="W90" s="88">
        <f t="shared" si="13"/>
        <v>0</v>
      </c>
      <c r="X90" s="92"/>
      <c r="Y90" s="91">
        <v>0</v>
      </c>
      <c r="Z90" s="91">
        <v>0</v>
      </c>
      <c r="AA90" s="90">
        <v>0</v>
      </c>
      <c r="AB90" s="89">
        <f t="shared" si="10"/>
        <v>0</v>
      </c>
      <c r="AC90" s="88">
        <f t="shared" si="11"/>
        <v>0</v>
      </c>
    </row>
    <row r="91" spans="1:29" x14ac:dyDescent="0.3">
      <c r="A91" s="95">
        <v>75</v>
      </c>
      <c r="B91" s="94" t="s">
        <v>438</v>
      </c>
      <c r="C91" s="55">
        <v>75</v>
      </c>
      <c r="D91" s="55" t="s">
        <v>664</v>
      </c>
      <c r="E91" s="55"/>
      <c r="F91" s="55"/>
      <c r="G91" s="55"/>
      <c r="H91" s="56"/>
      <c r="I91" s="57"/>
      <c r="J91" s="56"/>
      <c r="K91" s="93">
        <f t="shared" si="7"/>
        <v>0</v>
      </c>
      <c r="L91" s="92"/>
      <c r="M91" s="91">
        <v>0</v>
      </c>
      <c r="N91" s="91">
        <v>0</v>
      </c>
      <c r="O91" s="90">
        <v>0</v>
      </c>
      <c r="P91" s="89">
        <f t="shared" si="8"/>
        <v>0</v>
      </c>
      <c r="Q91" s="88">
        <f t="shared" si="12"/>
        <v>0</v>
      </c>
      <c r="R91" s="92"/>
      <c r="S91" s="91">
        <v>0</v>
      </c>
      <c r="T91" s="91">
        <v>0</v>
      </c>
      <c r="U91" s="90">
        <v>0</v>
      </c>
      <c r="V91" s="89">
        <f t="shared" si="9"/>
        <v>0</v>
      </c>
      <c r="W91" s="88">
        <f t="shared" si="13"/>
        <v>0</v>
      </c>
      <c r="X91" s="92"/>
      <c r="Y91" s="91">
        <v>0</v>
      </c>
      <c r="Z91" s="91">
        <v>0</v>
      </c>
      <c r="AA91" s="90">
        <v>0</v>
      </c>
      <c r="AB91" s="89">
        <f t="shared" si="10"/>
        <v>0</v>
      </c>
      <c r="AC91" s="88">
        <f t="shared" si="11"/>
        <v>0</v>
      </c>
    </row>
    <row r="92" spans="1:29" x14ac:dyDescent="0.3">
      <c r="A92" s="95">
        <v>76</v>
      </c>
      <c r="B92" s="94" t="s">
        <v>438</v>
      </c>
      <c r="C92" s="55">
        <v>76</v>
      </c>
      <c r="D92" s="55" t="s">
        <v>663</v>
      </c>
      <c r="E92" s="55"/>
      <c r="F92" s="55"/>
      <c r="G92" s="55"/>
      <c r="H92" s="56"/>
      <c r="I92" s="57"/>
      <c r="J92" s="56"/>
      <c r="K92" s="93">
        <f t="shared" si="7"/>
        <v>0</v>
      </c>
      <c r="L92" s="92"/>
      <c r="M92" s="91">
        <v>0</v>
      </c>
      <c r="N92" s="91">
        <v>0</v>
      </c>
      <c r="O92" s="90">
        <v>0</v>
      </c>
      <c r="P92" s="89">
        <f t="shared" si="8"/>
        <v>0</v>
      </c>
      <c r="Q92" s="88">
        <f t="shared" si="12"/>
        <v>0</v>
      </c>
      <c r="R92" s="92"/>
      <c r="S92" s="91">
        <v>0</v>
      </c>
      <c r="T92" s="91">
        <v>0</v>
      </c>
      <c r="U92" s="90">
        <v>0</v>
      </c>
      <c r="V92" s="89">
        <f t="shared" si="9"/>
        <v>0</v>
      </c>
      <c r="W92" s="88">
        <f t="shared" si="13"/>
        <v>0</v>
      </c>
      <c r="X92" s="92"/>
      <c r="Y92" s="91">
        <v>0</v>
      </c>
      <c r="Z92" s="91">
        <v>0</v>
      </c>
      <c r="AA92" s="90">
        <v>0</v>
      </c>
      <c r="AB92" s="89">
        <f t="shared" si="10"/>
        <v>0</v>
      </c>
      <c r="AC92" s="88">
        <f t="shared" si="11"/>
        <v>0</v>
      </c>
    </row>
    <row r="93" spans="1:29" x14ac:dyDescent="0.3">
      <c r="A93" s="95">
        <v>77</v>
      </c>
      <c r="B93" s="94" t="s">
        <v>438</v>
      </c>
      <c r="C93" s="55">
        <v>77</v>
      </c>
      <c r="D93" s="55" t="s">
        <v>662</v>
      </c>
      <c r="E93" s="55"/>
      <c r="F93" s="55"/>
      <c r="G93" s="55"/>
      <c r="H93" s="56"/>
      <c r="I93" s="57"/>
      <c r="J93" s="56"/>
      <c r="K93" s="93">
        <f t="shared" si="7"/>
        <v>0</v>
      </c>
      <c r="L93" s="92"/>
      <c r="M93" s="91">
        <v>0</v>
      </c>
      <c r="N93" s="91">
        <v>0</v>
      </c>
      <c r="O93" s="90">
        <v>0</v>
      </c>
      <c r="P93" s="89">
        <f t="shared" si="8"/>
        <v>0</v>
      </c>
      <c r="Q93" s="88">
        <f t="shared" si="12"/>
        <v>0</v>
      </c>
      <c r="R93" s="92"/>
      <c r="S93" s="91">
        <v>0</v>
      </c>
      <c r="T93" s="91">
        <v>0</v>
      </c>
      <c r="U93" s="90">
        <v>0</v>
      </c>
      <c r="V93" s="89">
        <f t="shared" si="9"/>
        <v>0</v>
      </c>
      <c r="W93" s="88">
        <f t="shared" si="13"/>
        <v>0</v>
      </c>
      <c r="X93" s="92"/>
      <c r="Y93" s="91">
        <v>0</v>
      </c>
      <c r="Z93" s="91">
        <v>0</v>
      </c>
      <c r="AA93" s="90">
        <v>0</v>
      </c>
      <c r="AB93" s="89">
        <f t="shared" si="10"/>
        <v>0</v>
      </c>
      <c r="AC93" s="88">
        <f t="shared" si="11"/>
        <v>0</v>
      </c>
    </row>
    <row r="94" spans="1:29" x14ac:dyDescent="0.3">
      <c r="A94" s="95">
        <v>78</v>
      </c>
      <c r="B94" s="94" t="s">
        <v>438</v>
      </c>
      <c r="C94" s="55">
        <v>78</v>
      </c>
      <c r="D94" s="55" t="s">
        <v>661</v>
      </c>
      <c r="E94" s="55"/>
      <c r="F94" s="55"/>
      <c r="G94" s="55"/>
      <c r="H94" s="56"/>
      <c r="I94" s="57"/>
      <c r="J94" s="56"/>
      <c r="K94" s="93">
        <f t="shared" si="7"/>
        <v>0</v>
      </c>
      <c r="L94" s="92"/>
      <c r="M94" s="91">
        <v>0</v>
      </c>
      <c r="N94" s="91">
        <v>0</v>
      </c>
      <c r="O94" s="90">
        <v>0</v>
      </c>
      <c r="P94" s="89">
        <f t="shared" si="8"/>
        <v>0</v>
      </c>
      <c r="Q94" s="88">
        <f t="shared" si="12"/>
        <v>0</v>
      </c>
      <c r="R94" s="92"/>
      <c r="S94" s="91">
        <v>0</v>
      </c>
      <c r="T94" s="91">
        <v>0</v>
      </c>
      <c r="U94" s="90">
        <v>0</v>
      </c>
      <c r="V94" s="89">
        <f t="shared" si="9"/>
        <v>0</v>
      </c>
      <c r="W94" s="88">
        <f t="shared" si="13"/>
        <v>0</v>
      </c>
      <c r="X94" s="92"/>
      <c r="Y94" s="91">
        <v>0</v>
      </c>
      <c r="Z94" s="91">
        <v>0</v>
      </c>
      <c r="AA94" s="90">
        <v>0</v>
      </c>
      <c r="AB94" s="89">
        <f t="shared" si="10"/>
        <v>0</v>
      </c>
      <c r="AC94" s="88">
        <f t="shared" si="11"/>
        <v>0</v>
      </c>
    </row>
    <row r="95" spans="1:29" x14ac:dyDescent="0.3">
      <c r="A95" s="95">
        <v>79</v>
      </c>
      <c r="B95" s="94" t="s">
        <v>438</v>
      </c>
      <c r="C95" s="55">
        <v>79</v>
      </c>
      <c r="D95" s="55" t="s">
        <v>660</v>
      </c>
      <c r="E95" s="55"/>
      <c r="F95" s="55"/>
      <c r="G95" s="55"/>
      <c r="H95" s="56"/>
      <c r="I95" s="57"/>
      <c r="J95" s="56"/>
      <c r="K95" s="93">
        <f t="shared" si="7"/>
        <v>0</v>
      </c>
      <c r="L95" s="92"/>
      <c r="M95" s="91">
        <v>0</v>
      </c>
      <c r="N95" s="91">
        <v>0</v>
      </c>
      <c r="O95" s="90">
        <v>0</v>
      </c>
      <c r="P95" s="89">
        <f t="shared" si="8"/>
        <v>0</v>
      </c>
      <c r="Q95" s="88">
        <f t="shared" si="12"/>
        <v>0</v>
      </c>
      <c r="R95" s="92"/>
      <c r="S95" s="91">
        <v>0</v>
      </c>
      <c r="T95" s="91">
        <v>0</v>
      </c>
      <c r="U95" s="90">
        <v>0</v>
      </c>
      <c r="V95" s="89">
        <f t="shared" si="9"/>
        <v>0</v>
      </c>
      <c r="W95" s="88">
        <f t="shared" si="13"/>
        <v>0</v>
      </c>
      <c r="X95" s="92"/>
      <c r="Y95" s="91">
        <v>0</v>
      </c>
      <c r="Z95" s="91">
        <v>0</v>
      </c>
      <c r="AA95" s="90">
        <v>0</v>
      </c>
      <c r="AB95" s="89">
        <f t="shared" si="10"/>
        <v>0</v>
      </c>
      <c r="AC95" s="88">
        <f t="shared" si="11"/>
        <v>0</v>
      </c>
    </row>
    <row r="96" spans="1:29" x14ac:dyDescent="0.3">
      <c r="A96" s="95">
        <v>80</v>
      </c>
      <c r="B96" s="94" t="s">
        <v>438</v>
      </c>
      <c r="C96" s="55">
        <v>80</v>
      </c>
      <c r="D96" s="55" t="s">
        <v>72</v>
      </c>
      <c r="E96" s="55"/>
      <c r="F96" s="55"/>
      <c r="G96" s="55"/>
      <c r="H96" s="56"/>
      <c r="I96" s="57"/>
      <c r="J96" s="56"/>
      <c r="K96" s="93">
        <f t="shared" si="7"/>
        <v>0</v>
      </c>
      <c r="L96" s="92"/>
      <c r="M96" s="91">
        <v>0</v>
      </c>
      <c r="N96" s="91">
        <v>0</v>
      </c>
      <c r="O96" s="90">
        <v>0</v>
      </c>
      <c r="P96" s="89">
        <f t="shared" si="8"/>
        <v>0</v>
      </c>
      <c r="Q96" s="88">
        <f t="shared" si="12"/>
        <v>0</v>
      </c>
      <c r="R96" s="92"/>
      <c r="S96" s="91">
        <v>0</v>
      </c>
      <c r="T96" s="91">
        <v>0</v>
      </c>
      <c r="U96" s="90">
        <v>0</v>
      </c>
      <c r="V96" s="89">
        <f t="shared" si="9"/>
        <v>0</v>
      </c>
      <c r="W96" s="88">
        <f t="shared" si="13"/>
        <v>0</v>
      </c>
      <c r="X96" s="92"/>
      <c r="Y96" s="91">
        <v>0</v>
      </c>
      <c r="Z96" s="91">
        <v>0</v>
      </c>
      <c r="AA96" s="90">
        <v>0</v>
      </c>
      <c r="AB96" s="89">
        <f t="shared" si="10"/>
        <v>0</v>
      </c>
      <c r="AC96" s="88">
        <f t="shared" si="11"/>
        <v>0</v>
      </c>
    </row>
    <row r="97" spans="1:29" x14ac:dyDescent="0.3">
      <c r="A97" s="95">
        <v>81</v>
      </c>
      <c r="B97" s="94" t="s">
        <v>438</v>
      </c>
      <c r="C97" s="55">
        <v>81</v>
      </c>
      <c r="D97" s="55" t="s">
        <v>74</v>
      </c>
      <c r="E97" s="55"/>
      <c r="F97" s="55"/>
      <c r="G97" s="55"/>
      <c r="H97" s="56"/>
      <c r="I97" s="57"/>
      <c r="J97" s="56"/>
      <c r="K97" s="93">
        <f t="shared" si="7"/>
        <v>0</v>
      </c>
      <c r="L97" s="92"/>
      <c r="M97" s="91">
        <v>0</v>
      </c>
      <c r="N97" s="91">
        <v>0</v>
      </c>
      <c r="O97" s="90">
        <v>0</v>
      </c>
      <c r="P97" s="89">
        <f t="shared" si="8"/>
        <v>0</v>
      </c>
      <c r="Q97" s="88">
        <f t="shared" si="12"/>
        <v>0</v>
      </c>
      <c r="R97" s="92"/>
      <c r="S97" s="91">
        <v>0</v>
      </c>
      <c r="T97" s="91">
        <v>0</v>
      </c>
      <c r="U97" s="90">
        <v>0</v>
      </c>
      <c r="V97" s="89">
        <f t="shared" si="9"/>
        <v>0</v>
      </c>
      <c r="W97" s="88">
        <f t="shared" si="13"/>
        <v>0</v>
      </c>
      <c r="X97" s="92"/>
      <c r="Y97" s="91">
        <v>0</v>
      </c>
      <c r="Z97" s="91">
        <v>0</v>
      </c>
      <c r="AA97" s="90">
        <v>0</v>
      </c>
      <c r="AB97" s="89">
        <f t="shared" si="10"/>
        <v>0</v>
      </c>
      <c r="AC97" s="88">
        <f t="shared" si="11"/>
        <v>0</v>
      </c>
    </row>
    <row r="98" spans="1:29" x14ac:dyDescent="0.3">
      <c r="A98" s="95">
        <v>82</v>
      </c>
      <c r="B98" s="94" t="s">
        <v>438</v>
      </c>
      <c r="C98" s="55">
        <v>82</v>
      </c>
      <c r="D98" s="55" t="s">
        <v>76</v>
      </c>
      <c r="E98" s="55"/>
      <c r="F98" s="55"/>
      <c r="G98" s="55"/>
      <c r="H98" s="56"/>
      <c r="I98" s="57"/>
      <c r="J98" s="56"/>
      <c r="K98" s="93">
        <f t="shared" si="7"/>
        <v>0</v>
      </c>
      <c r="L98" s="92"/>
      <c r="M98" s="91">
        <v>0</v>
      </c>
      <c r="N98" s="91">
        <v>0</v>
      </c>
      <c r="O98" s="90">
        <v>0</v>
      </c>
      <c r="P98" s="89">
        <f t="shared" si="8"/>
        <v>0</v>
      </c>
      <c r="Q98" s="88">
        <f t="shared" si="12"/>
        <v>0</v>
      </c>
      <c r="R98" s="92"/>
      <c r="S98" s="91">
        <v>0</v>
      </c>
      <c r="T98" s="91">
        <v>0</v>
      </c>
      <c r="U98" s="90">
        <v>0</v>
      </c>
      <c r="V98" s="89">
        <f t="shared" si="9"/>
        <v>0</v>
      </c>
      <c r="W98" s="88">
        <f t="shared" si="13"/>
        <v>0</v>
      </c>
      <c r="X98" s="92"/>
      <c r="Y98" s="91">
        <v>0</v>
      </c>
      <c r="Z98" s="91">
        <v>0</v>
      </c>
      <c r="AA98" s="90">
        <v>0</v>
      </c>
      <c r="AB98" s="89">
        <f t="shared" si="10"/>
        <v>0</v>
      </c>
      <c r="AC98" s="88">
        <f t="shared" si="11"/>
        <v>0</v>
      </c>
    </row>
    <row r="99" spans="1:29" x14ac:dyDescent="0.3">
      <c r="A99" s="95">
        <v>83</v>
      </c>
      <c r="B99" s="94" t="s">
        <v>438</v>
      </c>
      <c r="C99" s="55">
        <v>83</v>
      </c>
      <c r="D99" s="55" t="s">
        <v>78</v>
      </c>
      <c r="E99" s="55"/>
      <c r="F99" s="55"/>
      <c r="G99" s="55"/>
      <c r="H99" s="56"/>
      <c r="I99" s="57"/>
      <c r="J99" s="56"/>
      <c r="K99" s="93">
        <f t="shared" si="7"/>
        <v>0</v>
      </c>
      <c r="L99" s="92"/>
      <c r="M99" s="91">
        <v>0</v>
      </c>
      <c r="N99" s="91">
        <v>0</v>
      </c>
      <c r="O99" s="90">
        <v>0</v>
      </c>
      <c r="P99" s="89">
        <f t="shared" si="8"/>
        <v>0</v>
      </c>
      <c r="Q99" s="88">
        <f t="shared" si="12"/>
        <v>0</v>
      </c>
      <c r="R99" s="92"/>
      <c r="S99" s="91">
        <v>0</v>
      </c>
      <c r="T99" s="91">
        <v>0</v>
      </c>
      <c r="U99" s="90">
        <v>0</v>
      </c>
      <c r="V99" s="89">
        <f t="shared" si="9"/>
        <v>0</v>
      </c>
      <c r="W99" s="88">
        <f t="shared" si="13"/>
        <v>0</v>
      </c>
      <c r="X99" s="92"/>
      <c r="Y99" s="91">
        <v>0</v>
      </c>
      <c r="Z99" s="91">
        <v>0</v>
      </c>
      <c r="AA99" s="90">
        <v>0</v>
      </c>
      <c r="AB99" s="89">
        <f t="shared" si="10"/>
        <v>0</v>
      </c>
      <c r="AC99" s="88">
        <f t="shared" si="11"/>
        <v>0</v>
      </c>
    </row>
    <row r="100" spans="1:29" x14ac:dyDescent="0.3">
      <c r="A100" s="95">
        <v>84</v>
      </c>
      <c r="B100" s="94" t="s">
        <v>438</v>
      </c>
      <c r="C100" s="55">
        <v>84</v>
      </c>
      <c r="D100" s="55" t="s">
        <v>80</v>
      </c>
      <c r="E100" s="55"/>
      <c r="F100" s="55"/>
      <c r="G100" s="55"/>
      <c r="H100" s="56"/>
      <c r="I100" s="57"/>
      <c r="J100" s="56"/>
      <c r="K100" s="93">
        <f t="shared" si="7"/>
        <v>0</v>
      </c>
      <c r="L100" s="92"/>
      <c r="M100" s="91">
        <v>0</v>
      </c>
      <c r="N100" s="91">
        <v>0</v>
      </c>
      <c r="O100" s="90">
        <v>0</v>
      </c>
      <c r="P100" s="89">
        <f t="shared" si="8"/>
        <v>0</v>
      </c>
      <c r="Q100" s="88">
        <f t="shared" si="12"/>
        <v>0</v>
      </c>
      <c r="R100" s="92"/>
      <c r="S100" s="91">
        <v>0</v>
      </c>
      <c r="T100" s="91">
        <v>0</v>
      </c>
      <c r="U100" s="90">
        <v>0</v>
      </c>
      <c r="V100" s="89">
        <f t="shared" si="9"/>
        <v>0</v>
      </c>
      <c r="W100" s="88">
        <f t="shared" si="13"/>
        <v>0</v>
      </c>
      <c r="X100" s="92"/>
      <c r="Y100" s="91">
        <v>0</v>
      </c>
      <c r="Z100" s="91">
        <v>0</v>
      </c>
      <c r="AA100" s="90">
        <v>0</v>
      </c>
      <c r="AB100" s="89">
        <f t="shared" si="10"/>
        <v>0</v>
      </c>
      <c r="AC100" s="88">
        <f t="shared" si="11"/>
        <v>0</v>
      </c>
    </row>
    <row r="101" spans="1:29" x14ac:dyDescent="0.3">
      <c r="A101" s="95">
        <v>85</v>
      </c>
      <c r="B101" s="94" t="s">
        <v>438</v>
      </c>
      <c r="C101" s="55">
        <v>85</v>
      </c>
      <c r="D101" s="55" t="s">
        <v>82</v>
      </c>
      <c r="E101" s="55"/>
      <c r="F101" s="55"/>
      <c r="G101" s="55"/>
      <c r="H101" s="56"/>
      <c r="I101" s="57"/>
      <c r="J101" s="56"/>
      <c r="K101" s="93">
        <f t="shared" si="7"/>
        <v>0</v>
      </c>
      <c r="L101" s="92"/>
      <c r="M101" s="91">
        <v>0</v>
      </c>
      <c r="N101" s="91">
        <v>0</v>
      </c>
      <c r="O101" s="90">
        <v>0</v>
      </c>
      <c r="P101" s="89">
        <f t="shared" si="8"/>
        <v>0</v>
      </c>
      <c r="Q101" s="88">
        <f t="shared" si="12"/>
        <v>0</v>
      </c>
      <c r="R101" s="92"/>
      <c r="S101" s="91">
        <v>0</v>
      </c>
      <c r="T101" s="91">
        <v>0</v>
      </c>
      <c r="U101" s="90">
        <v>0</v>
      </c>
      <c r="V101" s="89">
        <f t="shared" si="9"/>
        <v>0</v>
      </c>
      <c r="W101" s="88">
        <f t="shared" si="13"/>
        <v>0</v>
      </c>
      <c r="X101" s="92"/>
      <c r="Y101" s="91">
        <v>0</v>
      </c>
      <c r="Z101" s="91">
        <v>0</v>
      </c>
      <c r="AA101" s="90">
        <v>0</v>
      </c>
      <c r="AB101" s="89">
        <f t="shared" si="10"/>
        <v>0</v>
      </c>
      <c r="AC101" s="88">
        <f t="shared" si="11"/>
        <v>0</v>
      </c>
    </row>
    <row r="102" spans="1:29" x14ac:dyDescent="0.3">
      <c r="A102" s="95">
        <v>86</v>
      </c>
      <c r="B102" s="94" t="s">
        <v>438</v>
      </c>
      <c r="C102" s="55">
        <v>86</v>
      </c>
      <c r="D102" s="55" t="s">
        <v>84</v>
      </c>
      <c r="E102" s="55"/>
      <c r="F102" s="55"/>
      <c r="G102" s="55"/>
      <c r="H102" s="56"/>
      <c r="I102" s="57"/>
      <c r="J102" s="56"/>
      <c r="K102" s="93">
        <f t="shared" si="7"/>
        <v>0</v>
      </c>
      <c r="L102" s="92"/>
      <c r="M102" s="91">
        <v>0</v>
      </c>
      <c r="N102" s="91">
        <v>0</v>
      </c>
      <c r="O102" s="90">
        <v>0</v>
      </c>
      <c r="P102" s="89">
        <f t="shared" si="8"/>
        <v>0</v>
      </c>
      <c r="Q102" s="88">
        <f t="shared" si="12"/>
        <v>0</v>
      </c>
      <c r="R102" s="92"/>
      <c r="S102" s="91">
        <v>0</v>
      </c>
      <c r="T102" s="91">
        <v>0</v>
      </c>
      <c r="U102" s="90">
        <v>0</v>
      </c>
      <c r="V102" s="89">
        <f t="shared" si="9"/>
        <v>0</v>
      </c>
      <c r="W102" s="88">
        <f t="shared" si="13"/>
        <v>0</v>
      </c>
      <c r="X102" s="92"/>
      <c r="Y102" s="91">
        <v>0</v>
      </c>
      <c r="Z102" s="91">
        <v>0</v>
      </c>
      <c r="AA102" s="90">
        <v>0</v>
      </c>
      <c r="AB102" s="89">
        <f t="shared" si="10"/>
        <v>0</v>
      </c>
      <c r="AC102" s="88">
        <f t="shared" si="11"/>
        <v>0</v>
      </c>
    </row>
    <row r="103" spans="1:29" x14ac:dyDescent="0.3">
      <c r="A103" s="95">
        <v>87</v>
      </c>
      <c r="B103" s="94" t="s">
        <v>438</v>
      </c>
      <c r="C103" s="55">
        <v>87</v>
      </c>
      <c r="D103" s="55" t="s">
        <v>659</v>
      </c>
      <c r="E103" s="55"/>
      <c r="F103" s="55"/>
      <c r="G103" s="55"/>
      <c r="H103" s="56"/>
      <c r="I103" s="57"/>
      <c r="J103" s="56"/>
      <c r="K103" s="93">
        <f t="shared" si="7"/>
        <v>0</v>
      </c>
      <c r="L103" s="92"/>
      <c r="M103" s="91">
        <v>0</v>
      </c>
      <c r="N103" s="91">
        <v>0</v>
      </c>
      <c r="O103" s="90">
        <v>0</v>
      </c>
      <c r="P103" s="89">
        <f t="shared" si="8"/>
        <v>0</v>
      </c>
      <c r="Q103" s="88">
        <f t="shared" si="12"/>
        <v>0</v>
      </c>
      <c r="R103" s="92"/>
      <c r="S103" s="91">
        <v>0</v>
      </c>
      <c r="T103" s="91">
        <v>0</v>
      </c>
      <c r="U103" s="90">
        <v>0</v>
      </c>
      <c r="V103" s="89">
        <f t="shared" si="9"/>
        <v>0</v>
      </c>
      <c r="W103" s="88">
        <f t="shared" si="13"/>
        <v>0</v>
      </c>
      <c r="X103" s="92"/>
      <c r="Y103" s="91">
        <v>0</v>
      </c>
      <c r="Z103" s="91">
        <v>0</v>
      </c>
      <c r="AA103" s="90">
        <v>0</v>
      </c>
      <c r="AB103" s="89">
        <f t="shared" si="10"/>
        <v>0</v>
      </c>
      <c r="AC103" s="88">
        <f t="shared" si="11"/>
        <v>0</v>
      </c>
    </row>
    <row r="104" spans="1:29" x14ac:dyDescent="0.3">
      <c r="A104" s="95">
        <v>88</v>
      </c>
      <c r="B104" s="94" t="s">
        <v>438</v>
      </c>
      <c r="C104" s="55">
        <v>88</v>
      </c>
      <c r="D104" s="55" t="s">
        <v>658</v>
      </c>
      <c r="E104" s="55"/>
      <c r="F104" s="55"/>
      <c r="G104" s="55"/>
      <c r="H104" s="56"/>
      <c r="I104" s="57"/>
      <c r="J104" s="56"/>
      <c r="K104" s="93">
        <f t="shared" si="7"/>
        <v>0</v>
      </c>
      <c r="L104" s="92"/>
      <c r="M104" s="91">
        <v>0</v>
      </c>
      <c r="N104" s="91">
        <v>0</v>
      </c>
      <c r="O104" s="90">
        <v>0</v>
      </c>
      <c r="P104" s="89">
        <f t="shared" si="8"/>
        <v>0</v>
      </c>
      <c r="Q104" s="88">
        <f t="shared" si="12"/>
        <v>0</v>
      </c>
      <c r="R104" s="92"/>
      <c r="S104" s="91">
        <v>0</v>
      </c>
      <c r="T104" s="91">
        <v>0</v>
      </c>
      <c r="U104" s="90">
        <v>0</v>
      </c>
      <c r="V104" s="89">
        <f t="shared" si="9"/>
        <v>0</v>
      </c>
      <c r="W104" s="88">
        <f t="shared" si="13"/>
        <v>0</v>
      </c>
      <c r="X104" s="92"/>
      <c r="Y104" s="91">
        <v>0</v>
      </c>
      <c r="Z104" s="91">
        <v>0</v>
      </c>
      <c r="AA104" s="90">
        <v>0</v>
      </c>
      <c r="AB104" s="89">
        <f t="shared" si="10"/>
        <v>0</v>
      </c>
      <c r="AC104" s="88">
        <f t="shared" si="11"/>
        <v>0</v>
      </c>
    </row>
    <row r="105" spans="1:29" x14ac:dyDescent="0.3">
      <c r="A105" s="95">
        <v>89</v>
      </c>
      <c r="B105" s="94" t="s">
        <v>438</v>
      </c>
      <c r="C105" s="55">
        <v>89</v>
      </c>
      <c r="D105" s="55" t="s">
        <v>657</v>
      </c>
      <c r="E105" s="55"/>
      <c r="F105" s="55"/>
      <c r="G105" s="55"/>
      <c r="H105" s="56"/>
      <c r="I105" s="57"/>
      <c r="J105" s="56"/>
      <c r="K105" s="93">
        <f t="shared" si="7"/>
        <v>0</v>
      </c>
      <c r="L105" s="92"/>
      <c r="M105" s="91">
        <v>0</v>
      </c>
      <c r="N105" s="91">
        <v>0</v>
      </c>
      <c r="O105" s="90">
        <v>0</v>
      </c>
      <c r="P105" s="89">
        <f t="shared" si="8"/>
        <v>0</v>
      </c>
      <c r="Q105" s="88">
        <f t="shared" si="12"/>
        <v>0</v>
      </c>
      <c r="R105" s="92"/>
      <c r="S105" s="91">
        <v>0</v>
      </c>
      <c r="T105" s="91">
        <v>0</v>
      </c>
      <c r="U105" s="90">
        <v>0</v>
      </c>
      <c r="V105" s="89">
        <f t="shared" si="9"/>
        <v>0</v>
      </c>
      <c r="W105" s="88">
        <f t="shared" si="13"/>
        <v>0</v>
      </c>
      <c r="X105" s="92"/>
      <c r="Y105" s="91">
        <v>0</v>
      </c>
      <c r="Z105" s="91">
        <v>0</v>
      </c>
      <c r="AA105" s="90">
        <v>0</v>
      </c>
      <c r="AB105" s="89">
        <f t="shared" si="10"/>
        <v>0</v>
      </c>
      <c r="AC105" s="88">
        <f t="shared" si="11"/>
        <v>0</v>
      </c>
    </row>
    <row r="106" spans="1:29" x14ac:dyDescent="0.3">
      <c r="A106" s="95">
        <v>90</v>
      </c>
      <c r="B106" s="94" t="s">
        <v>438</v>
      </c>
      <c r="C106" s="55">
        <v>90</v>
      </c>
      <c r="D106" s="55" t="s">
        <v>656</v>
      </c>
      <c r="E106" s="55"/>
      <c r="F106" s="55"/>
      <c r="G106" s="55"/>
      <c r="H106" s="56"/>
      <c r="I106" s="57"/>
      <c r="J106" s="56"/>
      <c r="K106" s="93">
        <f t="shared" si="7"/>
        <v>0</v>
      </c>
      <c r="L106" s="92"/>
      <c r="M106" s="91">
        <v>0</v>
      </c>
      <c r="N106" s="91">
        <v>0</v>
      </c>
      <c r="O106" s="90">
        <v>0</v>
      </c>
      <c r="P106" s="89">
        <f t="shared" si="8"/>
        <v>0</v>
      </c>
      <c r="Q106" s="88">
        <f t="shared" si="12"/>
        <v>0</v>
      </c>
      <c r="R106" s="92"/>
      <c r="S106" s="91">
        <v>0</v>
      </c>
      <c r="T106" s="91">
        <v>0</v>
      </c>
      <c r="U106" s="90">
        <v>0</v>
      </c>
      <c r="V106" s="89">
        <f t="shared" si="9"/>
        <v>0</v>
      </c>
      <c r="W106" s="88">
        <f t="shared" si="13"/>
        <v>0</v>
      </c>
      <c r="X106" s="92"/>
      <c r="Y106" s="91">
        <v>0</v>
      </c>
      <c r="Z106" s="91">
        <v>0</v>
      </c>
      <c r="AA106" s="90">
        <v>0</v>
      </c>
      <c r="AB106" s="89">
        <f t="shared" si="10"/>
        <v>0</v>
      </c>
      <c r="AC106" s="88">
        <f t="shared" si="11"/>
        <v>0</v>
      </c>
    </row>
    <row r="107" spans="1:29" x14ac:dyDescent="0.3">
      <c r="A107" s="95">
        <v>91</v>
      </c>
      <c r="B107" s="94" t="s">
        <v>438</v>
      </c>
      <c r="C107" s="55">
        <v>91</v>
      </c>
      <c r="D107" s="55" t="s">
        <v>655</v>
      </c>
      <c r="E107" s="55"/>
      <c r="F107" s="55"/>
      <c r="G107" s="55"/>
      <c r="H107" s="56"/>
      <c r="I107" s="57"/>
      <c r="J107" s="56"/>
      <c r="K107" s="93">
        <f t="shared" si="7"/>
        <v>0</v>
      </c>
      <c r="L107" s="92"/>
      <c r="M107" s="91">
        <v>0</v>
      </c>
      <c r="N107" s="91">
        <v>0</v>
      </c>
      <c r="O107" s="90">
        <v>0</v>
      </c>
      <c r="P107" s="89">
        <f t="shared" si="8"/>
        <v>0</v>
      </c>
      <c r="Q107" s="88">
        <f t="shared" si="12"/>
        <v>0</v>
      </c>
      <c r="R107" s="92"/>
      <c r="S107" s="91">
        <v>0</v>
      </c>
      <c r="T107" s="91">
        <v>0</v>
      </c>
      <c r="U107" s="90">
        <v>0</v>
      </c>
      <c r="V107" s="89">
        <f t="shared" si="9"/>
        <v>0</v>
      </c>
      <c r="W107" s="88">
        <f t="shared" si="13"/>
        <v>0</v>
      </c>
      <c r="X107" s="92"/>
      <c r="Y107" s="91">
        <v>0</v>
      </c>
      <c r="Z107" s="91">
        <v>0</v>
      </c>
      <c r="AA107" s="90">
        <v>0</v>
      </c>
      <c r="AB107" s="89">
        <f t="shared" si="10"/>
        <v>0</v>
      </c>
      <c r="AC107" s="88">
        <f t="shared" si="11"/>
        <v>0</v>
      </c>
    </row>
    <row r="108" spans="1:29" x14ac:dyDescent="0.3">
      <c r="A108" s="95">
        <v>92</v>
      </c>
      <c r="B108" s="94" t="s">
        <v>438</v>
      </c>
      <c r="C108" s="55">
        <v>92</v>
      </c>
      <c r="D108" s="55" t="s">
        <v>654</v>
      </c>
      <c r="E108" s="55"/>
      <c r="F108" s="55"/>
      <c r="G108" s="55"/>
      <c r="H108" s="56"/>
      <c r="I108" s="57"/>
      <c r="J108" s="56"/>
      <c r="K108" s="93">
        <f t="shared" si="7"/>
        <v>0</v>
      </c>
      <c r="L108" s="92"/>
      <c r="M108" s="91">
        <v>0</v>
      </c>
      <c r="N108" s="91">
        <v>0</v>
      </c>
      <c r="O108" s="90">
        <v>0</v>
      </c>
      <c r="P108" s="89">
        <f t="shared" si="8"/>
        <v>0</v>
      </c>
      <c r="Q108" s="88">
        <f t="shared" si="12"/>
        <v>0</v>
      </c>
      <c r="R108" s="92"/>
      <c r="S108" s="91">
        <v>0</v>
      </c>
      <c r="T108" s="91">
        <v>0</v>
      </c>
      <c r="U108" s="90">
        <v>0</v>
      </c>
      <c r="V108" s="89">
        <f t="shared" si="9"/>
        <v>0</v>
      </c>
      <c r="W108" s="88">
        <f t="shared" si="13"/>
        <v>0</v>
      </c>
      <c r="X108" s="92"/>
      <c r="Y108" s="91">
        <v>0</v>
      </c>
      <c r="Z108" s="91">
        <v>0</v>
      </c>
      <c r="AA108" s="90">
        <v>0</v>
      </c>
      <c r="AB108" s="89">
        <f t="shared" si="10"/>
        <v>0</v>
      </c>
      <c r="AC108" s="88">
        <f t="shared" si="11"/>
        <v>0</v>
      </c>
    </row>
    <row r="109" spans="1:29" x14ac:dyDescent="0.3">
      <c r="A109" s="95">
        <v>93</v>
      </c>
      <c r="B109" s="94" t="s">
        <v>438</v>
      </c>
      <c r="C109" s="55">
        <v>93</v>
      </c>
      <c r="D109" s="55" t="s">
        <v>653</v>
      </c>
      <c r="E109" s="55"/>
      <c r="F109" s="55"/>
      <c r="G109" s="55"/>
      <c r="H109" s="56"/>
      <c r="I109" s="57"/>
      <c r="J109" s="56"/>
      <c r="K109" s="93">
        <f t="shared" si="7"/>
        <v>0</v>
      </c>
      <c r="L109" s="92"/>
      <c r="M109" s="91">
        <v>0</v>
      </c>
      <c r="N109" s="91">
        <v>0</v>
      </c>
      <c r="O109" s="90">
        <v>0</v>
      </c>
      <c r="P109" s="89">
        <f t="shared" si="8"/>
        <v>0</v>
      </c>
      <c r="Q109" s="88">
        <f t="shared" si="12"/>
        <v>0</v>
      </c>
      <c r="R109" s="92"/>
      <c r="S109" s="91">
        <v>0</v>
      </c>
      <c r="T109" s="91">
        <v>0</v>
      </c>
      <c r="U109" s="90">
        <v>0</v>
      </c>
      <c r="V109" s="89">
        <f t="shared" si="9"/>
        <v>0</v>
      </c>
      <c r="W109" s="88">
        <f t="shared" si="13"/>
        <v>0</v>
      </c>
      <c r="X109" s="92"/>
      <c r="Y109" s="91">
        <v>0</v>
      </c>
      <c r="Z109" s="91">
        <v>0</v>
      </c>
      <c r="AA109" s="90">
        <v>0</v>
      </c>
      <c r="AB109" s="89">
        <f t="shared" si="10"/>
        <v>0</v>
      </c>
      <c r="AC109" s="88">
        <f t="shared" si="11"/>
        <v>0</v>
      </c>
    </row>
    <row r="110" spans="1:29" x14ac:dyDescent="0.3">
      <c r="A110" s="95">
        <v>94</v>
      </c>
      <c r="B110" s="94" t="s">
        <v>438</v>
      </c>
      <c r="C110" s="55">
        <v>94</v>
      </c>
      <c r="D110" s="55" t="s">
        <v>652</v>
      </c>
      <c r="E110" s="55"/>
      <c r="F110" s="55"/>
      <c r="G110" s="55"/>
      <c r="H110" s="56"/>
      <c r="I110" s="57"/>
      <c r="J110" s="56"/>
      <c r="K110" s="93">
        <f t="shared" si="7"/>
        <v>0</v>
      </c>
      <c r="L110" s="92"/>
      <c r="M110" s="91">
        <v>0</v>
      </c>
      <c r="N110" s="91">
        <v>0</v>
      </c>
      <c r="O110" s="90">
        <v>0</v>
      </c>
      <c r="P110" s="89">
        <f t="shared" si="8"/>
        <v>0</v>
      </c>
      <c r="Q110" s="88">
        <f t="shared" si="12"/>
        <v>0</v>
      </c>
      <c r="R110" s="92"/>
      <c r="S110" s="91">
        <v>0</v>
      </c>
      <c r="T110" s="91">
        <v>0</v>
      </c>
      <c r="U110" s="90">
        <v>0</v>
      </c>
      <c r="V110" s="89">
        <f t="shared" si="9"/>
        <v>0</v>
      </c>
      <c r="W110" s="88">
        <f t="shared" si="13"/>
        <v>0</v>
      </c>
      <c r="X110" s="92"/>
      <c r="Y110" s="91">
        <v>0</v>
      </c>
      <c r="Z110" s="91">
        <v>0</v>
      </c>
      <c r="AA110" s="90">
        <v>0</v>
      </c>
      <c r="AB110" s="89">
        <f t="shared" si="10"/>
        <v>0</v>
      </c>
      <c r="AC110" s="88">
        <f t="shared" si="11"/>
        <v>0</v>
      </c>
    </row>
    <row r="111" spans="1:29" x14ac:dyDescent="0.3">
      <c r="A111" s="95">
        <v>95</v>
      </c>
      <c r="B111" s="94" t="s">
        <v>438</v>
      </c>
      <c r="C111" s="55">
        <v>95</v>
      </c>
      <c r="D111" s="55" t="s">
        <v>651</v>
      </c>
      <c r="E111" s="55"/>
      <c r="F111" s="55"/>
      <c r="G111" s="55"/>
      <c r="H111" s="56"/>
      <c r="I111" s="57"/>
      <c r="J111" s="56"/>
      <c r="K111" s="93">
        <f t="shared" si="7"/>
        <v>0</v>
      </c>
      <c r="L111" s="92"/>
      <c r="M111" s="91">
        <v>0</v>
      </c>
      <c r="N111" s="91">
        <v>0</v>
      </c>
      <c r="O111" s="90">
        <v>0</v>
      </c>
      <c r="P111" s="89">
        <f t="shared" si="8"/>
        <v>0</v>
      </c>
      <c r="Q111" s="88">
        <f t="shared" si="12"/>
        <v>0</v>
      </c>
      <c r="R111" s="92"/>
      <c r="S111" s="91">
        <v>0</v>
      </c>
      <c r="T111" s="91">
        <v>0</v>
      </c>
      <c r="U111" s="90">
        <v>0</v>
      </c>
      <c r="V111" s="89">
        <f t="shared" si="9"/>
        <v>0</v>
      </c>
      <c r="W111" s="88">
        <f t="shared" si="13"/>
        <v>0</v>
      </c>
      <c r="X111" s="92"/>
      <c r="Y111" s="91">
        <v>0</v>
      </c>
      <c r="Z111" s="91">
        <v>0</v>
      </c>
      <c r="AA111" s="90">
        <v>0</v>
      </c>
      <c r="AB111" s="89">
        <f t="shared" si="10"/>
        <v>0</v>
      </c>
      <c r="AC111" s="88">
        <f t="shared" si="11"/>
        <v>0</v>
      </c>
    </row>
    <row r="112" spans="1:29" x14ac:dyDescent="0.3">
      <c r="A112" s="95">
        <v>96</v>
      </c>
      <c r="B112" s="94" t="s">
        <v>438</v>
      </c>
      <c r="C112" s="55">
        <v>96</v>
      </c>
      <c r="D112" s="55" t="s">
        <v>86</v>
      </c>
      <c r="E112" s="55"/>
      <c r="F112" s="55"/>
      <c r="G112" s="55"/>
      <c r="H112" s="56"/>
      <c r="I112" s="57"/>
      <c r="J112" s="56"/>
      <c r="K112" s="93">
        <f t="shared" si="7"/>
        <v>0</v>
      </c>
      <c r="L112" s="92"/>
      <c r="M112" s="91">
        <v>0</v>
      </c>
      <c r="N112" s="91">
        <v>0</v>
      </c>
      <c r="O112" s="90">
        <v>0</v>
      </c>
      <c r="P112" s="89">
        <f t="shared" si="8"/>
        <v>0</v>
      </c>
      <c r="Q112" s="88">
        <f t="shared" si="12"/>
        <v>0</v>
      </c>
      <c r="R112" s="92"/>
      <c r="S112" s="91">
        <v>0</v>
      </c>
      <c r="T112" s="91">
        <v>0</v>
      </c>
      <c r="U112" s="90">
        <v>0</v>
      </c>
      <c r="V112" s="89">
        <f t="shared" si="9"/>
        <v>0</v>
      </c>
      <c r="W112" s="88">
        <f t="shared" si="13"/>
        <v>0</v>
      </c>
      <c r="X112" s="92"/>
      <c r="Y112" s="91">
        <v>0</v>
      </c>
      <c r="Z112" s="91">
        <v>0</v>
      </c>
      <c r="AA112" s="90">
        <v>0</v>
      </c>
      <c r="AB112" s="89">
        <f t="shared" si="10"/>
        <v>0</v>
      </c>
      <c r="AC112" s="88">
        <f t="shared" si="11"/>
        <v>0</v>
      </c>
    </row>
    <row r="113" spans="1:29" x14ac:dyDescent="0.3">
      <c r="A113" s="95">
        <v>97</v>
      </c>
      <c r="B113" s="94" t="s">
        <v>438</v>
      </c>
      <c r="C113" s="55">
        <v>97</v>
      </c>
      <c r="D113" s="55" t="s">
        <v>88</v>
      </c>
      <c r="E113" s="55"/>
      <c r="F113" s="55"/>
      <c r="G113" s="55"/>
      <c r="H113" s="56"/>
      <c r="I113" s="57"/>
      <c r="J113" s="56"/>
      <c r="K113" s="93">
        <f t="shared" si="7"/>
        <v>0</v>
      </c>
      <c r="L113" s="92"/>
      <c r="M113" s="91">
        <v>0</v>
      </c>
      <c r="N113" s="91">
        <v>0</v>
      </c>
      <c r="O113" s="90">
        <v>0</v>
      </c>
      <c r="P113" s="89">
        <f t="shared" si="8"/>
        <v>0</v>
      </c>
      <c r="Q113" s="88">
        <f t="shared" si="12"/>
        <v>0</v>
      </c>
      <c r="R113" s="92"/>
      <c r="S113" s="91">
        <v>0</v>
      </c>
      <c r="T113" s="91">
        <v>0</v>
      </c>
      <c r="U113" s="90">
        <v>0</v>
      </c>
      <c r="V113" s="89">
        <f t="shared" si="9"/>
        <v>0</v>
      </c>
      <c r="W113" s="88">
        <f t="shared" si="13"/>
        <v>0</v>
      </c>
      <c r="X113" s="92"/>
      <c r="Y113" s="91">
        <v>0</v>
      </c>
      <c r="Z113" s="91">
        <v>0</v>
      </c>
      <c r="AA113" s="90">
        <v>0</v>
      </c>
      <c r="AB113" s="89">
        <f t="shared" si="10"/>
        <v>0</v>
      </c>
      <c r="AC113" s="88">
        <f t="shared" si="11"/>
        <v>0</v>
      </c>
    </row>
    <row r="114" spans="1:29" x14ac:dyDescent="0.3">
      <c r="A114" s="95">
        <v>98</v>
      </c>
      <c r="B114" s="94" t="s">
        <v>438</v>
      </c>
      <c r="C114" s="55">
        <v>98</v>
      </c>
      <c r="D114" s="55" t="s">
        <v>90</v>
      </c>
      <c r="E114" s="55"/>
      <c r="F114" s="55"/>
      <c r="G114" s="55"/>
      <c r="H114" s="56"/>
      <c r="I114" s="57"/>
      <c r="J114" s="56"/>
      <c r="K114" s="93">
        <f t="shared" si="7"/>
        <v>0</v>
      </c>
      <c r="L114" s="92"/>
      <c r="M114" s="91">
        <v>0</v>
      </c>
      <c r="N114" s="91">
        <v>0</v>
      </c>
      <c r="O114" s="90">
        <v>0</v>
      </c>
      <c r="P114" s="89">
        <f t="shared" si="8"/>
        <v>0</v>
      </c>
      <c r="Q114" s="88">
        <f t="shared" si="12"/>
        <v>0</v>
      </c>
      <c r="R114" s="92"/>
      <c r="S114" s="91">
        <v>0</v>
      </c>
      <c r="T114" s="91">
        <v>0</v>
      </c>
      <c r="U114" s="90">
        <v>0</v>
      </c>
      <c r="V114" s="89">
        <f t="shared" si="9"/>
        <v>0</v>
      </c>
      <c r="W114" s="88">
        <f t="shared" si="13"/>
        <v>0</v>
      </c>
      <c r="X114" s="92"/>
      <c r="Y114" s="91">
        <v>0</v>
      </c>
      <c r="Z114" s="91">
        <v>0</v>
      </c>
      <c r="AA114" s="90">
        <v>0</v>
      </c>
      <c r="AB114" s="89">
        <f t="shared" si="10"/>
        <v>0</v>
      </c>
      <c r="AC114" s="88">
        <f t="shared" si="11"/>
        <v>0</v>
      </c>
    </row>
    <row r="115" spans="1:29" x14ac:dyDescent="0.3">
      <c r="A115" s="95">
        <v>99</v>
      </c>
      <c r="B115" s="94" t="s">
        <v>438</v>
      </c>
      <c r="C115" s="55">
        <v>99</v>
      </c>
      <c r="D115" s="55" t="s">
        <v>92</v>
      </c>
      <c r="E115" s="55"/>
      <c r="F115" s="55"/>
      <c r="G115" s="55"/>
      <c r="H115" s="56"/>
      <c r="I115" s="57"/>
      <c r="J115" s="56"/>
      <c r="K115" s="93">
        <f t="shared" si="7"/>
        <v>0</v>
      </c>
      <c r="L115" s="92"/>
      <c r="M115" s="91">
        <v>0</v>
      </c>
      <c r="N115" s="91">
        <v>0</v>
      </c>
      <c r="O115" s="90">
        <v>0</v>
      </c>
      <c r="P115" s="89">
        <f t="shared" si="8"/>
        <v>0</v>
      </c>
      <c r="Q115" s="88">
        <f t="shared" si="12"/>
        <v>0</v>
      </c>
      <c r="R115" s="92"/>
      <c r="S115" s="91">
        <v>0</v>
      </c>
      <c r="T115" s="91">
        <v>0</v>
      </c>
      <c r="U115" s="90">
        <v>0</v>
      </c>
      <c r="V115" s="89">
        <f t="shared" si="9"/>
        <v>0</v>
      </c>
      <c r="W115" s="88">
        <f t="shared" si="13"/>
        <v>0</v>
      </c>
      <c r="X115" s="92"/>
      <c r="Y115" s="91">
        <v>0</v>
      </c>
      <c r="Z115" s="91">
        <v>0</v>
      </c>
      <c r="AA115" s="90">
        <v>0</v>
      </c>
      <c r="AB115" s="89">
        <f t="shared" si="10"/>
        <v>0</v>
      </c>
      <c r="AC115" s="88">
        <f t="shared" si="11"/>
        <v>0</v>
      </c>
    </row>
    <row r="116" spans="1:29" x14ac:dyDescent="0.3">
      <c r="A116" s="95">
        <v>100</v>
      </c>
      <c r="B116" s="94" t="s">
        <v>438</v>
      </c>
      <c r="C116" s="55">
        <v>100</v>
      </c>
      <c r="D116" s="55" t="s">
        <v>94</v>
      </c>
      <c r="E116" s="55"/>
      <c r="F116" s="55"/>
      <c r="G116" s="55"/>
      <c r="H116" s="56"/>
      <c r="I116" s="57"/>
      <c r="J116" s="56"/>
      <c r="K116" s="93">
        <f t="shared" si="7"/>
        <v>0</v>
      </c>
      <c r="L116" s="92"/>
      <c r="M116" s="91">
        <v>0</v>
      </c>
      <c r="N116" s="91">
        <v>0</v>
      </c>
      <c r="O116" s="90">
        <v>0</v>
      </c>
      <c r="P116" s="89">
        <f t="shared" si="8"/>
        <v>0</v>
      </c>
      <c r="Q116" s="88">
        <f t="shared" si="12"/>
        <v>0</v>
      </c>
      <c r="R116" s="92"/>
      <c r="S116" s="91">
        <v>0</v>
      </c>
      <c r="T116" s="91">
        <v>0</v>
      </c>
      <c r="U116" s="90">
        <v>0</v>
      </c>
      <c r="V116" s="89">
        <f t="shared" si="9"/>
        <v>0</v>
      </c>
      <c r="W116" s="88">
        <f t="shared" si="13"/>
        <v>0</v>
      </c>
      <c r="X116" s="92"/>
      <c r="Y116" s="91">
        <v>0</v>
      </c>
      <c r="Z116" s="91">
        <v>0</v>
      </c>
      <c r="AA116" s="90">
        <v>0</v>
      </c>
      <c r="AB116" s="89">
        <f t="shared" si="10"/>
        <v>0</v>
      </c>
      <c r="AC116" s="88">
        <f t="shared" si="11"/>
        <v>0</v>
      </c>
    </row>
    <row r="117" spans="1:29" x14ac:dyDescent="0.3">
      <c r="A117" s="95">
        <v>101</v>
      </c>
      <c r="B117" s="94" t="s">
        <v>438</v>
      </c>
      <c r="C117" s="55">
        <v>101</v>
      </c>
      <c r="D117" s="55" t="s">
        <v>96</v>
      </c>
      <c r="E117" s="55"/>
      <c r="F117" s="55"/>
      <c r="G117" s="55"/>
      <c r="H117" s="56"/>
      <c r="I117" s="57"/>
      <c r="J117" s="56"/>
      <c r="K117" s="93">
        <f t="shared" si="7"/>
        <v>0</v>
      </c>
      <c r="L117" s="92"/>
      <c r="M117" s="91">
        <v>0</v>
      </c>
      <c r="N117" s="91">
        <v>0</v>
      </c>
      <c r="O117" s="90">
        <v>0</v>
      </c>
      <c r="P117" s="89">
        <f t="shared" si="8"/>
        <v>0</v>
      </c>
      <c r="Q117" s="88">
        <f t="shared" si="12"/>
        <v>0</v>
      </c>
      <c r="R117" s="92"/>
      <c r="S117" s="91">
        <v>0</v>
      </c>
      <c r="T117" s="91">
        <v>0</v>
      </c>
      <c r="U117" s="90">
        <v>0</v>
      </c>
      <c r="V117" s="89">
        <f t="shared" si="9"/>
        <v>0</v>
      </c>
      <c r="W117" s="88">
        <f t="shared" si="13"/>
        <v>0</v>
      </c>
      <c r="X117" s="92"/>
      <c r="Y117" s="91">
        <v>0</v>
      </c>
      <c r="Z117" s="91">
        <v>0</v>
      </c>
      <c r="AA117" s="90">
        <v>0</v>
      </c>
      <c r="AB117" s="89">
        <f t="shared" si="10"/>
        <v>0</v>
      </c>
      <c r="AC117" s="88">
        <f t="shared" si="11"/>
        <v>0</v>
      </c>
    </row>
    <row r="118" spans="1:29" x14ac:dyDescent="0.3">
      <c r="A118" s="95">
        <v>102</v>
      </c>
      <c r="B118" s="94" t="s">
        <v>438</v>
      </c>
      <c r="C118" s="55">
        <v>102</v>
      </c>
      <c r="D118" s="55" t="s">
        <v>98</v>
      </c>
      <c r="E118" s="55"/>
      <c r="F118" s="55"/>
      <c r="G118" s="55"/>
      <c r="H118" s="56"/>
      <c r="I118" s="57"/>
      <c r="J118" s="56"/>
      <c r="K118" s="93">
        <f t="shared" si="7"/>
        <v>0</v>
      </c>
      <c r="L118" s="92"/>
      <c r="M118" s="91">
        <v>0</v>
      </c>
      <c r="N118" s="91">
        <v>0</v>
      </c>
      <c r="O118" s="90">
        <v>0</v>
      </c>
      <c r="P118" s="89">
        <f t="shared" si="8"/>
        <v>0</v>
      </c>
      <c r="Q118" s="88">
        <f t="shared" si="12"/>
        <v>0</v>
      </c>
      <c r="R118" s="92"/>
      <c r="S118" s="91">
        <v>0</v>
      </c>
      <c r="T118" s="91">
        <v>0</v>
      </c>
      <c r="U118" s="90">
        <v>0</v>
      </c>
      <c r="V118" s="89">
        <f t="shared" si="9"/>
        <v>0</v>
      </c>
      <c r="W118" s="88">
        <f t="shared" si="13"/>
        <v>0</v>
      </c>
      <c r="X118" s="92"/>
      <c r="Y118" s="91">
        <v>0</v>
      </c>
      <c r="Z118" s="91">
        <v>0</v>
      </c>
      <c r="AA118" s="90">
        <v>0</v>
      </c>
      <c r="AB118" s="89">
        <f t="shared" si="10"/>
        <v>0</v>
      </c>
      <c r="AC118" s="88">
        <f t="shared" si="11"/>
        <v>0</v>
      </c>
    </row>
    <row r="119" spans="1:29" x14ac:dyDescent="0.3">
      <c r="A119" s="95">
        <v>103</v>
      </c>
      <c r="B119" s="94" t="s">
        <v>438</v>
      </c>
      <c r="C119" s="55">
        <v>103</v>
      </c>
      <c r="D119" s="55" t="s">
        <v>650</v>
      </c>
      <c r="E119" s="55"/>
      <c r="F119" s="55"/>
      <c r="G119" s="55"/>
      <c r="H119" s="56"/>
      <c r="I119" s="57"/>
      <c r="J119" s="56"/>
      <c r="K119" s="93">
        <f t="shared" si="7"/>
        <v>0</v>
      </c>
      <c r="L119" s="92"/>
      <c r="M119" s="91">
        <v>0</v>
      </c>
      <c r="N119" s="91">
        <v>0</v>
      </c>
      <c r="O119" s="90">
        <v>0</v>
      </c>
      <c r="P119" s="89">
        <f t="shared" si="8"/>
        <v>0</v>
      </c>
      <c r="Q119" s="88">
        <f t="shared" si="12"/>
        <v>0</v>
      </c>
      <c r="R119" s="92"/>
      <c r="S119" s="91">
        <v>0</v>
      </c>
      <c r="T119" s="91">
        <v>0</v>
      </c>
      <c r="U119" s="90">
        <v>0</v>
      </c>
      <c r="V119" s="89">
        <f t="shared" si="9"/>
        <v>0</v>
      </c>
      <c r="W119" s="88">
        <f t="shared" si="13"/>
        <v>0</v>
      </c>
      <c r="X119" s="92"/>
      <c r="Y119" s="91">
        <v>0</v>
      </c>
      <c r="Z119" s="91">
        <v>0</v>
      </c>
      <c r="AA119" s="90">
        <v>0</v>
      </c>
      <c r="AB119" s="89">
        <f t="shared" si="10"/>
        <v>0</v>
      </c>
      <c r="AC119" s="88">
        <f t="shared" si="11"/>
        <v>0</v>
      </c>
    </row>
    <row r="120" spans="1:29" x14ac:dyDescent="0.3">
      <c r="A120" s="95">
        <v>104</v>
      </c>
      <c r="B120" s="94" t="s">
        <v>438</v>
      </c>
      <c r="C120" s="55">
        <v>104</v>
      </c>
      <c r="D120" s="55" t="s">
        <v>649</v>
      </c>
      <c r="E120" s="55"/>
      <c r="F120" s="55"/>
      <c r="G120" s="55"/>
      <c r="H120" s="56"/>
      <c r="I120" s="57"/>
      <c r="J120" s="56"/>
      <c r="K120" s="93">
        <f t="shared" si="7"/>
        <v>0</v>
      </c>
      <c r="L120" s="92"/>
      <c r="M120" s="91">
        <v>0</v>
      </c>
      <c r="N120" s="91">
        <v>0</v>
      </c>
      <c r="O120" s="90">
        <v>0</v>
      </c>
      <c r="P120" s="89">
        <f t="shared" si="8"/>
        <v>0</v>
      </c>
      <c r="Q120" s="88">
        <f t="shared" si="12"/>
        <v>0</v>
      </c>
      <c r="R120" s="92"/>
      <c r="S120" s="91">
        <v>0</v>
      </c>
      <c r="T120" s="91">
        <v>0</v>
      </c>
      <c r="U120" s="90">
        <v>0</v>
      </c>
      <c r="V120" s="89">
        <f t="shared" si="9"/>
        <v>0</v>
      </c>
      <c r="W120" s="88">
        <f t="shared" si="13"/>
        <v>0</v>
      </c>
      <c r="X120" s="92"/>
      <c r="Y120" s="91">
        <v>0</v>
      </c>
      <c r="Z120" s="91">
        <v>0</v>
      </c>
      <c r="AA120" s="90">
        <v>0</v>
      </c>
      <c r="AB120" s="89">
        <f t="shared" si="10"/>
        <v>0</v>
      </c>
      <c r="AC120" s="88">
        <f t="shared" si="11"/>
        <v>0</v>
      </c>
    </row>
    <row r="121" spans="1:29" x14ac:dyDescent="0.3">
      <c r="A121" s="95">
        <v>105</v>
      </c>
      <c r="B121" s="94" t="s">
        <v>438</v>
      </c>
      <c r="C121" s="55">
        <v>105</v>
      </c>
      <c r="D121" s="55" t="s">
        <v>648</v>
      </c>
      <c r="E121" s="55"/>
      <c r="F121" s="55"/>
      <c r="G121" s="55"/>
      <c r="H121" s="56"/>
      <c r="I121" s="57"/>
      <c r="J121" s="56"/>
      <c r="K121" s="93">
        <f t="shared" si="7"/>
        <v>0</v>
      </c>
      <c r="L121" s="92"/>
      <c r="M121" s="91">
        <v>0</v>
      </c>
      <c r="N121" s="91">
        <v>0</v>
      </c>
      <c r="O121" s="90">
        <v>0</v>
      </c>
      <c r="P121" s="89">
        <f t="shared" si="8"/>
        <v>0</v>
      </c>
      <c r="Q121" s="88">
        <f t="shared" si="12"/>
        <v>0</v>
      </c>
      <c r="R121" s="92"/>
      <c r="S121" s="91">
        <v>0</v>
      </c>
      <c r="T121" s="91">
        <v>0</v>
      </c>
      <c r="U121" s="90">
        <v>0</v>
      </c>
      <c r="V121" s="89">
        <f t="shared" si="9"/>
        <v>0</v>
      </c>
      <c r="W121" s="88">
        <f t="shared" si="13"/>
        <v>0</v>
      </c>
      <c r="X121" s="92"/>
      <c r="Y121" s="91">
        <v>0</v>
      </c>
      <c r="Z121" s="91">
        <v>0</v>
      </c>
      <c r="AA121" s="90">
        <v>0</v>
      </c>
      <c r="AB121" s="89">
        <f t="shared" si="10"/>
        <v>0</v>
      </c>
      <c r="AC121" s="88">
        <f t="shared" si="11"/>
        <v>0</v>
      </c>
    </row>
    <row r="122" spans="1:29" x14ac:dyDescent="0.3">
      <c r="A122" s="95">
        <v>106</v>
      </c>
      <c r="B122" s="94" t="s">
        <v>438</v>
      </c>
      <c r="C122" s="55">
        <v>106</v>
      </c>
      <c r="D122" s="55" t="s">
        <v>647</v>
      </c>
      <c r="E122" s="55"/>
      <c r="F122" s="55"/>
      <c r="G122" s="55"/>
      <c r="H122" s="56"/>
      <c r="I122" s="57"/>
      <c r="J122" s="56"/>
      <c r="K122" s="93">
        <f t="shared" si="7"/>
        <v>0</v>
      </c>
      <c r="L122" s="92"/>
      <c r="M122" s="91">
        <v>0</v>
      </c>
      <c r="N122" s="91">
        <v>0</v>
      </c>
      <c r="O122" s="90">
        <v>0</v>
      </c>
      <c r="P122" s="89">
        <f t="shared" si="8"/>
        <v>0</v>
      </c>
      <c r="Q122" s="88">
        <f t="shared" si="12"/>
        <v>0</v>
      </c>
      <c r="R122" s="92"/>
      <c r="S122" s="91">
        <v>0</v>
      </c>
      <c r="T122" s="91">
        <v>0</v>
      </c>
      <c r="U122" s="90">
        <v>0</v>
      </c>
      <c r="V122" s="89">
        <f t="shared" si="9"/>
        <v>0</v>
      </c>
      <c r="W122" s="88">
        <f t="shared" si="13"/>
        <v>0</v>
      </c>
      <c r="X122" s="92"/>
      <c r="Y122" s="91">
        <v>0</v>
      </c>
      <c r="Z122" s="91">
        <v>0</v>
      </c>
      <c r="AA122" s="90">
        <v>0</v>
      </c>
      <c r="AB122" s="89">
        <f t="shared" si="10"/>
        <v>0</v>
      </c>
      <c r="AC122" s="88">
        <f t="shared" si="11"/>
        <v>0</v>
      </c>
    </row>
    <row r="123" spans="1:29" x14ac:dyDescent="0.3">
      <c r="A123" s="95">
        <v>107</v>
      </c>
      <c r="B123" s="94" t="s">
        <v>438</v>
      </c>
      <c r="C123" s="55">
        <v>107</v>
      </c>
      <c r="D123" s="55" t="s">
        <v>646</v>
      </c>
      <c r="E123" s="55"/>
      <c r="F123" s="55"/>
      <c r="G123" s="55"/>
      <c r="H123" s="56"/>
      <c r="I123" s="57"/>
      <c r="J123" s="56"/>
      <c r="K123" s="93">
        <f t="shared" si="7"/>
        <v>0</v>
      </c>
      <c r="L123" s="92"/>
      <c r="M123" s="91">
        <v>0</v>
      </c>
      <c r="N123" s="91">
        <v>0</v>
      </c>
      <c r="O123" s="90">
        <v>0</v>
      </c>
      <c r="P123" s="89">
        <f t="shared" si="8"/>
        <v>0</v>
      </c>
      <c r="Q123" s="88">
        <f t="shared" si="12"/>
        <v>0</v>
      </c>
      <c r="R123" s="92"/>
      <c r="S123" s="91">
        <v>0</v>
      </c>
      <c r="T123" s="91">
        <v>0</v>
      </c>
      <c r="U123" s="90">
        <v>0</v>
      </c>
      <c r="V123" s="89">
        <f t="shared" si="9"/>
        <v>0</v>
      </c>
      <c r="W123" s="88">
        <f t="shared" si="13"/>
        <v>0</v>
      </c>
      <c r="X123" s="92"/>
      <c r="Y123" s="91">
        <v>0</v>
      </c>
      <c r="Z123" s="91">
        <v>0</v>
      </c>
      <c r="AA123" s="90">
        <v>0</v>
      </c>
      <c r="AB123" s="89">
        <f t="shared" si="10"/>
        <v>0</v>
      </c>
      <c r="AC123" s="88">
        <f t="shared" si="11"/>
        <v>0</v>
      </c>
    </row>
    <row r="124" spans="1:29" x14ac:dyDescent="0.3">
      <c r="A124" s="95">
        <v>108</v>
      </c>
      <c r="B124" s="94" t="s">
        <v>438</v>
      </c>
      <c r="C124" s="55">
        <v>108</v>
      </c>
      <c r="D124" s="55" t="s">
        <v>645</v>
      </c>
      <c r="E124" s="55"/>
      <c r="F124" s="55"/>
      <c r="G124" s="55"/>
      <c r="H124" s="56"/>
      <c r="I124" s="57"/>
      <c r="J124" s="56"/>
      <c r="K124" s="93">
        <f t="shared" si="7"/>
        <v>0</v>
      </c>
      <c r="L124" s="92"/>
      <c r="M124" s="91">
        <v>0</v>
      </c>
      <c r="N124" s="91">
        <v>0</v>
      </c>
      <c r="O124" s="90">
        <v>0</v>
      </c>
      <c r="P124" s="89">
        <f t="shared" si="8"/>
        <v>0</v>
      </c>
      <c r="Q124" s="88">
        <f t="shared" si="12"/>
        <v>0</v>
      </c>
      <c r="R124" s="92"/>
      <c r="S124" s="91">
        <v>0</v>
      </c>
      <c r="T124" s="91">
        <v>0</v>
      </c>
      <c r="U124" s="90">
        <v>0</v>
      </c>
      <c r="V124" s="89">
        <f t="shared" si="9"/>
        <v>0</v>
      </c>
      <c r="W124" s="88">
        <f t="shared" si="13"/>
        <v>0</v>
      </c>
      <c r="X124" s="92"/>
      <c r="Y124" s="91">
        <v>0</v>
      </c>
      <c r="Z124" s="91">
        <v>0</v>
      </c>
      <c r="AA124" s="90">
        <v>0</v>
      </c>
      <c r="AB124" s="89">
        <f t="shared" si="10"/>
        <v>0</v>
      </c>
      <c r="AC124" s="88">
        <f t="shared" si="11"/>
        <v>0</v>
      </c>
    </row>
    <row r="125" spans="1:29" x14ac:dyDescent="0.3">
      <c r="A125" s="95">
        <v>109</v>
      </c>
      <c r="B125" s="94" t="s">
        <v>438</v>
      </c>
      <c r="C125" s="55">
        <v>109</v>
      </c>
      <c r="D125" s="55" t="s">
        <v>644</v>
      </c>
      <c r="E125" s="55"/>
      <c r="F125" s="55"/>
      <c r="G125" s="55"/>
      <c r="H125" s="56"/>
      <c r="I125" s="57"/>
      <c r="J125" s="56"/>
      <c r="K125" s="93">
        <f t="shared" si="7"/>
        <v>0</v>
      </c>
      <c r="L125" s="92"/>
      <c r="M125" s="91">
        <v>0</v>
      </c>
      <c r="N125" s="91">
        <v>0</v>
      </c>
      <c r="O125" s="90">
        <v>0</v>
      </c>
      <c r="P125" s="89">
        <f t="shared" si="8"/>
        <v>0</v>
      </c>
      <c r="Q125" s="88">
        <f t="shared" si="12"/>
        <v>0</v>
      </c>
      <c r="R125" s="92"/>
      <c r="S125" s="91">
        <v>0</v>
      </c>
      <c r="T125" s="91">
        <v>0</v>
      </c>
      <c r="U125" s="90">
        <v>0</v>
      </c>
      <c r="V125" s="89">
        <f t="shared" si="9"/>
        <v>0</v>
      </c>
      <c r="W125" s="88">
        <f t="shared" si="13"/>
        <v>0</v>
      </c>
      <c r="X125" s="92"/>
      <c r="Y125" s="91">
        <v>0</v>
      </c>
      <c r="Z125" s="91">
        <v>0</v>
      </c>
      <c r="AA125" s="90">
        <v>0</v>
      </c>
      <c r="AB125" s="89">
        <f t="shared" si="10"/>
        <v>0</v>
      </c>
      <c r="AC125" s="88">
        <f t="shared" si="11"/>
        <v>0</v>
      </c>
    </row>
    <row r="126" spans="1:29" x14ac:dyDescent="0.3">
      <c r="A126" s="95">
        <v>110</v>
      </c>
      <c r="B126" s="94" t="s">
        <v>438</v>
      </c>
      <c r="C126" s="55">
        <v>110</v>
      </c>
      <c r="D126" s="55" t="s">
        <v>643</v>
      </c>
      <c r="E126" s="55"/>
      <c r="F126" s="55"/>
      <c r="G126" s="55"/>
      <c r="H126" s="56"/>
      <c r="I126" s="57"/>
      <c r="J126" s="56"/>
      <c r="K126" s="93">
        <f t="shared" si="7"/>
        <v>0</v>
      </c>
      <c r="L126" s="92"/>
      <c r="M126" s="91">
        <v>0</v>
      </c>
      <c r="N126" s="91">
        <v>0</v>
      </c>
      <c r="O126" s="90">
        <v>0</v>
      </c>
      <c r="P126" s="89">
        <f t="shared" si="8"/>
        <v>0</v>
      </c>
      <c r="Q126" s="88">
        <f t="shared" si="12"/>
        <v>0</v>
      </c>
      <c r="R126" s="92"/>
      <c r="S126" s="91">
        <v>0</v>
      </c>
      <c r="T126" s="91">
        <v>0</v>
      </c>
      <c r="U126" s="90">
        <v>0</v>
      </c>
      <c r="V126" s="89">
        <f t="shared" si="9"/>
        <v>0</v>
      </c>
      <c r="W126" s="88">
        <f t="shared" si="13"/>
        <v>0</v>
      </c>
      <c r="X126" s="92"/>
      <c r="Y126" s="91">
        <v>0</v>
      </c>
      <c r="Z126" s="91">
        <v>0</v>
      </c>
      <c r="AA126" s="90">
        <v>0</v>
      </c>
      <c r="AB126" s="89">
        <f t="shared" si="10"/>
        <v>0</v>
      </c>
      <c r="AC126" s="88">
        <f t="shared" si="11"/>
        <v>0</v>
      </c>
    </row>
    <row r="127" spans="1:29" x14ac:dyDescent="0.3">
      <c r="A127" s="95">
        <v>111</v>
      </c>
      <c r="B127" s="94" t="s">
        <v>438</v>
      </c>
      <c r="C127" s="55">
        <v>111</v>
      </c>
      <c r="D127" s="55" t="s">
        <v>642</v>
      </c>
      <c r="E127" s="55"/>
      <c r="F127" s="55"/>
      <c r="G127" s="55"/>
      <c r="H127" s="56"/>
      <c r="I127" s="57"/>
      <c r="J127" s="56"/>
      <c r="K127" s="93">
        <f t="shared" si="7"/>
        <v>0</v>
      </c>
      <c r="L127" s="92"/>
      <c r="M127" s="91">
        <v>0</v>
      </c>
      <c r="N127" s="91">
        <v>0</v>
      </c>
      <c r="O127" s="90">
        <v>0</v>
      </c>
      <c r="P127" s="89">
        <f t="shared" si="8"/>
        <v>0</v>
      </c>
      <c r="Q127" s="88">
        <f t="shared" si="12"/>
        <v>0</v>
      </c>
      <c r="R127" s="92"/>
      <c r="S127" s="91">
        <v>0</v>
      </c>
      <c r="T127" s="91">
        <v>0</v>
      </c>
      <c r="U127" s="90">
        <v>0</v>
      </c>
      <c r="V127" s="89">
        <f t="shared" si="9"/>
        <v>0</v>
      </c>
      <c r="W127" s="88">
        <f t="shared" si="13"/>
        <v>0</v>
      </c>
      <c r="X127" s="92"/>
      <c r="Y127" s="91">
        <v>0</v>
      </c>
      <c r="Z127" s="91">
        <v>0</v>
      </c>
      <c r="AA127" s="90">
        <v>0</v>
      </c>
      <c r="AB127" s="89">
        <f t="shared" si="10"/>
        <v>0</v>
      </c>
      <c r="AC127" s="88">
        <f t="shared" si="11"/>
        <v>0</v>
      </c>
    </row>
    <row r="128" spans="1:29" x14ac:dyDescent="0.3">
      <c r="A128" s="95">
        <v>112</v>
      </c>
      <c r="B128" s="94" t="s">
        <v>438</v>
      </c>
      <c r="C128" s="55">
        <v>112</v>
      </c>
      <c r="D128" s="55" t="s">
        <v>100</v>
      </c>
      <c r="E128" s="55"/>
      <c r="F128" s="55"/>
      <c r="G128" s="55"/>
      <c r="H128" s="56"/>
      <c r="I128" s="57"/>
      <c r="J128" s="56"/>
      <c r="K128" s="93">
        <f t="shared" si="7"/>
        <v>0</v>
      </c>
      <c r="L128" s="92"/>
      <c r="M128" s="91">
        <v>0</v>
      </c>
      <c r="N128" s="91">
        <v>0</v>
      </c>
      <c r="O128" s="90">
        <v>0</v>
      </c>
      <c r="P128" s="89">
        <f t="shared" si="8"/>
        <v>0</v>
      </c>
      <c r="Q128" s="88">
        <f t="shared" si="12"/>
        <v>0</v>
      </c>
      <c r="R128" s="92"/>
      <c r="S128" s="91">
        <v>0</v>
      </c>
      <c r="T128" s="91">
        <v>0</v>
      </c>
      <c r="U128" s="90">
        <v>0</v>
      </c>
      <c r="V128" s="89">
        <f t="shared" si="9"/>
        <v>0</v>
      </c>
      <c r="W128" s="88">
        <f t="shared" si="13"/>
        <v>0</v>
      </c>
      <c r="X128" s="92"/>
      <c r="Y128" s="91">
        <v>0</v>
      </c>
      <c r="Z128" s="91">
        <v>0</v>
      </c>
      <c r="AA128" s="90">
        <v>0</v>
      </c>
      <c r="AB128" s="89">
        <f t="shared" si="10"/>
        <v>0</v>
      </c>
      <c r="AC128" s="88">
        <f t="shared" si="11"/>
        <v>0</v>
      </c>
    </row>
    <row r="129" spans="1:29" x14ac:dyDescent="0.3">
      <c r="A129" s="95">
        <v>113</v>
      </c>
      <c r="B129" s="94" t="s">
        <v>438</v>
      </c>
      <c r="C129" s="55">
        <v>113</v>
      </c>
      <c r="D129" s="55" t="s">
        <v>102</v>
      </c>
      <c r="E129" s="55"/>
      <c r="F129" s="55"/>
      <c r="G129" s="55"/>
      <c r="H129" s="56"/>
      <c r="I129" s="57"/>
      <c r="J129" s="56"/>
      <c r="K129" s="93">
        <f t="shared" si="7"/>
        <v>0</v>
      </c>
      <c r="L129" s="92"/>
      <c r="M129" s="91">
        <v>0</v>
      </c>
      <c r="N129" s="91">
        <v>0</v>
      </c>
      <c r="O129" s="90">
        <v>0</v>
      </c>
      <c r="P129" s="89">
        <f t="shared" si="8"/>
        <v>0</v>
      </c>
      <c r="Q129" s="88">
        <f t="shared" si="12"/>
        <v>0</v>
      </c>
      <c r="R129" s="92"/>
      <c r="S129" s="91">
        <v>0</v>
      </c>
      <c r="T129" s="91">
        <v>0</v>
      </c>
      <c r="U129" s="90">
        <v>0</v>
      </c>
      <c r="V129" s="89">
        <f t="shared" si="9"/>
        <v>0</v>
      </c>
      <c r="W129" s="88">
        <f t="shared" si="13"/>
        <v>0</v>
      </c>
      <c r="X129" s="92"/>
      <c r="Y129" s="91">
        <v>0</v>
      </c>
      <c r="Z129" s="91">
        <v>0</v>
      </c>
      <c r="AA129" s="90">
        <v>0</v>
      </c>
      <c r="AB129" s="89">
        <f t="shared" si="10"/>
        <v>0</v>
      </c>
      <c r="AC129" s="88">
        <f t="shared" si="11"/>
        <v>0</v>
      </c>
    </row>
    <row r="130" spans="1:29" x14ac:dyDescent="0.3">
      <c r="A130" s="95">
        <v>114</v>
      </c>
      <c r="B130" s="94" t="s">
        <v>438</v>
      </c>
      <c r="C130" s="55">
        <v>114</v>
      </c>
      <c r="D130" s="55" t="s">
        <v>104</v>
      </c>
      <c r="E130" s="55"/>
      <c r="F130" s="55"/>
      <c r="G130" s="55"/>
      <c r="H130" s="56"/>
      <c r="I130" s="57"/>
      <c r="J130" s="56"/>
      <c r="K130" s="93">
        <f t="shared" si="7"/>
        <v>0</v>
      </c>
      <c r="L130" s="92"/>
      <c r="M130" s="91">
        <v>0</v>
      </c>
      <c r="N130" s="91">
        <v>0</v>
      </c>
      <c r="O130" s="90">
        <v>0</v>
      </c>
      <c r="P130" s="89">
        <f t="shared" si="8"/>
        <v>0</v>
      </c>
      <c r="Q130" s="88">
        <f t="shared" si="12"/>
        <v>0</v>
      </c>
      <c r="R130" s="92"/>
      <c r="S130" s="91">
        <v>0</v>
      </c>
      <c r="T130" s="91">
        <v>0</v>
      </c>
      <c r="U130" s="90">
        <v>0</v>
      </c>
      <c r="V130" s="89">
        <f t="shared" si="9"/>
        <v>0</v>
      </c>
      <c r="W130" s="88">
        <f t="shared" si="13"/>
        <v>0</v>
      </c>
      <c r="X130" s="92"/>
      <c r="Y130" s="91">
        <v>0</v>
      </c>
      <c r="Z130" s="91">
        <v>0</v>
      </c>
      <c r="AA130" s="90">
        <v>0</v>
      </c>
      <c r="AB130" s="89">
        <f t="shared" si="10"/>
        <v>0</v>
      </c>
      <c r="AC130" s="88">
        <f t="shared" si="11"/>
        <v>0</v>
      </c>
    </row>
    <row r="131" spans="1:29" x14ac:dyDescent="0.3">
      <c r="A131" s="95">
        <v>115</v>
      </c>
      <c r="B131" s="94" t="s">
        <v>438</v>
      </c>
      <c r="C131" s="55">
        <v>115</v>
      </c>
      <c r="D131" s="55" t="s">
        <v>106</v>
      </c>
      <c r="E131" s="55"/>
      <c r="F131" s="55"/>
      <c r="G131" s="55"/>
      <c r="H131" s="56"/>
      <c r="I131" s="57"/>
      <c r="J131" s="56"/>
      <c r="K131" s="93">
        <f t="shared" si="7"/>
        <v>0</v>
      </c>
      <c r="L131" s="92"/>
      <c r="M131" s="91">
        <v>0</v>
      </c>
      <c r="N131" s="91">
        <v>0</v>
      </c>
      <c r="O131" s="90">
        <v>0</v>
      </c>
      <c r="P131" s="89">
        <f t="shared" si="8"/>
        <v>0</v>
      </c>
      <c r="Q131" s="88">
        <f t="shared" si="12"/>
        <v>0</v>
      </c>
      <c r="R131" s="92"/>
      <c r="S131" s="91">
        <v>0</v>
      </c>
      <c r="T131" s="91">
        <v>0</v>
      </c>
      <c r="U131" s="90">
        <v>0</v>
      </c>
      <c r="V131" s="89">
        <f t="shared" si="9"/>
        <v>0</v>
      </c>
      <c r="W131" s="88">
        <f t="shared" si="13"/>
        <v>0</v>
      </c>
      <c r="X131" s="92"/>
      <c r="Y131" s="91">
        <v>0</v>
      </c>
      <c r="Z131" s="91">
        <v>0</v>
      </c>
      <c r="AA131" s="90">
        <v>0</v>
      </c>
      <c r="AB131" s="89">
        <f t="shared" si="10"/>
        <v>0</v>
      </c>
      <c r="AC131" s="88">
        <f t="shared" si="11"/>
        <v>0</v>
      </c>
    </row>
    <row r="132" spans="1:29" x14ac:dyDescent="0.3">
      <c r="A132" s="95">
        <v>116</v>
      </c>
      <c r="B132" s="94" t="s">
        <v>438</v>
      </c>
      <c r="C132" s="55">
        <v>116</v>
      </c>
      <c r="D132" s="55" t="s">
        <v>108</v>
      </c>
      <c r="E132" s="55"/>
      <c r="F132" s="55"/>
      <c r="G132" s="55"/>
      <c r="H132" s="56"/>
      <c r="I132" s="57"/>
      <c r="J132" s="56"/>
      <c r="K132" s="93">
        <f t="shared" si="7"/>
        <v>0</v>
      </c>
      <c r="L132" s="92"/>
      <c r="M132" s="91">
        <v>0</v>
      </c>
      <c r="N132" s="91">
        <v>0</v>
      </c>
      <c r="O132" s="90">
        <v>0</v>
      </c>
      <c r="P132" s="89">
        <f t="shared" si="8"/>
        <v>0</v>
      </c>
      <c r="Q132" s="88">
        <f t="shared" si="12"/>
        <v>0</v>
      </c>
      <c r="R132" s="92"/>
      <c r="S132" s="91">
        <v>0</v>
      </c>
      <c r="T132" s="91">
        <v>0</v>
      </c>
      <c r="U132" s="90">
        <v>0</v>
      </c>
      <c r="V132" s="89">
        <f t="shared" si="9"/>
        <v>0</v>
      </c>
      <c r="W132" s="88">
        <f t="shared" si="13"/>
        <v>0</v>
      </c>
      <c r="X132" s="92"/>
      <c r="Y132" s="91">
        <v>0</v>
      </c>
      <c r="Z132" s="91">
        <v>0</v>
      </c>
      <c r="AA132" s="90">
        <v>0</v>
      </c>
      <c r="AB132" s="89">
        <f t="shared" si="10"/>
        <v>0</v>
      </c>
      <c r="AC132" s="88">
        <f t="shared" si="11"/>
        <v>0</v>
      </c>
    </row>
    <row r="133" spans="1:29" x14ac:dyDescent="0.3">
      <c r="A133" s="95">
        <v>117</v>
      </c>
      <c r="B133" s="94" t="s">
        <v>438</v>
      </c>
      <c r="C133" s="55">
        <v>117</v>
      </c>
      <c r="D133" s="55" t="s">
        <v>110</v>
      </c>
      <c r="E133" s="55"/>
      <c r="F133" s="55"/>
      <c r="G133" s="55"/>
      <c r="H133" s="56"/>
      <c r="I133" s="57"/>
      <c r="J133" s="56"/>
      <c r="K133" s="93">
        <f t="shared" si="7"/>
        <v>0</v>
      </c>
      <c r="L133" s="92"/>
      <c r="M133" s="91">
        <v>0</v>
      </c>
      <c r="N133" s="91">
        <v>0</v>
      </c>
      <c r="O133" s="90">
        <v>0</v>
      </c>
      <c r="P133" s="89">
        <f t="shared" si="8"/>
        <v>0</v>
      </c>
      <c r="Q133" s="88">
        <f t="shared" si="12"/>
        <v>0</v>
      </c>
      <c r="R133" s="92"/>
      <c r="S133" s="91">
        <v>0</v>
      </c>
      <c r="T133" s="91">
        <v>0</v>
      </c>
      <c r="U133" s="90">
        <v>0</v>
      </c>
      <c r="V133" s="89">
        <f t="shared" si="9"/>
        <v>0</v>
      </c>
      <c r="W133" s="88">
        <f t="shared" si="13"/>
        <v>0</v>
      </c>
      <c r="X133" s="92"/>
      <c r="Y133" s="91">
        <v>0</v>
      </c>
      <c r="Z133" s="91">
        <v>0</v>
      </c>
      <c r="AA133" s="90">
        <v>0</v>
      </c>
      <c r="AB133" s="89">
        <f t="shared" si="10"/>
        <v>0</v>
      </c>
      <c r="AC133" s="88">
        <f t="shared" si="11"/>
        <v>0</v>
      </c>
    </row>
    <row r="134" spans="1:29" x14ac:dyDescent="0.3">
      <c r="A134" s="95">
        <v>118</v>
      </c>
      <c r="B134" s="94" t="s">
        <v>438</v>
      </c>
      <c r="C134" s="55">
        <v>118</v>
      </c>
      <c r="D134" s="55" t="s">
        <v>112</v>
      </c>
      <c r="E134" s="55"/>
      <c r="F134" s="55"/>
      <c r="G134" s="55"/>
      <c r="H134" s="56"/>
      <c r="I134" s="57"/>
      <c r="J134" s="56"/>
      <c r="K134" s="93">
        <f t="shared" si="7"/>
        <v>0</v>
      </c>
      <c r="L134" s="92"/>
      <c r="M134" s="91">
        <v>0</v>
      </c>
      <c r="N134" s="91">
        <v>0</v>
      </c>
      <c r="O134" s="90">
        <v>0</v>
      </c>
      <c r="P134" s="89">
        <f t="shared" si="8"/>
        <v>0</v>
      </c>
      <c r="Q134" s="88">
        <f t="shared" si="12"/>
        <v>0</v>
      </c>
      <c r="R134" s="92"/>
      <c r="S134" s="91">
        <v>0</v>
      </c>
      <c r="T134" s="91">
        <v>0</v>
      </c>
      <c r="U134" s="90">
        <v>0</v>
      </c>
      <c r="V134" s="89">
        <f t="shared" si="9"/>
        <v>0</v>
      </c>
      <c r="W134" s="88">
        <f t="shared" si="13"/>
        <v>0</v>
      </c>
      <c r="X134" s="92"/>
      <c r="Y134" s="91">
        <v>0</v>
      </c>
      <c r="Z134" s="91">
        <v>0</v>
      </c>
      <c r="AA134" s="90">
        <v>0</v>
      </c>
      <c r="AB134" s="89">
        <f t="shared" si="10"/>
        <v>0</v>
      </c>
      <c r="AC134" s="88">
        <f t="shared" si="11"/>
        <v>0</v>
      </c>
    </row>
    <row r="135" spans="1:29" x14ac:dyDescent="0.3">
      <c r="A135" s="95">
        <v>119</v>
      </c>
      <c r="B135" s="94" t="s">
        <v>438</v>
      </c>
      <c r="C135" s="55">
        <v>119</v>
      </c>
      <c r="D135" s="55" t="s">
        <v>641</v>
      </c>
      <c r="E135" s="55"/>
      <c r="F135" s="55"/>
      <c r="G135" s="55"/>
      <c r="H135" s="56"/>
      <c r="I135" s="57"/>
      <c r="J135" s="56"/>
      <c r="K135" s="93">
        <f t="shared" si="7"/>
        <v>0</v>
      </c>
      <c r="L135" s="92"/>
      <c r="M135" s="91">
        <v>0</v>
      </c>
      <c r="N135" s="91">
        <v>0</v>
      </c>
      <c r="O135" s="90">
        <v>0</v>
      </c>
      <c r="P135" s="89">
        <f t="shared" si="8"/>
        <v>0</v>
      </c>
      <c r="Q135" s="88">
        <f t="shared" si="12"/>
        <v>0</v>
      </c>
      <c r="R135" s="92"/>
      <c r="S135" s="91">
        <v>0</v>
      </c>
      <c r="T135" s="91">
        <v>0</v>
      </c>
      <c r="U135" s="90">
        <v>0</v>
      </c>
      <c r="V135" s="89">
        <f t="shared" si="9"/>
        <v>0</v>
      </c>
      <c r="W135" s="88">
        <f t="shared" si="13"/>
        <v>0</v>
      </c>
      <c r="X135" s="92"/>
      <c r="Y135" s="91">
        <v>0</v>
      </c>
      <c r="Z135" s="91">
        <v>0</v>
      </c>
      <c r="AA135" s="90">
        <v>0</v>
      </c>
      <c r="AB135" s="89">
        <f t="shared" si="10"/>
        <v>0</v>
      </c>
      <c r="AC135" s="88">
        <f t="shared" si="11"/>
        <v>0</v>
      </c>
    </row>
    <row r="136" spans="1:29" x14ac:dyDescent="0.3">
      <c r="A136" s="95">
        <v>120</v>
      </c>
      <c r="B136" s="94" t="s">
        <v>438</v>
      </c>
      <c r="C136" s="55">
        <v>120</v>
      </c>
      <c r="D136" s="55" t="s">
        <v>640</v>
      </c>
      <c r="E136" s="55"/>
      <c r="F136" s="55"/>
      <c r="G136" s="55"/>
      <c r="H136" s="56"/>
      <c r="I136" s="57"/>
      <c r="J136" s="56"/>
      <c r="K136" s="93">
        <f t="shared" si="7"/>
        <v>0</v>
      </c>
      <c r="L136" s="92"/>
      <c r="M136" s="91">
        <v>0</v>
      </c>
      <c r="N136" s="91">
        <v>0</v>
      </c>
      <c r="O136" s="90">
        <v>0</v>
      </c>
      <c r="P136" s="89">
        <f t="shared" si="8"/>
        <v>0</v>
      </c>
      <c r="Q136" s="88">
        <f t="shared" si="12"/>
        <v>0</v>
      </c>
      <c r="R136" s="92"/>
      <c r="S136" s="91">
        <v>0</v>
      </c>
      <c r="T136" s="91">
        <v>0</v>
      </c>
      <c r="U136" s="90">
        <v>0</v>
      </c>
      <c r="V136" s="89">
        <f t="shared" si="9"/>
        <v>0</v>
      </c>
      <c r="W136" s="88">
        <f t="shared" si="13"/>
        <v>0</v>
      </c>
      <c r="X136" s="92"/>
      <c r="Y136" s="91">
        <v>0</v>
      </c>
      <c r="Z136" s="91">
        <v>0</v>
      </c>
      <c r="AA136" s="90">
        <v>0</v>
      </c>
      <c r="AB136" s="89">
        <f t="shared" si="10"/>
        <v>0</v>
      </c>
      <c r="AC136" s="88">
        <f t="shared" si="11"/>
        <v>0</v>
      </c>
    </row>
    <row r="137" spans="1:29" x14ac:dyDescent="0.3">
      <c r="A137" s="95">
        <v>121</v>
      </c>
      <c r="B137" s="94" t="s">
        <v>438</v>
      </c>
      <c r="C137" s="55">
        <v>121</v>
      </c>
      <c r="D137" s="55" t="s">
        <v>639</v>
      </c>
      <c r="E137" s="55"/>
      <c r="F137" s="55"/>
      <c r="G137" s="55"/>
      <c r="H137" s="56"/>
      <c r="I137" s="57"/>
      <c r="J137" s="56"/>
      <c r="K137" s="93">
        <f t="shared" si="7"/>
        <v>0</v>
      </c>
      <c r="L137" s="92"/>
      <c r="M137" s="91">
        <v>0</v>
      </c>
      <c r="N137" s="91">
        <v>0</v>
      </c>
      <c r="O137" s="90">
        <v>0</v>
      </c>
      <c r="P137" s="89">
        <f t="shared" si="8"/>
        <v>0</v>
      </c>
      <c r="Q137" s="88">
        <f t="shared" si="12"/>
        <v>0</v>
      </c>
      <c r="R137" s="92"/>
      <c r="S137" s="91">
        <v>0</v>
      </c>
      <c r="T137" s="91">
        <v>0</v>
      </c>
      <c r="U137" s="90">
        <v>0</v>
      </c>
      <c r="V137" s="89">
        <f t="shared" si="9"/>
        <v>0</v>
      </c>
      <c r="W137" s="88">
        <f t="shared" si="13"/>
        <v>0</v>
      </c>
      <c r="X137" s="92"/>
      <c r="Y137" s="91">
        <v>0</v>
      </c>
      <c r="Z137" s="91">
        <v>0</v>
      </c>
      <c r="AA137" s="90">
        <v>0</v>
      </c>
      <c r="AB137" s="89">
        <f t="shared" si="10"/>
        <v>0</v>
      </c>
      <c r="AC137" s="88">
        <f t="shared" si="11"/>
        <v>0</v>
      </c>
    </row>
    <row r="138" spans="1:29" x14ac:dyDescent="0.3">
      <c r="A138" s="95">
        <v>122</v>
      </c>
      <c r="B138" s="94" t="s">
        <v>438</v>
      </c>
      <c r="C138" s="55">
        <v>122</v>
      </c>
      <c r="D138" s="55" t="s">
        <v>638</v>
      </c>
      <c r="E138" s="55"/>
      <c r="F138" s="55"/>
      <c r="G138" s="55"/>
      <c r="H138" s="56"/>
      <c r="I138" s="57"/>
      <c r="J138" s="56"/>
      <c r="K138" s="93">
        <f t="shared" si="7"/>
        <v>0</v>
      </c>
      <c r="L138" s="92"/>
      <c r="M138" s="91">
        <v>0</v>
      </c>
      <c r="N138" s="91">
        <v>0</v>
      </c>
      <c r="O138" s="90">
        <v>0</v>
      </c>
      <c r="P138" s="89">
        <f t="shared" si="8"/>
        <v>0</v>
      </c>
      <c r="Q138" s="88">
        <f t="shared" si="12"/>
        <v>0</v>
      </c>
      <c r="R138" s="92"/>
      <c r="S138" s="91">
        <v>0</v>
      </c>
      <c r="T138" s="91">
        <v>0</v>
      </c>
      <c r="U138" s="90">
        <v>0</v>
      </c>
      <c r="V138" s="89">
        <f t="shared" si="9"/>
        <v>0</v>
      </c>
      <c r="W138" s="88">
        <f t="shared" si="13"/>
        <v>0</v>
      </c>
      <c r="X138" s="92"/>
      <c r="Y138" s="91">
        <v>0</v>
      </c>
      <c r="Z138" s="91">
        <v>0</v>
      </c>
      <c r="AA138" s="90">
        <v>0</v>
      </c>
      <c r="AB138" s="89">
        <f t="shared" si="10"/>
        <v>0</v>
      </c>
      <c r="AC138" s="88">
        <f t="shared" si="11"/>
        <v>0</v>
      </c>
    </row>
    <row r="139" spans="1:29" x14ac:dyDescent="0.3">
      <c r="A139" s="95">
        <v>123</v>
      </c>
      <c r="B139" s="94" t="s">
        <v>438</v>
      </c>
      <c r="C139" s="55">
        <v>123</v>
      </c>
      <c r="D139" s="55" t="s">
        <v>637</v>
      </c>
      <c r="E139" s="55"/>
      <c r="F139" s="55"/>
      <c r="G139" s="55"/>
      <c r="H139" s="56"/>
      <c r="I139" s="57"/>
      <c r="J139" s="56"/>
      <c r="K139" s="93">
        <f t="shared" si="7"/>
        <v>0</v>
      </c>
      <c r="L139" s="92"/>
      <c r="M139" s="91">
        <v>0</v>
      </c>
      <c r="N139" s="91">
        <v>0</v>
      </c>
      <c r="O139" s="90">
        <v>0</v>
      </c>
      <c r="P139" s="89">
        <f t="shared" si="8"/>
        <v>0</v>
      </c>
      <c r="Q139" s="88">
        <f t="shared" si="12"/>
        <v>0</v>
      </c>
      <c r="R139" s="92"/>
      <c r="S139" s="91">
        <v>0</v>
      </c>
      <c r="T139" s="91">
        <v>0</v>
      </c>
      <c r="U139" s="90">
        <v>0</v>
      </c>
      <c r="V139" s="89">
        <f t="shared" si="9"/>
        <v>0</v>
      </c>
      <c r="W139" s="88">
        <f t="shared" si="13"/>
        <v>0</v>
      </c>
      <c r="X139" s="92"/>
      <c r="Y139" s="91">
        <v>0</v>
      </c>
      <c r="Z139" s="91">
        <v>0</v>
      </c>
      <c r="AA139" s="90">
        <v>0</v>
      </c>
      <c r="AB139" s="89">
        <f t="shared" si="10"/>
        <v>0</v>
      </c>
      <c r="AC139" s="88">
        <f t="shared" si="11"/>
        <v>0</v>
      </c>
    </row>
    <row r="140" spans="1:29" x14ac:dyDescent="0.3">
      <c r="A140" s="95">
        <v>124</v>
      </c>
      <c r="B140" s="94" t="s">
        <v>438</v>
      </c>
      <c r="C140" s="55">
        <v>124</v>
      </c>
      <c r="D140" s="55" t="s">
        <v>636</v>
      </c>
      <c r="E140" s="55"/>
      <c r="F140" s="55"/>
      <c r="G140" s="55"/>
      <c r="H140" s="56"/>
      <c r="I140" s="57"/>
      <c r="J140" s="56"/>
      <c r="K140" s="93">
        <f t="shared" si="7"/>
        <v>0</v>
      </c>
      <c r="L140" s="92"/>
      <c r="M140" s="91">
        <v>0</v>
      </c>
      <c r="N140" s="91">
        <v>0</v>
      </c>
      <c r="O140" s="90">
        <v>0</v>
      </c>
      <c r="P140" s="89">
        <f t="shared" si="8"/>
        <v>0</v>
      </c>
      <c r="Q140" s="88">
        <f t="shared" si="12"/>
        <v>0</v>
      </c>
      <c r="R140" s="92"/>
      <c r="S140" s="91">
        <v>0</v>
      </c>
      <c r="T140" s="91">
        <v>0</v>
      </c>
      <c r="U140" s="90">
        <v>0</v>
      </c>
      <c r="V140" s="89">
        <f t="shared" si="9"/>
        <v>0</v>
      </c>
      <c r="W140" s="88">
        <f t="shared" si="13"/>
        <v>0</v>
      </c>
      <c r="X140" s="92"/>
      <c r="Y140" s="91">
        <v>0</v>
      </c>
      <c r="Z140" s="91">
        <v>0</v>
      </c>
      <c r="AA140" s="90">
        <v>0</v>
      </c>
      <c r="AB140" s="89">
        <f t="shared" si="10"/>
        <v>0</v>
      </c>
      <c r="AC140" s="88">
        <f t="shared" si="11"/>
        <v>0</v>
      </c>
    </row>
    <row r="141" spans="1:29" x14ac:dyDescent="0.3">
      <c r="A141" s="95">
        <v>125</v>
      </c>
      <c r="B141" s="94" t="s">
        <v>438</v>
      </c>
      <c r="C141" s="55">
        <v>125</v>
      </c>
      <c r="D141" s="55" t="s">
        <v>635</v>
      </c>
      <c r="E141" s="55"/>
      <c r="F141" s="55"/>
      <c r="G141" s="55"/>
      <c r="H141" s="56"/>
      <c r="I141" s="57"/>
      <c r="J141" s="56"/>
      <c r="K141" s="93">
        <f t="shared" si="7"/>
        <v>0</v>
      </c>
      <c r="L141" s="92"/>
      <c r="M141" s="91">
        <v>0</v>
      </c>
      <c r="N141" s="91">
        <v>0</v>
      </c>
      <c r="O141" s="90">
        <v>0</v>
      </c>
      <c r="P141" s="89">
        <f t="shared" si="8"/>
        <v>0</v>
      </c>
      <c r="Q141" s="88">
        <f t="shared" si="12"/>
        <v>0</v>
      </c>
      <c r="R141" s="92"/>
      <c r="S141" s="91">
        <v>0</v>
      </c>
      <c r="T141" s="91">
        <v>0</v>
      </c>
      <c r="U141" s="90">
        <v>0</v>
      </c>
      <c r="V141" s="89">
        <f t="shared" si="9"/>
        <v>0</v>
      </c>
      <c r="W141" s="88">
        <f t="shared" si="13"/>
        <v>0</v>
      </c>
      <c r="X141" s="92"/>
      <c r="Y141" s="91">
        <v>0</v>
      </c>
      <c r="Z141" s="91">
        <v>0</v>
      </c>
      <c r="AA141" s="90">
        <v>0</v>
      </c>
      <c r="AB141" s="89">
        <f t="shared" si="10"/>
        <v>0</v>
      </c>
      <c r="AC141" s="88">
        <f t="shared" si="11"/>
        <v>0</v>
      </c>
    </row>
    <row r="142" spans="1:29" x14ac:dyDescent="0.3">
      <c r="A142" s="95">
        <v>126</v>
      </c>
      <c r="B142" s="94" t="s">
        <v>438</v>
      </c>
      <c r="C142" s="55">
        <v>126</v>
      </c>
      <c r="D142" s="55" t="s">
        <v>634</v>
      </c>
      <c r="E142" s="55"/>
      <c r="F142" s="55"/>
      <c r="G142" s="55"/>
      <c r="H142" s="56"/>
      <c r="I142" s="57"/>
      <c r="J142" s="56"/>
      <c r="K142" s="93">
        <f t="shared" si="7"/>
        <v>0</v>
      </c>
      <c r="L142" s="92"/>
      <c r="M142" s="91">
        <v>0</v>
      </c>
      <c r="N142" s="91">
        <v>0</v>
      </c>
      <c r="O142" s="90">
        <v>0</v>
      </c>
      <c r="P142" s="89">
        <f t="shared" si="8"/>
        <v>0</v>
      </c>
      <c r="Q142" s="88">
        <f t="shared" si="12"/>
        <v>0</v>
      </c>
      <c r="R142" s="92"/>
      <c r="S142" s="91">
        <v>0</v>
      </c>
      <c r="T142" s="91">
        <v>0</v>
      </c>
      <c r="U142" s="90">
        <v>0</v>
      </c>
      <c r="V142" s="89">
        <f t="shared" si="9"/>
        <v>0</v>
      </c>
      <c r="W142" s="88">
        <f t="shared" si="13"/>
        <v>0</v>
      </c>
      <c r="X142" s="92"/>
      <c r="Y142" s="91">
        <v>0</v>
      </c>
      <c r="Z142" s="91">
        <v>0</v>
      </c>
      <c r="AA142" s="90">
        <v>0</v>
      </c>
      <c r="AB142" s="89">
        <f t="shared" si="10"/>
        <v>0</v>
      </c>
      <c r="AC142" s="88">
        <f t="shared" si="11"/>
        <v>0</v>
      </c>
    </row>
    <row r="143" spans="1:29" x14ac:dyDescent="0.3">
      <c r="A143" s="95">
        <v>127</v>
      </c>
      <c r="B143" s="94" t="s">
        <v>438</v>
      </c>
      <c r="C143" s="55">
        <v>127</v>
      </c>
      <c r="D143" s="55" t="s">
        <v>633</v>
      </c>
      <c r="E143" s="55"/>
      <c r="F143" s="55"/>
      <c r="G143" s="55"/>
      <c r="H143" s="56"/>
      <c r="I143" s="57"/>
      <c r="J143" s="56"/>
      <c r="K143" s="93">
        <f t="shared" si="7"/>
        <v>0</v>
      </c>
      <c r="L143" s="92"/>
      <c r="M143" s="91">
        <v>0</v>
      </c>
      <c r="N143" s="91">
        <v>0</v>
      </c>
      <c r="O143" s="90">
        <v>0</v>
      </c>
      <c r="P143" s="89">
        <f t="shared" si="8"/>
        <v>0</v>
      </c>
      <c r="Q143" s="88">
        <f t="shared" si="12"/>
        <v>0</v>
      </c>
      <c r="R143" s="92"/>
      <c r="S143" s="91">
        <v>0</v>
      </c>
      <c r="T143" s="91">
        <v>0</v>
      </c>
      <c r="U143" s="90">
        <v>0</v>
      </c>
      <c r="V143" s="89">
        <f t="shared" si="9"/>
        <v>0</v>
      </c>
      <c r="W143" s="88">
        <f t="shared" si="13"/>
        <v>0</v>
      </c>
      <c r="X143" s="92"/>
      <c r="Y143" s="91">
        <v>0</v>
      </c>
      <c r="Z143" s="91">
        <v>0</v>
      </c>
      <c r="AA143" s="90">
        <v>0</v>
      </c>
      <c r="AB143" s="89">
        <f t="shared" si="10"/>
        <v>0</v>
      </c>
      <c r="AC143" s="88">
        <f t="shared" si="11"/>
        <v>0</v>
      </c>
    </row>
    <row r="144" spans="1:29" x14ac:dyDescent="0.3">
      <c r="A144" s="95">
        <v>128</v>
      </c>
      <c r="B144" s="94" t="s">
        <v>438</v>
      </c>
      <c r="C144" s="55">
        <v>128</v>
      </c>
      <c r="D144" s="55" t="s">
        <v>632</v>
      </c>
      <c r="E144" s="55"/>
      <c r="F144" s="55"/>
      <c r="G144" s="55"/>
      <c r="H144" s="56"/>
      <c r="I144" s="57"/>
      <c r="J144" s="56"/>
      <c r="K144" s="93">
        <f t="shared" ref="K144:K207" si="14">IF(I144=0,0,H144*8*(1/I144))</f>
        <v>0</v>
      </c>
      <c r="L144" s="92"/>
      <c r="M144" s="91">
        <v>0</v>
      </c>
      <c r="N144" s="91">
        <v>0</v>
      </c>
      <c r="O144" s="90">
        <v>0</v>
      </c>
      <c r="P144" s="89">
        <f t="shared" ref="P144:P207" si="15">IF(I144=0,0,IF(M144=0,0,1/I144*N144))</f>
        <v>0</v>
      </c>
      <c r="Q144" s="88">
        <f t="shared" si="12"/>
        <v>0</v>
      </c>
      <c r="R144" s="92"/>
      <c r="S144" s="91">
        <v>0</v>
      </c>
      <c r="T144" s="91">
        <v>0</v>
      </c>
      <c r="U144" s="90">
        <v>0</v>
      </c>
      <c r="V144" s="89">
        <f t="shared" ref="V144:V207" si="16">IF(O144=0,0,IF(S144=0,0,1/O144*T144))</f>
        <v>0</v>
      </c>
      <c r="W144" s="88">
        <f t="shared" si="13"/>
        <v>0</v>
      </c>
      <c r="X144" s="92"/>
      <c r="Y144" s="91">
        <v>0</v>
      </c>
      <c r="Z144" s="91">
        <v>0</v>
      </c>
      <c r="AA144" s="90">
        <v>0</v>
      </c>
      <c r="AB144" s="89">
        <f t="shared" ref="AB144:AB207" si="17">IF(U144=0,0,IF(Y144=0,0,1/U144*Z144))</f>
        <v>0</v>
      </c>
      <c r="AC144" s="88">
        <f t="shared" ref="AC144:AC207" si="18">IF(Y144=0,0,IF(W144=0,0,T144*8*Y144/AB144))</f>
        <v>0</v>
      </c>
    </row>
    <row r="145" spans="1:29" x14ac:dyDescent="0.3">
      <c r="A145" s="95">
        <v>129</v>
      </c>
      <c r="B145" s="94" t="s">
        <v>438</v>
      </c>
      <c r="C145" s="55">
        <v>129</v>
      </c>
      <c r="D145" s="55" t="s">
        <v>631</v>
      </c>
      <c r="E145" s="55"/>
      <c r="F145" s="55"/>
      <c r="G145" s="55"/>
      <c r="H145" s="56"/>
      <c r="I145" s="57"/>
      <c r="J145" s="56"/>
      <c r="K145" s="93">
        <f t="shared" si="14"/>
        <v>0</v>
      </c>
      <c r="L145" s="92"/>
      <c r="M145" s="91">
        <v>0</v>
      </c>
      <c r="N145" s="91">
        <v>0</v>
      </c>
      <c r="O145" s="90">
        <v>0</v>
      </c>
      <c r="P145" s="89">
        <f t="shared" si="15"/>
        <v>0</v>
      </c>
      <c r="Q145" s="88">
        <f t="shared" ref="Q145:Q208" si="19">IF(N145=0,0,K145/N145)</f>
        <v>0</v>
      </c>
      <c r="R145" s="92"/>
      <c r="S145" s="91">
        <v>0</v>
      </c>
      <c r="T145" s="91">
        <v>0</v>
      </c>
      <c r="U145" s="90">
        <v>0</v>
      </c>
      <c r="V145" s="89">
        <f t="shared" si="16"/>
        <v>0</v>
      </c>
      <c r="W145" s="88">
        <f t="shared" ref="W145:W208" si="20">IF(K145=0,0,IF(T145=0,0,Q145/T145))</f>
        <v>0</v>
      </c>
      <c r="X145" s="92"/>
      <c r="Y145" s="91">
        <v>0</v>
      </c>
      <c r="Z145" s="91">
        <v>0</v>
      </c>
      <c r="AA145" s="90">
        <v>0</v>
      </c>
      <c r="AB145" s="89">
        <f t="shared" si="17"/>
        <v>0</v>
      </c>
      <c r="AC145" s="88">
        <f t="shared" si="18"/>
        <v>0</v>
      </c>
    </row>
    <row r="146" spans="1:29" x14ac:dyDescent="0.3">
      <c r="A146" s="95">
        <v>130</v>
      </c>
      <c r="B146" s="94" t="s">
        <v>438</v>
      </c>
      <c r="C146" s="55">
        <v>130</v>
      </c>
      <c r="D146" s="55" t="s">
        <v>630</v>
      </c>
      <c r="E146" s="55"/>
      <c r="F146" s="55"/>
      <c r="G146" s="55"/>
      <c r="H146" s="56"/>
      <c r="I146" s="57"/>
      <c r="J146" s="56"/>
      <c r="K146" s="93">
        <f t="shared" si="14"/>
        <v>0</v>
      </c>
      <c r="L146" s="92"/>
      <c r="M146" s="91">
        <v>0</v>
      </c>
      <c r="N146" s="91">
        <v>0</v>
      </c>
      <c r="O146" s="90">
        <v>0</v>
      </c>
      <c r="P146" s="89">
        <f t="shared" si="15"/>
        <v>0</v>
      </c>
      <c r="Q146" s="88">
        <f t="shared" si="19"/>
        <v>0</v>
      </c>
      <c r="R146" s="92"/>
      <c r="S146" s="91">
        <v>0</v>
      </c>
      <c r="T146" s="91">
        <v>0</v>
      </c>
      <c r="U146" s="90">
        <v>0</v>
      </c>
      <c r="V146" s="89">
        <f t="shared" si="16"/>
        <v>0</v>
      </c>
      <c r="W146" s="88">
        <f t="shared" si="20"/>
        <v>0</v>
      </c>
      <c r="X146" s="92"/>
      <c r="Y146" s="91">
        <v>0</v>
      </c>
      <c r="Z146" s="91">
        <v>0</v>
      </c>
      <c r="AA146" s="90">
        <v>0</v>
      </c>
      <c r="AB146" s="89">
        <f t="shared" si="17"/>
        <v>0</v>
      </c>
      <c r="AC146" s="88">
        <f t="shared" si="18"/>
        <v>0</v>
      </c>
    </row>
    <row r="147" spans="1:29" x14ac:dyDescent="0.3">
      <c r="A147" s="95">
        <v>131</v>
      </c>
      <c r="B147" s="94" t="s">
        <v>438</v>
      </c>
      <c r="C147" s="55">
        <v>131</v>
      </c>
      <c r="D147" s="55" t="s">
        <v>629</v>
      </c>
      <c r="E147" s="55"/>
      <c r="F147" s="55"/>
      <c r="G147" s="55"/>
      <c r="H147" s="56"/>
      <c r="I147" s="57"/>
      <c r="J147" s="56"/>
      <c r="K147" s="93">
        <f t="shared" si="14"/>
        <v>0</v>
      </c>
      <c r="L147" s="92"/>
      <c r="M147" s="91">
        <v>0</v>
      </c>
      <c r="N147" s="91">
        <v>0</v>
      </c>
      <c r="O147" s="90">
        <v>0</v>
      </c>
      <c r="P147" s="89">
        <f t="shared" si="15"/>
        <v>0</v>
      </c>
      <c r="Q147" s="88">
        <f t="shared" si="19"/>
        <v>0</v>
      </c>
      <c r="R147" s="92"/>
      <c r="S147" s="91">
        <v>0</v>
      </c>
      <c r="T147" s="91">
        <v>0</v>
      </c>
      <c r="U147" s="90">
        <v>0</v>
      </c>
      <c r="V147" s="89">
        <f t="shared" si="16"/>
        <v>0</v>
      </c>
      <c r="W147" s="88">
        <f t="shared" si="20"/>
        <v>0</v>
      </c>
      <c r="X147" s="92"/>
      <c r="Y147" s="91">
        <v>0</v>
      </c>
      <c r="Z147" s="91">
        <v>0</v>
      </c>
      <c r="AA147" s="90">
        <v>0</v>
      </c>
      <c r="AB147" s="89">
        <f t="shared" si="17"/>
        <v>0</v>
      </c>
      <c r="AC147" s="88">
        <f t="shared" si="18"/>
        <v>0</v>
      </c>
    </row>
    <row r="148" spans="1:29" x14ac:dyDescent="0.3">
      <c r="A148" s="95">
        <v>132</v>
      </c>
      <c r="B148" s="94" t="s">
        <v>438</v>
      </c>
      <c r="C148" s="55">
        <v>132</v>
      </c>
      <c r="D148" s="55" t="s">
        <v>628</v>
      </c>
      <c r="E148" s="55"/>
      <c r="F148" s="55"/>
      <c r="G148" s="55"/>
      <c r="H148" s="56"/>
      <c r="I148" s="57"/>
      <c r="J148" s="56"/>
      <c r="K148" s="93">
        <f t="shared" si="14"/>
        <v>0</v>
      </c>
      <c r="L148" s="92"/>
      <c r="M148" s="91">
        <v>0</v>
      </c>
      <c r="N148" s="91">
        <v>0</v>
      </c>
      <c r="O148" s="90">
        <v>0</v>
      </c>
      <c r="P148" s="89">
        <f t="shared" si="15"/>
        <v>0</v>
      </c>
      <c r="Q148" s="88">
        <f t="shared" si="19"/>
        <v>0</v>
      </c>
      <c r="R148" s="92"/>
      <c r="S148" s="91">
        <v>0</v>
      </c>
      <c r="T148" s="91">
        <v>0</v>
      </c>
      <c r="U148" s="90">
        <v>0</v>
      </c>
      <c r="V148" s="89">
        <f t="shared" si="16"/>
        <v>0</v>
      </c>
      <c r="W148" s="88">
        <f t="shared" si="20"/>
        <v>0</v>
      </c>
      <c r="X148" s="92"/>
      <c r="Y148" s="91">
        <v>0</v>
      </c>
      <c r="Z148" s="91">
        <v>0</v>
      </c>
      <c r="AA148" s="90">
        <v>0</v>
      </c>
      <c r="AB148" s="89">
        <f t="shared" si="17"/>
        <v>0</v>
      </c>
      <c r="AC148" s="88">
        <f t="shared" si="18"/>
        <v>0</v>
      </c>
    </row>
    <row r="149" spans="1:29" x14ac:dyDescent="0.3">
      <c r="A149" s="95">
        <v>133</v>
      </c>
      <c r="B149" s="94" t="s">
        <v>438</v>
      </c>
      <c r="C149" s="55">
        <v>133</v>
      </c>
      <c r="D149" s="55" t="s">
        <v>627</v>
      </c>
      <c r="E149" s="55"/>
      <c r="F149" s="55"/>
      <c r="G149" s="55"/>
      <c r="H149" s="56"/>
      <c r="I149" s="57"/>
      <c r="J149" s="56"/>
      <c r="K149" s="93">
        <f t="shared" si="14"/>
        <v>0</v>
      </c>
      <c r="L149" s="92"/>
      <c r="M149" s="91">
        <v>0</v>
      </c>
      <c r="N149" s="91">
        <v>0</v>
      </c>
      <c r="O149" s="90">
        <v>0</v>
      </c>
      <c r="P149" s="89">
        <f t="shared" si="15"/>
        <v>0</v>
      </c>
      <c r="Q149" s="88">
        <f t="shared" si="19"/>
        <v>0</v>
      </c>
      <c r="R149" s="92"/>
      <c r="S149" s="91">
        <v>0</v>
      </c>
      <c r="T149" s="91">
        <v>0</v>
      </c>
      <c r="U149" s="90">
        <v>0</v>
      </c>
      <c r="V149" s="89">
        <f t="shared" si="16"/>
        <v>0</v>
      </c>
      <c r="W149" s="88">
        <f t="shared" si="20"/>
        <v>0</v>
      </c>
      <c r="X149" s="92"/>
      <c r="Y149" s="91">
        <v>0</v>
      </c>
      <c r="Z149" s="91">
        <v>0</v>
      </c>
      <c r="AA149" s="90">
        <v>0</v>
      </c>
      <c r="AB149" s="89">
        <f t="shared" si="17"/>
        <v>0</v>
      </c>
      <c r="AC149" s="88">
        <f t="shared" si="18"/>
        <v>0</v>
      </c>
    </row>
    <row r="150" spans="1:29" x14ac:dyDescent="0.3">
      <c r="A150" s="95">
        <v>134</v>
      </c>
      <c r="B150" s="94" t="s">
        <v>438</v>
      </c>
      <c r="C150" s="55">
        <v>134</v>
      </c>
      <c r="D150" s="55" t="s">
        <v>626</v>
      </c>
      <c r="E150" s="55"/>
      <c r="F150" s="55"/>
      <c r="G150" s="55"/>
      <c r="H150" s="56"/>
      <c r="I150" s="57"/>
      <c r="J150" s="56"/>
      <c r="K150" s="93">
        <f t="shared" si="14"/>
        <v>0</v>
      </c>
      <c r="L150" s="92"/>
      <c r="M150" s="91">
        <v>0</v>
      </c>
      <c r="N150" s="91">
        <v>0</v>
      </c>
      <c r="O150" s="90">
        <v>0</v>
      </c>
      <c r="P150" s="89">
        <f t="shared" si="15"/>
        <v>0</v>
      </c>
      <c r="Q150" s="88">
        <f t="shared" si="19"/>
        <v>0</v>
      </c>
      <c r="R150" s="92"/>
      <c r="S150" s="91">
        <v>0</v>
      </c>
      <c r="T150" s="91">
        <v>0</v>
      </c>
      <c r="U150" s="90">
        <v>0</v>
      </c>
      <c r="V150" s="89">
        <f t="shared" si="16"/>
        <v>0</v>
      </c>
      <c r="W150" s="88">
        <f t="shared" si="20"/>
        <v>0</v>
      </c>
      <c r="X150" s="92"/>
      <c r="Y150" s="91">
        <v>0</v>
      </c>
      <c r="Z150" s="91">
        <v>0</v>
      </c>
      <c r="AA150" s="90">
        <v>0</v>
      </c>
      <c r="AB150" s="89">
        <f t="shared" si="17"/>
        <v>0</v>
      </c>
      <c r="AC150" s="88">
        <f t="shared" si="18"/>
        <v>0</v>
      </c>
    </row>
    <row r="151" spans="1:29" x14ac:dyDescent="0.3">
      <c r="A151" s="95">
        <v>135</v>
      </c>
      <c r="B151" s="94" t="s">
        <v>778</v>
      </c>
      <c r="C151" s="55">
        <v>135</v>
      </c>
      <c r="D151" s="55" t="s">
        <v>114</v>
      </c>
      <c r="E151" s="55">
        <v>0</v>
      </c>
      <c r="F151" s="55">
        <v>0</v>
      </c>
      <c r="G151" s="55">
        <v>4</v>
      </c>
      <c r="H151" s="56">
        <v>92</v>
      </c>
      <c r="I151" s="57">
        <v>4</v>
      </c>
      <c r="J151" s="56" t="s">
        <v>435</v>
      </c>
      <c r="K151" s="93">
        <f t="shared" si="14"/>
        <v>184</v>
      </c>
      <c r="L151" s="92" t="s">
        <v>33</v>
      </c>
      <c r="M151" s="91">
        <v>1</v>
      </c>
      <c r="N151" s="91">
        <v>1</v>
      </c>
      <c r="O151" s="90">
        <v>0</v>
      </c>
      <c r="P151" s="89">
        <f t="shared" si="15"/>
        <v>0.25</v>
      </c>
      <c r="Q151" s="88">
        <f t="shared" si="19"/>
        <v>184</v>
      </c>
      <c r="R151" s="92" t="s">
        <v>33</v>
      </c>
      <c r="S151" s="91">
        <v>1</v>
      </c>
      <c r="T151" s="91">
        <v>4</v>
      </c>
      <c r="U151" s="90">
        <v>0</v>
      </c>
      <c r="V151" s="89">
        <f t="shared" si="16"/>
        <v>0</v>
      </c>
      <c r="W151" s="88">
        <f t="shared" si="20"/>
        <v>46</v>
      </c>
      <c r="X151" s="92"/>
      <c r="Y151" s="91">
        <v>0</v>
      </c>
      <c r="Z151" s="91">
        <v>0</v>
      </c>
      <c r="AA151" s="90">
        <v>0</v>
      </c>
      <c r="AB151" s="89">
        <f t="shared" si="17"/>
        <v>0</v>
      </c>
      <c r="AC151" s="88">
        <f t="shared" si="18"/>
        <v>0</v>
      </c>
    </row>
    <row r="152" spans="1:29" x14ac:dyDescent="0.3">
      <c r="A152" s="95">
        <v>136</v>
      </c>
      <c r="B152" s="94" t="s">
        <v>438</v>
      </c>
      <c r="C152" s="55">
        <v>136</v>
      </c>
      <c r="D152" s="55" t="s">
        <v>116</v>
      </c>
      <c r="E152" s="55"/>
      <c r="F152" s="55"/>
      <c r="G152" s="55"/>
      <c r="H152" s="56"/>
      <c r="I152" s="57"/>
      <c r="J152" s="56"/>
      <c r="K152" s="93">
        <f t="shared" si="14"/>
        <v>0</v>
      </c>
      <c r="L152" s="92"/>
      <c r="M152" s="91">
        <v>0</v>
      </c>
      <c r="N152" s="91">
        <v>0</v>
      </c>
      <c r="O152" s="90">
        <v>0</v>
      </c>
      <c r="P152" s="89">
        <f t="shared" si="15"/>
        <v>0</v>
      </c>
      <c r="Q152" s="88">
        <f t="shared" si="19"/>
        <v>0</v>
      </c>
      <c r="R152" s="92"/>
      <c r="S152" s="91">
        <v>0</v>
      </c>
      <c r="T152" s="91">
        <v>0</v>
      </c>
      <c r="U152" s="90">
        <v>0</v>
      </c>
      <c r="V152" s="89">
        <f t="shared" si="16"/>
        <v>0</v>
      </c>
      <c r="W152" s="88">
        <f t="shared" si="20"/>
        <v>0</v>
      </c>
      <c r="X152" s="92"/>
      <c r="Y152" s="91">
        <v>0</v>
      </c>
      <c r="Z152" s="91">
        <v>0</v>
      </c>
      <c r="AA152" s="90">
        <v>0</v>
      </c>
      <c r="AB152" s="89">
        <f t="shared" si="17"/>
        <v>0</v>
      </c>
      <c r="AC152" s="88">
        <f t="shared" si="18"/>
        <v>0</v>
      </c>
    </row>
    <row r="153" spans="1:29" x14ac:dyDescent="0.3">
      <c r="A153" s="95">
        <v>137</v>
      </c>
      <c r="B153" s="94" t="s">
        <v>438</v>
      </c>
      <c r="C153" s="55">
        <v>137</v>
      </c>
      <c r="D153" s="55" t="s">
        <v>625</v>
      </c>
      <c r="E153" s="55"/>
      <c r="F153" s="55"/>
      <c r="G153" s="55"/>
      <c r="H153" s="56"/>
      <c r="I153" s="57"/>
      <c r="J153" s="56"/>
      <c r="K153" s="93">
        <f t="shared" si="14"/>
        <v>0</v>
      </c>
      <c r="L153" s="92"/>
      <c r="M153" s="91">
        <v>0</v>
      </c>
      <c r="N153" s="91">
        <v>0</v>
      </c>
      <c r="O153" s="90">
        <v>0</v>
      </c>
      <c r="P153" s="89">
        <f t="shared" si="15"/>
        <v>0</v>
      </c>
      <c r="Q153" s="88">
        <f t="shared" si="19"/>
        <v>0</v>
      </c>
      <c r="R153" s="92"/>
      <c r="S153" s="91">
        <v>0</v>
      </c>
      <c r="T153" s="91">
        <v>0</v>
      </c>
      <c r="U153" s="90">
        <v>0</v>
      </c>
      <c r="V153" s="89">
        <f t="shared" si="16"/>
        <v>0</v>
      </c>
      <c r="W153" s="88">
        <f t="shared" si="20"/>
        <v>0</v>
      </c>
      <c r="X153" s="92"/>
      <c r="Y153" s="91">
        <v>0</v>
      </c>
      <c r="Z153" s="91">
        <v>0</v>
      </c>
      <c r="AA153" s="90">
        <v>0</v>
      </c>
      <c r="AB153" s="89">
        <f t="shared" si="17"/>
        <v>0</v>
      </c>
      <c r="AC153" s="88">
        <f t="shared" si="18"/>
        <v>0</v>
      </c>
    </row>
    <row r="154" spans="1:29" x14ac:dyDescent="0.3">
      <c r="A154" s="95">
        <v>138</v>
      </c>
      <c r="B154" s="94" t="s">
        <v>805</v>
      </c>
      <c r="C154" s="55">
        <v>138</v>
      </c>
      <c r="D154" s="55" t="s">
        <v>118</v>
      </c>
      <c r="E154" s="55">
        <v>0</v>
      </c>
      <c r="F154" s="55">
        <v>0</v>
      </c>
      <c r="G154" s="55">
        <v>4</v>
      </c>
      <c r="H154" s="56">
        <v>22</v>
      </c>
      <c r="I154" s="57">
        <v>4</v>
      </c>
      <c r="J154" s="56" t="s">
        <v>435</v>
      </c>
      <c r="K154" s="93">
        <f t="shared" si="14"/>
        <v>44</v>
      </c>
      <c r="L154" s="92" t="s">
        <v>33</v>
      </c>
      <c r="M154" s="91">
        <v>1</v>
      </c>
      <c r="N154" s="91">
        <v>1</v>
      </c>
      <c r="O154" s="90">
        <v>0</v>
      </c>
      <c r="P154" s="89">
        <f t="shared" si="15"/>
        <v>0.25</v>
      </c>
      <c r="Q154" s="88">
        <f t="shared" si="19"/>
        <v>44</v>
      </c>
      <c r="R154" s="92" t="s">
        <v>33</v>
      </c>
      <c r="S154" s="91">
        <v>1</v>
      </c>
      <c r="T154" s="91">
        <v>4</v>
      </c>
      <c r="U154" s="90">
        <v>0</v>
      </c>
      <c r="V154" s="89">
        <f t="shared" si="16"/>
        <v>0</v>
      </c>
      <c r="W154" s="88">
        <f t="shared" si="20"/>
        <v>11</v>
      </c>
      <c r="X154" s="92"/>
      <c r="Y154" s="91">
        <v>0</v>
      </c>
      <c r="Z154" s="91">
        <v>0</v>
      </c>
      <c r="AA154" s="90">
        <v>0</v>
      </c>
      <c r="AB154" s="89">
        <f t="shared" si="17"/>
        <v>0</v>
      </c>
      <c r="AC154" s="88">
        <f t="shared" si="18"/>
        <v>0</v>
      </c>
    </row>
    <row r="155" spans="1:29" x14ac:dyDescent="0.3">
      <c r="A155" s="95">
        <v>139</v>
      </c>
      <c r="B155" s="94" t="s">
        <v>119</v>
      </c>
      <c r="C155" s="55">
        <v>139</v>
      </c>
      <c r="D155" s="55" t="s">
        <v>120</v>
      </c>
      <c r="E155" s="55">
        <v>0</v>
      </c>
      <c r="F155" s="55">
        <v>0</v>
      </c>
      <c r="G155" s="55">
        <v>4</v>
      </c>
      <c r="H155" s="56">
        <v>92</v>
      </c>
      <c r="I155" s="57"/>
      <c r="J155" s="56" t="s">
        <v>432</v>
      </c>
      <c r="K155" s="93">
        <f t="shared" si="14"/>
        <v>0</v>
      </c>
      <c r="L155" s="92" t="s">
        <v>33</v>
      </c>
      <c r="M155" s="91">
        <v>1</v>
      </c>
      <c r="N155" s="91">
        <v>1</v>
      </c>
      <c r="O155" s="90">
        <v>0</v>
      </c>
      <c r="P155" s="89">
        <f t="shared" si="15"/>
        <v>0</v>
      </c>
      <c r="Q155" s="88">
        <f t="shared" si="19"/>
        <v>0</v>
      </c>
      <c r="R155" s="92"/>
      <c r="S155" s="91">
        <v>0</v>
      </c>
      <c r="T155" s="91">
        <v>0</v>
      </c>
      <c r="U155" s="90">
        <v>0</v>
      </c>
      <c r="V155" s="89">
        <f t="shared" si="16"/>
        <v>0</v>
      </c>
      <c r="W155" s="88">
        <f t="shared" si="20"/>
        <v>0</v>
      </c>
      <c r="X155" s="92"/>
      <c r="Y155" s="91">
        <v>0</v>
      </c>
      <c r="Z155" s="91">
        <v>0</v>
      </c>
      <c r="AA155" s="90">
        <v>0</v>
      </c>
      <c r="AB155" s="89">
        <f t="shared" si="17"/>
        <v>0</v>
      </c>
      <c r="AC155" s="88">
        <f t="shared" si="18"/>
        <v>0</v>
      </c>
    </row>
    <row r="156" spans="1:29" x14ac:dyDescent="0.3">
      <c r="A156" s="95">
        <v>140</v>
      </c>
      <c r="B156" s="94" t="s">
        <v>806</v>
      </c>
      <c r="C156" s="55">
        <v>140</v>
      </c>
      <c r="D156" s="55" t="s">
        <v>122</v>
      </c>
      <c r="E156" s="55">
        <v>0</v>
      </c>
      <c r="F156" s="55">
        <v>0</v>
      </c>
      <c r="G156" s="55">
        <v>4</v>
      </c>
      <c r="H156" s="56">
        <v>1528</v>
      </c>
      <c r="I156" s="57"/>
      <c r="J156" s="56" t="s">
        <v>432</v>
      </c>
      <c r="K156" s="93">
        <f t="shared" si="14"/>
        <v>0</v>
      </c>
      <c r="L156" s="92" t="s">
        <v>33</v>
      </c>
      <c r="M156" s="91">
        <v>1</v>
      </c>
      <c r="N156" s="91">
        <v>1</v>
      </c>
      <c r="O156" s="90">
        <v>0</v>
      </c>
      <c r="P156" s="89">
        <f t="shared" si="15"/>
        <v>0</v>
      </c>
      <c r="Q156" s="88">
        <f t="shared" si="19"/>
        <v>0</v>
      </c>
      <c r="R156" s="92"/>
      <c r="S156" s="91">
        <v>0</v>
      </c>
      <c r="T156" s="91">
        <v>0</v>
      </c>
      <c r="U156" s="90">
        <v>0</v>
      </c>
      <c r="V156" s="89">
        <f t="shared" si="16"/>
        <v>0</v>
      </c>
      <c r="W156" s="88">
        <f t="shared" si="20"/>
        <v>0</v>
      </c>
      <c r="X156" s="92"/>
      <c r="Y156" s="91">
        <v>0</v>
      </c>
      <c r="Z156" s="91">
        <v>0</v>
      </c>
      <c r="AA156" s="90">
        <v>0</v>
      </c>
      <c r="AB156" s="89">
        <f t="shared" si="17"/>
        <v>0</v>
      </c>
      <c r="AC156" s="88">
        <f t="shared" si="18"/>
        <v>0</v>
      </c>
    </row>
    <row r="157" spans="1:29" x14ac:dyDescent="0.3">
      <c r="A157" s="95">
        <v>141</v>
      </c>
      <c r="B157" s="94" t="s">
        <v>773</v>
      </c>
      <c r="C157" s="55">
        <v>141</v>
      </c>
      <c r="D157" s="55" t="s">
        <v>124</v>
      </c>
      <c r="E157" s="55">
        <v>0</v>
      </c>
      <c r="F157" s="55">
        <v>0</v>
      </c>
      <c r="G157" s="55">
        <v>4</v>
      </c>
      <c r="H157" s="56">
        <v>4216</v>
      </c>
      <c r="I157" s="57"/>
      <c r="J157" s="56" t="s">
        <v>432</v>
      </c>
      <c r="K157" s="93">
        <f t="shared" si="14"/>
        <v>0</v>
      </c>
      <c r="L157" s="92" t="s">
        <v>33</v>
      </c>
      <c r="M157" s="91">
        <v>1</v>
      </c>
      <c r="N157" s="91">
        <v>1</v>
      </c>
      <c r="O157" s="90">
        <v>0</v>
      </c>
      <c r="P157" s="89">
        <f t="shared" si="15"/>
        <v>0</v>
      </c>
      <c r="Q157" s="88">
        <f t="shared" si="19"/>
        <v>0</v>
      </c>
      <c r="R157" s="92"/>
      <c r="S157" s="91">
        <v>0</v>
      </c>
      <c r="T157" s="91">
        <v>0</v>
      </c>
      <c r="U157" s="90">
        <v>0</v>
      </c>
      <c r="V157" s="89">
        <f t="shared" si="16"/>
        <v>0</v>
      </c>
      <c r="W157" s="88">
        <f t="shared" si="20"/>
        <v>0</v>
      </c>
      <c r="X157" s="92"/>
      <c r="Y157" s="91">
        <v>0</v>
      </c>
      <c r="Z157" s="91">
        <v>0</v>
      </c>
      <c r="AA157" s="90">
        <v>0</v>
      </c>
      <c r="AB157" s="89">
        <f t="shared" si="17"/>
        <v>0</v>
      </c>
      <c r="AC157" s="88">
        <f t="shared" si="18"/>
        <v>0</v>
      </c>
    </row>
    <row r="158" spans="1:29" x14ac:dyDescent="0.3">
      <c r="A158" s="95">
        <v>142</v>
      </c>
      <c r="B158" s="94" t="s">
        <v>774</v>
      </c>
      <c r="C158" s="55">
        <v>142</v>
      </c>
      <c r="D158" s="55" t="s">
        <v>126</v>
      </c>
      <c r="E158" s="55">
        <v>0</v>
      </c>
      <c r="F158" s="55">
        <v>0</v>
      </c>
      <c r="G158" s="55">
        <v>4</v>
      </c>
      <c r="H158" s="56">
        <v>300</v>
      </c>
      <c r="I158" s="57"/>
      <c r="J158" s="56" t="s">
        <v>432</v>
      </c>
      <c r="K158" s="93">
        <f t="shared" si="14"/>
        <v>0</v>
      </c>
      <c r="L158" s="92" t="s">
        <v>33</v>
      </c>
      <c r="M158" s="91">
        <v>1</v>
      </c>
      <c r="N158" s="91">
        <v>1</v>
      </c>
      <c r="O158" s="90">
        <v>0</v>
      </c>
      <c r="P158" s="89">
        <f t="shared" si="15"/>
        <v>0</v>
      </c>
      <c r="Q158" s="88">
        <f t="shared" si="19"/>
        <v>0</v>
      </c>
      <c r="R158" s="92"/>
      <c r="S158" s="91">
        <v>0</v>
      </c>
      <c r="T158" s="91">
        <v>0</v>
      </c>
      <c r="U158" s="90">
        <v>0</v>
      </c>
      <c r="V158" s="89">
        <f t="shared" si="16"/>
        <v>0</v>
      </c>
      <c r="W158" s="88">
        <f t="shared" si="20"/>
        <v>0</v>
      </c>
      <c r="X158" s="92"/>
      <c r="Y158" s="91">
        <v>0</v>
      </c>
      <c r="Z158" s="91">
        <v>0</v>
      </c>
      <c r="AA158" s="90">
        <v>0</v>
      </c>
      <c r="AB158" s="89">
        <f t="shared" si="17"/>
        <v>0</v>
      </c>
      <c r="AC158" s="88">
        <f t="shared" si="18"/>
        <v>0</v>
      </c>
    </row>
    <row r="159" spans="1:29" x14ac:dyDescent="0.3">
      <c r="A159" s="95">
        <v>143</v>
      </c>
      <c r="B159" s="94" t="s">
        <v>438</v>
      </c>
      <c r="C159" s="55">
        <v>143</v>
      </c>
      <c r="D159" s="55" t="s">
        <v>624</v>
      </c>
      <c r="E159" s="55"/>
      <c r="F159" s="55"/>
      <c r="G159" s="55"/>
      <c r="H159" s="56"/>
      <c r="I159" s="57"/>
      <c r="J159" s="56"/>
      <c r="K159" s="93">
        <f t="shared" si="14"/>
        <v>0</v>
      </c>
      <c r="L159" s="92"/>
      <c r="M159" s="91">
        <v>0</v>
      </c>
      <c r="N159" s="91">
        <v>0</v>
      </c>
      <c r="O159" s="90">
        <v>0</v>
      </c>
      <c r="P159" s="89">
        <f t="shared" si="15"/>
        <v>0</v>
      </c>
      <c r="Q159" s="88">
        <f t="shared" si="19"/>
        <v>0</v>
      </c>
      <c r="R159" s="92"/>
      <c r="S159" s="91">
        <v>0</v>
      </c>
      <c r="T159" s="91">
        <v>0</v>
      </c>
      <c r="U159" s="90">
        <v>0</v>
      </c>
      <c r="V159" s="89">
        <f t="shared" si="16"/>
        <v>0</v>
      </c>
      <c r="W159" s="88">
        <f t="shared" si="20"/>
        <v>0</v>
      </c>
      <c r="X159" s="92"/>
      <c r="Y159" s="91">
        <v>0</v>
      </c>
      <c r="Z159" s="91">
        <v>0</v>
      </c>
      <c r="AA159" s="90">
        <v>0</v>
      </c>
      <c r="AB159" s="89">
        <f t="shared" si="17"/>
        <v>0</v>
      </c>
      <c r="AC159" s="88">
        <f t="shared" si="18"/>
        <v>0</v>
      </c>
    </row>
    <row r="160" spans="1:29" x14ac:dyDescent="0.3">
      <c r="A160" s="95">
        <v>144</v>
      </c>
      <c r="B160" s="94" t="s">
        <v>777</v>
      </c>
      <c r="C160" s="55">
        <v>144</v>
      </c>
      <c r="D160" s="55" t="s">
        <v>128</v>
      </c>
      <c r="E160" s="55">
        <v>0</v>
      </c>
      <c r="F160" s="55">
        <v>0</v>
      </c>
      <c r="G160" s="55">
        <v>4</v>
      </c>
      <c r="H160" s="56">
        <f>512/8</f>
        <v>64</v>
      </c>
      <c r="I160" s="57">
        <v>4</v>
      </c>
      <c r="J160" s="56" t="s">
        <v>435</v>
      </c>
      <c r="K160" s="93">
        <f t="shared" si="14"/>
        <v>128</v>
      </c>
      <c r="L160" s="92" t="s">
        <v>33</v>
      </c>
      <c r="M160" s="91">
        <v>1</v>
      </c>
      <c r="N160" s="91">
        <v>1</v>
      </c>
      <c r="O160" s="90">
        <v>0</v>
      </c>
      <c r="P160" s="89">
        <f t="shared" si="15"/>
        <v>0.25</v>
      </c>
      <c r="Q160" s="88">
        <f t="shared" si="19"/>
        <v>128</v>
      </c>
      <c r="R160" s="92" t="s">
        <v>33</v>
      </c>
      <c r="S160" s="91">
        <v>1</v>
      </c>
      <c r="T160" s="91">
        <v>4</v>
      </c>
      <c r="U160" s="90">
        <v>0</v>
      </c>
      <c r="V160" s="89">
        <f t="shared" si="16"/>
        <v>0</v>
      </c>
      <c r="W160" s="88">
        <f t="shared" si="20"/>
        <v>32</v>
      </c>
      <c r="X160" s="92"/>
      <c r="Y160" s="91">
        <v>0</v>
      </c>
      <c r="Z160" s="91">
        <v>0</v>
      </c>
      <c r="AA160" s="90">
        <v>0</v>
      </c>
      <c r="AB160" s="89">
        <f t="shared" si="17"/>
        <v>0</v>
      </c>
      <c r="AC160" s="88">
        <f t="shared" si="18"/>
        <v>0</v>
      </c>
    </row>
    <row r="161" spans="1:29" x14ac:dyDescent="0.3">
      <c r="A161" s="95">
        <v>145</v>
      </c>
      <c r="B161" s="94" t="s">
        <v>777</v>
      </c>
      <c r="C161" s="55">
        <v>145</v>
      </c>
      <c r="D161" s="55" t="s">
        <v>130</v>
      </c>
      <c r="E161" s="55">
        <v>0</v>
      </c>
      <c r="F161" s="55">
        <v>0</v>
      </c>
      <c r="G161" s="55">
        <v>4</v>
      </c>
      <c r="H161" s="56">
        <f>2208/8</f>
        <v>276</v>
      </c>
      <c r="I161" s="57"/>
      <c r="J161" s="56" t="s">
        <v>435</v>
      </c>
      <c r="K161" s="93">
        <f t="shared" si="14"/>
        <v>0</v>
      </c>
      <c r="L161" s="92" t="s">
        <v>33</v>
      </c>
      <c r="M161" s="91">
        <v>1</v>
      </c>
      <c r="N161" s="91">
        <v>1</v>
      </c>
      <c r="O161" s="90">
        <v>0</v>
      </c>
      <c r="P161" s="89">
        <f t="shared" si="15"/>
        <v>0</v>
      </c>
      <c r="Q161" s="88">
        <f t="shared" si="19"/>
        <v>0</v>
      </c>
      <c r="R161" s="92"/>
      <c r="S161" s="91">
        <v>0</v>
      </c>
      <c r="T161" s="91">
        <v>0</v>
      </c>
      <c r="U161" s="90">
        <v>0</v>
      </c>
      <c r="V161" s="89">
        <f t="shared" si="16"/>
        <v>0</v>
      </c>
      <c r="W161" s="88">
        <f t="shared" si="20"/>
        <v>0</v>
      </c>
      <c r="X161" s="92"/>
      <c r="Y161" s="91">
        <v>0</v>
      </c>
      <c r="Z161" s="91">
        <v>0</v>
      </c>
      <c r="AA161" s="90">
        <v>0</v>
      </c>
      <c r="AB161" s="89">
        <f t="shared" si="17"/>
        <v>0</v>
      </c>
      <c r="AC161" s="88">
        <f t="shared" si="18"/>
        <v>0</v>
      </c>
    </row>
    <row r="162" spans="1:29" x14ac:dyDescent="0.3">
      <c r="A162" s="95">
        <v>146</v>
      </c>
      <c r="B162" s="94" t="s">
        <v>777</v>
      </c>
      <c r="C162" s="55">
        <v>146</v>
      </c>
      <c r="D162" s="55" t="s">
        <v>132</v>
      </c>
      <c r="E162" s="55">
        <v>0</v>
      </c>
      <c r="F162" s="55">
        <v>0</v>
      </c>
      <c r="G162" s="55">
        <v>4</v>
      </c>
      <c r="H162" s="56">
        <f t="shared" ref="H162:H164" si="21">2208/8</f>
        <v>276</v>
      </c>
      <c r="I162" s="57"/>
      <c r="J162" s="56" t="s">
        <v>435</v>
      </c>
      <c r="K162" s="93">
        <f t="shared" si="14"/>
        <v>0</v>
      </c>
      <c r="L162" s="92" t="s">
        <v>33</v>
      </c>
      <c r="M162" s="91">
        <v>1</v>
      </c>
      <c r="N162" s="91">
        <v>1</v>
      </c>
      <c r="O162" s="90">
        <v>0</v>
      </c>
      <c r="P162" s="89">
        <f t="shared" si="15"/>
        <v>0</v>
      </c>
      <c r="Q162" s="88">
        <f t="shared" si="19"/>
        <v>0</v>
      </c>
      <c r="R162" s="92"/>
      <c r="S162" s="91">
        <v>0</v>
      </c>
      <c r="T162" s="91">
        <v>0</v>
      </c>
      <c r="U162" s="90">
        <v>0</v>
      </c>
      <c r="V162" s="89">
        <f t="shared" si="16"/>
        <v>0</v>
      </c>
      <c r="W162" s="88">
        <f t="shared" si="20"/>
        <v>0</v>
      </c>
      <c r="X162" s="92"/>
      <c r="Y162" s="91">
        <v>0</v>
      </c>
      <c r="Z162" s="91">
        <v>0</v>
      </c>
      <c r="AA162" s="90">
        <v>0</v>
      </c>
      <c r="AB162" s="89">
        <f t="shared" si="17"/>
        <v>0</v>
      </c>
      <c r="AC162" s="88">
        <f t="shared" si="18"/>
        <v>0</v>
      </c>
    </row>
    <row r="163" spans="1:29" x14ac:dyDescent="0.3">
      <c r="A163" s="95">
        <v>147</v>
      </c>
      <c r="B163" s="94" t="s">
        <v>777</v>
      </c>
      <c r="C163" s="55">
        <v>147</v>
      </c>
      <c r="D163" s="55" t="s">
        <v>134</v>
      </c>
      <c r="E163" s="55">
        <v>0</v>
      </c>
      <c r="F163" s="55">
        <v>0</v>
      </c>
      <c r="G163" s="55">
        <v>4</v>
      </c>
      <c r="H163" s="56">
        <f t="shared" si="21"/>
        <v>276</v>
      </c>
      <c r="I163" s="57"/>
      <c r="J163" s="56" t="s">
        <v>435</v>
      </c>
      <c r="K163" s="93">
        <f t="shared" si="14"/>
        <v>0</v>
      </c>
      <c r="L163" s="92" t="s">
        <v>33</v>
      </c>
      <c r="M163" s="91">
        <v>1</v>
      </c>
      <c r="N163" s="91">
        <v>1</v>
      </c>
      <c r="O163" s="90">
        <v>0</v>
      </c>
      <c r="P163" s="89">
        <f t="shared" si="15"/>
        <v>0</v>
      </c>
      <c r="Q163" s="88">
        <f t="shared" si="19"/>
        <v>0</v>
      </c>
      <c r="R163" s="92"/>
      <c r="S163" s="91">
        <v>0</v>
      </c>
      <c r="T163" s="91">
        <v>0</v>
      </c>
      <c r="U163" s="90">
        <v>0</v>
      </c>
      <c r="V163" s="89">
        <f t="shared" si="16"/>
        <v>0</v>
      </c>
      <c r="W163" s="88">
        <f t="shared" si="20"/>
        <v>0</v>
      </c>
      <c r="X163" s="92"/>
      <c r="Y163" s="91">
        <v>0</v>
      </c>
      <c r="Z163" s="91">
        <v>0</v>
      </c>
      <c r="AA163" s="90">
        <v>0</v>
      </c>
      <c r="AB163" s="89">
        <f t="shared" si="17"/>
        <v>0</v>
      </c>
      <c r="AC163" s="88">
        <f t="shared" si="18"/>
        <v>0</v>
      </c>
    </row>
    <row r="164" spans="1:29" x14ac:dyDescent="0.3">
      <c r="A164" s="95">
        <v>148</v>
      </c>
      <c r="B164" s="94" t="s">
        <v>777</v>
      </c>
      <c r="C164" s="55">
        <v>148</v>
      </c>
      <c r="D164" s="55" t="s">
        <v>136</v>
      </c>
      <c r="E164" s="55">
        <v>0</v>
      </c>
      <c r="F164" s="55">
        <v>0</v>
      </c>
      <c r="G164" s="55">
        <v>4</v>
      </c>
      <c r="H164" s="56">
        <f t="shared" si="21"/>
        <v>276</v>
      </c>
      <c r="I164" s="57"/>
      <c r="J164" s="56" t="s">
        <v>435</v>
      </c>
      <c r="K164" s="93">
        <f t="shared" si="14"/>
        <v>0</v>
      </c>
      <c r="L164" s="92" t="s">
        <v>33</v>
      </c>
      <c r="M164" s="91">
        <v>1</v>
      </c>
      <c r="N164" s="91">
        <v>1</v>
      </c>
      <c r="O164" s="90">
        <v>0</v>
      </c>
      <c r="P164" s="89">
        <f t="shared" si="15"/>
        <v>0</v>
      </c>
      <c r="Q164" s="88">
        <f t="shared" si="19"/>
        <v>0</v>
      </c>
      <c r="R164" s="92"/>
      <c r="S164" s="91">
        <v>0</v>
      </c>
      <c r="T164" s="91">
        <v>0</v>
      </c>
      <c r="U164" s="90">
        <v>0</v>
      </c>
      <c r="V164" s="89">
        <f t="shared" si="16"/>
        <v>0</v>
      </c>
      <c r="W164" s="88">
        <f t="shared" si="20"/>
        <v>0</v>
      </c>
      <c r="X164" s="92"/>
      <c r="Y164" s="91">
        <v>0</v>
      </c>
      <c r="Z164" s="91">
        <v>0</v>
      </c>
      <c r="AA164" s="90">
        <v>0</v>
      </c>
      <c r="AB164" s="89">
        <f t="shared" si="17"/>
        <v>0</v>
      </c>
      <c r="AC164" s="88">
        <f t="shared" si="18"/>
        <v>0</v>
      </c>
    </row>
    <row r="165" spans="1:29" x14ac:dyDescent="0.3">
      <c r="A165" s="95">
        <v>149</v>
      </c>
      <c r="B165" s="94" t="s">
        <v>438</v>
      </c>
      <c r="C165" s="55">
        <v>149</v>
      </c>
      <c r="D165" s="55" t="s">
        <v>623</v>
      </c>
      <c r="E165" s="55"/>
      <c r="F165" s="55"/>
      <c r="G165" s="55"/>
      <c r="H165" s="56"/>
      <c r="I165" s="57"/>
      <c r="J165" s="56"/>
      <c r="K165" s="93">
        <f t="shared" si="14"/>
        <v>0</v>
      </c>
      <c r="L165" s="92"/>
      <c r="M165" s="91">
        <v>0</v>
      </c>
      <c r="N165" s="91">
        <v>0</v>
      </c>
      <c r="O165" s="90">
        <v>0</v>
      </c>
      <c r="P165" s="89">
        <f t="shared" si="15"/>
        <v>0</v>
      </c>
      <c r="Q165" s="88">
        <f t="shared" si="19"/>
        <v>0</v>
      </c>
      <c r="R165" s="92"/>
      <c r="S165" s="91">
        <v>0</v>
      </c>
      <c r="T165" s="91">
        <v>0</v>
      </c>
      <c r="U165" s="90">
        <v>0</v>
      </c>
      <c r="V165" s="89">
        <f t="shared" si="16"/>
        <v>0</v>
      </c>
      <c r="W165" s="88">
        <f t="shared" si="20"/>
        <v>0</v>
      </c>
      <c r="X165" s="92"/>
      <c r="Y165" s="91">
        <v>0</v>
      </c>
      <c r="Z165" s="91">
        <v>0</v>
      </c>
      <c r="AA165" s="90">
        <v>0</v>
      </c>
      <c r="AB165" s="89">
        <f t="shared" si="17"/>
        <v>0</v>
      </c>
      <c r="AC165" s="88">
        <f t="shared" si="18"/>
        <v>0</v>
      </c>
    </row>
    <row r="166" spans="1:29" x14ac:dyDescent="0.3">
      <c r="A166" s="95">
        <v>150</v>
      </c>
      <c r="B166" s="94" t="s">
        <v>438</v>
      </c>
      <c r="C166" s="55">
        <v>150</v>
      </c>
      <c r="D166" s="55" t="s">
        <v>622</v>
      </c>
      <c r="E166" s="55"/>
      <c r="F166" s="55"/>
      <c r="G166" s="55"/>
      <c r="H166" s="56"/>
      <c r="I166" s="57"/>
      <c r="J166" s="56"/>
      <c r="K166" s="93">
        <f t="shared" si="14"/>
        <v>0</v>
      </c>
      <c r="L166" s="92"/>
      <c r="M166" s="91">
        <v>0</v>
      </c>
      <c r="N166" s="91">
        <v>0</v>
      </c>
      <c r="O166" s="90">
        <v>0</v>
      </c>
      <c r="P166" s="89">
        <f t="shared" si="15"/>
        <v>0</v>
      </c>
      <c r="Q166" s="88">
        <f t="shared" si="19"/>
        <v>0</v>
      </c>
      <c r="R166" s="92"/>
      <c r="S166" s="91">
        <v>0</v>
      </c>
      <c r="T166" s="91">
        <v>0</v>
      </c>
      <c r="U166" s="90">
        <v>0</v>
      </c>
      <c r="V166" s="89">
        <f t="shared" si="16"/>
        <v>0</v>
      </c>
      <c r="W166" s="88">
        <f t="shared" si="20"/>
        <v>0</v>
      </c>
      <c r="X166" s="92"/>
      <c r="Y166" s="91">
        <v>0</v>
      </c>
      <c r="Z166" s="91">
        <v>0</v>
      </c>
      <c r="AA166" s="90">
        <v>0</v>
      </c>
      <c r="AB166" s="89">
        <f t="shared" si="17"/>
        <v>0</v>
      </c>
      <c r="AC166" s="88">
        <f t="shared" si="18"/>
        <v>0</v>
      </c>
    </row>
    <row r="167" spans="1:29" x14ac:dyDescent="0.3">
      <c r="A167" s="95">
        <v>151</v>
      </c>
      <c r="B167" s="94" t="s">
        <v>438</v>
      </c>
      <c r="C167" s="55">
        <v>151</v>
      </c>
      <c r="D167" s="55" t="s">
        <v>138</v>
      </c>
      <c r="E167" s="55"/>
      <c r="F167" s="55"/>
      <c r="G167" s="55"/>
      <c r="H167" s="56"/>
      <c r="I167" s="57"/>
      <c r="J167" s="56"/>
      <c r="K167" s="93">
        <f t="shared" si="14"/>
        <v>0</v>
      </c>
      <c r="L167" s="92"/>
      <c r="M167" s="91">
        <v>0</v>
      </c>
      <c r="N167" s="91">
        <v>0</v>
      </c>
      <c r="O167" s="90">
        <v>0</v>
      </c>
      <c r="P167" s="89">
        <f t="shared" si="15"/>
        <v>0</v>
      </c>
      <c r="Q167" s="88">
        <f t="shared" si="19"/>
        <v>0</v>
      </c>
      <c r="R167" s="92"/>
      <c r="S167" s="91">
        <v>0</v>
      </c>
      <c r="T167" s="91">
        <v>0</v>
      </c>
      <c r="U167" s="90">
        <v>0</v>
      </c>
      <c r="V167" s="89">
        <f t="shared" si="16"/>
        <v>0</v>
      </c>
      <c r="W167" s="88">
        <f t="shared" si="20"/>
        <v>0</v>
      </c>
      <c r="X167" s="92"/>
      <c r="Y167" s="91">
        <v>0</v>
      </c>
      <c r="Z167" s="91">
        <v>0</v>
      </c>
      <c r="AA167" s="90">
        <v>0</v>
      </c>
      <c r="AB167" s="89">
        <f t="shared" si="17"/>
        <v>0</v>
      </c>
      <c r="AC167" s="88">
        <f t="shared" si="18"/>
        <v>0</v>
      </c>
    </row>
    <row r="168" spans="1:29" x14ac:dyDescent="0.3">
      <c r="A168" s="95">
        <v>152</v>
      </c>
      <c r="B168" s="94" t="s">
        <v>438</v>
      </c>
      <c r="C168" s="55">
        <v>152</v>
      </c>
      <c r="D168" s="55" t="s">
        <v>140</v>
      </c>
      <c r="E168" s="55"/>
      <c r="F168" s="55"/>
      <c r="G168" s="55"/>
      <c r="H168" s="56"/>
      <c r="I168" s="57"/>
      <c r="J168" s="56"/>
      <c r="K168" s="93">
        <f t="shared" si="14"/>
        <v>0</v>
      </c>
      <c r="L168" s="92"/>
      <c r="M168" s="91">
        <v>0</v>
      </c>
      <c r="N168" s="91">
        <v>0</v>
      </c>
      <c r="O168" s="90">
        <v>0</v>
      </c>
      <c r="P168" s="89">
        <f t="shared" si="15"/>
        <v>0</v>
      </c>
      <c r="Q168" s="88">
        <f t="shared" si="19"/>
        <v>0</v>
      </c>
      <c r="R168" s="92"/>
      <c r="S168" s="91">
        <v>0</v>
      </c>
      <c r="T168" s="91">
        <v>0</v>
      </c>
      <c r="U168" s="90">
        <v>0</v>
      </c>
      <c r="V168" s="89">
        <f t="shared" si="16"/>
        <v>0</v>
      </c>
      <c r="W168" s="88">
        <f t="shared" si="20"/>
        <v>0</v>
      </c>
      <c r="X168" s="92"/>
      <c r="Y168" s="91">
        <v>0</v>
      </c>
      <c r="Z168" s="91">
        <v>0</v>
      </c>
      <c r="AA168" s="90">
        <v>0</v>
      </c>
      <c r="AB168" s="89">
        <f t="shared" si="17"/>
        <v>0</v>
      </c>
      <c r="AC168" s="88">
        <f t="shared" si="18"/>
        <v>0</v>
      </c>
    </row>
    <row r="169" spans="1:29" x14ac:dyDescent="0.3">
      <c r="A169" s="95">
        <v>153</v>
      </c>
      <c r="B169" s="94" t="s">
        <v>438</v>
      </c>
      <c r="C169" s="55">
        <v>153</v>
      </c>
      <c r="D169" s="55" t="s">
        <v>621</v>
      </c>
      <c r="E169" s="55"/>
      <c r="F169" s="55"/>
      <c r="G169" s="55"/>
      <c r="H169" s="56"/>
      <c r="I169" s="57"/>
      <c r="J169" s="56"/>
      <c r="K169" s="93">
        <f t="shared" si="14"/>
        <v>0</v>
      </c>
      <c r="L169" s="92"/>
      <c r="M169" s="91">
        <v>0</v>
      </c>
      <c r="N169" s="91">
        <v>0</v>
      </c>
      <c r="O169" s="90">
        <v>0</v>
      </c>
      <c r="P169" s="89">
        <f t="shared" si="15"/>
        <v>0</v>
      </c>
      <c r="Q169" s="88">
        <f t="shared" si="19"/>
        <v>0</v>
      </c>
      <c r="R169" s="92"/>
      <c r="S169" s="91">
        <v>0</v>
      </c>
      <c r="T169" s="91">
        <v>0</v>
      </c>
      <c r="U169" s="90">
        <v>0</v>
      </c>
      <c r="V169" s="89">
        <f t="shared" si="16"/>
        <v>0</v>
      </c>
      <c r="W169" s="88">
        <f t="shared" si="20"/>
        <v>0</v>
      </c>
      <c r="X169" s="92"/>
      <c r="Y169" s="91">
        <v>0</v>
      </c>
      <c r="Z169" s="91">
        <v>0</v>
      </c>
      <c r="AA169" s="90">
        <v>0</v>
      </c>
      <c r="AB169" s="89">
        <f t="shared" si="17"/>
        <v>0</v>
      </c>
      <c r="AC169" s="88">
        <f t="shared" si="18"/>
        <v>0</v>
      </c>
    </row>
    <row r="170" spans="1:29" x14ac:dyDescent="0.3">
      <c r="A170" s="95">
        <v>154</v>
      </c>
      <c r="B170" s="94" t="s">
        <v>438</v>
      </c>
      <c r="C170" s="55">
        <v>154</v>
      </c>
      <c r="D170" s="55" t="s">
        <v>620</v>
      </c>
      <c r="E170" s="55"/>
      <c r="F170" s="55"/>
      <c r="G170" s="55"/>
      <c r="H170" s="56"/>
      <c r="I170" s="57"/>
      <c r="J170" s="56"/>
      <c r="K170" s="93">
        <f t="shared" si="14"/>
        <v>0</v>
      </c>
      <c r="L170" s="92"/>
      <c r="M170" s="91">
        <v>0</v>
      </c>
      <c r="N170" s="91">
        <v>0</v>
      </c>
      <c r="O170" s="90">
        <v>0</v>
      </c>
      <c r="P170" s="89">
        <f t="shared" si="15"/>
        <v>0</v>
      </c>
      <c r="Q170" s="88">
        <f t="shared" si="19"/>
        <v>0</v>
      </c>
      <c r="R170" s="92"/>
      <c r="S170" s="91">
        <v>0</v>
      </c>
      <c r="T170" s="91">
        <v>0</v>
      </c>
      <c r="U170" s="90">
        <v>0</v>
      </c>
      <c r="V170" s="89">
        <f t="shared" si="16"/>
        <v>0</v>
      </c>
      <c r="W170" s="88">
        <f t="shared" si="20"/>
        <v>0</v>
      </c>
      <c r="X170" s="92"/>
      <c r="Y170" s="91">
        <v>0</v>
      </c>
      <c r="Z170" s="91">
        <v>0</v>
      </c>
      <c r="AA170" s="90">
        <v>0</v>
      </c>
      <c r="AB170" s="89">
        <f t="shared" si="17"/>
        <v>0</v>
      </c>
      <c r="AC170" s="88">
        <f t="shared" si="18"/>
        <v>0</v>
      </c>
    </row>
    <row r="171" spans="1:29" x14ac:dyDescent="0.3">
      <c r="A171" s="95">
        <v>155</v>
      </c>
      <c r="B171" s="94" t="s">
        <v>780</v>
      </c>
      <c r="C171" s="55">
        <v>155</v>
      </c>
      <c r="D171" s="55" t="s">
        <v>142</v>
      </c>
      <c r="E171" s="55">
        <v>0</v>
      </c>
      <c r="F171" s="55">
        <v>0</v>
      </c>
      <c r="G171" s="55">
        <v>4</v>
      </c>
      <c r="H171" s="56">
        <f>192/8</f>
        <v>24</v>
      </c>
      <c r="I171" s="57">
        <v>4</v>
      </c>
      <c r="J171" s="56" t="s">
        <v>435</v>
      </c>
      <c r="K171" s="93">
        <f t="shared" si="14"/>
        <v>48</v>
      </c>
      <c r="L171" s="92" t="s">
        <v>33</v>
      </c>
      <c r="M171" s="91">
        <v>1</v>
      </c>
      <c r="N171" s="91">
        <v>1</v>
      </c>
      <c r="O171" s="90">
        <v>0</v>
      </c>
      <c r="P171" s="89">
        <f t="shared" si="15"/>
        <v>0.25</v>
      </c>
      <c r="Q171" s="88">
        <f t="shared" si="19"/>
        <v>48</v>
      </c>
      <c r="R171" s="92" t="s">
        <v>33</v>
      </c>
      <c r="S171" s="91">
        <v>1</v>
      </c>
      <c r="T171" s="91">
        <v>4</v>
      </c>
      <c r="U171" s="90">
        <v>0</v>
      </c>
      <c r="V171" s="89">
        <f t="shared" si="16"/>
        <v>0</v>
      </c>
      <c r="W171" s="88">
        <f t="shared" si="20"/>
        <v>12</v>
      </c>
      <c r="X171" s="92"/>
      <c r="Y171" s="91">
        <v>0</v>
      </c>
      <c r="Z171" s="91">
        <v>0</v>
      </c>
      <c r="AA171" s="90">
        <v>0</v>
      </c>
      <c r="AB171" s="89">
        <f t="shared" si="17"/>
        <v>0</v>
      </c>
      <c r="AC171" s="88">
        <f t="shared" si="18"/>
        <v>0</v>
      </c>
    </row>
    <row r="172" spans="1:29" x14ac:dyDescent="0.3">
      <c r="A172" s="95">
        <v>156</v>
      </c>
      <c r="B172" s="94" t="s">
        <v>781</v>
      </c>
      <c r="C172" s="55">
        <v>156</v>
      </c>
      <c r="D172" s="55" t="s">
        <v>619</v>
      </c>
      <c r="E172" s="55">
        <v>0</v>
      </c>
      <c r="F172" s="55">
        <v>0</v>
      </c>
      <c r="G172" s="55">
        <v>4</v>
      </c>
      <c r="H172" s="56">
        <v>32</v>
      </c>
      <c r="I172" s="57">
        <v>0.5</v>
      </c>
      <c r="J172" s="56" t="s">
        <v>435</v>
      </c>
      <c r="K172" s="93">
        <f t="shared" si="14"/>
        <v>512</v>
      </c>
      <c r="L172" s="92" t="s">
        <v>33</v>
      </c>
      <c r="M172" s="91">
        <v>1</v>
      </c>
      <c r="N172" s="91">
        <v>1</v>
      </c>
      <c r="O172" s="90">
        <v>0</v>
      </c>
      <c r="P172" s="89">
        <f t="shared" si="15"/>
        <v>2</v>
      </c>
      <c r="Q172" s="88">
        <f t="shared" si="19"/>
        <v>512</v>
      </c>
      <c r="R172" s="92" t="s">
        <v>33</v>
      </c>
      <c r="S172" s="91">
        <v>1</v>
      </c>
      <c r="T172" s="91">
        <v>0</v>
      </c>
      <c r="U172" s="90">
        <v>0</v>
      </c>
      <c r="V172" s="89">
        <f t="shared" si="16"/>
        <v>0</v>
      </c>
      <c r="W172" s="88">
        <f t="shared" si="20"/>
        <v>0</v>
      </c>
      <c r="X172" s="92"/>
      <c r="Y172" s="91">
        <v>0</v>
      </c>
      <c r="Z172" s="91">
        <v>0</v>
      </c>
      <c r="AA172" s="90">
        <v>0</v>
      </c>
      <c r="AB172" s="89">
        <f t="shared" si="17"/>
        <v>0</v>
      </c>
      <c r="AC172" s="88">
        <f t="shared" si="18"/>
        <v>0</v>
      </c>
    </row>
    <row r="173" spans="1:29" x14ac:dyDescent="0.3">
      <c r="A173" s="95">
        <v>157</v>
      </c>
      <c r="B173" s="94" t="s">
        <v>782</v>
      </c>
      <c r="C173" s="55">
        <v>157</v>
      </c>
      <c r="D173" s="55" t="s">
        <v>618</v>
      </c>
      <c r="E173" s="55">
        <v>0</v>
      </c>
      <c r="F173" s="55">
        <v>0</v>
      </c>
      <c r="G173" s="55">
        <v>4</v>
      </c>
      <c r="H173" s="56">
        <v>58</v>
      </c>
      <c r="I173" s="57">
        <v>0.5</v>
      </c>
      <c r="J173" s="56" t="s">
        <v>435</v>
      </c>
      <c r="K173" s="93">
        <f t="shared" si="14"/>
        <v>928</v>
      </c>
      <c r="L173" s="92" t="s">
        <v>33</v>
      </c>
      <c r="M173" s="91">
        <v>1</v>
      </c>
      <c r="N173" s="91">
        <v>1</v>
      </c>
      <c r="O173" s="90">
        <v>0</v>
      </c>
      <c r="P173" s="89">
        <f t="shared" si="15"/>
        <v>2</v>
      </c>
      <c r="Q173" s="88">
        <f t="shared" si="19"/>
        <v>928</v>
      </c>
      <c r="R173" s="92" t="s">
        <v>33</v>
      </c>
      <c r="S173" s="91">
        <v>1</v>
      </c>
      <c r="T173" s="91">
        <v>0</v>
      </c>
      <c r="U173" s="90">
        <v>0</v>
      </c>
      <c r="V173" s="89">
        <f t="shared" si="16"/>
        <v>0</v>
      </c>
      <c r="W173" s="88">
        <f t="shared" si="20"/>
        <v>0</v>
      </c>
      <c r="X173" s="92"/>
      <c r="Y173" s="91">
        <v>0</v>
      </c>
      <c r="Z173" s="91">
        <v>0</v>
      </c>
      <c r="AA173" s="90">
        <v>0</v>
      </c>
      <c r="AB173" s="89">
        <f t="shared" si="17"/>
        <v>0</v>
      </c>
      <c r="AC173" s="88">
        <f t="shared" si="18"/>
        <v>0</v>
      </c>
    </row>
    <row r="174" spans="1:29" x14ac:dyDescent="0.3">
      <c r="A174" s="95">
        <v>158</v>
      </c>
      <c r="B174" s="94" t="s">
        <v>438</v>
      </c>
      <c r="C174" s="55">
        <v>158</v>
      </c>
      <c r="D174" s="55" t="s">
        <v>617</v>
      </c>
      <c r="E174" s="55"/>
      <c r="F174" s="55"/>
      <c r="G174" s="55"/>
      <c r="H174" s="56"/>
      <c r="I174" s="57"/>
      <c r="J174" s="56"/>
      <c r="K174" s="93">
        <f t="shared" si="14"/>
        <v>0</v>
      </c>
      <c r="L174" s="92"/>
      <c r="M174" s="91">
        <v>0</v>
      </c>
      <c r="N174" s="91">
        <v>0</v>
      </c>
      <c r="O174" s="90">
        <v>0</v>
      </c>
      <c r="P174" s="89">
        <f t="shared" si="15"/>
        <v>0</v>
      </c>
      <c r="Q174" s="88">
        <f t="shared" si="19"/>
        <v>0</v>
      </c>
      <c r="R174" s="92"/>
      <c r="S174" s="91">
        <v>0</v>
      </c>
      <c r="T174" s="91">
        <v>0</v>
      </c>
      <c r="U174" s="90">
        <v>0</v>
      </c>
      <c r="V174" s="89">
        <f t="shared" si="16"/>
        <v>0</v>
      </c>
      <c r="W174" s="88">
        <f t="shared" si="20"/>
        <v>0</v>
      </c>
      <c r="X174" s="92"/>
      <c r="Y174" s="91">
        <v>0</v>
      </c>
      <c r="Z174" s="91">
        <v>0</v>
      </c>
      <c r="AA174" s="90">
        <v>0</v>
      </c>
      <c r="AB174" s="89">
        <f t="shared" si="17"/>
        <v>0</v>
      </c>
      <c r="AC174" s="88">
        <f t="shared" si="18"/>
        <v>0</v>
      </c>
    </row>
    <row r="175" spans="1:29" x14ac:dyDescent="0.3">
      <c r="A175" s="95">
        <v>159</v>
      </c>
      <c r="B175" s="94" t="s">
        <v>438</v>
      </c>
      <c r="C175" s="55">
        <v>159</v>
      </c>
      <c r="D175" s="55" t="s">
        <v>616</v>
      </c>
      <c r="E175" s="55"/>
      <c r="F175" s="55"/>
      <c r="G175" s="55"/>
      <c r="H175" s="56"/>
      <c r="I175" s="57"/>
      <c r="J175" s="56"/>
      <c r="K175" s="93">
        <f t="shared" si="14"/>
        <v>0</v>
      </c>
      <c r="L175" s="92"/>
      <c r="M175" s="91">
        <v>0</v>
      </c>
      <c r="N175" s="91">
        <v>0</v>
      </c>
      <c r="O175" s="90">
        <v>0</v>
      </c>
      <c r="P175" s="89">
        <f t="shared" si="15"/>
        <v>0</v>
      </c>
      <c r="Q175" s="88">
        <f t="shared" si="19"/>
        <v>0</v>
      </c>
      <c r="R175" s="92"/>
      <c r="S175" s="91">
        <v>0</v>
      </c>
      <c r="T175" s="91">
        <v>0</v>
      </c>
      <c r="U175" s="90">
        <v>0</v>
      </c>
      <c r="V175" s="89">
        <f t="shared" si="16"/>
        <v>0</v>
      </c>
      <c r="W175" s="88">
        <f t="shared" si="20"/>
        <v>0</v>
      </c>
      <c r="X175" s="92"/>
      <c r="Y175" s="91">
        <v>0</v>
      </c>
      <c r="Z175" s="91">
        <v>0</v>
      </c>
      <c r="AA175" s="90">
        <v>0</v>
      </c>
      <c r="AB175" s="89">
        <f t="shared" si="17"/>
        <v>0</v>
      </c>
      <c r="AC175" s="88">
        <f t="shared" si="18"/>
        <v>0</v>
      </c>
    </row>
    <row r="176" spans="1:29" x14ac:dyDescent="0.3">
      <c r="A176" s="95">
        <v>160</v>
      </c>
      <c r="B176" s="94" t="s">
        <v>438</v>
      </c>
      <c r="C176" s="55">
        <v>160</v>
      </c>
      <c r="D176" s="55" t="s">
        <v>615</v>
      </c>
      <c r="E176" s="55"/>
      <c r="F176" s="55"/>
      <c r="G176" s="55"/>
      <c r="H176" s="56"/>
      <c r="I176" s="57"/>
      <c r="J176" s="56"/>
      <c r="K176" s="93">
        <f t="shared" si="14"/>
        <v>0</v>
      </c>
      <c r="L176" s="92"/>
      <c r="M176" s="91">
        <v>0</v>
      </c>
      <c r="N176" s="91">
        <v>0</v>
      </c>
      <c r="O176" s="90">
        <v>0</v>
      </c>
      <c r="P176" s="89">
        <f t="shared" si="15"/>
        <v>0</v>
      </c>
      <c r="Q176" s="88">
        <f t="shared" si="19"/>
        <v>0</v>
      </c>
      <c r="R176" s="92"/>
      <c r="S176" s="91">
        <v>0</v>
      </c>
      <c r="T176" s="91">
        <v>0</v>
      </c>
      <c r="U176" s="90">
        <v>0</v>
      </c>
      <c r="V176" s="89">
        <f t="shared" si="16"/>
        <v>0</v>
      </c>
      <c r="W176" s="88">
        <f t="shared" si="20"/>
        <v>0</v>
      </c>
      <c r="X176" s="92"/>
      <c r="Y176" s="91">
        <v>0</v>
      </c>
      <c r="Z176" s="91">
        <v>0</v>
      </c>
      <c r="AA176" s="90">
        <v>0</v>
      </c>
      <c r="AB176" s="89">
        <f t="shared" si="17"/>
        <v>0</v>
      </c>
      <c r="AC176" s="88">
        <f t="shared" si="18"/>
        <v>0</v>
      </c>
    </row>
    <row r="177" spans="1:29" x14ac:dyDescent="0.3">
      <c r="A177" s="95">
        <v>161</v>
      </c>
      <c r="B177" s="94" t="s">
        <v>438</v>
      </c>
      <c r="C177" s="55">
        <v>161</v>
      </c>
      <c r="D177" s="55" t="s">
        <v>614</v>
      </c>
      <c r="E177" s="55"/>
      <c r="F177" s="55"/>
      <c r="G177" s="55"/>
      <c r="H177" s="56"/>
      <c r="I177" s="57"/>
      <c r="J177" s="56"/>
      <c r="K177" s="93">
        <f t="shared" si="14"/>
        <v>0</v>
      </c>
      <c r="L177" s="92"/>
      <c r="M177" s="91">
        <v>0</v>
      </c>
      <c r="N177" s="91">
        <v>0</v>
      </c>
      <c r="O177" s="90">
        <v>0</v>
      </c>
      <c r="P177" s="89">
        <f t="shared" si="15"/>
        <v>0</v>
      </c>
      <c r="Q177" s="88">
        <f t="shared" si="19"/>
        <v>0</v>
      </c>
      <c r="R177" s="92"/>
      <c r="S177" s="91">
        <v>0</v>
      </c>
      <c r="T177" s="91">
        <v>0</v>
      </c>
      <c r="U177" s="90">
        <v>0</v>
      </c>
      <c r="V177" s="89">
        <f t="shared" si="16"/>
        <v>0</v>
      </c>
      <c r="W177" s="88">
        <f t="shared" si="20"/>
        <v>0</v>
      </c>
      <c r="X177" s="92"/>
      <c r="Y177" s="91">
        <v>0</v>
      </c>
      <c r="Z177" s="91">
        <v>0</v>
      </c>
      <c r="AA177" s="90">
        <v>0</v>
      </c>
      <c r="AB177" s="89">
        <f t="shared" si="17"/>
        <v>0</v>
      </c>
      <c r="AC177" s="88">
        <f t="shared" si="18"/>
        <v>0</v>
      </c>
    </row>
    <row r="178" spans="1:29" x14ac:dyDescent="0.3">
      <c r="A178" s="95">
        <v>162</v>
      </c>
      <c r="B178" s="94" t="s">
        <v>438</v>
      </c>
      <c r="C178" s="55">
        <v>162</v>
      </c>
      <c r="D178" s="55" t="s">
        <v>613</v>
      </c>
      <c r="E178" s="55"/>
      <c r="F178" s="55"/>
      <c r="G178" s="55"/>
      <c r="H178" s="56"/>
      <c r="I178" s="57"/>
      <c r="J178" s="56"/>
      <c r="K178" s="93">
        <f t="shared" si="14"/>
        <v>0</v>
      </c>
      <c r="L178" s="92"/>
      <c r="M178" s="91">
        <v>0</v>
      </c>
      <c r="N178" s="91">
        <v>0</v>
      </c>
      <c r="O178" s="90">
        <v>0</v>
      </c>
      <c r="P178" s="89">
        <f t="shared" si="15"/>
        <v>0</v>
      </c>
      <c r="Q178" s="88">
        <f t="shared" si="19"/>
        <v>0</v>
      </c>
      <c r="R178" s="92"/>
      <c r="S178" s="91">
        <v>0</v>
      </c>
      <c r="T178" s="91">
        <v>0</v>
      </c>
      <c r="U178" s="90">
        <v>0</v>
      </c>
      <c r="V178" s="89">
        <f t="shared" si="16"/>
        <v>0</v>
      </c>
      <c r="W178" s="88">
        <f t="shared" si="20"/>
        <v>0</v>
      </c>
      <c r="X178" s="92"/>
      <c r="Y178" s="91">
        <v>0</v>
      </c>
      <c r="Z178" s="91">
        <v>0</v>
      </c>
      <c r="AA178" s="90">
        <v>0</v>
      </c>
      <c r="AB178" s="89">
        <f t="shared" si="17"/>
        <v>0</v>
      </c>
      <c r="AC178" s="88">
        <f t="shared" si="18"/>
        <v>0</v>
      </c>
    </row>
    <row r="179" spans="1:29" x14ac:dyDescent="0.3">
      <c r="A179" s="95">
        <v>163</v>
      </c>
      <c r="B179" s="94" t="s">
        <v>438</v>
      </c>
      <c r="C179" s="55">
        <v>163</v>
      </c>
      <c r="D179" s="55" t="s">
        <v>612</v>
      </c>
      <c r="E179" s="55"/>
      <c r="F179" s="55"/>
      <c r="G179" s="55"/>
      <c r="H179" s="56"/>
      <c r="I179" s="57"/>
      <c r="J179" s="56"/>
      <c r="K179" s="93">
        <f t="shared" si="14"/>
        <v>0</v>
      </c>
      <c r="L179" s="92"/>
      <c r="M179" s="91">
        <v>0</v>
      </c>
      <c r="N179" s="91">
        <v>0</v>
      </c>
      <c r="O179" s="90">
        <v>0</v>
      </c>
      <c r="P179" s="89">
        <f t="shared" si="15"/>
        <v>0</v>
      </c>
      <c r="Q179" s="88">
        <f t="shared" si="19"/>
        <v>0</v>
      </c>
      <c r="R179" s="92"/>
      <c r="S179" s="91">
        <v>0</v>
      </c>
      <c r="T179" s="91">
        <v>0</v>
      </c>
      <c r="U179" s="90">
        <v>0</v>
      </c>
      <c r="V179" s="89">
        <f t="shared" si="16"/>
        <v>0</v>
      </c>
      <c r="W179" s="88">
        <f t="shared" si="20"/>
        <v>0</v>
      </c>
      <c r="X179" s="92"/>
      <c r="Y179" s="91">
        <v>0</v>
      </c>
      <c r="Z179" s="91">
        <v>0</v>
      </c>
      <c r="AA179" s="90">
        <v>0</v>
      </c>
      <c r="AB179" s="89">
        <f t="shared" si="17"/>
        <v>0</v>
      </c>
      <c r="AC179" s="88">
        <f t="shared" si="18"/>
        <v>0</v>
      </c>
    </row>
    <row r="180" spans="1:29" x14ac:dyDescent="0.3">
      <c r="A180" s="95">
        <v>164</v>
      </c>
      <c r="B180" s="94" t="s">
        <v>770</v>
      </c>
      <c r="C180" s="55">
        <v>164</v>
      </c>
      <c r="D180" s="55" t="s">
        <v>144</v>
      </c>
      <c r="E180" s="55">
        <v>0</v>
      </c>
      <c r="F180" s="55">
        <v>0</v>
      </c>
      <c r="G180" s="55">
        <v>4</v>
      </c>
      <c r="H180" s="56">
        <f>544/8</f>
        <v>68</v>
      </c>
      <c r="I180" s="57">
        <v>4</v>
      </c>
      <c r="J180" s="56" t="s">
        <v>435</v>
      </c>
      <c r="K180" s="93">
        <f t="shared" si="14"/>
        <v>136</v>
      </c>
      <c r="L180" s="92" t="s">
        <v>33</v>
      </c>
      <c r="M180" s="91">
        <v>1</v>
      </c>
      <c r="N180" s="91">
        <v>1</v>
      </c>
      <c r="O180" s="90">
        <v>0</v>
      </c>
      <c r="P180" s="89">
        <f t="shared" si="15"/>
        <v>0.25</v>
      </c>
      <c r="Q180" s="88">
        <f t="shared" si="19"/>
        <v>136</v>
      </c>
      <c r="R180" s="92" t="s">
        <v>33</v>
      </c>
      <c r="S180" s="91">
        <v>1</v>
      </c>
      <c r="T180" s="91">
        <v>4</v>
      </c>
      <c r="U180" s="90">
        <v>0</v>
      </c>
      <c r="V180" s="89">
        <f t="shared" si="16"/>
        <v>0</v>
      </c>
      <c r="W180" s="88">
        <f t="shared" si="20"/>
        <v>34</v>
      </c>
      <c r="X180" s="92"/>
      <c r="Y180" s="91">
        <v>0</v>
      </c>
      <c r="Z180" s="91">
        <v>0</v>
      </c>
      <c r="AA180" s="90">
        <v>0</v>
      </c>
      <c r="AB180" s="89">
        <f t="shared" si="17"/>
        <v>0</v>
      </c>
      <c r="AC180" s="88">
        <f t="shared" si="18"/>
        <v>0</v>
      </c>
    </row>
    <row r="181" spans="1:29" x14ac:dyDescent="0.3">
      <c r="A181" s="95">
        <v>165</v>
      </c>
      <c r="B181" s="94" t="s">
        <v>438</v>
      </c>
      <c r="C181" s="55">
        <v>165</v>
      </c>
      <c r="D181" s="55" t="s">
        <v>611</v>
      </c>
      <c r="E181" s="55"/>
      <c r="F181" s="55"/>
      <c r="G181" s="55"/>
      <c r="H181" s="56"/>
      <c r="I181" s="57"/>
      <c r="J181" s="56"/>
      <c r="K181" s="93">
        <f t="shared" si="14"/>
        <v>0</v>
      </c>
      <c r="L181" s="92"/>
      <c r="M181" s="91">
        <v>0</v>
      </c>
      <c r="N181" s="91">
        <v>0</v>
      </c>
      <c r="O181" s="90">
        <v>0</v>
      </c>
      <c r="P181" s="89">
        <f t="shared" si="15"/>
        <v>0</v>
      </c>
      <c r="Q181" s="88">
        <f t="shared" si="19"/>
        <v>0</v>
      </c>
      <c r="R181" s="92"/>
      <c r="S181" s="91">
        <v>0</v>
      </c>
      <c r="T181" s="91">
        <v>0</v>
      </c>
      <c r="U181" s="90">
        <v>0</v>
      </c>
      <c r="V181" s="89">
        <f t="shared" si="16"/>
        <v>0</v>
      </c>
      <c r="W181" s="88">
        <f t="shared" si="20"/>
        <v>0</v>
      </c>
      <c r="X181" s="92"/>
      <c r="Y181" s="91">
        <v>0</v>
      </c>
      <c r="Z181" s="91">
        <v>0</v>
      </c>
      <c r="AA181" s="90">
        <v>0</v>
      </c>
      <c r="AB181" s="89">
        <f t="shared" si="17"/>
        <v>0</v>
      </c>
      <c r="AC181" s="88">
        <f t="shared" si="18"/>
        <v>0</v>
      </c>
    </row>
    <row r="182" spans="1:29" x14ac:dyDescent="0.3">
      <c r="A182" s="95">
        <v>166</v>
      </c>
      <c r="B182" s="94" t="s">
        <v>438</v>
      </c>
      <c r="C182" s="55">
        <v>166</v>
      </c>
      <c r="D182" s="55" t="s">
        <v>610</v>
      </c>
      <c r="E182" s="55"/>
      <c r="F182" s="55"/>
      <c r="G182" s="55"/>
      <c r="H182" s="56"/>
      <c r="I182" s="57"/>
      <c r="J182" s="56"/>
      <c r="K182" s="93">
        <f t="shared" si="14"/>
        <v>0</v>
      </c>
      <c r="L182" s="92"/>
      <c r="M182" s="91">
        <v>0</v>
      </c>
      <c r="N182" s="91">
        <v>0</v>
      </c>
      <c r="O182" s="90">
        <v>0</v>
      </c>
      <c r="P182" s="89">
        <f t="shared" si="15"/>
        <v>0</v>
      </c>
      <c r="Q182" s="88">
        <f t="shared" si="19"/>
        <v>0</v>
      </c>
      <c r="R182" s="92"/>
      <c r="S182" s="91">
        <v>0</v>
      </c>
      <c r="T182" s="91">
        <v>0</v>
      </c>
      <c r="U182" s="90">
        <v>0</v>
      </c>
      <c r="V182" s="89">
        <f t="shared" si="16"/>
        <v>0</v>
      </c>
      <c r="W182" s="88">
        <f t="shared" si="20"/>
        <v>0</v>
      </c>
      <c r="X182" s="92"/>
      <c r="Y182" s="91">
        <v>0</v>
      </c>
      <c r="Z182" s="91">
        <v>0</v>
      </c>
      <c r="AA182" s="90">
        <v>0</v>
      </c>
      <c r="AB182" s="89">
        <f t="shared" si="17"/>
        <v>0</v>
      </c>
      <c r="AC182" s="88">
        <f t="shared" si="18"/>
        <v>0</v>
      </c>
    </row>
    <row r="183" spans="1:29" x14ac:dyDescent="0.3">
      <c r="A183" s="95">
        <v>167</v>
      </c>
      <c r="B183" s="94" t="s">
        <v>776</v>
      </c>
      <c r="C183" s="55">
        <v>167</v>
      </c>
      <c r="D183" s="55" t="s">
        <v>146</v>
      </c>
      <c r="E183" s="55">
        <v>0</v>
      </c>
      <c r="F183" s="55">
        <v>0</v>
      </c>
      <c r="G183" s="55">
        <v>4</v>
      </c>
      <c r="H183" s="56">
        <f>1344/8</f>
        <v>168</v>
      </c>
      <c r="I183" s="57">
        <v>4</v>
      </c>
      <c r="J183" s="56" t="s">
        <v>435</v>
      </c>
      <c r="K183" s="93">
        <f t="shared" si="14"/>
        <v>336</v>
      </c>
      <c r="L183" s="92" t="s">
        <v>33</v>
      </c>
      <c r="M183" s="91">
        <v>1</v>
      </c>
      <c r="N183" s="91">
        <v>1</v>
      </c>
      <c r="O183" s="90">
        <v>0</v>
      </c>
      <c r="P183" s="89">
        <f t="shared" si="15"/>
        <v>0.25</v>
      </c>
      <c r="Q183" s="88">
        <f t="shared" si="19"/>
        <v>336</v>
      </c>
      <c r="R183" s="92" t="s">
        <v>33</v>
      </c>
      <c r="S183" s="91">
        <v>1</v>
      </c>
      <c r="T183" s="91">
        <v>4</v>
      </c>
      <c r="U183" s="90">
        <v>0</v>
      </c>
      <c r="V183" s="89">
        <f t="shared" si="16"/>
        <v>0</v>
      </c>
      <c r="W183" s="88">
        <f t="shared" si="20"/>
        <v>84</v>
      </c>
      <c r="X183" s="92"/>
      <c r="Y183" s="91">
        <v>0</v>
      </c>
      <c r="Z183" s="91">
        <v>0</v>
      </c>
      <c r="AA183" s="90">
        <v>0</v>
      </c>
      <c r="AB183" s="89">
        <f t="shared" si="17"/>
        <v>0</v>
      </c>
      <c r="AC183" s="88">
        <f t="shared" si="18"/>
        <v>0</v>
      </c>
    </row>
    <row r="184" spans="1:29" x14ac:dyDescent="0.3">
      <c r="A184" s="95">
        <v>168</v>
      </c>
      <c r="B184" s="94" t="s">
        <v>438</v>
      </c>
      <c r="C184" s="55">
        <v>168</v>
      </c>
      <c r="D184" s="55" t="s">
        <v>609</v>
      </c>
      <c r="E184" s="55"/>
      <c r="F184" s="55"/>
      <c r="G184" s="55"/>
      <c r="H184" s="56"/>
      <c r="I184" s="57"/>
      <c r="J184" s="56"/>
      <c r="K184" s="93">
        <f t="shared" si="14"/>
        <v>0</v>
      </c>
      <c r="L184" s="92"/>
      <c r="M184" s="91">
        <v>0</v>
      </c>
      <c r="N184" s="91">
        <v>0</v>
      </c>
      <c r="O184" s="90">
        <v>0</v>
      </c>
      <c r="P184" s="89">
        <f t="shared" si="15"/>
        <v>0</v>
      </c>
      <c r="Q184" s="88">
        <f t="shared" si="19"/>
        <v>0</v>
      </c>
      <c r="R184" s="92"/>
      <c r="S184" s="91">
        <v>0</v>
      </c>
      <c r="T184" s="91">
        <v>0</v>
      </c>
      <c r="U184" s="90">
        <v>0</v>
      </c>
      <c r="V184" s="89">
        <f t="shared" si="16"/>
        <v>0</v>
      </c>
      <c r="W184" s="88">
        <f t="shared" si="20"/>
        <v>0</v>
      </c>
      <c r="X184" s="92"/>
      <c r="Y184" s="91">
        <v>0</v>
      </c>
      <c r="Z184" s="91">
        <v>0</v>
      </c>
      <c r="AA184" s="90">
        <v>0</v>
      </c>
      <c r="AB184" s="89">
        <f t="shared" si="17"/>
        <v>0</v>
      </c>
      <c r="AC184" s="88">
        <f t="shared" si="18"/>
        <v>0</v>
      </c>
    </row>
    <row r="185" spans="1:29" x14ac:dyDescent="0.3">
      <c r="A185" s="95">
        <v>169</v>
      </c>
      <c r="B185" s="94" t="s">
        <v>438</v>
      </c>
      <c r="C185" s="55">
        <v>169</v>
      </c>
      <c r="D185" s="55" t="s">
        <v>608</v>
      </c>
      <c r="E185" s="55"/>
      <c r="F185" s="55"/>
      <c r="G185" s="55"/>
      <c r="H185" s="56"/>
      <c r="I185" s="57"/>
      <c r="J185" s="56"/>
      <c r="K185" s="93">
        <f t="shared" si="14"/>
        <v>0</v>
      </c>
      <c r="L185" s="92"/>
      <c r="M185" s="91">
        <v>0</v>
      </c>
      <c r="N185" s="91">
        <v>0</v>
      </c>
      <c r="O185" s="90">
        <v>0</v>
      </c>
      <c r="P185" s="89">
        <f t="shared" si="15"/>
        <v>0</v>
      </c>
      <c r="Q185" s="88">
        <f t="shared" si="19"/>
        <v>0</v>
      </c>
      <c r="R185" s="92"/>
      <c r="S185" s="91">
        <v>0</v>
      </c>
      <c r="T185" s="91">
        <v>0</v>
      </c>
      <c r="U185" s="90">
        <v>0</v>
      </c>
      <c r="V185" s="89">
        <f t="shared" si="16"/>
        <v>0</v>
      </c>
      <c r="W185" s="88">
        <f t="shared" si="20"/>
        <v>0</v>
      </c>
      <c r="X185" s="92"/>
      <c r="Y185" s="91">
        <v>0</v>
      </c>
      <c r="Z185" s="91">
        <v>0</v>
      </c>
      <c r="AA185" s="90">
        <v>0</v>
      </c>
      <c r="AB185" s="89">
        <f t="shared" si="17"/>
        <v>0</v>
      </c>
      <c r="AC185" s="88">
        <f t="shared" si="18"/>
        <v>0</v>
      </c>
    </row>
    <row r="186" spans="1:29" x14ac:dyDescent="0.3">
      <c r="A186" s="95">
        <v>170</v>
      </c>
      <c r="B186" s="94" t="s">
        <v>779</v>
      </c>
      <c r="C186" s="55">
        <v>170</v>
      </c>
      <c r="D186" s="55" t="s">
        <v>148</v>
      </c>
      <c r="E186" s="55">
        <v>0</v>
      </c>
      <c r="F186" s="55">
        <v>0</v>
      </c>
      <c r="G186" s="55">
        <v>4</v>
      </c>
      <c r="H186" s="56">
        <f>1120/8</f>
        <v>140</v>
      </c>
      <c r="I186" s="57">
        <v>4</v>
      </c>
      <c r="J186" s="56" t="s">
        <v>435</v>
      </c>
      <c r="K186" s="93">
        <f t="shared" si="14"/>
        <v>280</v>
      </c>
      <c r="L186" s="92" t="s">
        <v>33</v>
      </c>
      <c r="M186" s="91">
        <v>1</v>
      </c>
      <c r="N186" s="91">
        <v>1</v>
      </c>
      <c r="O186" s="90">
        <v>0</v>
      </c>
      <c r="P186" s="89">
        <f t="shared" si="15"/>
        <v>0.25</v>
      </c>
      <c r="Q186" s="88">
        <f t="shared" si="19"/>
        <v>280</v>
      </c>
      <c r="R186" s="92" t="s">
        <v>33</v>
      </c>
      <c r="S186" s="91">
        <v>1</v>
      </c>
      <c r="T186" s="91">
        <v>4</v>
      </c>
      <c r="U186" s="90">
        <v>0</v>
      </c>
      <c r="V186" s="89">
        <f t="shared" si="16"/>
        <v>0</v>
      </c>
      <c r="W186" s="88">
        <f t="shared" si="20"/>
        <v>70</v>
      </c>
      <c r="X186" s="92"/>
      <c r="Y186" s="91">
        <v>0</v>
      </c>
      <c r="Z186" s="91">
        <v>0</v>
      </c>
      <c r="AA186" s="90">
        <v>0</v>
      </c>
      <c r="AB186" s="89">
        <f t="shared" si="17"/>
        <v>0</v>
      </c>
      <c r="AC186" s="88">
        <f t="shared" si="18"/>
        <v>0</v>
      </c>
    </row>
    <row r="187" spans="1:29" x14ac:dyDescent="0.3">
      <c r="A187" s="95">
        <v>171</v>
      </c>
      <c r="B187" s="94" t="s">
        <v>438</v>
      </c>
      <c r="C187" s="55">
        <v>171</v>
      </c>
      <c r="D187" s="55" t="s">
        <v>607</v>
      </c>
      <c r="E187" s="55"/>
      <c r="F187" s="55"/>
      <c r="G187" s="55"/>
      <c r="H187" s="56"/>
      <c r="I187" s="57"/>
      <c r="J187" s="56"/>
      <c r="K187" s="93">
        <f t="shared" si="14"/>
        <v>0</v>
      </c>
      <c r="L187" s="92"/>
      <c r="M187" s="91">
        <v>0</v>
      </c>
      <c r="N187" s="91">
        <v>0</v>
      </c>
      <c r="O187" s="90">
        <v>0</v>
      </c>
      <c r="P187" s="89">
        <f t="shared" si="15"/>
        <v>0</v>
      </c>
      <c r="Q187" s="88">
        <f t="shared" si="19"/>
        <v>0</v>
      </c>
      <c r="R187" s="92"/>
      <c r="S187" s="91">
        <v>0</v>
      </c>
      <c r="T187" s="91">
        <v>0</v>
      </c>
      <c r="U187" s="90">
        <v>0</v>
      </c>
      <c r="V187" s="89">
        <f t="shared" si="16"/>
        <v>0</v>
      </c>
      <c r="W187" s="88">
        <f t="shared" si="20"/>
        <v>0</v>
      </c>
      <c r="X187" s="92"/>
      <c r="Y187" s="91">
        <v>0</v>
      </c>
      <c r="Z187" s="91">
        <v>0</v>
      </c>
      <c r="AA187" s="90">
        <v>0</v>
      </c>
      <c r="AB187" s="89">
        <f t="shared" si="17"/>
        <v>0</v>
      </c>
      <c r="AC187" s="88">
        <f t="shared" si="18"/>
        <v>0</v>
      </c>
    </row>
    <row r="188" spans="1:29" x14ac:dyDescent="0.3">
      <c r="A188" s="95">
        <v>172</v>
      </c>
      <c r="B188" s="94" t="s">
        <v>438</v>
      </c>
      <c r="C188" s="55">
        <v>172</v>
      </c>
      <c r="D188" s="55" t="s">
        <v>606</v>
      </c>
      <c r="E188" s="55"/>
      <c r="F188" s="55"/>
      <c r="G188" s="55"/>
      <c r="H188" s="56"/>
      <c r="I188" s="57"/>
      <c r="J188" s="56"/>
      <c r="K188" s="93">
        <f t="shared" si="14"/>
        <v>0</v>
      </c>
      <c r="L188" s="92"/>
      <c r="M188" s="91">
        <v>0</v>
      </c>
      <c r="N188" s="91">
        <v>0</v>
      </c>
      <c r="O188" s="90">
        <v>0</v>
      </c>
      <c r="P188" s="89">
        <f t="shared" si="15"/>
        <v>0</v>
      </c>
      <c r="Q188" s="88">
        <f t="shared" si="19"/>
        <v>0</v>
      </c>
      <c r="R188" s="92"/>
      <c r="S188" s="91">
        <v>0</v>
      </c>
      <c r="T188" s="91">
        <v>0</v>
      </c>
      <c r="U188" s="90">
        <v>0</v>
      </c>
      <c r="V188" s="89">
        <f t="shared" si="16"/>
        <v>0</v>
      </c>
      <c r="W188" s="88">
        <f t="shared" si="20"/>
        <v>0</v>
      </c>
      <c r="X188" s="92"/>
      <c r="Y188" s="91">
        <v>0</v>
      </c>
      <c r="Z188" s="91">
        <v>0</v>
      </c>
      <c r="AA188" s="90">
        <v>0</v>
      </c>
      <c r="AB188" s="89">
        <f t="shared" si="17"/>
        <v>0</v>
      </c>
      <c r="AC188" s="88">
        <f t="shared" si="18"/>
        <v>0</v>
      </c>
    </row>
    <row r="189" spans="1:29" x14ac:dyDescent="0.3">
      <c r="A189" s="95">
        <v>173</v>
      </c>
      <c r="B189" s="94" t="s">
        <v>775</v>
      </c>
      <c r="C189" s="55">
        <v>173</v>
      </c>
      <c r="D189" s="55" t="s">
        <v>150</v>
      </c>
      <c r="E189" s="55">
        <v>0</v>
      </c>
      <c r="F189" s="55">
        <v>0</v>
      </c>
      <c r="G189" s="55">
        <v>4</v>
      </c>
      <c r="H189" s="56">
        <f>1632/8</f>
        <v>204</v>
      </c>
      <c r="I189" s="57">
        <v>4</v>
      </c>
      <c r="J189" s="56" t="s">
        <v>435</v>
      </c>
      <c r="K189" s="93">
        <f t="shared" si="14"/>
        <v>408</v>
      </c>
      <c r="L189" s="92" t="s">
        <v>33</v>
      </c>
      <c r="M189" s="91">
        <v>1</v>
      </c>
      <c r="N189" s="91">
        <v>1</v>
      </c>
      <c r="O189" s="90">
        <v>0</v>
      </c>
      <c r="P189" s="89">
        <f t="shared" si="15"/>
        <v>0.25</v>
      </c>
      <c r="Q189" s="88">
        <f t="shared" si="19"/>
        <v>408</v>
      </c>
      <c r="R189" s="92" t="s">
        <v>33</v>
      </c>
      <c r="S189" s="91">
        <v>1</v>
      </c>
      <c r="T189" s="91">
        <v>4</v>
      </c>
      <c r="U189" s="90">
        <v>0</v>
      </c>
      <c r="V189" s="89">
        <f t="shared" si="16"/>
        <v>0</v>
      </c>
      <c r="W189" s="88">
        <f t="shared" si="20"/>
        <v>102</v>
      </c>
      <c r="X189" s="92"/>
      <c r="Y189" s="91">
        <v>0</v>
      </c>
      <c r="Z189" s="91">
        <v>0</v>
      </c>
      <c r="AA189" s="90">
        <v>0</v>
      </c>
      <c r="AB189" s="89">
        <f t="shared" si="17"/>
        <v>0</v>
      </c>
      <c r="AC189" s="88">
        <f t="shared" si="18"/>
        <v>0</v>
      </c>
    </row>
    <row r="190" spans="1:29" x14ac:dyDescent="0.3">
      <c r="A190" s="95">
        <v>174</v>
      </c>
      <c r="B190" s="94" t="s">
        <v>438</v>
      </c>
      <c r="C190" s="55">
        <v>174</v>
      </c>
      <c r="D190" s="55" t="s">
        <v>152</v>
      </c>
      <c r="E190" s="55"/>
      <c r="F190" s="55"/>
      <c r="G190" s="55"/>
      <c r="H190" s="56"/>
      <c r="I190" s="57"/>
      <c r="J190" s="56"/>
      <c r="K190" s="93">
        <f t="shared" si="14"/>
        <v>0</v>
      </c>
      <c r="L190" s="92"/>
      <c r="M190" s="91">
        <v>0</v>
      </c>
      <c r="N190" s="91">
        <v>0</v>
      </c>
      <c r="O190" s="90">
        <v>0</v>
      </c>
      <c r="P190" s="89">
        <f t="shared" si="15"/>
        <v>0</v>
      </c>
      <c r="Q190" s="88">
        <f t="shared" si="19"/>
        <v>0</v>
      </c>
      <c r="R190" s="92"/>
      <c r="S190" s="91">
        <v>0</v>
      </c>
      <c r="T190" s="91">
        <v>0</v>
      </c>
      <c r="U190" s="90">
        <v>0</v>
      </c>
      <c r="V190" s="89">
        <f t="shared" si="16"/>
        <v>0</v>
      </c>
      <c r="W190" s="88">
        <f t="shared" si="20"/>
        <v>0</v>
      </c>
      <c r="X190" s="92"/>
      <c r="Y190" s="91">
        <v>0</v>
      </c>
      <c r="Z190" s="91">
        <v>0</v>
      </c>
      <c r="AA190" s="90">
        <v>0</v>
      </c>
      <c r="AB190" s="89">
        <f t="shared" si="17"/>
        <v>0</v>
      </c>
      <c r="AC190" s="88">
        <f t="shared" si="18"/>
        <v>0</v>
      </c>
    </row>
    <row r="191" spans="1:29" x14ac:dyDescent="0.3">
      <c r="A191" s="95">
        <v>175</v>
      </c>
      <c r="B191" s="94" t="s">
        <v>438</v>
      </c>
      <c r="C191" s="55">
        <v>175</v>
      </c>
      <c r="D191" s="55" t="s">
        <v>605</v>
      </c>
      <c r="E191" s="55"/>
      <c r="F191" s="55"/>
      <c r="G191" s="55"/>
      <c r="H191" s="56"/>
      <c r="I191" s="57"/>
      <c r="J191" s="56"/>
      <c r="K191" s="93">
        <f t="shared" si="14"/>
        <v>0</v>
      </c>
      <c r="L191" s="92"/>
      <c r="M191" s="91">
        <v>0</v>
      </c>
      <c r="N191" s="91">
        <v>0</v>
      </c>
      <c r="O191" s="90">
        <v>0</v>
      </c>
      <c r="P191" s="89">
        <f t="shared" si="15"/>
        <v>0</v>
      </c>
      <c r="Q191" s="88">
        <f t="shared" si="19"/>
        <v>0</v>
      </c>
      <c r="R191" s="92"/>
      <c r="S191" s="91">
        <v>0</v>
      </c>
      <c r="T191" s="91">
        <v>0</v>
      </c>
      <c r="U191" s="90">
        <v>0</v>
      </c>
      <c r="V191" s="89">
        <f t="shared" si="16"/>
        <v>0</v>
      </c>
      <c r="W191" s="88">
        <f t="shared" si="20"/>
        <v>0</v>
      </c>
      <c r="X191" s="92"/>
      <c r="Y191" s="91">
        <v>0</v>
      </c>
      <c r="Z191" s="91">
        <v>0</v>
      </c>
      <c r="AA191" s="90">
        <v>0</v>
      </c>
      <c r="AB191" s="89">
        <f t="shared" si="17"/>
        <v>0</v>
      </c>
      <c r="AC191" s="88">
        <f t="shared" si="18"/>
        <v>0</v>
      </c>
    </row>
    <row r="192" spans="1:29" x14ac:dyDescent="0.3">
      <c r="A192" s="95">
        <v>176</v>
      </c>
      <c r="B192" s="94" t="s">
        <v>793</v>
      </c>
      <c r="C192" s="55">
        <v>176</v>
      </c>
      <c r="D192" s="55" t="s">
        <v>154</v>
      </c>
      <c r="E192" s="55">
        <v>0</v>
      </c>
      <c r="F192" s="55">
        <v>0</v>
      </c>
      <c r="G192" s="55">
        <v>4</v>
      </c>
      <c r="H192" s="56">
        <f>3360/8</f>
        <v>420</v>
      </c>
      <c r="I192" s="57">
        <v>4</v>
      </c>
      <c r="J192" s="56" t="s">
        <v>435</v>
      </c>
      <c r="K192" s="93">
        <f t="shared" si="14"/>
        <v>840</v>
      </c>
      <c r="L192" s="92" t="s">
        <v>33</v>
      </c>
      <c r="M192" s="91">
        <v>1</v>
      </c>
      <c r="N192" s="91">
        <v>1</v>
      </c>
      <c r="O192" s="90">
        <v>0</v>
      </c>
      <c r="P192" s="89">
        <f t="shared" si="15"/>
        <v>0.25</v>
      </c>
      <c r="Q192" s="88">
        <f t="shared" si="19"/>
        <v>840</v>
      </c>
      <c r="R192" s="92" t="s">
        <v>33</v>
      </c>
      <c r="S192" s="91">
        <v>1</v>
      </c>
      <c r="T192" s="91">
        <v>4</v>
      </c>
      <c r="U192" s="90">
        <v>0</v>
      </c>
      <c r="V192" s="89">
        <f t="shared" si="16"/>
        <v>0</v>
      </c>
      <c r="W192" s="88">
        <f t="shared" si="20"/>
        <v>210</v>
      </c>
      <c r="X192" s="92"/>
      <c r="Y192" s="91">
        <v>0</v>
      </c>
      <c r="Z192" s="91">
        <v>0</v>
      </c>
      <c r="AA192" s="90">
        <v>0</v>
      </c>
      <c r="AB192" s="89">
        <f t="shared" si="17"/>
        <v>0</v>
      </c>
      <c r="AC192" s="88">
        <f t="shared" si="18"/>
        <v>0</v>
      </c>
    </row>
    <row r="193" spans="1:29" x14ac:dyDescent="0.3">
      <c r="A193" s="95">
        <v>177</v>
      </c>
      <c r="B193" s="94" t="s">
        <v>155</v>
      </c>
      <c r="C193" s="55">
        <v>177</v>
      </c>
      <c r="D193" s="55" t="s">
        <v>156</v>
      </c>
      <c r="E193" s="55">
        <v>0</v>
      </c>
      <c r="F193" s="55">
        <v>0</v>
      </c>
      <c r="G193" s="55">
        <v>4</v>
      </c>
      <c r="H193" s="56">
        <f>3552/8</f>
        <v>444</v>
      </c>
      <c r="I193" s="57"/>
      <c r="J193" s="56" t="s">
        <v>432</v>
      </c>
      <c r="K193" s="93">
        <f t="shared" si="14"/>
        <v>0</v>
      </c>
      <c r="L193" s="92"/>
      <c r="M193" s="91">
        <v>0</v>
      </c>
      <c r="N193" s="91">
        <v>0</v>
      </c>
      <c r="O193" s="90">
        <v>0</v>
      </c>
      <c r="P193" s="89">
        <f t="shared" si="15"/>
        <v>0</v>
      </c>
      <c r="Q193" s="88">
        <f t="shared" si="19"/>
        <v>0</v>
      </c>
      <c r="R193" s="92"/>
      <c r="S193" s="91">
        <v>0</v>
      </c>
      <c r="T193" s="91">
        <v>0</v>
      </c>
      <c r="U193" s="90">
        <v>0</v>
      </c>
      <c r="V193" s="89">
        <f t="shared" si="16"/>
        <v>0</v>
      </c>
      <c r="W193" s="88">
        <f t="shared" si="20"/>
        <v>0</v>
      </c>
      <c r="X193" s="92"/>
      <c r="Y193" s="91">
        <v>0</v>
      </c>
      <c r="Z193" s="91">
        <v>0</v>
      </c>
      <c r="AA193" s="90">
        <v>0</v>
      </c>
      <c r="AB193" s="89">
        <f t="shared" si="17"/>
        <v>0</v>
      </c>
      <c r="AC193" s="88">
        <f t="shared" si="18"/>
        <v>0</v>
      </c>
    </row>
    <row r="194" spans="1:29" x14ac:dyDescent="0.3">
      <c r="A194" s="95">
        <v>178</v>
      </c>
      <c r="B194" s="94" t="s">
        <v>794</v>
      </c>
      <c r="C194" s="55">
        <v>178</v>
      </c>
      <c r="D194" s="55" t="s">
        <v>158</v>
      </c>
      <c r="E194" s="55">
        <v>0</v>
      </c>
      <c r="F194" s="55">
        <v>0</v>
      </c>
      <c r="G194" s="55">
        <v>4</v>
      </c>
      <c r="H194" s="56">
        <f>2880/8</f>
        <v>360</v>
      </c>
      <c r="I194" s="57"/>
      <c r="J194" s="56" t="s">
        <v>432</v>
      </c>
      <c r="K194" s="93">
        <f t="shared" si="14"/>
        <v>0</v>
      </c>
      <c r="L194" s="92"/>
      <c r="M194" s="91">
        <v>0</v>
      </c>
      <c r="N194" s="91">
        <v>0</v>
      </c>
      <c r="O194" s="90">
        <v>0</v>
      </c>
      <c r="P194" s="89">
        <f t="shared" si="15"/>
        <v>0</v>
      </c>
      <c r="Q194" s="88">
        <f t="shared" si="19"/>
        <v>0</v>
      </c>
      <c r="R194" s="92"/>
      <c r="S194" s="91">
        <v>0</v>
      </c>
      <c r="T194" s="91">
        <v>0</v>
      </c>
      <c r="U194" s="90">
        <v>0</v>
      </c>
      <c r="V194" s="89">
        <f t="shared" si="16"/>
        <v>0</v>
      </c>
      <c r="W194" s="88">
        <f t="shared" si="20"/>
        <v>0</v>
      </c>
      <c r="X194" s="92"/>
      <c r="Y194" s="91">
        <v>0</v>
      </c>
      <c r="Z194" s="91">
        <v>0</v>
      </c>
      <c r="AA194" s="90">
        <v>0</v>
      </c>
      <c r="AB194" s="89">
        <f t="shared" si="17"/>
        <v>0</v>
      </c>
      <c r="AC194" s="88">
        <f t="shared" si="18"/>
        <v>0</v>
      </c>
    </row>
    <row r="195" spans="1:29" x14ac:dyDescent="0.3">
      <c r="A195" s="95">
        <v>179</v>
      </c>
      <c r="B195" s="94" t="s">
        <v>438</v>
      </c>
      <c r="C195" s="55">
        <v>179</v>
      </c>
      <c r="D195" s="55" t="s">
        <v>604</v>
      </c>
      <c r="E195" s="55"/>
      <c r="F195" s="55"/>
      <c r="G195" s="55"/>
      <c r="H195" s="56"/>
      <c r="I195" s="57"/>
      <c r="J195" s="56"/>
      <c r="K195" s="93">
        <f t="shared" si="14"/>
        <v>0</v>
      </c>
      <c r="L195" s="92"/>
      <c r="M195" s="91">
        <v>0</v>
      </c>
      <c r="N195" s="91">
        <v>0</v>
      </c>
      <c r="O195" s="90">
        <v>0</v>
      </c>
      <c r="P195" s="89">
        <f t="shared" si="15"/>
        <v>0</v>
      </c>
      <c r="Q195" s="88">
        <f t="shared" si="19"/>
        <v>0</v>
      </c>
      <c r="R195" s="92"/>
      <c r="S195" s="91">
        <v>0</v>
      </c>
      <c r="T195" s="91">
        <v>0</v>
      </c>
      <c r="U195" s="90">
        <v>0</v>
      </c>
      <c r="V195" s="89">
        <f t="shared" si="16"/>
        <v>0</v>
      </c>
      <c r="W195" s="88">
        <f t="shared" si="20"/>
        <v>0</v>
      </c>
      <c r="X195" s="92"/>
      <c r="Y195" s="91">
        <v>0</v>
      </c>
      <c r="Z195" s="91">
        <v>0</v>
      </c>
      <c r="AA195" s="90">
        <v>0</v>
      </c>
      <c r="AB195" s="89">
        <f t="shared" si="17"/>
        <v>0</v>
      </c>
      <c r="AC195" s="88">
        <f t="shared" si="18"/>
        <v>0</v>
      </c>
    </row>
    <row r="196" spans="1:29" x14ac:dyDescent="0.3">
      <c r="A196" s="95">
        <v>180</v>
      </c>
      <c r="B196" s="94" t="s">
        <v>438</v>
      </c>
      <c r="C196" s="55">
        <v>180</v>
      </c>
      <c r="D196" s="55" t="s">
        <v>603</v>
      </c>
      <c r="E196" s="55"/>
      <c r="F196" s="55"/>
      <c r="G196" s="55"/>
      <c r="H196" s="56"/>
      <c r="I196" s="57"/>
      <c r="J196" s="56"/>
      <c r="K196" s="93">
        <f t="shared" si="14"/>
        <v>0</v>
      </c>
      <c r="L196" s="92"/>
      <c r="M196" s="91">
        <v>0</v>
      </c>
      <c r="N196" s="91">
        <v>0</v>
      </c>
      <c r="O196" s="90">
        <v>0</v>
      </c>
      <c r="P196" s="89">
        <f t="shared" si="15"/>
        <v>0</v>
      </c>
      <c r="Q196" s="88">
        <f t="shared" si="19"/>
        <v>0</v>
      </c>
      <c r="R196" s="92"/>
      <c r="S196" s="91">
        <v>0</v>
      </c>
      <c r="T196" s="91">
        <v>0</v>
      </c>
      <c r="U196" s="90">
        <v>0</v>
      </c>
      <c r="V196" s="89">
        <f t="shared" si="16"/>
        <v>0</v>
      </c>
      <c r="W196" s="88">
        <f t="shared" si="20"/>
        <v>0</v>
      </c>
      <c r="X196" s="92"/>
      <c r="Y196" s="91">
        <v>0</v>
      </c>
      <c r="Z196" s="91">
        <v>0</v>
      </c>
      <c r="AA196" s="90">
        <v>0</v>
      </c>
      <c r="AB196" s="89">
        <f t="shared" si="17"/>
        <v>0</v>
      </c>
      <c r="AC196" s="88">
        <f t="shared" si="18"/>
        <v>0</v>
      </c>
    </row>
    <row r="197" spans="1:29" x14ac:dyDescent="0.3">
      <c r="A197" s="95">
        <v>181</v>
      </c>
      <c r="B197" s="94" t="s">
        <v>438</v>
      </c>
      <c r="C197" s="55">
        <v>181</v>
      </c>
      <c r="D197" s="55" t="s">
        <v>160</v>
      </c>
      <c r="E197" s="55"/>
      <c r="F197" s="55"/>
      <c r="G197" s="55"/>
      <c r="H197" s="56"/>
      <c r="I197" s="57"/>
      <c r="J197" s="56"/>
      <c r="K197" s="93">
        <f t="shared" si="14"/>
        <v>0</v>
      </c>
      <c r="L197" s="92"/>
      <c r="M197" s="91">
        <v>0</v>
      </c>
      <c r="N197" s="91">
        <v>0</v>
      </c>
      <c r="O197" s="90">
        <v>0</v>
      </c>
      <c r="P197" s="89">
        <f t="shared" si="15"/>
        <v>0</v>
      </c>
      <c r="Q197" s="88">
        <f t="shared" si="19"/>
        <v>0</v>
      </c>
      <c r="R197" s="92"/>
      <c r="S197" s="91">
        <v>0</v>
      </c>
      <c r="T197" s="91">
        <v>0</v>
      </c>
      <c r="U197" s="90">
        <v>0</v>
      </c>
      <c r="V197" s="89">
        <f t="shared" si="16"/>
        <v>0</v>
      </c>
      <c r="W197" s="88">
        <f t="shared" si="20"/>
        <v>0</v>
      </c>
      <c r="X197" s="92"/>
      <c r="Y197" s="91">
        <v>0</v>
      </c>
      <c r="Z197" s="91">
        <v>0</v>
      </c>
      <c r="AA197" s="90">
        <v>0</v>
      </c>
      <c r="AB197" s="89">
        <f t="shared" si="17"/>
        <v>0</v>
      </c>
      <c r="AC197" s="88">
        <f t="shared" si="18"/>
        <v>0</v>
      </c>
    </row>
    <row r="198" spans="1:29" x14ac:dyDescent="0.3">
      <c r="A198" s="95">
        <v>182</v>
      </c>
      <c r="B198" s="94" t="s">
        <v>438</v>
      </c>
      <c r="C198" s="55">
        <v>182</v>
      </c>
      <c r="D198" s="55" t="s">
        <v>162</v>
      </c>
      <c r="E198" s="55"/>
      <c r="F198" s="55"/>
      <c r="G198" s="55"/>
      <c r="H198" s="56"/>
      <c r="I198" s="57"/>
      <c r="J198" s="56"/>
      <c r="K198" s="93">
        <f t="shared" si="14"/>
        <v>0</v>
      </c>
      <c r="L198" s="92"/>
      <c r="M198" s="91">
        <v>0</v>
      </c>
      <c r="N198" s="91">
        <v>0</v>
      </c>
      <c r="O198" s="90">
        <v>0</v>
      </c>
      <c r="P198" s="89">
        <f t="shared" si="15"/>
        <v>0</v>
      </c>
      <c r="Q198" s="88">
        <f t="shared" si="19"/>
        <v>0</v>
      </c>
      <c r="R198" s="92"/>
      <c r="S198" s="91">
        <v>0</v>
      </c>
      <c r="T198" s="91">
        <v>0</v>
      </c>
      <c r="U198" s="90">
        <v>0</v>
      </c>
      <c r="V198" s="89">
        <f t="shared" si="16"/>
        <v>0</v>
      </c>
      <c r="W198" s="88">
        <f t="shared" si="20"/>
        <v>0</v>
      </c>
      <c r="X198" s="92"/>
      <c r="Y198" s="91">
        <v>0</v>
      </c>
      <c r="Z198" s="91">
        <v>0</v>
      </c>
      <c r="AA198" s="90">
        <v>0</v>
      </c>
      <c r="AB198" s="89">
        <f t="shared" si="17"/>
        <v>0</v>
      </c>
      <c r="AC198" s="88">
        <f t="shared" si="18"/>
        <v>0</v>
      </c>
    </row>
    <row r="199" spans="1:29" x14ac:dyDescent="0.3">
      <c r="A199" s="95">
        <v>183</v>
      </c>
      <c r="B199" s="94" t="s">
        <v>438</v>
      </c>
      <c r="C199" s="55">
        <v>183</v>
      </c>
      <c r="D199" s="55" t="s">
        <v>602</v>
      </c>
      <c r="E199" s="55"/>
      <c r="F199" s="55"/>
      <c r="G199" s="55"/>
      <c r="H199" s="56"/>
      <c r="I199" s="57"/>
      <c r="J199" s="56"/>
      <c r="K199" s="93">
        <f t="shared" si="14"/>
        <v>0</v>
      </c>
      <c r="L199" s="92"/>
      <c r="M199" s="91">
        <v>0</v>
      </c>
      <c r="N199" s="91">
        <v>0</v>
      </c>
      <c r="O199" s="90">
        <v>0</v>
      </c>
      <c r="P199" s="89">
        <f t="shared" si="15"/>
        <v>0</v>
      </c>
      <c r="Q199" s="88">
        <f t="shared" si="19"/>
        <v>0</v>
      </c>
      <c r="R199" s="92"/>
      <c r="S199" s="91">
        <v>0</v>
      </c>
      <c r="T199" s="91">
        <v>0</v>
      </c>
      <c r="U199" s="90">
        <v>0</v>
      </c>
      <c r="V199" s="89">
        <f t="shared" si="16"/>
        <v>0</v>
      </c>
      <c r="W199" s="88">
        <f t="shared" si="20"/>
        <v>0</v>
      </c>
      <c r="X199" s="92"/>
      <c r="Y199" s="91">
        <v>0</v>
      </c>
      <c r="Z199" s="91">
        <v>0</v>
      </c>
      <c r="AA199" s="90">
        <v>0</v>
      </c>
      <c r="AB199" s="89">
        <f t="shared" si="17"/>
        <v>0</v>
      </c>
      <c r="AC199" s="88">
        <f t="shared" si="18"/>
        <v>0</v>
      </c>
    </row>
    <row r="200" spans="1:29" x14ac:dyDescent="0.3">
      <c r="A200" s="95">
        <v>184</v>
      </c>
      <c r="B200" s="94" t="s">
        <v>771</v>
      </c>
      <c r="C200" s="55">
        <v>184</v>
      </c>
      <c r="D200" s="55" t="s">
        <v>164</v>
      </c>
      <c r="E200" s="55">
        <v>0</v>
      </c>
      <c r="F200" s="55">
        <v>0</v>
      </c>
      <c r="G200" s="55">
        <v>4</v>
      </c>
      <c r="H200" s="56">
        <f>3776/8</f>
        <v>472</v>
      </c>
      <c r="I200" s="57">
        <v>4</v>
      </c>
      <c r="J200" s="56" t="s">
        <v>435</v>
      </c>
      <c r="K200" s="93">
        <f>IF(I200=0,0,H200*8*(1/I200))</f>
        <v>944</v>
      </c>
      <c r="L200" s="92" t="s">
        <v>33</v>
      </c>
      <c r="M200" s="91">
        <v>1</v>
      </c>
      <c r="N200" s="91">
        <v>1</v>
      </c>
      <c r="O200" s="90">
        <v>0</v>
      </c>
      <c r="P200" s="89">
        <f t="shared" si="15"/>
        <v>0.25</v>
      </c>
      <c r="Q200" s="88">
        <f t="shared" si="19"/>
        <v>944</v>
      </c>
      <c r="R200" s="92" t="s">
        <v>33</v>
      </c>
      <c r="S200" s="91">
        <v>1</v>
      </c>
      <c r="T200" s="91">
        <v>4</v>
      </c>
      <c r="U200" s="90">
        <v>0</v>
      </c>
      <c r="V200" s="89">
        <f t="shared" si="16"/>
        <v>0</v>
      </c>
      <c r="W200" s="88">
        <f t="shared" si="20"/>
        <v>236</v>
      </c>
      <c r="X200" s="92"/>
      <c r="Y200" s="91">
        <v>0</v>
      </c>
      <c r="Z200" s="91">
        <v>0</v>
      </c>
      <c r="AA200" s="90">
        <v>0</v>
      </c>
      <c r="AB200" s="89">
        <f t="shared" si="17"/>
        <v>0</v>
      </c>
      <c r="AC200" s="88">
        <f t="shared" si="18"/>
        <v>0</v>
      </c>
    </row>
    <row r="201" spans="1:29" x14ac:dyDescent="0.3">
      <c r="A201" s="95">
        <v>185</v>
      </c>
      <c r="B201" s="94" t="s">
        <v>772</v>
      </c>
      <c r="C201" s="55">
        <v>185</v>
      </c>
      <c r="D201" s="55" t="s">
        <v>166</v>
      </c>
      <c r="E201" s="55">
        <v>0</v>
      </c>
      <c r="F201" s="55">
        <v>0</v>
      </c>
      <c r="G201" s="55">
        <v>4</v>
      </c>
      <c r="H201" s="56"/>
      <c r="I201" s="57"/>
      <c r="J201" s="56" t="s">
        <v>435</v>
      </c>
      <c r="K201" s="93">
        <f t="shared" si="14"/>
        <v>0</v>
      </c>
      <c r="L201" s="92" t="s">
        <v>33</v>
      </c>
      <c r="M201" s="91">
        <v>1</v>
      </c>
      <c r="N201" s="91">
        <v>1</v>
      </c>
      <c r="O201" s="90">
        <v>0</v>
      </c>
      <c r="P201" s="89">
        <f t="shared" si="15"/>
        <v>0</v>
      </c>
      <c r="Q201" s="88">
        <f t="shared" si="19"/>
        <v>0</v>
      </c>
      <c r="R201" s="92" t="s">
        <v>33</v>
      </c>
      <c r="S201" s="91">
        <v>1</v>
      </c>
      <c r="T201" s="91">
        <v>1</v>
      </c>
      <c r="U201" s="90">
        <v>0</v>
      </c>
      <c r="V201" s="89">
        <f t="shared" si="16"/>
        <v>0</v>
      </c>
      <c r="W201" s="88">
        <f t="shared" si="20"/>
        <v>0</v>
      </c>
      <c r="X201" s="92"/>
      <c r="Y201" s="91">
        <v>0</v>
      </c>
      <c r="Z201" s="91">
        <v>0</v>
      </c>
      <c r="AA201" s="90">
        <v>0</v>
      </c>
      <c r="AB201" s="89">
        <f t="shared" si="17"/>
        <v>0</v>
      </c>
      <c r="AC201" s="88">
        <f t="shared" si="18"/>
        <v>0</v>
      </c>
    </row>
    <row r="202" spans="1:29" x14ac:dyDescent="0.3">
      <c r="A202" s="95">
        <v>186</v>
      </c>
      <c r="B202" s="94" t="s">
        <v>438</v>
      </c>
      <c r="C202" s="55">
        <v>186</v>
      </c>
      <c r="D202" s="55" t="s">
        <v>601</v>
      </c>
      <c r="E202" s="55"/>
      <c r="F202" s="55"/>
      <c r="G202" s="55"/>
      <c r="H202" s="56"/>
      <c r="I202" s="57"/>
      <c r="J202" s="56"/>
      <c r="K202" s="93">
        <f t="shared" si="14"/>
        <v>0</v>
      </c>
      <c r="L202" s="92"/>
      <c r="M202" s="91">
        <v>0</v>
      </c>
      <c r="N202" s="91">
        <v>0</v>
      </c>
      <c r="O202" s="90">
        <v>0</v>
      </c>
      <c r="P202" s="89">
        <f t="shared" si="15"/>
        <v>0</v>
      </c>
      <c r="Q202" s="88">
        <f t="shared" si="19"/>
        <v>0</v>
      </c>
      <c r="R202" s="92"/>
      <c r="S202" s="91">
        <v>0</v>
      </c>
      <c r="T202" s="91">
        <v>0</v>
      </c>
      <c r="U202" s="90">
        <v>0</v>
      </c>
      <c r="V202" s="89">
        <f t="shared" si="16"/>
        <v>0</v>
      </c>
      <c r="W202" s="88">
        <f t="shared" si="20"/>
        <v>0</v>
      </c>
      <c r="X202" s="92"/>
      <c r="Y202" s="91">
        <v>0</v>
      </c>
      <c r="Z202" s="91">
        <v>0</v>
      </c>
      <c r="AA202" s="90">
        <v>0</v>
      </c>
      <c r="AB202" s="89">
        <f t="shared" si="17"/>
        <v>0</v>
      </c>
      <c r="AC202" s="88">
        <f t="shared" si="18"/>
        <v>0</v>
      </c>
    </row>
    <row r="203" spans="1:29" x14ac:dyDescent="0.3">
      <c r="A203" s="95">
        <v>187</v>
      </c>
      <c r="B203" s="94" t="s">
        <v>438</v>
      </c>
      <c r="C203" s="55">
        <v>187</v>
      </c>
      <c r="D203" s="55" t="s">
        <v>600</v>
      </c>
      <c r="E203" s="55"/>
      <c r="F203" s="55"/>
      <c r="G203" s="55"/>
      <c r="H203" s="56"/>
      <c r="I203" s="57"/>
      <c r="J203" s="56"/>
      <c r="K203" s="93">
        <f t="shared" si="14"/>
        <v>0</v>
      </c>
      <c r="L203" s="92"/>
      <c r="M203" s="91">
        <v>0</v>
      </c>
      <c r="N203" s="91">
        <v>0</v>
      </c>
      <c r="O203" s="90">
        <v>0</v>
      </c>
      <c r="P203" s="89">
        <f t="shared" si="15"/>
        <v>0</v>
      </c>
      <c r="Q203" s="88">
        <f t="shared" si="19"/>
        <v>0</v>
      </c>
      <c r="R203" s="92"/>
      <c r="S203" s="91">
        <v>0</v>
      </c>
      <c r="T203" s="91">
        <v>0</v>
      </c>
      <c r="U203" s="90">
        <v>0</v>
      </c>
      <c r="V203" s="89">
        <f t="shared" si="16"/>
        <v>0</v>
      </c>
      <c r="W203" s="88">
        <f t="shared" si="20"/>
        <v>0</v>
      </c>
      <c r="X203" s="92"/>
      <c r="Y203" s="91">
        <v>0</v>
      </c>
      <c r="Z203" s="91">
        <v>0</v>
      </c>
      <c r="AA203" s="90">
        <v>0</v>
      </c>
      <c r="AB203" s="89">
        <f t="shared" si="17"/>
        <v>0</v>
      </c>
      <c r="AC203" s="88">
        <f t="shared" si="18"/>
        <v>0</v>
      </c>
    </row>
    <row r="204" spans="1:29" x14ac:dyDescent="0.3">
      <c r="A204" s="95">
        <v>188</v>
      </c>
      <c r="B204" s="94" t="s">
        <v>438</v>
      </c>
      <c r="C204" s="55">
        <v>188</v>
      </c>
      <c r="D204" s="55" t="s">
        <v>168</v>
      </c>
      <c r="E204" s="55"/>
      <c r="F204" s="55"/>
      <c r="G204" s="55"/>
      <c r="H204" s="56"/>
      <c r="I204" s="57"/>
      <c r="J204" s="56"/>
      <c r="K204" s="93">
        <f t="shared" si="14"/>
        <v>0</v>
      </c>
      <c r="L204" s="92"/>
      <c r="M204" s="91">
        <v>0</v>
      </c>
      <c r="N204" s="91">
        <v>0</v>
      </c>
      <c r="O204" s="90">
        <v>0</v>
      </c>
      <c r="P204" s="89">
        <f t="shared" si="15"/>
        <v>0</v>
      </c>
      <c r="Q204" s="88">
        <f t="shared" si="19"/>
        <v>0</v>
      </c>
      <c r="R204" s="92"/>
      <c r="S204" s="91">
        <v>0</v>
      </c>
      <c r="T204" s="91">
        <v>0</v>
      </c>
      <c r="U204" s="90">
        <v>0</v>
      </c>
      <c r="V204" s="89">
        <f t="shared" si="16"/>
        <v>0</v>
      </c>
      <c r="W204" s="88">
        <f t="shared" si="20"/>
        <v>0</v>
      </c>
      <c r="X204" s="92"/>
      <c r="Y204" s="91">
        <v>0</v>
      </c>
      <c r="Z204" s="91">
        <v>0</v>
      </c>
      <c r="AA204" s="90">
        <v>0</v>
      </c>
      <c r="AB204" s="89">
        <f t="shared" si="17"/>
        <v>0</v>
      </c>
      <c r="AC204" s="88">
        <f t="shared" si="18"/>
        <v>0</v>
      </c>
    </row>
    <row r="205" spans="1:29" x14ac:dyDescent="0.3">
      <c r="A205" s="95">
        <v>189</v>
      </c>
      <c r="B205" s="94" t="s">
        <v>438</v>
      </c>
      <c r="C205" s="55">
        <v>189</v>
      </c>
      <c r="D205" s="55" t="s">
        <v>599</v>
      </c>
      <c r="E205" s="55"/>
      <c r="F205" s="55"/>
      <c r="G205" s="55"/>
      <c r="H205" s="56"/>
      <c r="I205" s="57"/>
      <c r="J205" s="56"/>
      <c r="K205" s="93">
        <f t="shared" si="14"/>
        <v>0</v>
      </c>
      <c r="L205" s="92"/>
      <c r="M205" s="91">
        <v>0</v>
      </c>
      <c r="N205" s="91">
        <v>0</v>
      </c>
      <c r="O205" s="90">
        <v>0</v>
      </c>
      <c r="P205" s="89">
        <f t="shared" si="15"/>
        <v>0</v>
      </c>
      <c r="Q205" s="88">
        <f t="shared" si="19"/>
        <v>0</v>
      </c>
      <c r="R205" s="92"/>
      <c r="S205" s="91">
        <v>0</v>
      </c>
      <c r="T205" s="91">
        <v>0</v>
      </c>
      <c r="U205" s="90">
        <v>0</v>
      </c>
      <c r="V205" s="89">
        <f t="shared" si="16"/>
        <v>0</v>
      </c>
      <c r="W205" s="88">
        <f t="shared" si="20"/>
        <v>0</v>
      </c>
      <c r="X205" s="92"/>
      <c r="Y205" s="91">
        <v>0</v>
      </c>
      <c r="Z205" s="91">
        <v>0</v>
      </c>
      <c r="AA205" s="90">
        <v>0</v>
      </c>
      <c r="AB205" s="89">
        <f t="shared" si="17"/>
        <v>0</v>
      </c>
      <c r="AC205" s="88">
        <f t="shared" si="18"/>
        <v>0</v>
      </c>
    </row>
    <row r="206" spans="1:29" x14ac:dyDescent="0.3">
      <c r="A206" s="95">
        <v>190</v>
      </c>
      <c r="B206" s="94" t="s">
        <v>438</v>
      </c>
      <c r="C206" s="55">
        <v>190</v>
      </c>
      <c r="D206" s="55" t="s">
        <v>598</v>
      </c>
      <c r="E206" s="55"/>
      <c r="F206" s="55"/>
      <c r="G206" s="55"/>
      <c r="H206" s="56"/>
      <c r="I206" s="57"/>
      <c r="J206" s="56"/>
      <c r="K206" s="93">
        <f t="shared" si="14"/>
        <v>0</v>
      </c>
      <c r="L206" s="92"/>
      <c r="M206" s="91">
        <v>0</v>
      </c>
      <c r="N206" s="91">
        <v>0</v>
      </c>
      <c r="O206" s="90">
        <v>0</v>
      </c>
      <c r="P206" s="89">
        <f t="shared" si="15"/>
        <v>0</v>
      </c>
      <c r="Q206" s="88">
        <f t="shared" si="19"/>
        <v>0</v>
      </c>
      <c r="R206" s="92"/>
      <c r="S206" s="91">
        <v>0</v>
      </c>
      <c r="T206" s="91">
        <v>0</v>
      </c>
      <c r="U206" s="90">
        <v>0</v>
      </c>
      <c r="V206" s="89">
        <f t="shared" si="16"/>
        <v>0</v>
      </c>
      <c r="W206" s="88">
        <f t="shared" si="20"/>
        <v>0</v>
      </c>
      <c r="X206" s="92"/>
      <c r="Y206" s="91">
        <v>0</v>
      </c>
      <c r="Z206" s="91">
        <v>0</v>
      </c>
      <c r="AA206" s="90">
        <v>0</v>
      </c>
      <c r="AB206" s="89">
        <f t="shared" si="17"/>
        <v>0</v>
      </c>
      <c r="AC206" s="88">
        <f t="shared" si="18"/>
        <v>0</v>
      </c>
    </row>
    <row r="207" spans="1:29" x14ac:dyDescent="0.3">
      <c r="A207" s="95">
        <v>191</v>
      </c>
      <c r="B207" s="94" t="s">
        <v>438</v>
      </c>
      <c r="C207" s="55">
        <v>191</v>
      </c>
      <c r="D207" s="55" t="s">
        <v>170</v>
      </c>
      <c r="E207" s="55"/>
      <c r="F207" s="55"/>
      <c r="G207" s="55"/>
      <c r="H207" s="56"/>
      <c r="I207" s="57"/>
      <c r="J207" s="56"/>
      <c r="K207" s="93">
        <f t="shared" si="14"/>
        <v>0</v>
      </c>
      <c r="L207" s="92"/>
      <c r="M207" s="91">
        <v>0</v>
      </c>
      <c r="N207" s="91">
        <v>0</v>
      </c>
      <c r="O207" s="90">
        <v>0</v>
      </c>
      <c r="P207" s="89">
        <f t="shared" si="15"/>
        <v>0</v>
      </c>
      <c r="Q207" s="88">
        <f t="shared" si="19"/>
        <v>0</v>
      </c>
      <c r="R207" s="92"/>
      <c r="S207" s="91">
        <v>0</v>
      </c>
      <c r="T207" s="91">
        <v>0</v>
      </c>
      <c r="U207" s="90">
        <v>0</v>
      </c>
      <c r="V207" s="89">
        <f t="shared" si="16"/>
        <v>0</v>
      </c>
      <c r="W207" s="88">
        <f t="shared" si="20"/>
        <v>0</v>
      </c>
      <c r="X207" s="92"/>
      <c r="Y207" s="91">
        <v>0</v>
      </c>
      <c r="Z207" s="91">
        <v>0</v>
      </c>
      <c r="AA207" s="90">
        <v>0</v>
      </c>
      <c r="AB207" s="89">
        <f t="shared" si="17"/>
        <v>0</v>
      </c>
      <c r="AC207" s="88">
        <f t="shared" si="18"/>
        <v>0</v>
      </c>
    </row>
    <row r="208" spans="1:29" x14ac:dyDescent="0.3">
      <c r="A208" s="95">
        <v>192</v>
      </c>
      <c r="B208" s="94" t="s">
        <v>438</v>
      </c>
      <c r="C208" s="55">
        <v>192</v>
      </c>
      <c r="D208" s="55" t="s">
        <v>172</v>
      </c>
      <c r="E208" s="55"/>
      <c r="F208" s="55"/>
      <c r="G208" s="55"/>
      <c r="H208" s="56"/>
      <c r="I208" s="57"/>
      <c r="J208" s="56"/>
      <c r="K208" s="93">
        <f t="shared" ref="K208:K271" si="22">IF(I208=0,0,H208*8*(1/I208))</f>
        <v>0</v>
      </c>
      <c r="L208" s="92"/>
      <c r="M208" s="91">
        <v>0</v>
      </c>
      <c r="N208" s="91">
        <v>0</v>
      </c>
      <c r="O208" s="90">
        <v>0</v>
      </c>
      <c r="P208" s="89">
        <f t="shared" ref="P208:P271" si="23">IF(I208=0,0,IF(M208=0,0,1/I208*N208))</f>
        <v>0</v>
      </c>
      <c r="Q208" s="88">
        <f t="shared" si="19"/>
        <v>0</v>
      </c>
      <c r="R208" s="92"/>
      <c r="S208" s="91">
        <v>0</v>
      </c>
      <c r="T208" s="91">
        <v>0</v>
      </c>
      <c r="U208" s="90">
        <v>0</v>
      </c>
      <c r="V208" s="89">
        <f t="shared" ref="V208:V271" si="24">IF(O208=0,0,IF(S208=0,0,1/O208*T208))</f>
        <v>0</v>
      </c>
      <c r="W208" s="88">
        <f t="shared" si="20"/>
        <v>0</v>
      </c>
      <c r="X208" s="92"/>
      <c r="Y208" s="91">
        <v>0</v>
      </c>
      <c r="Z208" s="91">
        <v>0</v>
      </c>
      <c r="AA208" s="90">
        <v>0</v>
      </c>
      <c r="AB208" s="89">
        <f t="shared" ref="AB208:AB271" si="25">IF(U208=0,0,IF(Y208=0,0,1/U208*Z208))</f>
        <v>0</v>
      </c>
      <c r="AC208" s="88">
        <f t="shared" ref="AC208:AC271" si="26">IF(Y208=0,0,IF(W208=0,0,T208*8*Y208/AB208))</f>
        <v>0</v>
      </c>
    </row>
    <row r="209" spans="1:29" x14ac:dyDescent="0.3">
      <c r="A209" s="95">
        <v>193</v>
      </c>
      <c r="B209" s="94" t="s">
        <v>438</v>
      </c>
      <c r="C209" s="55">
        <v>193</v>
      </c>
      <c r="D209" s="55" t="s">
        <v>174</v>
      </c>
      <c r="E209" s="55"/>
      <c r="F209" s="55"/>
      <c r="G209" s="55"/>
      <c r="H209" s="56"/>
      <c r="I209" s="57"/>
      <c r="J209" s="56"/>
      <c r="K209" s="93">
        <f t="shared" si="22"/>
        <v>0</v>
      </c>
      <c r="L209" s="92"/>
      <c r="M209" s="91">
        <v>0</v>
      </c>
      <c r="N209" s="91">
        <v>0</v>
      </c>
      <c r="O209" s="90">
        <v>0</v>
      </c>
      <c r="P209" s="89">
        <f t="shared" si="23"/>
        <v>0</v>
      </c>
      <c r="Q209" s="88">
        <f t="shared" ref="Q209:Q272" si="27">IF(N209=0,0,K209/N209)</f>
        <v>0</v>
      </c>
      <c r="R209" s="92"/>
      <c r="S209" s="91">
        <v>0</v>
      </c>
      <c r="T209" s="91">
        <v>0</v>
      </c>
      <c r="U209" s="90">
        <v>0</v>
      </c>
      <c r="V209" s="89">
        <f t="shared" si="24"/>
        <v>0</v>
      </c>
      <c r="W209" s="88">
        <f t="shared" ref="W209:W272" si="28">IF(K209=0,0,IF(T209=0,0,Q209/T209))</f>
        <v>0</v>
      </c>
      <c r="X209" s="92"/>
      <c r="Y209" s="91">
        <v>0</v>
      </c>
      <c r="Z209" s="91">
        <v>0</v>
      </c>
      <c r="AA209" s="90">
        <v>0</v>
      </c>
      <c r="AB209" s="89">
        <f t="shared" si="25"/>
        <v>0</v>
      </c>
      <c r="AC209" s="88">
        <f t="shared" si="26"/>
        <v>0</v>
      </c>
    </row>
    <row r="210" spans="1:29" x14ac:dyDescent="0.3">
      <c r="A210" s="95">
        <v>194</v>
      </c>
      <c r="B210" s="94" t="s">
        <v>438</v>
      </c>
      <c r="C210" s="55">
        <v>194</v>
      </c>
      <c r="D210" s="55" t="s">
        <v>597</v>
      </c>
      <c r="E210" s="55"/>
      <c r="F210" s="55"/>
      <c r="G210" s="55"/>
      <c r="H210" s="56"/>
      <c r="I210" s="57"/>
      <c r="J210" s="56"/>
      <c r="K210" s="93">
        <f t="shared" si="22"/>
        <v>0</v>
      </c>
      <c r="L210" s="92"/>
      <c r="M210" s="91">
        <v>0</v>
      </c>
      <c r="N210" s="91">
        <v>0</v>
      </c>
      <c r="O210" s="90">
        <v>0</v>
      </c>
      <c r="P210" s="89">
        <f t="shared" si="23"/>
        <v>0</v>
      </c>
      <c r="Q210" s="88">
        <f t="shared" si="27"/>
        <v>0</v>
      </c>
      <c r="R210" s="92"/>
      <c r="S210" s="91">
        <v>0</v>
      </c>
      <c r="T210" s="91">
        <v>0</v>
      </c>
      <c r="U210" s="90">
        <v>0</v>
      </c>
      <c r="V210" s="89">
        <f t="shared" si="24"/>
        <v>0</v>
      </c>
      <c r="W210" s="88">
        <f t="shared" si="28"/>
        <v>0</v>
      </c>
      <c r="X210" s="92"/>
      <c r="Y210" s="91">
        <v>0</v>
      </c>
      <c r="Z210" s="91">
        <v>0</v>
      </c>
      <c r="AA210" s="90">
        <v>0</v>
      </c>
      <c r="AB210" s="89">
        <f t="shared" si="25"/>
        <v>0</v>
      </c>
      <c r="AC210" s="88">
        <f t="shared" si="26"/>
        <v>0</v>
      </c>
    </row>
    <row r="211" spans="1:29" x14ac:dyDescent="0.3">
      <c r="A211" s="95">
        <v>195</v>
      </c>
      <c r="B211" s="94" t="s">
        <v>438</v>
      </c>
      <c r="C211" s="55">
        <v>195</v>
      </c>
      <c r="D211" s="55" t="s">
        <v>596</v>
      </c>
      <c r="E211" s="55"/>
      <c r="F211" s="55"/>
      <c r="G211" s="55"/>
      <c r="H211" s="56"/>
      <c r="I211" s="57"/>
      <c r="J211" s="56"/>
      <c r="K211" s="93">
        <f t="shared" si="22"/>
        <v>0</v>
      </c>
      <c r="L211" s="92"/>
      <c r="M211" s="91">
        <v>0</v>
      </c>
      <c r="N211" s="91">
        <v>0</v>
      </c>
      <c r="O211" s="90">
        <v>0</v>
      </c>
      <c r="P211" s="89">
        <f t="shared" si="23"/>
        <v>0</v>
      </c>
      <c r="Q211" s="88">
        <f t="shared" si="27"/>
        <v>0</v>
      </c>
      <c r="R211" s="92"/>
      <c r="S211" s="91">
        <v>0</v>
      </c>
      <c r="T211" s="91">
        <v>0</v>
      </c>
      <c r="U211" s="90">
        <v>0</v>
      </c>
      <c r="V211" s="89">
        <f t="shared" si="24"/>
        <v>0</v>
      </c>
      <c r="W211" s="88">
        <f t="shared" si="28"/>
        <v>0</v>
      </c>
      <c r="X211" s="92"/>
      <c r="Y211" s="91">
        <v>0</v>
      </c>
      <c r="Z211" s="91">
        <v>0</v>
      </c>
      <c r="AA211" s="90">
        <v>0</v>
      </c>
      <c r="AB211" s="89">
        <f t="shared" si="25"/>
        <v>0</v>
      </c>
      <c r="AC211" s="88">
        <f t="shared" si="26"/>
        <v>0</v>
      </c>
    </row>
    <row r="212" spans="1:29" x14ac:dyDescent="0.3">
      <c r="A212" s="95">
        <v>196</v>
      </c>
      <c r="B212" s="94" t="s">
        <v>438</v>
      </c>
      <c r="C212" s="55">
        <v>196</v>
      </c>
      <c r="D212" s="55" t="s">
        <v>176</v>
      </c>
      <c r="E212" s="55"/>
      <c r="F212" s="55"/>
      <c r="G212" s="55"/>
      <c r="H212" s="56"/>
      <c r="I212" s="57"/>
      <c r="J212" s="56"/>
      <c r="K212" s="93">
        <f t="shared" si="22"/>
        <v>0</v>
      </c>
      <c r="L212" s="92"/>
      <c r="M212" s="91">
        <v>0</v>
      </c>
      <c r="N212" s="91">
        <v>0</v>
      </c>
      <c r="O212" s="90">
        <v>0</v>
      </c>
      <c r="P212" s="89">
        <f t="shared" si="23"/>
        <v>0</v>
      </c>
      <c r="Q212" s="88">
        <f t="shared" si="27"/>
        <v>0</v>
      </c>
      <c r="R212" s="92"/>
      <c r="S212" s="91">
        <v>0</v>
      </c>
      <c r="T212" s="91">
        <v>0</v>
      </c>
      <c r="U212" s="90">
        <v>0</v>
      </c>
      <c r="V212" s="89">
        <f t="shared" si="24"/>
        <v>0</v>
      </c>
      <c r="W212" s="88">
        <f t="shared" si="28"/>
        <v>0</v>
      </c>
      <c r="X212" s="92"/>
      <c r="Y212" s="91">
        <v>0</v>
      </c>
      <c r="Z212" s="91">
        <v>0</v>
      </c>
      <c r="AA212" s="90">
        <v>0</v>
      </c>
      <c r="AB212" s="89">
        <f t="shared" si="25"/>
        <v>0</v>
      </c>
      <c r="AC212" s="88">
        <f t="shared" si="26"/>
        <v>0</v>
      </c>
    </row>
    <row r="213" spans="1:29" x14ac:dyDescent="0.3">
      <c r="A213" s="95">
        <v>197</v>
      </c>
      <c r="B213" s="94" t="s">
        <v>438</v>
      </c>
      <c r="C213" s="55">
        <v>197</v>
      </c>
      <c r="D213" s="55" t="s">
        <v>178</v>
      </c>
      <c r="E213" s="55"/>
      <c r="F213" s="55"/>
      <c r="G213" s="55"/>
      <c r="H213" s="56"/>
      <c r="I213" s="57"/>
      <c r="J213" s="56"/>
      <c r="K213" s="93">
        <f t="shared" si="22"/>
        <v>0</v>
      </c>
      <c r="L213" s="92"/>
      <c r="M213" s="91">
        <v>0</v>
      </c>
      <c r="N213" s="91">
        <v>0</v>
      </c>
      <c r="O213" s="90">
        <v>0</v>
      </c>
      <c r="P213" s="89">
        <f t="shared" si="23"/>
        <v>0</v>
      </c>
      <c r="Q213" s="88">
        <f t="shared" si="27"/>
        <v>0</v>
      </c>
      <c r="R213" s="92"/>
      <c r="S213" s="91">
        <v>0</v>
      </c>
      <c r="T213" s="91">
        <v>0</v>
      </c>
      <c r="U213" s="90">
        <v>0</v>
      </c>
      <c r="V213" s="89">
        <f t="shared" si="24"/>
        <v>0</v>
      </c>
      <c r="W213" s="88">
        <f t="shared" si="28"/>
        <v>0</v>
      </c>
      <c r="X213" s="92"/>
      <c r="Y213" s="91">
        <v>0</v>
      </c>
      <c r="Z213" s="91">
        <v>0</v>
      </c>
      <c r="AA213" s="90">
        <v>0</v>
      </c>
      <c r="AB213" s="89">
        <f t="shared" si="25"/>
        <v>0</v>
      </c>
      <c r="AC213" s="88">
        <f t="shared" si="26"/>
        <v>0</v>
      </c>
    </row>
    <row r="214" spans="1:29" x14ac:dyDescent="0.3">
      <c r="A214" s="95">
        <v>198</v>
      </c>
      <c r="B214" s="94" t="s">
        <v>438</v>
      </c>
      <c r="C214" s="55">
        <v>198</v>
      </c>
      <c r="D214" s="55" t="s">
        <v>180</v>
      </c>
      <c r="E214" s="55"/>
      <c r="F214" s="55"/>
      <c r="G214" s="55"/>
      <c r="H214" s="56"/>
      <c r="I214" s="57"/>
      <c r="J214" s="56"/>
      <c r="K214" s="93">
        <f t="shared" si="22"/>
        <v>0</v>
      </c>
      <c r="L214" s="92"/>
      <c r="M214" s="91">
        <v>0</v>
      </c>
      <c r="N214" s="91">
        <v>0</v>
      </c>
      <c r="O214" s="90">
        <v>0</v>
      </c>
      <c r="P214" s="89">
        <f t="shared" si="23"/>
        <v>0</v>
      </c>
      <c r="Q214" s="88">
        <f t="shared" si="27"/>
        <v>0</v>
      </c>
      <c r="R214" s="92"/>
      <c r="S214" s="91">
        <v>0</v>
      </c>
      <c r="T214" s="91">
        <v>0</v>
      </c>
      <c r="U214" s="90">
        <v>0</v>
      </c>
      <c r="V214" s="89">
        <f t="shared" si="24"/>
        <v>0</v>
      </c>
      <c r="W214" s="88">
        <f t="shared" si="28"/>
        <v>0</v>
      </c>
      <c r="X214" s="92"/>
      <c r="Y214" s="91">
        <v>0</v>
      </c>
      <c r="Z214" s="91">
        <v>0</v>
      </c>
      <c r="AA214" s="90">
        <v>0</v>
      </c>
      <c r="AB214" s="89">
        <f t="shared" si="25"/>
        <v>0</v>
      </c>
      <c r="AC214" s="88">
        <f t="shared" si="26"/>
        <v>0</v>
      </c>
    </row>
    <row r="215" spans="1:29" x14ac:dyDescent="0.3">
      <c r="A215" s="95">
        <v>199</v>
      </c>
      <c r="B215" s="94" t="s">
        <v>438</v>
      </c>
      <c r="C215" s="55">
        <v>199</v>
      </c>
      <c r="D215" s="55" t="s">
        <v>182</v>
      </c>
      <c r="E215" s="55"/>
      <c r="F215" s="55"/>
      <c r="G215" s="55"/>
      <c r="H215" s="56"/>
      <c r="I215" s="57"/>
      <c r="J215" s="56"/>
      <c r="K215" s="93">
        <f t="shared" si="22"/>
        <v>0</v>
      </c>
      <c r="L215" s="92"/>
      <c r="M215" s="91">
        <v>0</v>
      </c>
      <c r="N215" s="91">
        <v>0</v>
      </c>
      <c r="O215" s="90">
        <v>0</v>
      </c>
      <c r="P215" s="89">
        <f t="shared" si="23"/>
        <v>0</v>
      </c>
      <c r="Q215" s="88">
        <f t="shared" si="27"/>
        <v>0</v>
      </c>
      <c r="R215" s="92"/>
      <c r="S215" s="91">
        <v>0</v>
      </c>
      <c r="T215" s="91">
        <v>0</v>
      </c>
      <c r="U215" s="90">
        <v>0</v>
      </c>
      <c r="V215" s="89">
        <f t="shared" si="24"/>
        <v>0</v>
      </c>
      <c r="W215" s="88">
        <f t="shared" si="28"/>
        <v>0</v>
      </c>
      <c r="X215" s="92"/>
      <c r="Y215" s="91">
        <v>0</v>
      </c>
      <c r="Z215" s="91">
        <v>0</v>
      </c>
      <c r="AA215" s="90">
        <v>0</v>
      </c>
      <c r="AB215" s="89">
        <f t="shared" si="25"/>
        <v>0</v>
      </c>
      <c r="AC215" s="88">
        <f t="shared" si="26"/>
        <v>0</v>
      </c>
    </row>
    <row r="216" spans="1:29" x14ac:dyDescent="0.3">
      <c r="A216" s="95">
        <v>200</v>
      </c>
      <c r="B216" s="94" t="s">
        <v>438</v>
      </c>
      <c r="C216" s="55">
        <v>200</v>
      </c>
      <c r="D216" s="55" t="s">
        <v>184</v>
      </c>
      <c r="E216" s="55"/>
      <c r="F216" s="55"/>
      <c r="G216" s="55"/>
      <c r="H216" s="56"/>
      <c r="I216" s="57"/>
      <c r="J216" s="56"/>
      <c r="K216" s="93">
        <f t="shared" si="22"/>
        <v>0</v>
      </c>
      <c r="L216" s="92"/>
      <c r="M216" s="91">
        <v>0</v>
      </c>
      <c r="N216" s="91">
        <v>0</v>
      </c>
      <c r="O216" s="90">
        <v>0</v>
      </c>
      <c r="P216" s="89">
        <f t="shared" si="23"/>
        <v>0</v>
      </c>
      <c r="Q216" s="88">
        <f t="shared" si="27"/>
        <v>0</v>
      </c>
      <c r="R216" s="92"/>
      <c r="S216" s="91">
        <v>0</v>
      </c>
      <c r="T216" s="91">
        <v>0</v>
      </c>
      <c r="U216" s="90">
        <v>0</v>
      </c>
      <c r="V216" s="89">
        <f t="shared" si="24"/>
        <v>0</v>
      </c>
      <c r="W216" s="88">
        <f t="shared" si="28"/>
        <v>0</v>
      </c>
      <c r="X216" s="92"/>
      <c r="Y216" s="91">
        <v>0</v>
      </c>
      <c r="Z216" s="91">
        <v>0</v>
      </c>
      <c r="AA216" s="90">
        <v>0</v>
      </c>
      <c r="AB216" s="89">
        <f t="shared" si="25"/>
        <v>0</v>
      </c>
      <c r="AC216" s="88">
        <f t="shared" si="26"/>
        <v>0</v>
      </c>
    </row>
    <row r="217" spans="1:29" x14ac:dyDescent="0.3">
      <c r="A217" s="95">
        <v>201</v>
      </c>
      <c r="B217" s="94" t="s">
        <v>438</v>
      </c>
      <c r="C217" s="55">
        <v>201</v>
      </c>
      <c r="D217" s="55" t="s">
        <v>186</v>
      </c>
      <c r="E217" s="55"/>
      <c r="F217" s="55"/>
      <c r="G217" s="55"/>
      <c r="H217" s="56"/>
      <c r="I217" s="57"/>
      <c r="J217" s="56"/>
      <c r="K217" s="93">
        <f t="shared" si="22"/>
        <v>0</v>
      </c>
      <c r="L217" s="92"/>
      <c r="M217" s="91">
        <v>0</v>
      </c>
      <c r="N217" s="91">
        <v>0</v>
      </c>
      <c r="O217" s="90">
        <v>0</v>
      </c>
      <c r="P217" s="89">
        <f t="shared" si="23"/>
        <v>0</v>
      </c>
      <c r="Q217" s="88">
        <f t="shared" si="27"/>
        <v>0</v>
      </c>
      <c r="R217" s="92"/>
      <c r="S217" s="91">
        <v>0</v>
      </c>
      <c r="T217" s="91">
        <v>0</v>
      </c>
      <c r="U217" s="90">
        <v>0</v>
      </c>
      <c r="V217" s="89">
        <f t="shared" si="24"/>
        <v>0</v>
      </c>
      <c r="W217" s="88">
        <f t="shared" si="28"/>
        <v>0</v>
      </c>
      <c r="X217" s="92"/>
      <c r="Y217" s="91">
        <v>0</v>
      </c>
      <c r="Z217" s="91">
        <v>0</v>
      </c>
      <c r="AA217" s="90">
        <v>0</v>
      </c>
      <c r="AB217" s="89">
        <f t="shared" si="25"/>
        <v>0</v>
      </c>
      <c r="AC217" s="88">
        <f t="shared" si="26"/>
        <v>0</v>
      </c>
    </row>
    <row r="218" spans="1:29" x14ac:dyDescent="0.3">
      <c r="A218" s="95">
        <v>202</v>
      </c>
      <c r="B218" s="94" t="s">
        <v>438</v>
      </c>
      <c r="C218" s="55">
        <v>202</v>
      </c>
      <c r="D218" s="55" t="s">
        <v>188</v>
      </c>
      <c r="E218" s="55"/>
      <c r="F218" s="55"/>
      <c r="G218" s="55"/>
      <c r="H218" s="56"/>
      <c r="I218" s="57"/>
      <c r="J218" s="56"/>
      <c r="K218" s="93">
        <f t="shared" si="22"/>
        <v>0</v>
      </c>
      <c r="L218" s="92"/>
      <c r="M218" s="91">
        <v>0</v>
      </c>
      <c r="N218" s="91">
        <v>0</v>
      </c>
      <c r="O218" s="90">
        <v>0</v>
      </c>
      <c r="P218" s="89">
        <f t="shared" si="23"/>
        <v>0</v>
      </c>
      <c r="Q218" s="88">
        <f t="shared" si="27"/>
        <v>0</v>
      </c>
      <c r="R218" s="92"/>
      <c r="S218" s="91">
        <v>0</v>
      </c>
      <c r="T218" s="91">
        <v>0</v>
      </c>
      <c r="U218" s="90">
        <v>0</v>
      </c>
      <c r="V218" s="89">
        <f t="shared" si="24"/>
        <v>0</v>
      </c>
      <c r="W218" s="88">
        <f t="shared" si="28"/>
        <v>0</v>
      </c>
      <c r="X218" s="92"/>
      <c r="Y218" s="91">
        <v>0</v>
      </c>
      <c r="Z218" s="91">
        <v>0</v>
      </c>
      <c r="AA218" s="90">
        <v>0</v>
      </c>
      <c r="AB218" s="89">
        <f t="shared" si="25"/>
        <v>0</v>
      </c>
      <c r="AC218" s="88">
        <f t="shared" si="26"/>
        <v>0</v>
      </c>
    </row>
    <row r="219" spans="1:29" x14ac:dyDescent="0.3">
      <c r="A219" s="95">
        <v>203</v>
      </c>
      <c r="B219" s="94" t="s">
        <v>438</v>
      </c>
      <c r="C219" s="55">
        <v>203</v>
      </c>
      <c r="D219" s="55" t="s">
        <v>190</v>
      </c>
      <c r="E219" s="55"/>
      <c r="F219" s="55"/>
      <c r="G219" s="55"/>
      <c r="H219" s="56"/>
      <c r="I219" s="57"/>
      <c r="J219" s="56"/>
      <c r="K219" s="93">
        <f t="shared" si="22"/>
        <v>0</v>
      </c>
      <c r="L219" s="92"/>
      <c r="M219" s="91">
        <v>0</v>
      </c>
      <c r="N219" s="91">
        <v>0</v>
      </c>
      <c r="O219" s="90">
        <v>0</v>
      </c>
      <c r="P219" s="89">
        <f t="shared" si="23"/>
        <v>0</v>
      </c>
      <c r="Q219" s="88">
        <f t="shared" si="27"/>
        <v>0</v>
      </c>
      <c r="R219" s="92"/>
      <c r="S219" s="91">
        <v>0</v>
      </c>
      <c r="T219" s="91">
        <v>0</v>
      </c>
      <c r="U219" s="90">
        <v>0</v>
      </c>
      <c r="V219" s="89">
        <f t="shared" si="24"/>
        <v>0</v>
      </c>
      <c r="W219" s="88">
        <f t="shared" si="28"/>
        <v>0</v>
      </c>
      <c r="X219" s="92"/>
      <c r="Y219" s="91">
        <v>0</v>
      </c>
      <c r="Z219" s="91">
        <v>0</v>
      </c>
      <c r="AA219" s="90">
        <v>0</v>
      </c>
      <c r="AB219" s="89">
        <f t="shared" si="25"/>
        <v>0</v>
      </c>
      <c r="AC219" s="88">
        <f t="shared" si="26"/>
        <v>0</v>
      </c>
    </row>
    <row r="220" spans="1:29" x14ac:dyDescent="0.3">
      <c r="A220" s="95">
        <v>204</v>
      </c>
      <c r="B220" s="94" t="s">
        <v>438</v>
      </c>
      <c r="C220" s="55">
        <v>204</v>
      </c>
      <c r="D220" s="55" t="s">
        <v>192</v>
      </c>
      <c r="E220" s="55"/>
      <c r="F220" s="55"/>
      <c r="G220" s="55"/>
      <c r="H220" s="56"/>
      <c r="I220" s="57"/>
      <c r="J220" s="56"/>
      <c r="K220" s="93">
        <f t="shared" si="22"/>
        <v>0</v>
      </c>
      <c r="L220" s="92"/>
      <c r="M220" s="91">
        <v>0</v>
      </c>
      <c r="N220" s="91">
        <v>0</v>
      </c>
      <c r="O220" s="90">
        <v>0</v>
      </c>
      <c r="P220" s="89">
        <f t="shared" si="23"/>
        <v>0</v>
      </c>
      <c r="Q220" s="88">
        <f t="shared" si="27"/>
        <v>0</v>
      </c>
      <c r="R220" s="92"/>
      <c r="S220" s="91">
        <v>0</v>
      </c>
      <c r="T220" s="91">
        <v>0</v>
      </c>
      <c r="U220" s="90">
        <v>0</v>
      </c>
      <c r="V220" s="89">
        <f t="shared" si="24"/>
        <v>0</v>
      </c>
      <c r="W220" s="88">
        <f t="shared" si="28"/>
        <v>0</v>
      </c>
      <c r="X220" s="92"/>
      <c r="Y220" s="91">
        <v>0</v>
      </c>
      <c r="Z220" s="91">
        <v>0</v>
      </c>
      <c r="AA220" s="90">
        <v>0</v>
      </c>
      <c r="AB220" s="89">
        <f t="shared" si="25"/>
        <v>0</v>
      </c>
      <c r="AC220" s="88">
        <f t="shared" si="26"/>
        <v>0</v>
      </c>
    </row>
    <row r="221" spans="1:29" x14ac:dyDescent="0.3">
      <c r="A221" s="95">
        <v>205</v>
      </c>
      <c r="B221" s="94" t="s">
        <v>438</v>
      </c>
      <c r="C221" s="55">
        <v>205</v>
      </c>
      <c r="D221" s="55" t="s">
        <v>194</v>
      </c>
      <c r="E221" s="55"/>
      <c r="F221" s="55"/>
      <c r="G221" s="55"/>
      <c r="H221" s="56"/>
      <c r="I221" s="57"/>
      <c r="J221" s="56"/>
      <c r="K221" s="93">
        <f t="shared" si="22"/>
        <v>0</v>
      </c>
      <c r="L221" s="92"/>
      <c r="M221" s="91">
        <v>0</v>
      </c>
      <c r="N221" s="91">
        <v>0</v>
      </c>
      <c r="O221" s="90">
        <v>0</v>
      </c>
      <c r="P221" s="89">
        <f t="shared" si="23"/>
        <v>0</v>
      </c>
      <c r="Q221" s="88">
        <f t="shared" si="27"/>
        <v>0</v>
      </c>
      <c r="R221" s="92"/>
      <c r="S221" s="91">
        <v>0</v>
      </c>
      <c r="T221" s="91">
        <v>0</v>
      </c>
      <c r="U221" s="90">
        <v>0</v>
      </c>
      <c r="V221" s="89">
        <f t="shared" si="24"/>
        <v>0</v>
      </c>
      <c r="W221" s="88">
        <f t="shared" si="28"/>
        <v>0</v>
      </c>
      <c r="X221" s="92"/>
      <c r="Y221" s="91">
        <v>0</v>
      </c>
      <c r="Z221" s="91">
        <v>0</v>
      </c>
      <c r="AA221" s="90">
        <v>0</v>
      </c>
      <c r="AB221" s="89">
        <f t="shared" si="25"/>
        <v>0</v>
      </c>
      <c r="AC221" s="88">
        <f t="shared" si="26"/>
        <v>0</v>
      </c>
    </row>
    <row r="222" spans="1:29" x14ac:dyDescent="0.3">
      <c r="A222" s="95">
        <v>206</v>
      </c>
      <c r="B222" s="94" t="s">
        <v>438</v>
      </c>
      <c r="C222" s="55">
        <v>206</v>
      </c>
      <c r="D222" s="55" t="s">
        <v>595</v>
      </c>
      <c r="E222" s="55"/>
      <c r="F222" s="55"/>
      <c r="G222" s="55"/>
      <c r="H222" s="56"/>
      <c r="I222" s="57"/>
      <c r="J222" s="56"/>
      <c r="K222" s="93">
        <f t="shared" si="22"/>
        <v>0</v>
      </c>
      <c r="L222" s="92"/>
      <c r="M222" s="91">
        <v>0</v>
      </c>
      <c r="N222" s="91">
        <v>0</v>
      </c>
      <c r="O222" s="90">
        <v>0</v>
      </c>
      <c r="P222" s="89">
        <f t="shared" si="23"/>
        <v>0</v>
      </c>
      <c r="Q222" s="88">
        <f t="shared" si="27"/>
        <v>0</v>
      </c>
      <c r="R222" s="92"/>
      <c r="S222" s="91">
        <v>0</v>
      </c>
      <c r="T222" s="91">
        <v>0</v>
      </c>
      <c r="U222" s="90">
        <v>0</v>
      </c>
      <c r="V222" s="89">
        <f t="shared" si="24"/>
        <v>0</v>
      </c>
      <c r="W222" s="88">
        <f t="shared" si="28"/>
        <v>0</v>
      </c>
      <c r="X222" s="92"/>
      <c r="Y222" s="91">
        <v>0</v>
      </c>
      <c r="Z222" s="91">
        <v>0</v>
      </c>
      <c r="AA222" s="90">
        <v>0</v>
      </c>
      <c r="AB222" s="89">
        <f t="shared" si="25"/>
        <v>0</v>
      </c>
      <c r="AC222" s="88">
        <f t="shared" si="26"/>
        <v>0</v>
      </c>
    </row>
    <row r="223" spans="1:29" x14ac:dyDescent="0.3">
      <c r="A223" s="95">
        <v>207</v>
      </c>
      <c r="B223" s="94" t="s">
        <v>438</v>
      </c>
      <c r="C223" s="55">
        <v>207</v>
      </c>
      <c r="D223" s="55" t="s">
        <v>196</v>
      </c>
      <c r="E223" s="55"/>
      <c r="F223" s="55"/>
      <c r="G223" s="55"/>
      <c r="H223" s="56"/>
      <c r="I223" s="57"/>
      <c r="J223" s="56"/>
      <c r="K223" s="93">
        <f t="shared" si="22"/>
        <v>0</v>
      </c>
      <c r="L223" s="92"/>
      <c r="M223" s="91">
        <v>0</v>
      </c>
      <c r="N223" s="91">
        <v>0</v>
      </c>
      <c r="O223" s="90">
        <v>0</v>
      </c>
      <c r="P223" s="89">
        <f t="shared" si="23"/>
        <v>0</v>
      </c>
      <c r="Q223" s="88">
        <f t="shared" si="27"/>
        <v>0</v>
      </c>
      <c r="R223" s="92"/>
      <c r="S223" s="91">
        <v>0</v>
      </c>
      <c r="T223" s="91">
        <v>0</v>
      </c>
      <c r="U223" s="90">
        <v>0</v>
      </c>
      <c r="V223" s="89">
        <f t="shared" si="24"/>
        <v>0</v>
      </c>
      <c r="W223" s="88">
        <f t="shared" si="28"/>
        <v>0</v>
      </c>
      <c r="X223" s="92"/>
      <c r="Y223" s="91">
        <v>0</v>
      </c>
      <c r="Z223" s="91">
        <v>0</v>
      </c>
      <c r="AA223" s="90">
        <v>0</v>
      </c>
      <c r="AB223" s="89">
        <f t="shared" si="25"/>
        <v>0</v>
      </c>
      <c r="AC223" s="88">
        <f t="shared" si="26"/>
        <v>0</v>
      </c>
    </row>
    <row r="224" spans="1:29" x14ac:dyDescent="0.3">
      <c r="A224" s="95">
        <v>208</v>
      </c>
      <c r="B224" s="94" t="s">
        <v>438</v>
      </c>
      <c r="C224" s="55">
        <v>208</v>
      </c>
      <c r="D224" s="55" t="s">
        <v>198</v>
      </c>
      <c r="E224" s="55"/>
      <c r="F224" s="55"/>
      <c r="G224" s="55"/>
      <c r="H224" s="56"/>
      <c r="I224" s="57"/>
      <c r="J224" s="56"/>
      <c r="K224" s="93">
        <f t="shared" si="22"/>
        <v>0</v>
      </c>
      <c r="L224" s="92"/>
      <c r="M224" s="91">
        <v>0</v>
      </c>
      <c r="N224" s="91">
        <v>0</v>
      </c>
      <c r="O224" s="90">
        <v>0</v>
      </c>
      <c r="P224" s="89">
        <f t="shared" si="23"/>
        <v>0</v>
      </c>
      <c r="Q224" s="88">
        <f t="shared" si="27"/>
        <v>0</v>
      </c>
      <c r="R224" s="92"/>
      <c r="S224" s="91">
        <v>0</v>
      </c>
      <c r="T224" s="91">
        <v>0</v>
      </c>
      <c r="U224" s="90">
        <v>0</v>
      </c>
      <c r="V224" s="89">
        <f t="shared" si="24"/>
        <v>0</v>
      </c>
      <c r="W224" s="88">
        <f t="shared" si="28"/>
        <v>0</v>
      </c>
      <c r="X224" s="92"/>
      <c r="Y224" s="91">
        <v>0</v>
      </c>
      <c r="Z224" s="91">
        <v>0</v>
      </c>
      <c r="AA224" s="90">
        <v>0</v>
      </c>
      <c r="AB224" s="89">
        <f t="shared" si="25"/>
        <v>0</v>
      </c>
      <c r="AC224" s="88">
        <f t="shared" si="26"/>
        <v>0</v>
      </c>
    </row>
    <row r="225" spans="1:29" x14ac:dyDescent="0.3">
      <c r="A225" s="95">
        <v>209</v>
      </c>
      <c r="B225" s="94" t="s">
        <v>438</v>
      </c>
      <c r="C225" s="55">
        <v>209</v>
      </c>
      <c r="D225" s="55" t="s">
        <v>200</v>
      </c>
      <c r="E225" s="55"/>
      <c r="F225" s="55"/>
      <c r="G225" s="55"/>
      <c r="H225" s="56"/>
      <c r="I225" s="57"/>
      <c r="J225" s="56"/>
      <c r="K225" s="93">
        <f t="shared" si="22"/>
        <v>0</v>
      </c>
      <c r="L225" s="92"/>
      <c r="M225" s="91">
        <v>0</v>
      </c>
      <c r="N225" s="91">
        <v>0</v>
      </c>
      <c r="O225" s="90">
        <v>0</v>
      </c>
      <c r="P225" s="89">
        <f t="shared" si="23"/>
        <v>0</v>
      </c>
      <c r="Q225" s="88">
        <f t="shared" si="27"/>
        <v>0</v>
      </c>
      <c r="R225" s="92"/>
      <c r="S225" s="91">
        <v>0</v>
      </c>
      <c r="T225" s="91">
        <v>0</v>
      </c>
      <c r="U225" s="90">
        <v>0</v>
      </c>
      <c r="V225" s="89">
        <f t="shared" si="24"/>
        <v>0</v>
      </c>
      <c r="W225" s="88">
        <f t="shared" si="28"/>
        <v>0</v>
      </c>
      <c r="X225" s="92"/>
      <c r="Y225" s="91">
        <v>0</v>
      </c>
      <c r="Z225" s="91">
        <v>0</v>
      </c>
      <c r="AA225" s="90">
        <v>0</v>
      </c>
      <c r="AB225" s="89">
        <f t="shared" si="25"/>
        <v>0</v>
      </c>
      <c r="AC225" s="88">
        <f t="shared" si="26"/>
        <v>0</v>
      </c>
    </row>
    <row r="226" spans="1:29" x14ac:dyDescent="0.3">
      <c r="A226" s="95">
        <v>210</v>
      </c>
      <c r="B226" s="94" t="s">
        <v>438</v>
      </c>
      <c r="C226" s="55">
        <v>210</v>
      </c>
      <c r="D226" s="55" t="s">
        <v>202</v>
      </c>
      <c r="E226" s="55"/>
      <c r="F226" s="55"/>
      <c r="G226" s="55"/>
      <c r="H226" s="56"/>
      <c r="I226" s="57"/>
      <c r="J226" s="56"/>
      <c r="K226" s="93">
        <f t="shared" si="22"/>
        <v>0</v>
      </c>
      <c r="L226" s="92"/>
      <c r="M226" s="91">
        <v>0</v>
      </c>
      <c r="N226" s="91">
        <v>0</v>
      </c>
      <c r="O226" s="90">
        <v>0</v>
      </c>
      <c r="P226" s="89">
        <f t="shared" si="23"/>
        <v>0</v>
      </c>
      <c r="Q226" s="88">
        <f t="shared" si="27"/>
        <v>0</v>
      </c>
      <c r="R226" s="92"/>
      <c r="S226" s="91">
        <v>0</v>
      </c>
      <c r="T226" s="91">
        <v>0</v>
      </c>
      <c r="U226" s="90">
        <v>0</v>
      </c>
      <c r="V226" s="89">
        <f t="shared" si="24"/>
        <v>0</v>
      </c>
      <c r="W226" s="88">
        <f t="shared" si="28"/>
        <v>0</v>
      </c>
      <c r="X226" s="92"/>
      <c r="Y226" s="91">
        <v>0</v>
      </c>
      <c r="Z226" s="91">
        <v>0</v>
      </c>
      <c r="AA226" s="90">
        <v>0</v>
      </c>
      <c r="AB226" s="89">
        <f t="shared" si="25"/>
        <v>0</v>
      </c>
      <c r="AC226" s="88">
        <f t="shared" si="26"/>
        <v>0</v>
      </c>
    </row>
    <row r="227" spans="1:29" x14ac:dyDescent="0.3">
      <c r="A227" s="95">
        <v>211</v>
      </c>
      <c r="B227" s="94" t="s">
        <v>438</v>
      </c>
      <c r="C227" s="55">
        <v>211</v>
      </c>
      <c r="D227" s="55" t="s">
        <v>204</v>
      </c>
      <c r="E227" s="55"/>
      <c r="F227" s="55"/>
      <c r="G227" s="55"/>
      <c r="H227" s="56"/>
      <c r="I227" s="57"/>
      <c r="J227" s="56"/>
      <c r="K227" s="93">
        <f t="shared" si="22"/>
        <v>0</v>
      </c>
      <c r="L227" s="92"/>
      <c r="M227" s="91">
        <v>0</v>
      </c>
      <c r="N227" s="91">
        <v>0</v>
      </c>
      <c r="O227" s="90">
        <v>0</v>
      </c>
      <c r="P227" s="89">
        <f t="shared" si="23"/>
        <v>0</v>
      </c>
      <c r="Q227" s="88">
        <f t="shared" si="27"/>
        <v>0</v>
      </c>
      <c r="R227" s="92"/>
      <c r="S227" s="91">
        <v>0</v>
      </c>
      <c r="T227" s="91">
        <v>0</v>
      </c>
      <c r="U227" s="90">
        <v>0</v>
      </c>
      <c r="V227" s="89">
        <f t="shared" si="24"/>
        <v>0</v>
      </c>
      <c r="W227" s="88">
        <f t="shared" si="28"/>
        <v>0</v>
      </c>
      <c r="X227" s="92"/>
      <c r="Y227" s="91">
        <v>0</v>
      </c>
      <c r="Z227" s="91">
        <v>0</v>
      </c>
      <c r="AA227" s="90">
        <v>0</v>
      </c>
      <c r="AB227" s="89">
        <f t="shared" si="25"/>
        <v>0</v>
      </c>
      <c r="AC227" s="88">
        <f t="shared" si="26"/>
        <v>0</v>
      </c>
    </row>
    <row r="228" spans="1:29" x14ac:dyDescent="0.3">
      <c r="A228" s="95">
        <v>212</v>
      </c>
      <c r="B228" s="94" t="s">
        <v>438</v>
      </c>
      <c r="C228" s="55">
        <v>212</v>
      </c>
      <c r="D228" s="55" t="s">
        <v>206</v>
      </c>
      <c r="E228" s="55"/>
      <c r="F228" s="55"/>
      <c r="G228" s="55"/>
      <c r="H228" s="56"/>
      <c r="I228" s="57"/>
      <c r="J228" s="56"/>
      <c r="K228" s="93">
        <f t="shared" si="22"/>
        <v>0</v>
      </c>
      <c r="L228" s="92"/>
      <c r="M228" s="91">
        <v>0</v>
      </c>
      <c r="N228" s="91">
        <v>0</v>
      </c>
      <c r="O228" s="90">
        <v>0</v>
      </c>
      <c r="P228" s="89">
        <f t="shared" si="23"/>
        <v>0</v>
      </c>
      <c r="Q228" s="88">
        <f t="shared" si="27"/>
        <v>0</v>
      </c>
      <c r="R228" s="92"/>
      <c r="S228" s="91">
        <v>0</v>
      </c>
      <c r="T228" s="91">
        <v>0</v>
      </c>
      <c r="U228" s="90">
        <v>0</v>
      </c>
      <c r="V228" s="89">
        <f t="shared" si="24"/>
        <v>0</v>
      </c>
      <c r="W228" s="88">
        <f t="shared" si="28"/>
        <v>0</v>
      </c>
      <c r="X228" s="92"/>
      <c r="Y228" s="91">
        <v>0</v>
      </c>
      <c r="Z228" s="91">
        <v>0</v>
      </c>
      <c r="AA228" s="90">
        <v>0</v>
      </c>
      <c r="AB228" s="89">
        <f t="shared" si="25"/>
        <v>0</v>
      </c>
      <c r="AC228" s="88">
        <f t="shared" si="26"/>
        <v>0</v>
      </c>
    </row>
    <row r="229" spans="1:29" x14ac:dyDescent="0.3">
      <c r="A229" s="95">
        <v>213</v>
      </c>
      <c r="B229" s="94" t="s">
        <v>438</v>
      </c>
      <c r="C229" s="55">
        <v>213</v>
      </c>
      <c r="D229" s="55" t="s">
        <v>208</v>
      </c>
      <c r="E229" s="55"/>
      <c r="F229" s="55"/>
      <c r="G229" s="55"/>
      <c r="H229" s="56"/>
      <c r="I229" s="57"/>
      <c r="J229" s="56"/>
      <c r="K229" s="93">
        <f t="shared" si="22"/>
        <v>0</v>
      </c>
      <c r="L229" s="92"/>
      <c r="M229" s="91">
        <v>0</v>
      </c>
      <c r="N229" s="91">
        <v>0</v>
      </c>
      <c r="O229" s="90">
        <v>0</v>
      </c>
      <c r="P229" s="89">
        <f t="shared" si="23"/>
        <v>0</v>
      </c>
      <c r="Q229" s="88">
        <f t="shared" si="27"/>
        <v>0</v>
      </c>
      <c r="R229" s="92"/>
      <c r="S229" s="91">
        <v>0</v>
      </c>
      <c r="T229" s="91">
        <v>0</v>
      </c>
      <c r="U229" s="90">
        <v>0</v>
      </c>
      <c r="V229" s="89">
        <f t="shared" si="24"/>
        <v>0</v>
      </c>
      <c r="W229" s="88">
        <f t="shared" si="28"/>
        <v>0</v>
      </c>
      <c r="X229" s="92"/>
      <c r="Y229" s="91">
        <v>0</v>
      </c>
      <c r="Z229" s="91">
        <v>0</v>
      </c>
      <c r="AA229" s="90">
        <v>0</v>
      </c>
      <c r="AB229" s="89">
        <f t="shared" si="25"/>
        <v>0</v>
      </c>
      <c r="AC229" s="88">
        <f t="shared" si="26"/>
        <v>0</v>
      </c>
    </row>
    <row r="230" spans="1:29" x14ac:dyDescent="0.3">
      <c r="A230" s="95">
        <v>214</v>
      </c>
      <c r="B230" s="94" t="s">
        <v>438</v>
      </c>
      <c r="C230" s="55">
        <v>214</v>
      </c>
      <c r="D230" s="55" t="s">
        <v>210</v>
      </c>
      <c r="E230" s="55"/>
      <c r="F230" s="55"/>
      <c r="G230" s="55"/>
      <c r="H230" s="56"/>
      <c r="I230" s="57"/>
      <c r="J230" s="56"/>
      <c r="K230" s="93">
        <f t="shared" si="22"/>
        <v>0</v>
      </c>
      <c r="L230" s="92"/>
      <c r="M230" s="91">
        <v>0</v>
      </c>
      <c r="N230" s="91">
        <v>0</v>
      </c>
      <c r="O230" s="90">
        <v>0</v>
      </c>
      <c r="P230" s="89">
        <f t="shared" si="23"/>
        <v>0</v>
      </c>
      <c r="Q230" s="88">
        <f t="shared" si="27"/>
        <v>0</v>
      </c>
      <c r="R230" s="92"/>
      <c r="S230" s="91">
        <v>0</v>
      </c>
      <c r="T230" s="91">
        <v>0</v>
      </c>
      <c r="U230" s="90">
        <v>0</v>
      </c>
      <c r="V230" s="89">
        <f t="shared" si="24"/>
        <v>0</v>
      </c>
      <c r="W230" s="88">
        <f t="shared" si="28"/>
        <v>0</v>
      </c>
      <c r="X230" s="92"/>
      <c r="Y230" s="91">
        <v>0</v>
      </c>
      <c r="Z230" s="91">
        <v>0</v>
      </c>
      <c r="AA230" s="90">
        <v>0</v>
      </c>
      <c r="AB230" s="89">
        <f t="shared" si="25"/>
        <v>0</v>
      </c>
      <c r="AC230" s="88">
        <f t="shared" si="26"/>
        <v>0</v>
      </c>
    </row>
    <row r="231" spans="1:29" x14ac:dyDescent="0.3">
      <c r="A231" s="95">
        <v>215</v>
      </c>
      <c r="B231" s="94" t="s">
        <v>438</v>
      </c>
      <c r="C231" s="55">
        <v>215</v>
      </c>
      <c r="D231" s="55" t="s">
        <v>212</v>
      </c>
      <c r="E231" s="55"/>
      <c r="F231" s="55"/>
      <c r="G231" s="55"/>
      <c r="H231" s="56"/>
      <c r="I231" s="57"/>
      <c r="J231" s="56"/>
      <c r="K231" s="93">
        <f t="shared" si="22"/>
        <v>0</v>
      </c>
      <c r="L231" s="92"/>
      <c r="M231" s="91">
        <v>0</v>
      </c>
      <c r="N231" s="91">
        <v>0</v>
      </c>
      <c r="O231" s="90">
        <v>0</v>
      </c>
      <c r="P231" s="89">
        <f t="shared" si="23"/>
        <v>0</v>
      </c>
      <c r="Q231" s="88">
        <f t="shared" si="27"/>
        <v>0</v>
      </c>
      <c r="R231" s="92"/>
      <c r="S231" s="91">
        <v>0</v>
      </c>
      <c r="T231" s="91">
        <v>0</v>
      </c>
      <c r="U231" s="90">
        <v>0</v>
      </c>
      <c r="V231" s="89">
        <f t="shared" si="24"/>
        <v>0</v>
      </c>
      <c r="W231" s="88">
        <f t="shared" si="28"/>
        <v>0</v>
      </c>
      <c r="X231" s="92"/>
      <c r="Y231" s="91">
        <v>0</v>
      </c>
      <c r="Z231" s="91">
        <v>0</v>
      </c>
      <c r="AA231" s="90">
        <v>0</v>
      </c>
      <c r="AB231" s="89">
        <f t="shared" si="25"/>
        <v>0</v>
      </c>
      <c r="AC231" s="88">
        <f t="shared" si="26"/>
        <v>0</v>
      </c>
    </row>
    <row r="232" spans="1:29" x14ac:dyDescent="0.3">
      <c r="A232" s="95">
        <v>216</v>
      </c>
      <c r="B232" s="94" t="s">
        <v>438</v>
      </c>
      <c r="C232" s="55">
        <v>216</v>
      </c>
      <c r="D232" s="55" t="s">
        <v>214</v>
      </c>
      <c r="E232" s="55"/>
      <c r="F232" s="55"/>
      <c r="G232" s="55"/>
      <c r="H232" s="56"/>
      <c r="I232" s="57"/>
      <c r="J232" s="56"/>
      <c r="K232" s="93">
        <f t="shared" si="22"/>
        <v>0</v>
      </c>
      <c r="L232" s="92"/>
      <c r="M232" s="91">
        <v>0</v>
      </c>
      <c r="N232" s="91">
        <v>0</v>
      </c>
      <c r="O232" s="90">
        <v>0</v>
      </c>
      <c r="P232" s="89">
        <f t="shared" si="23"/>
        <v>0</v>
      </c>
      <c r="Q232" s="88">
        <f t="shared" si="27"/>
        <v>0</v>
      </c>
      <c r="R232" s="92"/>
      <c r="S232" s="91">
        <v>0</v>
      </c>
      <c r="T232" s="91">
        <v>0</v>
      </c>
      <c r="U232" s="90">
        <v>0</v>
      </c>
      <c r="V232" s="89">
        <f t="shared" si="24"/>
        <v>0</v>
      </c>
      <c r="W232" s="88">
        <f t="shared" si="28"/>
        <v>0</v>
      </c>
      <c r="X232" s="92"/>
      <c r="Y232" s="91">
        <v>0</v>
      </c>
      <c r="Z232" s="91">
        <v>0</v>
      </c>
      <c r="AA232" s="90">
        <v>0</v>
      </c>
      <c r="AB232" s="89">
        <f t="shared" si="25"/>
        <v>0</v>
      </c>
      <c r="AC232" s="88">
        <f t="shared" si="26"/>
        <v>0</v>
      </c>
    </row>
    <row r="233" spans="1:29" x14ac:dyDescent="0.3">
      <c r="A233" s="95">
        <v>217</v>
      </c>
      <c r="B233" s="94" t="s">
        <v>438</v>
      </c>
      <c r="C233" s="55">
        <v>217</v>
      </c>
      <c r="D233" s="55" t="s">
        <v>216</v>
      </c>
      <c r="E233" s="55"/>
      <c r="F233" s="55"/>
      <c r="G233" s="55"/>
      <c r="H233" s="56"/>
      <c r="I233" s="57"/>
      <c r="J233" s="56"/>
      <c r="K233" s="93">
        <f t="shared" si="22"/>
        <v>0</v>
      </c>
      <c r="L233" s="92"/>
      <c r="M233" s="91">
        <v>0</v>
      </c>
      <c r="N233" s="91">
        <v>0</v>
      </c>
      <c r="O233" s="90">
        <v>0</v>
      </c>
      <c r="P233" s="89">
        <f t="shared" si="23"/>
        <v>0</v>
      </c>
      <c r="Q233" s="88">
        <f t="shared" si="27"/>
        <v>0</v>
      </c>
      <c r="R233" s="92"/>
      <c r="S233" s="91">
        <v>0</v>
      </c>
      <c r="T233" s="91">
        <v>0</v>
      </c>
      <c r="U233" s="90">
        <v>0</v>
      </c>
      <c r="V233" s="89">
        <f t="shared" si="24"/>
        <v>0</v>
      </c>
      <c r="W233" s="88">
        <f t="shared" si="28"/>
        <v>0</v>
      </c>
      <c r="X233" s="92"/>
      <c r="Y233" s="91">
        <v>0</v>
      </c>
      <c r="Z233" s="91">
        <v>0</v>
      </c>
      <c r="AA233" s="90">
        <v>0</v>
      </c>
      <c r="AB233" s="89">
        <f t="shared" si="25"/>
        <v>0</v>
      </c>
      <c r="AC233" s="88">
        <f t="shared" si="26"/>
        <v>0</v>
      </c>
    </row>
    <row r="234" spans="1:29" x14ac:dyDescent="0.3">
      <c r="A234" s="95">
        <v>218</v>
      </c>
      <c r="B234" s="94" t="s">
        <v>438</v>
      </c>
      <c r="C234" s="55">
        <v>218</v>
      </c>
      <c r="D234" s="55" t="s">
        <v>594</v>
      </c>
      <c r="E234" s="55"/>
      <c r="F234" s="55"/>
      <c r="G234" s="55"/>
      <c r="H234" s="56"/>
      <c r="I234" s="57"/>
      <c r="J234" s="56"/>
      <c r="K234" s="93">
        <f t="shared" si="22"/>
        <v>0</v>
      </c>
      <c r="L234" s="92"/>
      <c r="M234" s="91">
        <v>0</v>
      </c>
      <c r="N234" s="91">
        <v>0</v>
      </c>
      <c r="O234" s="90">
        <v>0</v>
      </c>
      <c r="P234" s="89">
        <f t="shared" si="23"/>
        <v>0</v>
      </c>
      <c r="Q234" s="88">
        <f t="shared" si="27"/>
        <v>0</v>
      </c>
      <c r="R234" s="92"/>
      <c r="S234" s="91">
        <v>0</v>
      </c>
      <c r="T234" s="91">
        <v>0</v>
      </c>
      <c r="U234" s="90">
        <v>0</v>
      </c>
      <c r="V234" s="89">
        <f t="shared" si="24"/>
        <v>0</v>
      </c>
      <c r="W234" s="88">
        <f t="shared" si="28"/>
        <v>0</v>
      </c>
      <c r="X234" s="92"/>
      <c r="Y234" s="91">
        <v>0</v>
      </c>
      <c r="Z234" s="91">
        <v>0</v>
      </c>
      <c r="AA234" s="90">
        <v>0</v>
      </c>
      <c r="AB234" s="89">
        <f t="shared" si="25"/>
        <v>0</v>
      </c>
      <c r="AC234" s="88">
        <f t="shared" si="26"/>
        <v>0</v>
      </c>
    </row>
    <row r="235" spans="1:29" x14ac:dyDescent="0.3">
      <c r="A235" s="95">
        <v>219</v>
      </c>
      <c r="B235" s="94" t="s">
        <v>438</v>
      </c>
      <c r="C235" s="55">
        <v>219</v>
      </c>
      <c r="D235" s="55" t="s">
        <v>218</v>
      </c>
      <c r="E235" s="55"/>
      <c r="F235" s="55"/>
      <c r="G235" s="55"/>
      <c r="H235" s="56"/>
      <c r="I235" s="57"/>
      <c r="J235" s="56"/>
      <c r="K235" s="93">
        <f t="shared" si="22"/>
        <v>0</v>
      </c>
      <c r="L235" s="92"/>
      <c r="M235" s="91">
        <v>0</v>
      </c>
      <c r="N235" s="91">
        <v>0</v>
      </c>
      <c r="O235" s="90">
        <v>0</v>
      </c>
      <c r="P235" s="89">
        <f t="shared" si="23"/>
        <v>0</v>
      </c>
      <c r="Q235" s="88">
        <f t="shared" si="27"/>
        <v>0</v>
      </c>
      <c r="R235" s="92"/>
      <c r="S235" s="91">
        <v>0</v>
      </c>
      <c r="T235" s="91">
        <v>0</v>
      </c>
      <c r="U235" s="90">
        <v>0</v>
      </c>
      <c r="V235" s="89">
        <f t="shared" si="24"/>
        <v>0</v>
      </c>
      <c r="W235" s="88">
        <f t="shared" si="28"/>
        <v>0</v>
      </c>
      <c r="X235" s="92"/>
      <c r="Y235" s="91">
        <v>0</v>
      </c>
      <c r="Z235" s="91">
        <v>0</v>
      </c>
      <c r="AA235" s="90">
        <v>0</v>
      </c>
      <c r="AB235" s="89">
        <f t="shared" si="25"/>
        <v>0</v>
      </c>
      <c r="AC235" s="88">
        <f t="shared" si="26"/>
        <v>0</v>
      </c>
    </row>
    <row r="236" spans="1:29" x14ac:dyDescent="0.3">
      <c r="A236" s="95">
        <v>220</v>
      </c>
      <c r="B236" s="94" t="s">
        <v>438</v>
      </c>
      <c r="C236" s="55">
        <v>220</v>
      </c>
      <c r="D236" s="55" t="s">
        <v>220</v>
      </c>
      <c r="E236" s="55"/>
      <c r="F236" s="55"/>
      <c r="G236" s="55"/>
      <c r="H236" s="56"/>
      <c r="I236" s="57"/>
      <c r="J236" s="56"/>
      <c r="K236" s="93">
        <f t="shared" si="22"/>
        <v>0</v>
      </c>
      <c r="L236" s="92"/>
      <c r="M236" s="91">
        <v>0</v>
      </c>
      <c r="N236" s="91">
        <v>0</v>
      </c>
      <c r="O236" s="90">
        <v>0</v>
      </c>
      <c r="P236" s="89">
        <f t="shared" si="23"/>
        <v>0</v>
      </c>
      <c r="Q236" s="88">
        <f t="shared" si="27"/>
        <v>0</v>
      </c>
      <c r="R236" s="92"/>
      <c r="S236" s="91">
        <v>0</v>
      </c>
      <c r="T236" s="91">
        <v>0</v>
      </c>
      <c r="U236" s="90">
        <v>0</v>
      </c>
      <c r="V236" s="89">
        <f t="shared" si="24"/>
        <v>0</v>
      </c>
      <c r="W236" s="88">
        <f t="shared" si="28"/>
        <v>0</v>
      </c>
      <c r="X236" s="92"/>
      <c r="Y236" s="91">
        <v>0</v>
      </c>
      <c r="Z236" s="91">
        <v>0</v>
      </c>
      <c r="AA236" s="90">
        <v>0</v>
      </c>
      <c r="AB236" s="89">
        <f t="shared" si="25"/>
        <v>0</v>
      </c>
      <c r="AC236" s="88">
        <f t="shared" si="26"/>
        <v>0</v>
      </c>
    </row>
    <row r="237" spans="1:29" x14ac:dyDescent="0.3">
      <c r="A237" s="95">
        <v>221</v>
      </c>
      <c r="B237" s="94" t="s">
        <v>438</v>
      </c>
      <c r="C237" s="55">
        <v>221</v>
      </c>
      <c r="D237" s="55" t="s">
        <v>593</v>
      </c>
      <c r="E237" s="55"/>
      <c r="F237" s="55"/>
      <c r="G237" s="55"/>
      <c r="H237" s="56"/>
      <c r="I237" s="57"/>
      <c r="J237" s="56"/>
      <c r="K237" s="93">
        <f t="shared" si="22"/>
        <v>0</v>
      </c>
      <c r="L237" s="92"/>
      <c r="M237" s="91">
        <v>0</v>
      </c>
      <c r="N237" s="91">
        <v>0</v>
      </c>
      <c r="O237" s="90">
        <v>0</v>
      </c>
      <c r="P237" s="89">
        <f t="shared" si="23"/>
        <v>0</v>
      </c>
      <c r="Q237" s="88">
        <f t="shared" si="27"/>
        <v>0</v>
      </c>
      <c r="R237" s="92"/>
      <c r="S237" s="91">
        <v>0</v>
      </c>
      <c r="T237" s="91">
        <v>0</v>
      </c>
      <c r="U237" s="90">
        <v>0</v>
      </c>
      <c r="V237" s="89">
        <f t="shared" si="24"/>
        <v>0</v>
      </c>
      <c r="W237" s="88">
        <f t="shared" si="28"/>
        <v>0</v>
      </c>
      <c r="X237" s="92"/>
      <c r="Y237" s="91">
        <v>0</v>
      </c>
      <c r="Z237" s="91">
        <v>0</v>
      </c>
      <c r="AA237" s="90">
        <v>0</v>
      </c>
      <c r="AB237" s="89">
        <f t="shared" si="25"/>
        <v>0</v>
      </c>
      <c r="AC237" s="88">
        <f t="shared" si="26"/>
        <v>0</v>
      </c>
    </row>
    <row r="238" spans="1:29" x14ac:dyDescent="0.3">
      <c r="A238" s="95">
        <v>222</v>
      </c>
      <c r="B238" s="94" t="s">
        <v>438</v>
      </c>
      <c r="C238" s="55">
        <v>222</v>
      </c>
      <c r="D238" s="55" t="s">
        <v>222</v>
      </c>
      <c r="E238" s="55"/>
      <c r="F238" s="55"/>
      <c r="G238" s="55"/>
      <c r="H238" s="56"/>
      <c r="I238" s="57"/>
      <c r="J238" s="56"/>
      <c r="K238" s="93">
        <f t="shared" si="22"/>
        <v>0</v>
      </c>
      <c r="L238" s="92"/>
      <c r="M238" s="91">
        <v>0</v>
      </c>
      <c r="N238" s="91">
        <v>0</v>
      </c>
      <c r="O238" s="90">
        <v>0</v>
      </c>
      <c r="P238" s="89">
        <f t="shared" si="23"/>
        <v>0</v>
      </c>
      <c r="Q238" s="88">
        <f t="shared" si="27"/>
        <v>0</v>
      </c>
      <c r="R238" s="92"/>
      <c r="S238" s="91">
        <v>0</v>
      </c>
      <c r="T238" s="91">
        <v>0</v>
      </c>
      <c r="U238" s="90">
        <v>0</v>
      </c>
      <c r="V238" s="89">
        <f t="shared" si="24"/>
        <v>0</v>
      </c>
      <c r="W238" s="88">
        <f t="shared" si="28"/>
        <v>0</v>
      </c>
      <c r="X238" s="92"/>
      <c r="Y238" s="91">
        <v>0</v>
      </c>
      <c r="Z238" s="91">
        <v>0</v>
      </c>
      <c r="AA238" s="90">
        <v>0</v>
      </c>
      <c r="AB238" s="89">
        <f t="shared" si="25"/>
        <v>0</v>
      </c>
      <c r="AC238" s="88">
        <f t="shared" si="26"/>
        <v>0</v>
      </c>
    </row>
    <row r="239" spans="1:29" x14ac:dyDescent="0.3">
      <c r="A239" s="95">
        <v>223</v>
      </c>
      <c r="B239" s="94" t="s">
        <v>438</v>
      </c>
      <c r="C239" s="55">
        <v>223</v>
      </c>
      <c r="D239" s="55" t="s">
        <v>224</v>
      </c>
      <c r="E239" s="55"/>
      <c r="F239" s="55"/>
      <c r="G239" s="55"/>
      <c r="H239" s="56"/>
      <c r="I239" s="57"/>
      <c r="J239" s="56"/>
      <c r="K239" s="93">
        <f t="shared" si="22"/>
        <v>0</v>
      </c>
      <c r="L239" s="92"/>
      <c r="M239" s="91">
        <v>0</v>
      </c>
      <c r="N239" s="91">
        <v>0</v>
      </c>
      <c r="O239" s="90">
        <v>0</v>
      </c>
      <c r="P239" s="89">
        <f t="shared" si="23"/>
        <v>0</v>
      </c>
      <c r="Q239" s="88">
        <f t="shared" si="27"/>
        <v>0</v>
      </c>
      <c r="R239" s="92"/>
      <c r="S239" s="91">
        <v>0</v>
      </c>
      <c r="T239" s="91">
        <v>0</v>
      </c>
      <c r="U239" s="90">
        <v>0</v>
      </c>
      <c r="V239" s="89">
        <f t="shared" si="24"/>
        <v>0</v>
      </c>
      <c r="W239" s="88">
        <f t="shared" si="28"/>
        <v>0</v>
      </c>
      <c r="X239" s="92"/>
      <c r="Y239" s="91">
        <v>0</v>
      </c>
      <c r="Z239" s="91">
        <v>0</v>
      </c>
      <c r="AA239" s="90">
        <v>0</v>
      </c>
      <c r="AB239" s="89">
        <f t="shared" si="25"/>
        <v>0</v>
      </c>
      <c r="AC239" s="88">
        <f t="shared" si="26"/>
        <v>0</v>
      </c>
    </row>
    <row r="240" spans="1:29" x14ac:dyDescent="0.3">
      <c r="A240" s="95">
        <v>224</v>
      </c>
      <c r="B240" s="94" t="s">
        <v>438</v>
      </c>
      <c r="C240" s="55">
        <v>224</v>
      </c>
      <c r="D240" s="55" t="s">
        <v>226</v>
      </c>
      <c r="E240" s="55"/>
      <c r="F240" s="55"/>
      <c r="G240" s="55"/>
      <c r="H240" s="56"/>
      <c r="I240" s="57"/>
      <c r="J240" s="56"/>
      <c r="K240" s="93">
        <f t="shared" si="22"/>
        <v>0</v>
      </c>
      <c r="L240" s="92"/>
      <c r="M240" s="91">
        <v>0</v>
      </c>
      <c r="N240" s="91">
        <v>0</v>
      </c>
      <c r="O240" s="90">
        <v>0</v>
      </c>
      <c r="P240" s="89">
        <f t="shared" si="23"/>
        <v>0</v>
      </c>
      <c r="Q240" s="88">
        <f t="shared" si="27"/>
        <v>0</v>
      </c>
      <c r="R240" s="92"/>
      <c r="S240" s="91">
        <v>0</v>
      </c>
      <c r="T240" s="91">
        <v>0</v>
      </c>
      <c r="U240" s="90">
        <v>0</v>
      </c>
      <c r="V240" s="89">
        <f t="shared" si="24"/>
        <v>0</v>
      </c>
      <c r="W240" s="88">
        <f t="shared" si="28"/>
        <v>0</v>
      </c>
      <c r="X240" s="92"/>
      <c r="Y240" s="91">
        <v>0</v>
      </c>
      <c r="Z240" s="91">
        <v>0</v>
      </c>
      <c r="AA240" s="90">
        <v>0</v>
      </c>
      <c r="AB240" s="89">
        <f t="shared" si="25"/>
        <v>0</v>
      </c>
      <c r="AC240" s="88">
        <f t="shared" si="26"/>
        <v>0</v>
      </c>
    </row>
    <row r="241" spans="1:29" x14ac:dyDescent="0.3">
      <c r="A241" s="95">
        <v>225</v>
      </c>
      <c r="B241" s="94" t="s">
        <v>438</v>
      </c>
      <c r="C241" s="55">
        <v>225</v>
      </c>
      <c r="D241" s="55" t="s">
        <v>592</v>
      </c>
      <c r="E241" s="55"/>
      <c r="F241" s="55"/>
      <c r="G241" s="55"/>
      <c r="H241" s="56"/>
      <c r="I241" s="57"/>
      <c r="J241" s="56"/>
      <c r="K241" s="93">
        <f t="shared" si="22"/>
        <v>0</v>
      </c>
      <c r="L241" s="92"/>
      <c r="M241" s="91">
        <v>0</v>
      </c>
      <c r="N241" s="91">
        <v>0</v>
      </c>
      <c r="O241" s="90">
        <v>0</v>
      </c>
      <c r="P241" s="89">
        <f t="shared" si="23"/>
        <v>0</v>
      </c>
      <c r="Q241" s="88">
        <f t="shared" si="27"/>
        <v>0</v>
      </c>
      <c r="R241" s="92"/>
      <c r="S241" s="91">
        <v>0</v>
      </c>
      <c r="T241" s="91">
        <v>0</v>
      </c>
      <c r="U241" s="90">
        <v>0</v>
      </c>
      <c r="V241" s="89">
        <f t="shared" si="24"/>
        <v>0</v>
      </c>
      <c r="W241" s="88">
        <f t="shared" si="28"/>
        <v>0</v>
      </c>
      <c r="X241" s="92"/>
      <c r="Y241" s="91">
        <v>0</v>
      </c>
      <c r="Z241" s="91">
        <v>0</v>
      </c>
      <c r="AA241" s="90">
        <v>0</v>
      </c>
      <c r="AB241" s="89">
        <f t="shared" si="25"/>
        <v>0</v>
      </c>
      <c r="AC241" s="88">
        <f t="shared" si="26"/>
        <v>0</v>
      </c>
    </row>
    <row r="242" spans="1:29" x14ac:dyDescent="0.3">
      <c r="A242" s="95">
        <v>226</v>
      </c>
      <c r="B242" s="94" t="s">
        <v>438</v>
      </c>
      <c r="C242" s="55">
        <v>226</v>
      </c>
      <c r="D242" s="55" t="s">
        <v>228</v>
      </c>
      <c r="E242" s="55"/>
      <c r="F242" s="55"/>
      <c r="G242" s="55"/>
      <c r="H242" s="56"/>
      <c r="I242" s="57"/>
      <c r="J242" s="56"/>
      <c r="K242" s="93">
        <f t="shared" si="22"/>
        <v>0</v>
      </c>
      <c r="L242" s="92"/>
      <c r="M242" s="91">
        <v>0</v>
      </c>
      <c r="N242" s="91">
        <v>0</v>
      </c>
      <c r="O242" s="90">
        <v>0</v>
      </c>
      <c r="P242" s="89">
        <f t="shared" si="23"/>
        <v>0</v>
      </c>
      <c r="Q242" s="88">
        <f t="shared" si="27"/>
        <v>0</v>
      </c>
      <c r="R242" s="92"/>
      <c r="S242" s="91">
        <v>0</v>
      </c>
      <c r="T242" s="91">
        <v>0</v>
      </c>
      <c r="U242" s="90">
        <v>0</v>
      </c>
      <c r="V242" s="89">
        <f t="shared" si="24"/>
        <v>0</v>
      </c>
      <c r="W242" s="88">
        <f t="shared" si="28"/>
        <v>0</v>
      </c>
      <c r="X242" s="92"/>
      <c r="Y242" s="91">
        <v>0</v>
      </c>
      <c r="Z242" s="91">
        <v>0</v>
      </c>
      <c r="AA242" s="90">
        <v>0</v>
      </c>
      <c r="AB242" s="89">
        <f t="shared" si="25"/>
        <v>0</v>
      </c>
      <c r="AC242" s="88">
        <f t="shared" si="26"/>
        <v>0</v>
      </c>
    </row>
    <row r="243" spans="1:29" x14ac:dyDescent="0.3">
      <c r="A243" s="95">
        <v>227</v>
      </c>
      <c r="B243" s="94" t="s">
        <v>438</v>
      </c>
      <c r="C243" s="55">
        <v>227</v>
      </c>
      <c r="D243" s="55" t="s">
        <v>230</v>
      </c>
      <c r="E243" s="55"/>
      <c r="F243" s="55"/>
      <c r="G243" s="55"/>
      <c r="H243" s="56"/>
      <c r="I243" s="57"/>
      <c r="J243" s="56"/>
      <c r="K243" s="93">
        <f t="shared" si="22"/>
        <v>0</v>
      </c>
      <c r="L243" s="92"/>
      <c r="M243" s="91">
        <v>0</v>
      </c>
      <c r="N243" s="91">
        <v>0</v>
      </c>
      <c r="O243" s="90">
        <v>0</v>
      </c>
      <c r="P243" s="89">
        <f t="shared" si="23"/>
        <v>0</v>
      </c>
      <c r="Q243" s="88">
        <f t="shared" si="27"/>
        <v>0</v>
      </c>
      <c r="R243" s="92"/>
      <c r="S243" s="91">
        <v>0</v>
      </c>
      <c r="T243" s="91">
        <v>0</v>
      </c>
      <c r="U243" s="90">
        <v>0</v>
      </c>
      <c r="V243" s="89">
        <f t="shared" si="24"/>
        <v>0</v>
      </c>
      <c r="W243" s="88">
        <f t="shared" si="28"/>
        <v>0</v>
      </c>
      <c r="X243" s="92"/>
      <c r="Y243" s="91">
        <v>0</v>
      </c>
      <c r="Z243" s="91">
        <v>0</v>
      </c>
      <c r="AA243" s="90">
        <v>0</v>
      </c>
      <c r="AB243" s="89">
        <f t="shared" si="25"/>
        <v>0</v>
      </c>
      <c r="AC243" s="88">
        <f t="shared" si="26"/>
        <v>0</v>
      </c>
    </row>
    <row r="244" spans="1:29" x14ac:dyDescent="0.3">
      <c r="A244" s="95">
        <v>228</v>
      </c>
      <c r="B244" s="94" t="s">
        <v>438</v>
      </c>
      <c r="C244" s="55">
        <v>228</v>
      </c>
      <c r="D244" s="55" t="s">
        <v>591</v>
      </c>
      <c r="E244" s="55"/>
      <c r="F244" s="55"/>
      <c r="G244" s="55"/>
      <c r="H244" s="56"/>
      <c r="I244" s="57"/>
      <c r="J244" s="56"/>
      <c r="K244" s="93">
        <f t="shared" si="22"/>
        <v>0</v>
      </c>
      <c r="L244" s="92"/>
      <c r="M244" s="91">
        <v>0</v>
      </c>
      <c r="N244" s="91">
        <v>0</v>
      </c>
      <c r="O244" s="90">
        <v>0</v>
      </c>
      <c r="P244" s="89">
        <f t="shared" si="23"/>
        <v>0</v>
      </c>
      <c r="Q244" s="88">
        <f t="shared" si="27"/>
        <v>0</v>
      </c>
      <c r="R244" s="92"/>
      <c r="S244" s="91">
        <v>0</v>
      </c>
      <c r="T244" s="91">
        <v>0</v>
      </c>
      <c r="U244" s="90">
        <v>0</v>
      </c>
      <c r="V244" s="89">
        <f t="shared" si="24"/>
        <v>0</v>
      </c>
      <c r="W244" s="88">
        <f t="shared" si="28"/>
        <v>0</v>
      </c>
      <c r="X244" s="92"/>
      <c r="Y244" s="91">
        <v>0</v>
      </c>
      <c r="Z244" s="91">
        <v>0</v>
      </c>
      <c r="AA244" s="90">
        <v>0</v>
      </c>
      <c r="AB244" s="89">
        <f t="shared" si="25"/>
        <v>0</v>
      </c>
      <c r="AC244" s="88">
        <f t="shared" si="26"/>
        <v>0</v>
      </c>
    </row>
    <row r="245" spans="1:29" x14ac:dyDescent="0.3">
      <c r="A245" s="95">
        <v>229</v>
      </c>
      <c r="B245" s="94" t="s">
        <v>438</v>
      </c>
      <c r="C245" s="55">
        <v>229</v>
      </c>
      <c r="D245" s="55" t="s">
        <v>232</v>
      </c>
      <c r="E245" s="55"/>
      <c r="F245" s="55"/>
      <c r="G245" s="55"/>
      <c r="H245" s="56"/>
      <c r="I245" s="57"/>
      <c r="J245" s="56"/>
      <c r="K245" s="93">
        <f t="shared" si="22"/>
        <v>0</v>
      </c>
      <c r="L245" s="92"/>
      <c r="M245" s="91">
        <v>0</v>
      </c>
      <c r="N245" s="91">
        <v>0</v>
      </c>
      <c r="O245" s="90">
        <v>0</v>
      </c>
      <c r="P245" s="89">
        <f t="shared" si="23"/>
        <v>0</v>
      </c>
      <c r="Q245" s="88">
        <f t="shared" si="27"/>
        <v>0</v>
      </c>
      <c r="R245" s="92"/>
      <c r="S245" s="91">
        <v>0</v>
      </c>
      <c r="T245" s="91">
        <v>0</v>
      </c>
      <c r="U245" s="90">
        <v>0</v>
      </c>
      <c r="V245" s="89">
        <f t="shared" si="24"/>
        <v>0</v>
      </c>
      <c r="W245" s="88">
        <f t="shared" si="28"/>
        <v>0</v>
      </c>
      <c r="X245" s="92"/>
      <c r="Y245" s="91">
        <v>0</v>
      </c>
      <c r="Z245" s="91">
        <v>0</v>
      </c>
      <c r="AA245" s="90">
        <v>0</v>
      </c>
      <c r="AB245" s="89">
        <f t="shared" si="25"/>
        <v>0</v>
      </c>
      <c r="AC245" s="88">
        <f t="shared" si="26"/>
        <v>0</v>
      </c>
    </row>
    <row r="246" spans="1:29" x14ac:dyDescent="0.3">
      <c r="A246" s="95">
        <v>230</v>
      </c>
      <c r="B246" s="94" t="s">
        <v>438</v>
      </c>
      <c r="C246" s="55">
        <v>230</v>
      </c>
      <c r="D246" s="55" t="s">
        <v>234</v>
      </c>
      <c r="E246" s="55"/>
      <c r="F246" s="55"/>
      <c r="G246" s="55"/>
      <c r="H246" s="56"/>
      <c r="I246" s="57"/>
      <c r="J246" s="56"/>
      <c r="K246" s="93">
        <f t="shared" si="22"/>
        <v>0</v>
      </c>
      <c r="L246" s="92"/>
      <c r="M246" s="91">
        <v>0</v>
      </c>
      <c r="N246" s="91">
        <v>0</v>
      </c>
      <c r="O246" s="90">
        <v>0</v>
      </c>
      <c r="P246" s="89">
        <f t="shared" si="23"/>
        <v>0</v>
      </c>
      <c r="Q246" s="88">
        <f t="shared" si="27"/>
        <v>0</v>
      </c>
      <c r="R246" s="92"/>
      <c r="S246" s="91">
        <v>0</v>
      </c>
      <c r="T246" s="91">
        <v>0</v>
      </c>
      <c r="U246" s="90">
        <v>0</v>
      </c>
      <c r="V246" s="89">
        <f t="shared" si="24"/>
        <v>0</v>
      </c>
      <c r="W246" s="88">
        <f t="shared" si="28"/>
        <v>0</v>
      </c>
      <c r="X246" s="92"/>
      <c r="Y246" s="91">
        <v>0</v>
      </c>
      <c r="Z246" s="91">
        <v>0</v>
      </c>
      <c r="AA246" s="90">
        <v>0</v>
      </c>
      <c r="AB246" s="89">
        <f t="shared" si="25"/>
        <v>0</v>
      </c>
      <c r="AC246" s="88">
        <f t="shared" si="26"/>
        <v>0</v>
      </c>
    </row>
    <row r="247" spans="1:29" x14ac:dyDescent="0.3">
      <c r="A247" s="95">
        <v>231</v>
      </c>
      <c r="B247" s="94" t="s">
        <v>438</v>
      </c>
      <c r="C247" s="55">
        <v>231</v>
      </c>
      <c r="D247" s="55" t="s">
        <v>590</v>
      </c>
      <c r="E247" s="55"/>
      <c r="F247" s="55"/>
      <c r="G247" s="55"/>
      <c r="H247" s="56"/>
      <c r="I247" s="57"/>
      <c r="J247" s="56"/>
      <c r="K247" s="93">
        <f t="shared" si="22"/>
        <v>0</v>
      </c>
      <c r="L247" s="92"/>
      <c r="M247" s="91">
        <v>0</v>
      </c>
      <c r="N247" s="91">
        <v>0</v>
      </c>
      <c r="O247" s="90">
        <v>0</v>
      </c>
      <c r="P247" s="89">
        <f t="shared" si="23"/>
        <v>0</v>
      </c>
      <c r="Q247" s="88">
        <f t="shared" si="27"/>
        <v>0</v>
      </c>
      <c r="R247" s="92"/>
      <c r="S247" s="91">
        <v>0</v>
      </c>
      <c r="T247" s="91">
        <v>0</v>
      </c>
      <c r="U247" s="90">
        <v>0</v>
      </c>
      <c r="V247" s="89">
        <f t="shared" si="24"/>
        <v>0</v>
      </c>
      <c r="W247" s="88">
        <f t="shared" si="28"/>
        <v>0</v>
      </c>
      <c r="X247" s="92"/>
      <c r="Y247" s="91">
        <v>0</v>
      </c>
      <c r="Z247" s="91">
        <v>0</v>
      </c>
      <c r="AA247" s="90">
        <v>0</v>
      </c>
      <c r="AB247" s="89">
        <f t="shared" si="25"/>
        <v>0</v>
      </c>
      <c r="AC247" s="88">
        <f t="shared" si="26"/>
        <v>0</v>
      </c>
    </row>
    <row r="248" spans="1:29" x14ac:dyDescent="0.3">
      <c r="A248" s="95">
        <v>232</v>
      </c>
      <c r="B248" s="94" t="s">
        <v>438</v>
      </c>
      <c r="C248" s="55">
        <v>232</v>
      </c>
      <c r="D248" s="55" t="s">
        <v>589</v>
      </c>
      <c r="E248" s="55"/>
      <c r="F248" s="55"/>
      <c r="G248" s="55"/>
      <c r="H248" s="56"/>
      <c r="I248" s="57"/>
      <c r="J248" s="56"/>
      <c r="K248" s="93">
        <f t="shared" si="22"/>
        <v>0</v>
      </c>
      <c r="L248" s="92"/>
      <c r="M248" s="91">
        <v>0</v>
      </c>
      <c r="N248" s="91">
        <v>0</v>
      </c>
      <c r="O248" s="90">
        <v>0</v>
      </c>
      <c r="P248" s="89">
        <f t="shared" si="23"/>
        <v>0</v>
      </c>
      <c r="Q248" s="88">
        <f t="shared" si="27"/>
        <v>0</v>
      </c>
      <c r="R248" s="92"/>
      <c r="S248" s="91">
        <v>0</v>
      </c>
      <c r="T248" s="91">
        <v>0</v>
      </c>
      <c r="U248" s="90">
        <v>0</v>
      </c>
      <c r="V248" s="89">
        <f t="shared" si="24"/>
        <v>0</v>
      </c>
      <c r="W248" s="88">
        <f t="shared" si="28"/>
        <v>0</v>
      </c>
      <c r="X248" s="92"/>
      <c r="Y248" s="91">
        <v>0</v>
      </c>
      <c r="Z248" s="91">
        <v>0</v>
      </c>
      <c r="AA248" s="90">
        <v>0</v>
      </c>
      <c r="AB248" s="89">
        <f t="shared" si="25"/>
        <v>0</v>
      </c>
      <c r="AC248" s="88">
        <f t="shared" si="26"/>
        <v>0</v>
      </c>
    </row>
    <row r="249" spans="1:29" x14ac:dyDescent="0.3">
      <c r="A249" s="95">
        <v>233</v>
      </c>
      <c r="B249" s="94" t="s">
        <v>438</v>
      </c>
      <c r="C249" s="55">
        <v>233</v>
      </c>
      <c r="D249" s="55" t="s">
        <v>236</v>
      </c>
      <c r="E249" s="55"/>
      <c r="F249" s="55"/>
      <c r="G249" s="55"/>
      <c r="H249" s="56"/>
      <c r="I249" s="57"/>
      <c r="J249" s="56"/>
      <c r="K249" s="93">
        <f t="shared" si="22"/>
        <v>0</v>
      </c>
      <c r="L249" s="92"/>
      <c r="M249" s="91">
        <v>0</v>
      </c>
      <c r="N249" s="91">
        <v>0</v>
      </c>
      <c r="O249" s="90">
        <v>0</v>
      </c>
      <c r="P249" s="89">
        <f t="shared" si="23"/>
        <v>0</v>
      </c>
      <c r="Q249" s="88">
        <f t="shared" si="27"/>
        <v>0</v>
      </c>
      <c r="R249" s="92"/>
      <c r="S249" s="91">
        <v>0</v>
      </c>
      <c r="T249" s="91">
        <v>0</v>
      </c>
      <c r="U249" s="90">
        <v>0</v>
      </c>
      <c r="V249" s="89">
        <f t="shared" si="24"/>
        <v>0</v>
      </c>
      <c r="W249" s="88">
        <f t="shared" si="28"/>
        <v>0</v>
      </c>
      <c r="X249" s="92"/>
      <c r="Y249" s="91">
        <v>0</v>
      </c>
      <c r="Z249" s="91">
        <v>0</v>
      </c>
      <c r="AA249" s="90">
        <v>0</v>
      </c>
      <c r="AB249" s="89">
        <f t="shared" si="25"/>
        <v>0</v>
      </c>
      <c r="AC249" s="88">
        <f t="shared" si="26"/>
        <v>0</v>
      </c>
    </row>
    <row r="250" spans="1:29" x14ac:dyDescent="0.3">
      <c r="A250" s="95">
        <v>234</v>
      </c>
      <c r="B250" s="94" t="s">
        <v>438</v>
      </c>
      <c r="C250" s="55">
        <v>234</v>
      </c>
      <c r="D250" s="55" t="s">
        <v>238</v>
      </c>
      <c r="E250" s="55"/>
      <c r="F250" s="55"/>
      <c r="G250" s="55"/>
      <c r="H250" s="56"/>
      <c r="I250" s="57"/>
      <c r="J250" s="56"/>
      <c r="K250" s="93">
        <f t="shared" si="22"/>
        <v>0</v>
      </c>
      <c r="L250" s="92"/>
      <c r="M250" s="91">
        <v>0</v>
      </c>
      <c r="N250" s="91">
        <v>0</v>
      </c>
      <c r="O250" s="90">
        <v>0</v>
      </c>
      <c r="P250" s="89">
        <f t="shared" si="23"/>
        <v>0</v>
      </c>
      <c r="Q250" s="88">
        <f t="shared" si="27"/>
        <v>0</v>
      </c>
      <c r="R250" s="92"/>
      <c r="S250" s="91">
        <v>0</v>
      </c>
      <c r="T250" s="91">
        <v>0</v>
      </c>
      <c r="U250" s="90">
        <v>0</v>
      </c>
      <c r="V250" s="89">
        <f t="shared" si="24"/>
        <v>0</v>
      </c>
      <c r="W250" s="88">
        <f t="shared" si="28"/>
        <v>0</v>
      </c>
      <c r="X250" s="92"/>
      <c r="Y250" s="91">
        <v>0</v>
      </c>
      <c r="Z250" s="91">
        <v>0</v>
      </c>
      <c r="AA250" s="90">
        <v>0</v>
      </c>
      <c r="AB250" s="89">
        <f t="shared" si="25"/>
        <v>0</v>
      </c>
      <c r="AC250" s="88">
        <f t="shared" si="26"/>
        <v>0</v>
      </c>
    </row>
    <row r="251" spans="1:29" x14ac:dyDescent="0.3">
      <c r="A251" s="95">
        <v>235</v>
      </c>
      <c r="B251" s="94" t="s">
        <v>438</v>
      </c>
      <c r="C251" s="55">
        <v>235</v>
      </c>
      <c r="D251" s="55" t="s">
        <v>240</v>
      </c>
      <c r="E251" s="55"/>
      <c r="F251" s="55"/>
      <c r="G251" s="55"/>
      <c r="H251" s="56"/>
      <c r="I251" s="57"/>
      <c r="J251" s="56"/>
      <c r="K251" s="93">
        <f t="shared" si="22"/>
        <v>0</v>
      </c>
      <c r="L251" s="92"/>
      <c r="M251" s="91">
        <v>0</v>
      </c>
      <c r="N251" s="91">
        <v>0</v>
      </c>
      <c r="O251" s="90">
        <v>0</v>
      </c>
      <c r="P251" s="89">
        <f t="shared" si="23"/>
        <v>0</v>
      </c>
      <c r="Q251" s="88">
        <f t="shared" si="27"/>
        <v>0</v>
      </c>
      <c r="R251" s="92"/>
      <c r="S251" s="91">
        <v>0</v>
      </c>
      <c r="T251" s="91">
        <v>0</v>
      </c>
      <c r="U251" s="90">
        <v>0</v>
      </c>
      <c r="V251" s="89">
        <f t="shared" si="24"/>
        <v>0</v>
      </c>
      <c r="W251" s="88">
        <f t="shared" si="28"/>
        <v>0</v>
      </c>
      <c r="X251" s="92"/>
      <c r="Y251" s="91">
        <v>0</v>
      </c>
      <c r="Z251" s="91">
        <v>0</v>
      </c>
      <c r="AA251" s="90">
        <v>0</v>
      </c>
      <c r="AB251" s="89">
        <f t="shared" si="25"/>
        <v>0</v>
      </c>
      <c r="AC251" s="88">
        <f t="shared" si="26"/>
        <v>0</v>
      </c>
    </row>
    <row r="252" spans="1:29" x14ac:dyDescent="0.3">
      <c r="A252" s="95">
        <v>236</v>
      </c>
      <c r="B252" s="94" t="s">
        <v>438</v>
      </c>
      <c r="C252" s="55">
        <v>236</v>
      </c>
      <c r="D252" s="55" t="s">
        <v>588</v>
      </c>
      <c r="E252" s="55"/>
      <c r="F252" s="55"/>
      <c r="G252" s="55"/>
      <c r="H252" s="56"/>
      <c r="I252" s="57"/>
      <c r="J252" s="56"/>
      <c r="K252" s="93">
        <f t="shared" si="22"/>
        <v>0</v>
      </c>
      <c r="L252" s="92"/>
      <c r="M252" s="91">
        <v>0</v>
      </c>
      <c r="N252" s="91">
        <v>0</v>
      </c>
      <c r="O252" s="90">
        <v>0</v>
      </c>
      <c r="P252" s="89">
        <f t="shared" si="23"/>
        <v>0</v>
      </c>
      <c r="Q252" s="88">
        <f t="shared" si="27"/>
        <v>0</v>
      </c>
      <c r="R252" s="92"/>
      <c r="S252" s="91">
        <v>0</v>
      </c>
      <c r="T252" s="91">
        <v>0</v>
      </c>
      <c r="U252" s="90">
        <v>0</v>
      </c>
      <c r="V252" s="89">
        <f t="shared" si="24"/>
        <v>0</v>
      </c>
      <c r="W252" s="88">
        <f t="shared" si="28"/>
        <v>0</v>
      </c>
      <c r="X252" s="92"/>
      <c r="Y252" s="91">
        <v>0</v>
      </c>
      <c r="Z252" s="91">
        <v>0</v>
      </c>
      <c r="AA252" s="90">
        <v>0</v>
      </c>
      <c r="AB252" s="89">
        <f t="shared" si="25"/>
        <v>0</v>
      </c>
      <c r="AC252" s="88">
        <f t="shared" si="26"/>
        <v>0</v>
      </c>
    </row>
    <row r="253" spans="1:29" x14ac:dyDescent="0.3">
      <c r="A253" s="95">
        <v>237</v>
      </c>
      <c r="B253" s="94" t="s">
        <v>438</v>
      </c>
      <c r="C253" s="55">
        <v>237</v>
      </c>
      <c r="D253" s="55" t="s">
        <v>587</v>
      </c>
      <c r="E253" s="55"/>
      <c r="F253" s="55"/>
      <c r="G253" s="55"/>
      <c r="H253" s="56"/>
      <c r="I253" s="57"/>
      <c r="J253" s="56"/>
      <c r="K253" s="93">
        <f t="shared" si="22"/>
        <v>0</v>
      </c>
      <c r="L253" s="92"/>
      <c r="M253" s="91">
        <v>0</v>
      </c>
      <c r="N253" s="91">
        <v>0</v>
      </c>
      <c r="O253" s="90">
        <v>0</v>
      </c>
      <c r="P253" s="89">
        <f t="shared" si="23"/>
        <v>0</v>
      </c>
      <c r="Q253" s="88">
        <f t="shared" si="27"/>
        <v>0</v>
      </c>
      <c r="R253" s="92"/>
      <c r="S253" s="91">
        <v>0</v>
      </c>
      <c r="T253" s="91">
        <v>0</v>
      </c>
      <c r="U253" s="90">
        <v>0</v>
      </c>
      <c r="V253" s="89">
        <f t="shared" si="24"/>
        <v>0</v>
      </c>
      <c r="W253" s="88">
        <f t="shared" si="28"/>
        <v>0</v>
      </c>
      <c r="X253" s="92"/>
      <c r="Y253" s="91">
        <v>0</v>
      </c>
      <c r="Z253" s="91">
        <v>0</v>
      </c>
      <c r="AA253" s="90">
        <v>0</v>
      </c>
      <c r="AB253" s="89">
        <f t="shared" si="25"/>
        <v>0</v>
      </c>
      <c r="AC253" s="88">
        <f t="shared" si="26"/>
        <v>0</v>
      </c>
    </row>
    <row r="254" spans="1:29" x14ac:dyDescent="0.3">
      <c r="A254" s="95">
        <v>238</v>
      </c>
      <c r="B254" s="94" t="s">
        <v>438</v>
      </c>
      <c r="C254" s="55">
        <v>238</v>
      </c>
      <c r="D254" s="55" t="s">
        <v>586</v>
      </c>
      <c r="E254" s="55"/>
      <c r="F254" s="55"/>
      <c r="G254" s="55"/>
      <c r="H254" s="56"/>
      <c r="I254" s="57"/>
      <c r="J254" s="56"/>
      <c r="K254" s="93">
        <f t="shared" si="22"/>
        <v>0</v>
      </c>
      <c r="L254" s="92"/>
      <c r="M254" s="91">
        <v>0</v>
      </c>
      <c r="N254" s="91">
        <v>0</v>
      </c>
      <c r="O254" s="90">
        <v>0</v>
      </c>
      <c r="P254" s="89">
        <f t="shared" si="23"/>
        <v>0</v>
      </c>
      <c r="Q254" s="88">
        <f t="shared" si="27"/>
        <v>0</v>
      </c>
      <c r="R254" s="92"/>
      <c r="S254" s="91">
        <v>0</v>
      </c>
      <c r="T254" s="91">
        <v>0</v>
      </c>
      <c r="U254" s="90">
        <v>0</v>
      </c>
      <c r="V254" s="89">
        <f t="shared" si="24"/>
        <v>0</v>
      </c>
      <c r="W254" s="88">
        <f t="shared" si="28"/>
        <v>0</v>
      </c>
      <c r="X254" s="92"/>
      <c r="Y254" s="91">
        <v>0</v>
      </c>
      <c r="Z254" s="91">
        <v>0</v>
      </c>
      <c r="AA254" s="90">
        <v>0</v>
      </c>
      <c r="AB254" s="89">
        <f t="shared" si="25"/>
        <v>0</v>
      </c>
      <c r="AC254" s="88">
        <f t="shared" si="26"/>
        <v>0</v>
      </c>
    </row>
    <row r="255" spans="1:29" x14ac:dyDescent="0.3">
      <c r="A255" s="95">
        <v>239</v>
      </c>
      <c r="B255" s="94" t="s">
        <v>438</v>
      </c>
      <c r="C255" s="55">
        <v>239</v>
      </c>
      <c r="D255" s="55" t="s">
        <v>585</v>
      </c>
      <c r="E255" s="55"/>
      <c r="F255" s="55"/>
      <c r="G255" s="55"/>
      <c r="H255" s="56"/>
      <c r="I255" s="57"/>
      <c r="J255" s="56"/>
      <c r="K255" s="93">
        <f t="shared" si="22"/>
        <v>0</v>
      </c>
      <c r="L255" s="92"/>
      <c r="M255" s="91">
        <v>0</v>
      </c>
      <c r="N255" s="91">
        <v>0</v>
      </c>
      <c r="O255" s="90">
        <v>0</v>
      </c>
      <c r="P255" s="89">
        <f t="shared" si="23"/>
        <v>0</v>
      </c>
      <c r="Q255" s="88">
        <f t="shared" si="27"/>
        <v>0</v>
      </c>
      <c r="R255" s="92"/>
      <c r="S255" s="91">
        <v>0</v>
      </c>
      <c r="T255" s="91">
        <v>0</v>
      </c>
      <c r="U255" s="90">
        <v>0</v>
      </c>
      <c r="V255" s="89">
        <f t="shared" si="24"/>
        <v>0</v>
      </c>
      <c r="W255" s="88">
        <f t="shared" si="28"/>
        <v>0</v>
      </c>
      <c r="X255" s="92"/>
      <c r="Y255" s="91">
        <v>0</v>
      </c>
      <c r="Z255" s="91">
        <v>0</v>
      </c>
      <c r="AA255" s="90">
        <v>0</v>
      </c>
      <c r="AB255" s="89">
        <f t="shared" si="25"/>
        <v>0</v>
      </c>
      <c r="AC255" s="88">
        <f t="shared" si="26"/>
        <v>0</v>
      </c>
    </row>
    <row r="256" spans="1:29" x14ac:dyDescent="0.3">
      <c r="A256" s="95">
        <v>240</v>
      </c>
      <c r="B256" s="94" t="s">
        <v>438</v>
      </c>
      <c r="C256" s="55">
        <v>240</v>
      </c>
      <c r="D256" s="55" t="s">
        <v>584</v>
      </c>
      <c r="E256" s="55"/>
      <c r="F256" s="55"/>
      <c r="G256" s="55"/>
      <c r="H256" s="56"/>
      <c r="I256" s="57"/>
      <c r="J256" s="56"/>
      <c r="K256" s="93">
        <f t="shared" si="22"/>
        <v>0</v>
      </c>
      <c r="L256" s="92"/>
      <c r="M256" s="91">
        <v>0</v>
      </c>
      <c r="N256" s="91">
        <v>0</v>
      </c>
      <c r="O256" s="90">
        <v>0</v>
      </c>
      <c r="P256" s="89">
        <f t="shared" si="23"/>
        <v>0</v>
      </c>
      <c r="Q256" s="88">
        <f t="shared" si="27"/>
        <v>0</v>
      </c>
      <c r="R256" s="92"/>
      <c r="S256" s="91">
        <v>0</v>
      </c>
      <c r="T256" s="91">
        <v>0</v>
      </c>
      <c r="U256" s="90">
        <v>0</v>
      </c>
      <c r="V256" s="89">
        <f t="shared" si="24"/>
        <v>0</v>
      </c>
      <c r="W256" s="88">
        <f t="shared" si="28"/>
        <v>0</v>
      </c>
      <c r="X256" s="92"/>
      <c r="Y256" s="91">
        <v>0</v>
      </c>
      <c r="Z256" s="91">
        <v>0</v>
      </c>
      <c r="AA256" s="90">
        <v>0</v>
      </c>
      <c r="AB256" s="89">
        <f t="shared" si="25"/>
        <v>0</v>
      </c>
      <c r="AC256" s="88">
        <f t="shared" si="26"/>
        <v>0</v>
      </c>
    </row>
    <row r="257" spans="1:29" x14ac:dyDescent="0.3">
      <c r="A257" s="95">
        <v>241</v>
      </c>
      <c r="B257" s="94" t="s">
        <v>438</v>
      </c>
      <c r="C257" s="55">
        <v>241</v>
      </c>
      <c r="D257" s="55" t="s">
        <v>583</v>
      </c>
      <c r="E257" s="55"/>
      <c r="F257" s="55"/>
      <c r="G257" s="55"/>
      <c r="H257" s="56"/>
      <c r="I257" s="57"/>
      <c r="J257" s="56"/>
      <c r="K257" s="93">
        <f t="shared" si="22"/>
        <v>0</v>
      </c>
      <c r="L257" s="92"/>
      <c r="M257" s="91">
        <v>0</v>
      </c>
      <c r="N257" s="91">
        <v>0</v>
      </c>
      <c r="O257" s="90">
        <v>0</v>
      </c>
      <c r="P257" s="89">
        <f t="shared" si="23"/>
        <v>0</v>
      </c>
      <c r="Q257" s="88">
        <f t="shared" si="27"/>
        <v>0</v>
      </c>
      <c r="R257" s="92"/>
      <c r="S257" s="91">
        <v>0</v>
      </c>
      <c r="T257" s="91">
        <v>0</v>
      </c>
      <c r="U257" s="90">
        <v>0</v>
      </c>
      <c r="V257" s="89">
        <f t="shared" si="24"/>
        <v>0</v>
      </c>
      <c r="W257" s="88">
        <f t="shared" si="28"/>
        <v>0</v>
      </c>
      <c r="X257" s="92"/>
      <c r="Y257" s="91">
        <v>0</v>
      </c>
      <c r="Z257" s="91">
        <v>0</v>
      </c>
      <c r="AA257" s="90">
        <v>0</v>
      </c>
      <c r="AB257" s="89">
        <f t="shared" si="25"/>
        <v>0</v>
      </c>
      <c r="AC257" s="88">
        <f t="shared" si="26"/>
        <v>0</v>
      </c>
    </row>
    <row r="258" spans="1:29" x14ac:dyDescent="0.3">
      <c r="A258" s="95">
        <v>242</v>
      </c>
      <c r="B258" s="94" t="s">
        <v>438</v>
      </c>
      <c r="C258" s="55">
        <v>242</v>
      </c>
      <c r="D258" s="55" t="s">
        <v>582</v>
      </c>
      <c r="E258" s="55"/>
      <c r="F258" s="55"/>
      <c r="G258" s="55"/>
      <c r="H258" s="56"/>
      <c r="I258" s="57"/>
      <c r="J258" s="56"/>
      <c r="K258" s="93">
        <f t="shared" si="22"/>
        <v>0</v>
      </c>
      <c r="L258" s="92"/>
      <c r="M258" s="91">
        <v>0</v>
      </c>
      <c r="N258" s="91">
        <v>0</v>
      </c>
      <c r="O258" s="90">
        <v>0</v>
      </c>
      <c r="P258" s="89">
        <f t="shared" si="23"/>
        <v>0</v>
      </c>
      <c r="Q258" s="88">
        <f t="shared" si="27"/>
        <v>0</v>
      </c>
      <c r="R258" s="92"/>
      <c r="S258" s="91">
        <v>0</v>
      </c>
      <c r="T258" s="91">
        <v>0</v>
      </c>
      <c r="U258" s="90">
        <v>0</v>
      </c>
      <c r="V258" s="89">
        <f t="shared" si="24"/>
        <v>0</v>
      </c>
      <c r="W258" s="88">
        <f t="shared" si="28"/>
        <v>0</v>
      </c>
      <c r="X258" s="92"/>
      <c r="Y258" s="91">
        <v>0</v>
      </c>
      <c r="Z258" s="91">
        <v>0</v>
      </c>
      <c r="AA258" s="90">
        <v>0</v>
      </c>
      <c r="AB258" s="89">
        <f t="shared" si="25"/>
        <v>0</v>
      </c>
      <c r="AC258" s="88">
        <f t="shared" si="26"/>
        <v>0</v>
      </c>
    </row>
    <row r="259" spans="1:29" x14ac:dyDescent="0.3">
      <c r="A259" s="95">
        <v>243</v>
      </c>
      <c r="B259" s="94" t="s">
        <v>438</v>
      </c>
      <c r="C259" s="55">
        <v>243</v>
      </c>
      <c r="D259" s="55" t="s">
        <v>581</v>
      </c>
      <c r="E259" s="55"/>
      <c r="F259" s="55"/>
      <c r="G259" s="55"/>
      <c r="H259" s="56"/>
      <c r="I259" s="57"/>
      <c r="J259" s="56"/>
      <c r="K259" s="93">
        <f t="shared" si="22"/>
        <v>0</v>
      </c>
      <c r="L259" s="92"/>
      <c r="M259" s="91">
        <v>0</v>
      </c>
      <c r="N259" s="91">
        <v>0</v>
      </c>
      <c r="O259" s="90">
        <v>0</v>
      </c>
      <c r="P259" s="89">
        <f t="shared" si="23"/>
        <v>0</v>
      </c>
      <c r="Q259" s="88">
        <f t="shared" si="27"/>
        <v>0</v>
      </c>
      <c r="R259" s="92"/>
      <c r="S259" s="91">
        <v>0</v>
      </c>
      <c r="T259" s="91">
        <v>0</v>
      </c>
      <c r="U259" s="90">
        <v>0</v>
      </c>
      <c r="V259" s="89">
        <f t="shared" si="24"/>
        <v>0</v>
      </c>
      <c r="W259" s="88">
        <f t="shared" si="28"/>
        <v>0</v>
      </c>
      <c r="X259" s="92"/>
      <c r="Y259" s="91">
        <v>0</v>
      </c>
      <c r="Z259" s="91">
        <v>0</v>
      </c>
      <c r="AA259" s="90">
        <v>0</v>
      </c>
      <c r="AB259" s="89">
        <f t="shared" si="25"/>
        <v>0</v>
      </c>
      <c r="AC259" s="88">
        <f t="shared" si="26"/>
        <v>0</v>
      </c>
    </row>
    <row r="260" spans="1:29" x14ac:dyDescent="0.3">
      <c r="A260" s="95">
        <v>244</v>
      </c>
      <c r="B260" s="94" t="s">
        <v>438</v>
      </c>
      <c r="C260" s="55">
        <v>244</v>
      </c>
      <c r="D260" s="55" t="s">
        <v>580</v>
      </c>
      <c r="E260" s="55"/>
      <c r="F260" s="55"/>
      <c r="G260" s="55"/>
      <c r="H260" s="56"/>
      <c r="I260" s="57"/>
      <c r="J260" s="56"/>
      <c r="K260" s="93">
        <f t="shared" si="22"/>
        <v>0</v>
      </c>
      <c r="L260" s="92"/>
      <c r="M260" s="91">
        <v>0</v>
      </c>
      <c r="N260" s="91">
        <v>0</v>
      </c>
      <c r="O260" s="90">
        <v>0</v>
      </c>
      <c r="P260" s="89">
        <f t="shared" si="23"/>
        <v>0</v>
      </c>
      <c r="Q260" s="88">
        <f t="shared" si="27"/>
        <v>0</v>
      </c>
      <c r="R260" s="92"/>
      <c r="S260" s="91">
        <v>0</v>
      </c>
      <c r="T260" s="91">
        <v>0</v>
      </c>
      <c r="U260" s="90">
        <v>0</v>
      </c>
      <c r="V260" s="89">
        <f t="shared" si="24"/>
        <v>0</v>
      </c>
      <c r="W260" s="88">
        <f t="shared" si="28"/>
        <v>0</v>
      </c>
      <c r="X260" s="92"/>
      <c r="Y260" s="91">
        <v>0</v>
      </c>
      <c r="Z260" s="91">
        <v>0</v>
      </c>
      <c r="AA260" s="90">
        <v>0</v>
      </c>
      <c r="AB260" s="89">
        <f t="shared" si="25"/>
        <v>0</v>
      </c>
      <c r="AC260" s="88">
        <f t="shared" si="26"/>
        <v>0</v>
      </c>
    </row>
    <row r="261" spans="1:29" x14ac:dyDescent="0.3">
      <c r="A261" s="95">
        <v>245</v>
      </c>
      <c r="B261" s="94" t="s">
        <v>438</v>
      </c>
      <c r="C261" s="55">
        <v>245</v>
      </c>
      <c r="D261" s="55" t="s">
        <v>579</v>
      </c>
      <c r="E261" s="55"/>
      <c r="F261" s="55"/>
      <c r="G261" s="55"/>
      <c r="H261" s="56"/>
      <c r="I261" s="57"/>
      <c r="J261" s="56"/>
      <c r="K261" s="93">
        <f t="shared" si="22"/>
        <v>0</v>
      </c>
      <c r="L261" s="92"/>
      <c r="M261" s="91">
        <v>0</v>
      </c>
      <c r="N261" s="91">
        <v>0</v>
      </c>
      <c r="O261" s="90">
        <v>0</v>
      </c>
      <c r="P261" s="89">
        <f t="shared" si="23"/>
        <v>0</v>
      </c>
      <c r="Q261" s="88">
        <f t="shared" si="27"/>
        <v>0</v>
      </c>
      <c r="R261" s="92"/>
      <c r="S261" s="91">
        <v>0</v>
      </c>
      <c r="T261" s="91">
        <v>0</v>
      </c>
      <c r="U261" s="90">
        <v>0</v>
      </c>
      <c r="V261" s="89">
        <f t="shared" si="24"/>
        <v>0</v>
      </c>
      <c r="W261" s="88">
        <f t="shared" si="28"/>
        <v>0</v>
      </c>
      <c r="X261" s="92"/>
      <c r="Y261" s="91">
        <v>0</v>
      </c>
      <c r="Z261" s="91">
        <v>0</v>
      </c>
      <c r="AA261" s="90">
        <v>0</v>
      </c>
      <c r="AB261" s="89">
        <f t="shared" si="25"/>
        <v>0</v>
      </c>
      <c r="AC261" s="88">
        <f t="shared" si="26"/>
        <v>0</v>
      </c>
    </row>
    <row r="262" spans="1:29" x14ac:dyDescent="0.3">
      <c r="A262" s="95">
        <v>246</v>
      </c>
      <c r="B262" s="94" t="s">
        <v>438</v>
      </c>
      <c r="C262" s="55">
        <v>246</v>
      </c>
      <c r="D262" s="55" t="s">
        <v>578</v>
      </c>
      <c r="E262" s="55"/>
      <c r="F262" s="55"/>
      <c r="G262" s="55"/>
      <c r="H262" s="56"/>
      <c r="I262" s="57"/>
      <c r="J262" s="56"/>
      <c r="K262" s="93">
        <f t="shared" si="22"/>
        <v>0</v>
      </c>
      <c r="L262" s="92"/>
      <c r="M262" s="91">
        <v>0</v>
      </c>
      <c r="N262" s="91">
        <v>0</v>
      </c>
      <c r="O262" s="90">
        <v>0</v>
      </c>
      <c r="P262" s="89">
        <f t="shared" si="23"/>
        <v>0</v>
      </c>
      <c r="Q262" s="88">
        <f t="shared" si="27"/>
        <v>0</v>
      </c>
      <c r="R262" s="92"/>
      <c r="S262" s="91">
        <v>0</v>
      </c>
      <c r="T262" s="91">
        <v>0</v>
      </c>
      <c r="U262" s="90">
        <v>0</v>
      </c>
      <c r="V262" s="89">
        <f t="shared" si="24"/>
        <v>0</v>
      </c>
      <c r="W262" s="88">
        <f t="shared" si="28"/>
        <v>0</v>
      </c>
      <c r="X262" s="92"/>
      <c r="Y262" s="91">
        <v>0</v>
      </c>
      <c r="Z262" s="91">
        <v>0</v>
      </c>
      <c r="AA262" s="90">
        <v>0</v>
      </c>
      <c r="AB262" s="89">
        <f t="shared" si="25"/>
        <v>0</v>
      </c>
      <c r="AC262" s="88">
        <f t="shared" si="26"/>
        <v>0</v>
      </c>
    </row>
    <row r="263" spans="1:29" x14ac:dyDescent="0.3">
      <c r="A263" s="95">
        <v>247</v>
      </c>
      <c r="B263" s="94" t="s">
        <v>438</v>
      </c>
      <c r="C263" s="55">
        <v>247</v>
      </c>
      <c r="D263" s="55" t="s">
        <v>577</v>
      </c>
      <c r="E263" s="55"/>
      <c r="F263" s="55"/>
      <c r="G263" s="55"/>
      <c r="H263" s="56"/>
      <c r="I263" s="57"/>
      <c r="J263" s="56"/>
      <c r="K263" s="93">
        <f t="shared" si="22"/>
        <v>0</v>
      </c>
      <c r="L263" s="92"/>
      <c r="M263" s="91">
        <v>0</v>
      </c>
      <c r="N263" s="91">
        <v>0</v>
      </c>
      <c r="O263" s="90">
        <v>0</v>
      </c>
      <c r="P263" s="89">
        <f t="shared" si="23"/>
        <v>0</v>
      </c>
      <c r="Q263" s="88">
        <f t="shared" si="27"/>
        <v>0</v>
      </c>
      <c r="R263" s="92"/>
      <c r="S263" s="91">
        <v>0</v>
      </c>
      <c r="T263" s="91">
        <v>0</v>
      </c>
      <c r="U263" s="90">
        <v>0</v>
      </c>
      <c r="V263" s="89">
        <f t="shared" si="24"/>
        <v>0</v>
      </c>
      <c r="W263" s="88">
        <f t="shared" si="28"/>
        <v>0</v>
      </c>
      <c r="X263" s="92"/>
      <c r="Y263" s="91">
        <v>0</v>
      </c>
      <c r="Z263" s="91">
        <v>0</v>
      </c>
      <c r="AA263" s="90">
        <v>0</v>
      </c>
      <c r="AB263" s="89">
        <f t="shared" si="25"/>
        <v>0</v>
      </c>
      <c r="AC263" s="88">
        <f t="shared" si="26"/>
        <v>0</v>
      </c>
    </row>
    <row r="264" spans="1:29" x14ac:dyDescent="0.3">
      <c r="A264" s="95">
        <v>248</v>
      </c>
      <c r="B264" s="94" t="s">
        <v>438</v>
      </c>
      <c r="C264" s="55">
        <v>248</v>
      </c>
      <c r="D264" s="55" t="s">
        <v>576</v>
      </c>
      <c r="E264" s="55"/>
      <c r="F264" s="55"/>
      <c r="G264" s="55"/>
      <c r="H264" s="56"/>
      <c r="I264" s="57"/>
      <c r="J264" s="56"/>
      <c r="K264" s="93">
        <f t="shared" si="22"/>
        <v>0</v>
      </c>
      <c r="L264" s="92"/>
      <c r="M264" s="91">
        <v>0</v>
      </c>
      <c r="N264" s="91">
        <v>0</v>
      </c>
      <c r="O264" s="90">
        <v>0</v>
      </c>
      <c r="P264" s="89">
        <f t="shared" si="23"/>
        <v>0</v>
      </c>
      <c r="Q264" s="88">
        <f t="shared" si="27"/>
        <v>0</v>
      </c>
      <c r="R264" s="92"/>
      <c r="S264" s="91">
        <v>0</v>
      </c>
      <c r="T264" s="91">
        <v>0</v>
      </c>
      <c r="U264" s="90">
        <v>0</v>
      </c>
      <c r="V264" s="89">
        <f t="shared" si="24"/>
        <v>0</v>
      </c>
      <c r="W264" s="88">
        <f t="shared" si="28"/>
        <v>0</v>
      </c>
      <c r="X264" s="92"/>
      <c r="Y264" s="91">
        <v>0</v>
      </c>
      <c r="Z264" s="91">
        <v>0</v>
      </c>
      <c r="AA264" s="90">
        <v>0</v>
      </c>
      <c r="AB264" s="89">
        <f t="shared" si="25"/>
        <v>0</v>
      </c>
      <c r="AC264" s="88">
        <f t="shared" si="26"/>
        <v>0</v>
      </c>
    </row>
    <row r="265" spans="1:29" x14ac:dyDescent="0.3">
      <c r="A265" s="95">
        <v>249</v>
      </c>
      <c r="B265" s="94" t="s">
        <v>438</v>
      </c>
      <c r="C265" s="55">
        <v>249</v>
      </c>
      <c r="D265" s="55" t="s">
        <v>575</v>
      </c>
      <c r="E265" s="55"/>
      <c r="F265" s="55"/>
      <c r="G265" s="55"/>
      <c r="H265" s="56"/>
      <c r="I265" s="57"/>
      <c r="J265" s="56"/>
      <c r="K265" s="93">
        <f t="shared" si="22"/>
        <v>0</v>
      </c>
      <c r="L265" s="92"/>
      <c r="M265" s="91">
        <v>0</v>
      </c>
      <c r="N265" s="91">
        <v>0</v>
      </c>
      <c r="O265" s="90">
        <v>0</v>
      </c>
      <c r="P265" s="89">
        <f t="shared" si="23"/>
        <v>0</v>
      </c>
      <c r="Q265" s="88">
        <f t="shared" si="27"/>
        <v>0</v>
      </c>
      <c r="R265" s="92"/>
      <c r="S265" s="91">
        <v>0</v>
      </c>
      <c r="T265" s="91">
        <v>0</v>
      </c>
      <c r="U265" s="90">
        <v>0</v>
      </c>
      <c r="V265" s="89">
        <f t="shared" si="24"/>
        <v>0</v>
      </c>
      <c r="W265" s="88">
        <f t="shared" si="28"/>
        <v>0</v>
      </c>
      <c r="X265" s="92"/>
      <c r="Y265" s="91">
        <v>0</v>
      </c>
      <c r="Z265" s="91">
        <v>0</v>
      </c>
      <c r="AA265" s="90">
        <v>0</v>
      </c>
      <c r="AB265" s="89">
        <f t="shared" si="25"/>
        <v>0</v>
      </c>
      <c r="AC265" s="88">
        <f t="shared" si="26"/>
        <v>0</v>
      </c>
    </row>
    <row r="266" spans="1:29" x14ac:dyDescent="0.3">
      <c r="A266" s="95">
        <v>250</v>
      </c>
      <c r="B266" s="94" t="s">
        <v>438</v>
      </c>
      <c r="C266" s="55">
        <v>250</v>
      </c>
      <c r="D266" s="55" t="s">
        <v>574</v>
      </c>
      <c r="E266" s="55"/>
      <c r="F266" s="55"/>
      <c r="G266" s="55"/>
      <c r="H266" s="56"/>
      <c r="I266" s="57"/>
      <c r="J266" s="56"/>
      <c r="K266" s="93">
        <f t="shared" si="22"/>
        <v>0</v>
      </c>
      <c r="L266" s="92"/>
      <c r="M266" s="91">
        <v>0</v>
      </c>
      <c r="N266" s="91">
        <v>0</v>
      </c>
      <c r="O266" s="90">
        <v>0</v>
      </c>
      <c r="P266" s="89">
        <f t="shared" si="23"/>
        <v>0</v>
      </c>
      <c r="Q266" s="88">
        <f t="shared" si="27"/>
        <v>0</v>
      </c>
      <c r="R266" s="92"/>
      <c r="S266" s="91">
        <v>0</v>
      </c>
      <c r="T266" s="91">
        <v>0</v>
      </c>
      <c r="U266" s="90">
        <v>0</v>
      </c>
      <c r="V266" s="89">
        <f t="shared" si="24"/>
        <v>0</v>
      </c>
      <c r="W266" s="88">
        <f t="shared" si="28"/>
        <v>0</v>
      </c>
      <c r="X266" s="92"/>
      <c r="Y266" s="91">
        <v>0</v>
      </c>
      <c r="Z266" s="91">
        <v>0</v>
      </c>
      <c r="AA266" s="90">
        <v>0</v>
      </c>
      <c r="AB266" s="89">
        <f t="shared" si="25"/>
        <v>0</v>
      </c>
      <c r="AC266" s="88">
        <f t="shared" si="26"/>
        <v>0</v>
      </c>
    </row>
    <row r="267" spans="1:29" x14ac:dyDescent="0.3">
      <c r="A267" s="95">
        <v>251</v>
      </c>
      <c r="B267" s="94" t="s">
        <v>438</v>
      </c>
      <c r="C267" s="55">
        <v>251</v>
      </c>
      <c r="D267" s="55" t="s">
        <v>573</v>
      </c>
      <c r="E267" s="55"/>
      <c r="F267" s="55"/>
      <c r="G267" s="55"/>
      <c r="H267" s="56"/>
      <c r="I267" s="57"/>
      <c r="J267" s="56"/>
      <c r="K267" s="93">
        <f t="shared" si="22"/>
        <v>0</v>
      </c>
      <c r="L267" s="92"/>
      <c r="M267" s="91">
        <v>0</v>
      </c>
      <c r="N267" s="91">
        <v>0</v>
      </c>
      <c r="O267" s="90">
        <v>0</v>
      </c>
      <c r="P267" s="89">
        <f t="shared" si="23"/>
        <v>0</v>
      </c>
      <c r="Q267" s="88">
        <f t="shared" si="27"/>
        <v>0</v>
      </c>
      <c r="R267" s="92"/>
      <c r="S267" s="91">
        <v>0</v>
      </c>
      <c r="T267" s="91">
        <v>0</v>
      </c>
      <c r="U267" s="90">
        <v>0</v>
      </c>
      <c r="V267" s="89">
        <f t="shared" si="24"/>
        <v>0</v>
      </c>
      <c r="W267" s="88">
        <f t="shared" si="28"/>
        <v>0</v>
      </c>
      <c r="X267" s="92"/>
      <c r="Y267" s="91">
        <v>0</v>
      </c>
      <c r="Z267" s="91">
        <v>0</v>
      </c>
      <c r="AA267" s="90">
        <v>0</v>
      </c>
      <c r="AB267" s="89">
        <f t="shared" si="25"/>
        <v>0</v>
      </c>
      <c r="AC267" s="88">
        <f t="shared" si="26"/>
        <v>0</v>
      </c>
    </row>
    <row r="268" spans="1:29" x14ac:dyDescent="0.3">
      <c r="A268" s="95">
        <v>252</v>
      </c>
      <c r="B268" s="94" t="s">
        <v>438</v>
      </c>
      <c r="C268" s="55">
        <v>252</v>
      </c>
      <c r="D268" s="55" t="s">
        <v>572</v>
      </c>
      <c r="E268" s="55"/>
      <c r="F268" s="55"/>
      <c r="G268" s="55"/>
      <c r="H268" s="56"/>
      <c r="I268" s="57"/>
      <c r="J268" s="56"/>
      <c r="K268" s="93">
        <f t="shared" si="22"/>
        <v>0</v>
      </c>
      <c r="L268" s="92"/>
      <c r="M268" s="91">
        <v>0</v>
      </c>
      <c r="N268" s="91">
        <v>0</v>
      </c>
      <c r="O268" s="90">
        <v>0</v>
      </c>
      <c r="P268" s="89">
        <f t="shared" si="23"/>
        <v>0</v>
      </c>
      <c r="Q268" s="88">
        <f t="shared" si="27"/>
        <v>0</v>
      </c>
      <c r="R268" s="92"/>
      <c r="S268" s="91">
        <v>0</v>
      </c>
      <c r="T268" s="91">
        <v>0</v>
      </c>
      <c r="U268" s="90">
        <v>0</v>
      </c>
      <c r="V268" s="89">
        <f t="shared" si="24"/>
        <v>0</v>
      </c>
      <c r="W268" s="88">
        <f t="shared" si="28"/>
        <v>0</v>
      </c>
      <c r="X268" s="92"/>
      <c r="Y268" s="91">
        <v>0</v>
      </c>
      <c r="Z268" s="91">
        <v>0</v>
      </c>
      <c r="AA268" s="90">
        <v>0</v>
      </c>
      <c r="AB268" s="89">
        <f t="shared" si="25"/>
        <v>0</v>
      </c>
      <c r="AC268" s="88">
        <f t="shared" si="26"/>
        <v>0</v>
      </c>
    </row>
    <row r="269" spans="1:29" x14ac:dyDescent="0.3">
      <c r="A269" s="95">
        <v>253</v>
      </c>
      <c r="B269" s="94" t="s">
        <v>438</v>
      </c>
      <c r="C269" s="55">
        <v>253</v>
      </c>
      <c r="D269" s="55" t="s">
        <v>242</v>
      </c>
      <c r="E269" s="55"/>
      <c r="F269" s="55"/>
      <c r="G269" s="55"/>
      <c r="H269" s="56"/>
      <c r="I269" s="57"/>
      <c r="J269" s="56"/>
      <c r="K269" s="93">
        <f t="shared" si="22"/>
        <v>0</v>
      </c>
      <c r="L269" s="92"/>
      <c r="M269" s="91">
        <v>0</v>
      </c>
      <c r="N269" s="91">
        <v>0</v>
      </c>
      <c r="O269" s="90">
        <v>0</v>
      </c>
      <c r="P269" s="89">
        <f t="shared" si="23"/>
        <v>0</v>
      </c>
      <c r="Q269" s="88">
        <f t="shared" si="27"/>
        <v>0</v>
      </c>
      <c r="R269" s="92"/>
      <c r="S269" s="91">
        <v>0</v>
      </c>
      <c r="T269" s="91">
        <v>0</v>
      </c>
      <c r="U269" s="90">
        <v>0</v>
      </c>
      <c r="V269" s="89">
        <f t="shared" si="24"/>
        <v>0</v>
      </c>
      <c r="W269" s="88">
        <f t="shared" si="28"/>
        <v>0</v>
      </c>
      <c r="X269" s="92"/>
      <c r="Y269" s="91">
        <v>0</v>
      </c>
      <c r="Z269" s="91">
        <v>0</v>
      </c>
      <c r="AA269" s="90">
        <v>0</v>
      </c>
      <c r="AB269" s="89">
        <f t="shared" si="25"/>
        <v>0</v>
      </c>
      <c r="AC269" s="88">
        <f t="shared" si="26"/>
        <v>0</v>
      </c>
    </row>
    <row r="270" spans="1:29" x14ac:dyDescent="0.3">
      <c r="A270" s="95">
        <v>254</v>
      </c>
      <c r="B270" s="94" t="s">
        <v>438</v>
      </c>
      <c r="C270" s="55">
        <v>254</v>
      </c>
      <c r="D270" s="55" t="s">
        <v>244</v>
      </c>
      <c r="E270" s="55"/>
      <c r="F270" s="55"/>
      <c r="G270" s="55"/>
      <c r="H270" s="56"/>
      <c r="I270" s="57"/>
      <c r="J270" s="56"/>
      <c r="K270" s="93">
        <f t="shared" si="22"/>
        <v>0</v>
      </c>
      <c r="L270" s="92"/>
      <c r="M270" s="91">
        <v>0</v>
      </c>
      <c r="N270" s="91">
        <v>0</v>
      </c>
      <c r="O270" s="90">
        <v>0</v>
      </c>
      <c r="P270" s="89">
        <f t="shared" si="23"/>
        <v>0</v>
      </c>
      <c r="Q270" s="88">
        <f t="shared" si="27"/>
        <v>0</v>
      </c>
      <c r="R270" s="92"/>
      <c r="S270" s="91">
        <v>0</v>
      </c>
      <c r="T270" s="91">
        <v>0</v>
      </c>
      <c r="U270" s="90">
        <v>0</v>
      </c>
      <c r="V270" s="89">
        <f t="shared" si="24"/>
        <v>0</v>
      </c>
      <c r="W270" s="88">
        <f t="shared" si="28"/>
        <v>0</v>
      </c>
      <c r="X270" s="92"/>
      <c r="Y270" s="91">
        <v>0</v>
      </c>
      <c r="Z270" s="91">
        <v>0</v>
      </c>
      <c r="AA270" s="90">
        <v>0</v>
      </c>
      <c r="AB270" s="89">
        <f t="shared" si="25"/>
        <v>0</v>
      </c>
      <c r="AC270" s="88">
        <f t="shared" si="26"/>
        <v>0</v>
      </c>
    </row>
    <row r="271" spans="1:29" x14ac:dyDescent="0.3">
      <c r="A271" s="95">
        <v>255</v>
      </c>
      <c r="B271" s="94" t="s">
        <v>438</v>
      </c>
      <c r="C271" s="55">
        <v>255</v>
      </c>
      <c r="D271" s="55" t="s">
        <v>571</v>
      </c>
      <c r="E271" s="55"/>
      <c r="F271" s="55"/>
      <c r="G271" s="55"/>
      <c r="H271" s="56"/>
      <c r="I271" s="57"/>
      <c r="J271" s="56"/>
      <c r="K271" s="93">
        <f t="shared" si="22"/>
        <v>0</v>
      </c>
      <c r="L271" s="92"/>
      <c r="M271" s="91">
        <v>0</v>
      </c>
      <c r="N271" s="91">
        <v>0</v>
      </c>
      <c r="O271" s="90">
        <v>0</v>
      </c>
      <c r="P271" s="89">
        <f t="shared" si="23"/>
        <v>0</v>
      </c>
      <c r="Q271" s="88">
        <f t="shared" si="27"/>
        <v>0</v>
      </c>
      <c r="R271" s="92"/>
      <c r="S271" s="91">
        <v>0</v>
      </c>
      <c r="T271" s="91">
        <v>0</v>
      </c>
      <c r="U271" s="90">
        <v>0</v>
      </c>
      <c r="V271" s="89">
        <f t="shared" si="24"/>
        <v>0</v>
      </c>
      <c r="W271" s="88">
        <f t="shared" si="28"/>
        <v>0</v>
      </c>
      <c r="X271" s="92"/>
      <c r="Y271" s="91">
        <v>0</v>
      </c>
      <c r="Z271" s="91">
        <v>0</v>
      </c>
      <c r="AA271" s="90">
        <v>0</v>
      </c>
      <c r="AB271" s="89">
        <f t="shared" si="25"/>
        <v>0</v>
      </c>
      <c r="AC271" s="88">
        <f t="shared" si="26"/>
        <v>0</v>
      </c>
    </row>
    <row r="272" spans="1:29" x14ac:dyDescent="0.3">
      <c r="A272" s="95">
        <v>256</v>
      </c>
      <c r="B272" s="94" t="s">
        <v>791</v>
      </c>
      <c r="C272" s="55">
        <v>256</v>
      </c>
      <c r="D272" s="55" t="s">
        <v>570</v>
      </c>
      <c r="E272" s="55">
        <v>0</v>
      </c>
      <c r="F272" s="55">
        <v>0</v>
      </c>
      <c r="G272" s="55">
        <v>4</v>
      </c>
      <c r="H272" s="56">
        <v>160</v>
      </c>
      <c r="I272" s="57">
        <v>4</v>
      </c>
      <c r="J272" s="56" t="s">
        <v>435</v>
      </c>
      <c r="K272" s="93">
        <f t="shared" ref="K272:K335" si="29">IF(I272=0,0,H272*8*(1/I272))</f>
        <v>320</v>
      </c>
      <c r="L272" s="92" t="s">
        <v>33</v>
      </c>
      <c r="M272" s="91">
        <v>1</v>
      </c>
      <c r="N272" s="91">
        <v>1</v>
      </c>
      <c r="O272" s="90">
        <v>0</v>
      </c>
      <c r="P272" s="89">
        <f t="shared" ref="P272:P335" si="30">IF(I272=0,0,IF(M272=0,0,1/I272*N272))</f>
        <v>0.25</v>
      </c>
      <c r="Q272" s="88">
        <f t="shared" si="27"/>
        <v>320</v>
      </c>
      <c r="R272" s="92" t="s">
        <v>33</v>
      </c>
      <c r="S272" s="91">
        <v>1</v>
      </c>
      <c r="T272" s="91">
        <v>4</v>
      </c>
      <c r="U272" s="90">
        <v>0</v>
      </c>
      <c r="V272" s="89">
        <f t="shared" ref="V272:V335" si="31">IF(O272=0,0,IF(S272=0,0,1/O272*T272))</f>
        <v>0</v>
      </c>
      <c r="W272" s="88">
        <f t="shared" si="28"/>
        <v>80</v>
      </c>
      <c r="X272" s="92"/>
      <c r="Y272" s="91">
        <v>0</v>
      </c>
      <c r="Z272" s="91">
        <v>0</v>
      </c>
      <c r="AA272" s="90">
        <v>0</v>
      </c>
      <c r="AB272" s="89">
        <f t="shared" ref="AB272:AB335" si="32">IF(U272=0,0,IF(Y272=0,0,1/U272*Z272))</f>
        <v>0</v>
      </c>
      <c r="AC272" s="88">
        <f t="shared" ref="AC272:AC335" si="33">IF(Y272=0,0,IF(W272=0,0,T272*8*Y272/AB272))</f>
        <v>0</v>
      </c>
    </row>
    <row r="273" spans="1:29" x14ac:dyDescent="0.3">
      <c r="A273" s="95">
        <v>257</v>
      </c>
      <c r="B273" s="94" t="s">
        <v>792</v>
      </c>
      <c r="C273" s="55">
        <v>257</v>
      </c>
      <c r="D273" s="55" t="s">
        <v>569</v>
      </c>
      <c r="E273" s="55">
        <v>0</v>
      </c>
      <c r="F273" s="55">
        <v>0</v>
      </c>
      <c r="G273" s="55">
        <v>4</v>
      </c>
      <c r="H273" s="56">
        <v>142</v>
      </c>
      <c r="I273" s="57"/>
      <c r="J273" s="56" t="s">
        <v>435</v>
      </c>
      <c r="K273" s="93">
        <f t="shared" si="29"/>
        <v>0</v>
      </c>
      <c r="L273" s="92" t="s">
        <v>33</v>
      </c>
      <c r="M273" s="91">
        <v>1</v>
      </c>
      <c r="N273" s="91">
        <v>1</v>
      </c>
      <c r="O273" s="90">
        <v>0</v>
      </c>
      <c r="P273" s="89">
        <f t="shared" si="30"/>
        <v>0</v>
      </c>
      <c r="Q273" s="88">
        <f t="shared" ref="Q273:Q336" si="34">IF(N273=0,0,K273/N273)</f>
        <v>0</v>
      </c>
      <c r="R273" s="92"/>
      <c r="S273" s="91">
        <v>0</v>
      </c>
      <c r="T273" s="91">
        <v>0</v>
      </c>
      <c r="U273" s="90">
        <v>0</v>
      </c>
      <c r="V273" s="89">
        <f t="shared" si="31"/>
        <v>0</v>
      </c>
      <c r="W273" s="88">
        <f t="shared" ref="W273:W336" si="35">IF(K273=0,0,IF(T273=0,0,Q273/T273))</f>
        <v>0</v>
      </c>
      <c r="X273" s="92"/>
      <c r="Y273" s="91">
        <v>0</v>
      </c>
      <c r="Z273" s="91">
        <v>0</v>
      </c>
      <c r="AA273" s="90">
        <v>0</v>
      </c>
      <c r="AB273" s="89">
        <f t="shared" si="32"/>
        <v>0</v>
      </c>
      <c r="AC273" s="88">
        <f t="shared" si="33"/>
        <v>0</v>
      </c>
    </row>
    <row r="274" spans="1:29" x14ac:dyDescent="0.3">
      <c r="A274" s="95">
        <v>258</v>
      </c>
      <c r="B274" s="94" t="s">
        <v>438</v>
      </c>
      <c r="C274" s="55">
        <v>258</v>
      </c>
      <c r="D274" s="55" t="s">
        <v>246</v>
      </c>
      <c r="E274" s="55"/>
      <c r="F274" s="55"/>
      <c r="G274" s="55"/>
      <c r="H274" s="56"/>
      <c r="I274" s="57"/>
      <c r="J274" s="56"/>
      <c r="K274" s="93">
        <f t="shared" si="29"/>
        <v>0</v>
      </c>
      <c r="L274" s="92"/>
      <c r="M274" s="91">
        <v>0</v>
      </c>
      <c r="N274" s="91">
        <v>0</v>
      </c>
      <c r="O274" s="90">
        <v>0</v>
      </c>
      <c r="P274" s="89">
        <f t="shared" si="30"/>
        <v>0</v>
      </c>
      <c r="Q274" s="88">
        <f t="shared" si="34"/>
        <v>0</v>
      </c>
      <c r="R274" s="92"/>
      <c r="S274" s="91">
        <v>0</v>
      </c>
      <c r="T274" s="91">
        <v>0</v>
      </c>
      <c r="U274" s="90">
        <v>0</v>
      </c>
      <c r="V274" s="89">
        <f t="shared" si="31"/>
        <v>0</v>
      </c>
      <c r="W274" s="88">
        <f t="shared" si="35"/>
        <v>0</v>
      </c>
      <c r="X274" s="92"/>
      <c r="Y274" s="91">
        <v>0</v>
      </c>
      <c r="Z274" s="91">
        <v>0</v>
      </c>
      <c r="AA274" s="90">
        <v>0</v>
      </c>
      <c r="AB274" s="89">
        <f t="shared" si="32"/>
        <v>0</v>
      </c>
      <c r="AC274" s="88">
        <f t="shared" si="33"/>
        <v>0</v>
      </c>
    </row>
    <row r="275" spans="1:29" x14ac:dyDescent="0.3">
      <c r="A275" s="95">
        <v>259</v>
      </c>
      <c r="B275" s="94" t="s">
        <v>438</v>
      </c>
      <c r="C275" s="55">
        <v>259</v>
      </c>
      <c r="D275" s="55" t="s">
        <v>248</v>
      </c>
      <c r="E275" s="55"/>
      <c r="F275" s="55"/>
      <c r="G275" s="55"/>
      <c r="H275" s="56"/>
      <c r="I275" s="57"/>
      <c r="J275" s="56"/>
      <c r="K275" s="93">
        <f t="shared" si="29"/>
        <v>0</v>
      </c>
      <c r="L275" s="92"/>
      <c r="M275" s="91">
        <v>0</v>
      </c>
      <c r="N275" s="91">
        <v>0</v>
      </c>
      <c r="O275" s="90">
        <v>0</v>
      </c>
      <c r="P275" s="89">
        <f t="shared" si="30"/>
        <v>0</v>
      </c>
      <c r="Q275" s="88">
        <f t="shared" si="34"/>
        <v>0</v>
      </c>
      <c r="R275" s="92"/>
      <c r="S275" s="91">
        <v>0</v>
      </c>
      <c r="T275" s="91">
        <v>0</v>
      </c>
      <c r="U275" s="90">
        <v>0</v>
      </c>
      <c r="V275" s="89">
        <f t="shared" si="31"/>
        <v>0</v>
      </c>
      <c r="W275" s="88">
        <f t="shared" si="35"/>
        <v>0</v>
      </c>
      <c r="X275" s="92"/>
      <c r="Y275" s="91">
        <v>0</v>
      </c>
      <c r="Z275" s="91">
        <v>0</v>
      </c>
      <c r="AA275" s="90">
        <v>0</v>
      </c>
      <c r="AB275" s="89">
        <f t="shared" si="32"/>
        <v>0</v>
      </c>
      <c r="AC275" s="88">
        <f t="shared" si="33"/>
        <v>0</v>
      </c>
    </row>
    <row r="276" spans="1:29" x14ac:dyDescent="0.3">
      <c r="A276" s="95">
        <v>260</v>
      </c>
      <c r="B276" s="94" t="s">
        <v>438</v>
      </c>
      <c r="C276" s="55">
        <v>260</v>
      </c>
      <c r="D276" s="55" t="s">
        <v>250</v>
      </c>
      <c r="E276" s="55"/>
      <c r="F276" s="55"/>
      <c r="G276" s="55"/>
      <c r="H276" s="56"/>
      <c r="I276" s="57"/>
      <c r="J276" s="56"/>
      <c r="K276" s="93">
        <f t="shared" si="29"/>
        <v>0</v>
      </c>
      <c r="L276" s="92"/>
      <c r="M276" s="91">
        <v>0</v>
      </c>
      <c r="N276" s="91">
        <v>0</v>
      </c>
      <c r="O276" s="90">
        <v>0</v>
      </c>
      <c r="P276" s="89">
        <f t="shared" si="30"/>
        <v>0</v>
      </c>
      <c r="Q276" s="88">
        <f t="shared" si="34"/>
        <v>0</v>
      </c>
      <c r="R276" s="92"/>
      <c r="S276" s="91">
        <v>0</v>
      </c>
      <c r="T276" s="91">
        <v>0</v>
      </c>
      <c r="U276" s="90">
        <v>0</v>
      </c>
      <c r="V276" s="89">
        <f t="shared" si="31"/>
        <v>0</v>
      </c>
      <c r="W276" s="88">
        <f t="shared" si="35"/>
        <v>0</v>
      </c>
      <c r="X276" s="92"/>
      <c r="Y276" s="91">
        <v>0</v>
      </c>
      <c r="Z276" s="91">
        <v>0</v>
      </c>
      <c r="AA276" s="90">
        <v>0</v>
      </c>
      <c r="AB276" s="89">
        <f t="shared" si="32"/>
        <v>0</v>
      </c>
      <c r="AC276" s="88">
        <f t="shared" si="33"/>
        <v>0</v>
      </c>
    </row>
    <row r="277" spans="1:29" x14ac:dyDescent="0.3">
      <c r="A277" s="95">
        <v>261</v>
      </c>
      <c r="B277" s="94" t="s">
        <v>438</v>
      </c>
      <c r="C277" s="55">
        <v>261</v>
      </c>
      <c r="D277" s="55" t="s">
        <v>252</v>
      </c>
      <c r="E277" s="55"/>
      <c r="F277" s="55"/>
      <c r="G277" s="55"/>
      <c r="H277" s="56"/>
      <c r="I277" s="57"/>
      <c r="J277" s="56"/>
      <c r="K277" s="93">
        <f t="shared" si="29"/>
        <v>0</v>
      </c>
      <c r="L277" s="92"/>
      <c r="M277" s="91">
        <v>0</v>
      </c>
      <c r="N277" s="91">
        <v>0</v>
      </c>
      <c r="O277" s="90">
        <v>0</v>
      </c>
      <c r="P277" s="89">
        <f t="shared" si="30"/>
        <v>0</v>
      </c>
      <c r="Q277" s="88">
        <f t="shared" si="34"/>
        <v>0</v>
      </c>
      <c r="R277" s="92"/>
      <c r="S277" s="91">
        <v>0</v>
      </c>
      <c r="T277" s="91">
        <v>0</v>
      </c>
      <c r="U277" s="90">
        <v>0</v>
      </c>
      <c r="V277" s="89">
        <f t="shared" si="31"/>
        <v>0</v>
      </c>
      <c r="W277" s="88">
        <f t="shared" si="35"/>
        <v>0</v>
      </c>
      <c r="X277" s="92"/>
      <c r="Y277" s="91">
        <v>0</v>
      </c>
      <c r="Z277" s="91">
        <v>0</v>
      </c>
      <c r="AA277" s="90">
        <v>0</v>
      </c>
      <c r="AB277" s="89">
        <f t="shared" si="32"/>
        <v>0</v>
      </c>
      <c r="AC277" s="88">
        <f t="shared" si="33"/>
        <v>0</v>
      </c>
    </row>
    <row r="278" spans="1:29" x14ac:dyDescent="0.3">
      <c r="A278" s="95">
        <v>262</v>
      </c>
      <c r="B278" s="94" t="s">
        <v>438</v>
      </c>
      <c r="C278" s="55">
        <v>262</v>
      </c>
      <c r="D278" s="55" t="s">
        <v>254</v>
      </c>
      <c r="E278" s="55"/>
      <c r="F278" s="55"/>
      <c r="G278" s="55"/>
      <c r="H278" s="56"/>
      <c r="I278" s="57"/>
      <c r="J278" s="56"/>
      <c r="K278" s="93">
        <f t="shared" si="29"/>
        <v>0</v>
      </c>
      <c r="L278" s="92"/>
      <c r="M278" s="91">
        <v>0</v>
      </c>
      <c r="N278" s="91">
        <v>0</v>
      </c>
      <c r="O278" s="90">
        <v>0</v>
      </c>
      <c r="P278" s="89">
        <f t="shared" si="30"/>
        <v>0</v>
      </c>
      <c r="Q278" s="88">
        <f t="shared" si="34"/>
        <v>0</v>
      </c>
      <c r="R278" s="92"/>
      <c r="S278" s="91">
        <v>0</v>
      </c>
      <c r="T278" s="91">
        <v>0</v>
      </c>
      <c r="U278" s="90">
        <v>0</v>
      </c>
      <c r="V278" s="89">
        <f t="shared" si="31"/>
        <v>0</v>
      </c>
      <c r="W278" s="88">
        <f t="shared" si="35"/>
        <v>0</v>
      </c>
      <c r="X278" s="92"/>
      <c r="Y278" s="91">
        <v>0</v>
      </c>
      <c r="Z278" s="91">
        <v>0</v>
      </c>
      <c r="AA278" s="90">
        <v>0</v>
      </c>
      <c r="AB278" s="89">
        <f t="shared" si="32"/>
        <v>0</v>
      </c>
      <c r="AC278" s="88">
        <f t="shared" si="33"/>
        <v>0</v>
      </c>
    </row>
    <row r="279" spans="1:29" x14ac:dyDescent="0.3">
      <c r="A279" s="95">
        <v>263</v>
      </c>
      <c r="B279" s="94" t="s">
        <v>438</v>
      </c>
      <c r="C279" s="55">
        <v>263</v>
      </c>
      <c r="D279" s="55" t="s">
        <v>256</v>
      </c>
      <c r="E279" s="55"/>
      <c r="F279" s="55"/>
      <c r="G279" s="55"/>
      <c r="H279" s="56"/>
      <c r="I279" s="57"/>
      <c r="J279" s="56"/>
      <c r="K279" s="93">
        <f t="shared" si="29"/>
        <v>0</v>
      </c>
      <c r="L279" s="92"/>
      <c r="M279" s="91">
        <v>0</v>
      </c>
      <c r="N279" s="91">
        <v>0</v>
      </c>
      <c r="O279" s="90">
        <v>0</v>
      </c>
      <c r="P279" s="89">
        <f t="shared" si="30"/>
        <v>0</v>
      </c>
      <c r="Q279" s="88">
        <f t="shared" si="34"/>
        <v>0</v>
      </c>
      <c r="R279" s="92"/>
      <c r="S279" s="91">
        <v>0</v>
      </c>
      <c r="T279" s="91">
        <v>0</v>
      </c>
      <c r="U279" s="90">
        <v>0</v>
      </c>
      <c r="V279" s="89">
        <f t="shared" si="31"/>
        <v>0</v>
      </c>
      <c r="W279" s="88">
        <f t="shared" si="35"/>
        <v>0</v>
      </c>
      <c r="X279" s="92"/>
      <c r="Y279" s="91">
        <v>0</v>
      </c>
      <c r="Z279" s="91">
        <v>0</v>
      </c>
      <c r="AA279" s="90">
        <v>0</v>
      </c>
      <c r="AB279" s="89">
        <f t="shared" si="32"/>
        <v>0</v>
      </c>
      <c r="AC279" s="88">
        <f t="shared" si="33"/>
        <v>0</v>
      </c>
    </row>
    <row r="280" spans="1:29" x14ac:dyDescent="0.3">
      <c r="A280" s="95">
        <v>264</v>
      </c>
      <c r="B280" s="94" t="s">
        <v>438</v>
      </c>
      <c r="C280" s="55">
        <v>264</v>
      </c>
      <c r="D280" s="55" t="s">
        <v>258</v>
      </c>
      <c r="E280" s="55"/>
      <c r="F280" s="55"/>
      <c r="G280" s="55"/>
      <c r="H280" s="56"/>
      <c r="I280" s="57"/>
      <c r="J280" s="56"/>
      <c r="K280" s="93">
        <f t="shared" si="29"/>
        <v>0</v>
      </c>
      <c r="L280" s="92"/>
      <c r="M280" s="91">
        <v>0</v>
      </c>
      <c r="N280" s="91">
        <v>0</v>
      </c>
      <c r="O280" s="90">
        <v>0</v>
      </c>
      <c r="P280" s="89">
        <f t="shared" si="30"/>
        <v>0</v>
      </c>
      <c r="Q280" s="88">
        <f t="shared" si="34"/>
        <v>0</v>
      </c>
      <c r="R280" s="92"/>
      <c r="S280" s="91">
        <v>0</v>
      </c>
      <c r="T280" s="91">
        <v>0</v>
      </c>
      <c r="U280" s="90">
        <v>0</v>
      </c>
      <c r="V280" s="89">
        <f t="shared" si="31"/>
        <v>0</v>
      </c>
      <c r="W280" s="88">
        <f t="shared" si="35"/>
        <v>0</v>
      </c>
      <c r="X280" s="92"/>
      <c r="Y280" s="91">
        <v>0</v>
      </c>
      <c r="Z280" s="91">
        <v>0</v>
      </c>
      <c r="AA280" s="90">
        <v>0</v>
      </c>
      <c r="AB280" s="89">
        <f t="shared" si="32"/>
        <v>0</v>
      </c>
      <c r="AC280" s="88">
        <f t="shared" si="33"/>
        <v>0</v>
      </c>
    </row>
    <row r="281" spans="1:29" x14ac:dyDescent="0.3">
      <c r="A281" s="95">
        <v>265</v>
      </c>
      <c r="B281" s="94" t="s">
        <v>438</v>
      </c>
      <c r="C281" s="55">
        <v>265</v>
      </c>
      <c r="D281" s="55" t="s">
        <v>260</v>
      </c>
      <c r="E281" s="55"/>
      <c r="F281" s="55"/>
      <c r="G281" s="55"/>
      <c r="H281" s="56"/>
      <c r="I281" s="57"/>
      <c r="J281" s="56"/>
      <c r="K281" s="93">
        <f t="shared" si="29"/>
        <v>0</v>
      </c>
      <c r="L281" s="92"/>
      <c r="M281" s="91">
        <v>0</v>
      </c>
      <c r="N281" s="91">
        <v>0</v>
      </c>
      <c r="O281" s="90">
        <v>0</v>
      </c>
      <c r="P281" s="89">
        <f t="shared" si="30"/>
        <v>0</v>
      </c>
      <c r="Q281" s="88">
        <f t="shared" si="34"/>
        <v>0</v>
      </c>
      <c r="R281" s="92"/>
      <c r="S281" s="91">
        <v>0</v>
      </c>
      <c r="T281" s="91">
        <v>0</v>
      </c>
      <c r="U281" s="90">
        <v>0</v>
      </c>
      <c r="V281" s="89">
        <f t="shared" si="31"/>
        <v>0</v>
      </c>
      <c r="W281" s="88">
        <f t="shared" si="35"/>
        <v>0</v>
      </c>
      <c r="X281" s="92"/>
      <c r="Y281" s="91">
        <v>0</v>
      </c>
      <c r="Z281" s="91">
        <v>0</v>
      </c>
      <c r="AA281" s="90">
        <v>0</v>
      </c>
      <c r="AB281" s="89">
        <f t="shared" si="32"/>
        <v>0</v>
      </c>
      <c r="AC281" s="88">
        <f t="shared" si="33"/>
        <v>0</v>
      </c>
    </row>
    <row r="282" spans="1:29" x14ac:dyDescent="0.3">
      <c r="A282" s="95">
        <v>266</v>
      </c>
      <c r="B282" s="94" t="s">
        <v>438</v>
      </c>
      <c r="C282" s="55">
        <v>266</v>
      </c>
      <c r="D282" s="55" t="s">
        <v>262</v>
      </c>
      <c r="E282" s="55"/>
      <c r="F282" s="55"/>
      <c r="G282" s="55"/>
      <c r="H282" s="56"/>
      <c r="I282" s="57"/>
      <c r="J282" s="56"/>
      <c r="K282" s="93">
        <f t="shared" si="29"/>
        <v>0</v>
      </c>
      <c r="L282" s="92"/>
      <c r="M282" s="91">
        <v>0</v>
      </c>
      <c r="N282" s="91">
        <v>0</v>
      </c>
      <c r="O282" s="90">
        <v>0</v>
      </c>
      <c r="P282" s="89">
        <f t="shared" si="30"/>
        <v>0</v>
      </c>
      <c r="Q282" s="88">
        <f t="shared" si="34"/>
        <v>0</v>
      </c>
      <c r="R282" s="92"/>
      <c r="S282" s="91">
        <v>0</v>
      </c>
      <c r="T282" s="91">
        <v>0</v>
      </c>
      <c r="U282" s="90">
        <v>0</v>
      </c>
      <c r="V282" s="89">
        <f t="shared" si="31"/>
        <v>0</v>
      </c>
      <c r="W282" s="88">
        <f t="shared" si="35"/>
        <v>0</v>
      </c>
      <c r="X282" s="92"/>
      <c r="Y282" s="91">
        <v>0</v>
      </c>
      <c r="Z282" s="91">
        <v>0</v>
      </c>
      <c r="AA282" s="90">
        <v>0</v>
      </c>
      <c r="AB282" s="89">
        <f t="shared" si="32"/>
        <v>0</v>
      </c>
      <c r="AC282" s="88">
        <f t="shared" si="33"/>
        <v>0</v>
      </c>
    </row>
    <row r="283" spans="1:29" x14ac:dyDescent="0.3">
      <c r="A283" s="95">
        <v>267</v>
      </c>
      <c r="B283" s="94" t="s">
        <v>438</v>
      </c>
      <c r="C283" s="55">
        <v>267</v>
      </c>
      <c r="D283" s="55" t="s">
        <v>264</v>
      </c>
      <c r="E283" s="55"/>
      <c r="F283" s="55"/>
      <c r="G283" s="55"/>
      <c r="H283" s="56"/>
      <c r="I283" s="57"/>
      <c r="J283" s="56"/>
      <c r="K283" s="93">
        <f t="shared" si="29"/>
        <v>0</v>
      </c>
      <c r="L283" s="92"/>
      <c r="M283" s="91">
        <v>0</v>
      </c>
      <c r="N283" s="91">
        <v>0</v>
      </c>
      <c r="O283" s="90">
        <v>0</v>
      </c>
      <c r="P283" s="89">
        <f t="shared" si="30"/>
        <v>0</v>
      </c>
      <c r="Q283" s="88">
        <f t="shared" si="34"/>
        <v>0</v>
      </c>
      <c r="R283" s="92"/>
      <c r="S283" s="91">
        <v>0</v>
      </c>
      <c r="T283" s="91">
        <v>0</v>
      </c>
      <c r="U283" s="90">
        <v>0</v>
      </c>
      <c r="V283" s="89">
        <f t="shared" si="31"/>
        <v>0</v>
      </c>
      <c r="W283" s="88">
        <f t="shared" si="35"/>
        <v>0</v>
      </c>
      <c r="X283" s="92"/>
      <c r="Y283" s="91">
        <v>0</v>
      </c>
      <c r="Z283" s="91">
        <v>0</v>
      </c>
      <c r="AA283" s="90">
        <v>0</v>
      </c>
      <c r="AB283" s="89">
        <f t="shared" si="32"/>
        <v>0</v>
      </c>
      <c r="AC283" s="88">
        <f t="shared" si="33"/>
        <v>0</v>
      </c>
    </row>
    <row r="284" spans="1:29" x14ac:dyDescent="0.3">
      <c r="A284" s="95">
        <v>268</v>
      </c>
      <c r="B284" s="94" t="s">
        <v>438</v>
      </c>
      <c r="C284" s="55">
        <v>268</v>
      </c>
      <c r="D284" s="55" t="s">
        <v>266</v>
      </c>
      <c r="E284" s="55"/>
      <c r="F284" s="55"/>
      <c r="G284" s="55"/>
      <c r="H284" s="56"/>
      <c r="I284" s="57"/>
      <c r="J284" s="56"/>
      <c r="K284" s="93">
        <f t="shared" si="29"/>
        <v>0</v>
      </c>
      <c r="L284" s="92"/>
      <c r="M284" s="91">
        <v>0</v>
      </c>
      <c r="N284" s="91">
        <v>0</v>
      </c>
      <c r="O284" s="90">
        <v>0</v>
      </c>
      <c r="P284" s="89">
        <f t="shared" si="30"/>
        <v>0</v>
      </c>
      <c r="Q284" s="88">
        <f t="shared" si="34"/>
        <v>0</v>
      </c>
      <c r="R284" s="92"/>
      <c r="S284" s="91">
        <v>0</v>
      </c>
      <c r="T284" s="91">
        <v>0</v>
      </c>
      <c r="U284" s="90">
        <v>0</v>
      </c>
      <c r="V284" s="89">
        <f t="shared" si="31"/>
        <v>0</v>
      </c>
      <c r="W284" s="88">
        <f t="shared" si="35"/>
        <v>0</v>
      </c>
      <c r="X284" s="92"/>
      <c r="Y284" s="91">
        <v>0</v>
      </c>
      <c r="Z284" s="91">
        <v>0</v>
      </c>
      <c r="AA284" s="90">
        <v>0</v>
      </c>
      <c r="AB284" s="89">
        <f t="shared" si="32"/>
        <v>0</v>
      </c>
      <c r="AC284" s="88">
        <f t="shared" si="33"/>
        <v>0</v>
      </c>
    </row>
    <row r="285" spans="1:29" x14ac:dyDescent="0.3">
      <c r="A285" s="95">
        <v>269</v>
      </c>
      <c r="B285" s="94" t="s">
        <v>438</v>
      </c>
      <c r="C285" s="55">
        <v>269</v>
      </c>
      <c r="D285" s="55" t="s">
        <v>568</v>
      </c>
      <c r="E285" s="55"/>
      <c r="F285" s="55"/>
      <c r="G285" s="55"/>
      <c r="H285" s="56"/>
      <c r="I285" s="57"/>
      <c r="J285" s="56"/>
      <c r="K285" s="93">
        <f t="shared" si="29"/>
        <v>0</v>
      </c>
      <c r="L285" s="92"/>
      <c r="M285" s="91">
        <v>0</v>
      </c>
      <c r="N285" s="91">
        <v>0</v>
      </c>
      <c r="O285" s="90">
        <v>0</v>
      </c>
      <c r="P285" s="89">
        <f t="shared" si="30"/>
        <v>0</v>
      </c>
      <c r="Q285" s="88">
        <f t="shared" si="34"/>
        <v>0</v>
      </c>
      <c r="R285" s="92"/>
      <c r="S285" s="91">
        <v>0</v>
      </c>
      <c r="T285" s="91">
        <v>0</v>
      </c>
      <c r="U285" s="90">
        <v>0</v>
      </c>
      <c r="V285" s="89">
        <f t="shared" si="31"/>
        <v>0</v>
      </c>
      <c r="W285" s="88">
        <f t="shared" si="35"/>
        <v>0</v>
      </c>
      <c r="X285" s="92"/>
      <c r="Y285" s="91">
        <v>0</v>
      </c>
      <c r="Z285" s="91">
        <v>0</v>
      </c>
      <c r="AA285" s="90">
        <v>0</v>
      </c>
      <c r="AB285" s="89">
        <f t="shared" si="32"/>
        <v>0</v>
      </c>
      <c r="AC285" s="88">
        <f t="shared" si="33"/>
        <v>0</v>
      </c>
    </row>
    <row r="286" spans="1:29" x14ac:dyDescent="0.3">
      <c r="A286" s="95">
        <v>270</v>
      </c>
      <c r="B286" s="94" t="s">
        <v>438</v>
      </c>
      <c r="C286" s="55">
        <v>270</v>
      </c>
      <c r="D286" s="55" t="s">
        <v>268</v>
      </c>
      <c r="E286" s="55"/>
      <c r="F286" s="55"/>
      <c r="G286" s="55"/>
      <c r="H286" s="56"/>
      <c r="I286" s="57"/>
      <c r="J286" s="56"/>
      <c r="K286" s="93">
        <f t="shared" si="29"/>
        <v>0</v>
      </c>
      <c r="L286" s="92"/>
      <c r="M286" s="91">
        <v>0</v>
      </c>
      <c r="N286" s="91">
        <v>0</v>
      </c>
      <c r="O286" s="90">
        <v>0</v>
      </c>
      <c r="P286" s="89">
        <f t="shared" si="30"/>
        <v>0</v>
      </c>
      <c r="Q286" s="88">
        <f t="shared" si="34"/>
        <v>0</v>
      </c>
      <c r="R286" s="92"/>
      <c r="S286" s="91">
        <v>0</v>
      </c>
      <c r="T286" s="91">
        <v>0</v>
      </c>
      <c r="U286" s="90">
        <v>0</v>
      </c>
      <c r="V286" s="89">
        <f t="shared" si="31"/>
        <v>0</v>
      </c>
      <c r="W286" s="88">
        <f t="shared" si="35"/>
        <v>0</v>
      </c>
      <c r="X286" s="92"/>
      <c r="Y286" s="91">
        <v>0</v>
      </c>
      <c r="Z286" s="91">
        <v>0</v>
      </c>
      <c r="AA286" s="90">
        <v>0</v>
      </c>
      <c r="AB286" s="89">
        <f t="shared" si="32"/>
        <v>0</v>
      </c>
      <c r="AC286" s="88">
        <f t="shared" si="33"/>
        <v>0</v>
      </c>
    </row>
    <row r="287" spans="1:29" x14ac:dyDescent="0.3">
      <c r="A287" s="95">
        <v>271</v>
      </c>
      <c r="B287" s="94" t="s">
        <v>438</v>
      </c>
      <c r="C287" s="55">
        <v>271</v>
      </c>
      <c r="D287" s="55" t="s">
        <v>270</v>
      </c>
      <c r="E287" s="55"/>
      <c r="F287" s="55"/>
      <c r="G287" s="55"/>
      <c r="H287" s="56"/>
      <c r="I287" s="57"/>
      <c r="J287" s="56"/>
      <c r="K287" s="93">
        <f t="shared" si="29"/>
        <v>0</v>
      </c>
      <c r="L287" s="92"/>
      <c r="M287" s="91">
        <v>0</v>
      </c>
      <c r="N287" s="91">
        <v>0</v>
      </c>
      <c r="O287" s="90">
        <v>0</v>
      </c>
      <c r="P287" s="89">
        <f t="shared" si="30"/>
        <v>0</v>
      </c>
      <c r="Q287" s="88">
        <f t="shared" si="34"/>
        <v>0</v>
      </c>
      <c r="R287" s="92"/>
      <c r="S287" s="91">
        <v>0</v>
      </c>
      <c r="T287" s="91">
        <v>0</v>
      </c>
      <c r="U287" s="90">
        <v>0</v>
      </c>
      <c r="V287" s="89">
        <f t="shared" si="31"/>
        <v>0</v>
      </c>
      <c r="W287" s="88">
        <f t="shared" si="35"/>
        <v>0</v>
      </c>
      <c r="X287" s="92"/>
      <c r="Y287" s="91">
        <v>0</v>
      </c>
      <c r="Z287" s="91">
        <v>0</v>
      </c>
      <c r="AA287" s="90">
        <v>0</v>
      </c>
      <c r="AB287" s="89">
        <f t="shared" si="32"/>
        <v>0</v>
      </c>
      <c r="AC287" s="88">
        <f t="shared" si="33"/>
        <v>0</v>
      </c>
    </row>
    <row r="288" spans="1:29" x14ac:dyDescent="0.3">
      <c r="A288" s="95">
        <v>272</v>
      </c>
      <c r="B288" s="94" t="s">
        <v>438</v>
      </c>
      <c r="C288" s="55">
        <v>272</v>
      </c>
      <c r="D288" s="55" t="s">
        <v>272</v>
      </c>
      <c r="E288" s="55"/>
      <c r="F288" s="55"/>
      <c r="G288" s="55"/>
      <c r="H288" s="56"/>
      <c r="I288" s="57"/>
      <c r="J288" s="56"/>
      <c r="K288" s="93">
        <f t="shared" si="29"/>
        <v>0</v>
      </c>
      <c r="L288" s="92"/>
      <c r="M288" s="91">
        <v>0</v>
      </c>
      <c r="N288" s="91">
        <v>0</v>
      </c>
      <c r="O288" s="90">
        <v>0</v>
      </c>
      <c r="P288" s="89">
        <f t="shared" si="30"/>
        <v>0</v>
      </c>
      <c r="Q288" s="88">
        <f t="shared" si="34"/>
        <v>0</v>
      </c>
      <c r="R288" s="92"/>
      <c r="S288" s="91">
        <v>0</v>
      </c>
      <c r="T288" s="91">
        <v>0</v>
      </c>
      <c r="U288" s="90">
        <v>0</v>
      </c>
      <c r="V288" s="89">
        <f t="shared" si="31"/>
        <v>0</v>
      </c>
      <c r="W288" s="88">
        <f t="shared" si="35"/>
        <v>0</v>
      </c>
      <c r="X288" s="92"/>
      <c r="Y288" s="91">
        <v>0</v>
      </c>
      <c r="Z288" s="91">
        <v>0</v>
      </c>
      <c r="AA288" s="90">
        <v>0</v>
      </c>
      <c r="AB288" s="89">
        <f t="shared" si="32"/>
        <v>0</v>
      </c>
      <c r="AC288" s="88">
        <f t="shared" si="33"/>
        <v>0</v>
      </c>
    </row>
    <row r="289" spans="1:29" x14ac:dyDescent="0.3">
      <c r="A289" s="95">
        <v>273</v>
      </c>
      <c r="B289" s="94" t="s">
        <v>438</v>
      </c>
      <c r="C289" s="55">
        <v>273</v>
      </c>
      <c r="D289" s="55" t="s">
        <v>567</v>
      </c>
      <c r="E289" s="55"/>
      <c r="F289" s="55"/>
      <c r="G289" s="55"/>
      <c r="H289" s="56"/>
      <c r="I289" s="57"/>
      <c r="J289" s="56"/>
      <c r="K289" s="93">
        <f t="shared" si="29"/>
        <v>0</v>
      </c>
      <c r="L289" s="92"/>
      <c r="M289" s="91">
        <v>0</v>
      </c>
      <c r="N289" s="91">
        <v>0</v>
      </c>
      <c r="O289" s="90">
        <v>0</v>
      </c>
      <c r="P289" s="89">
        <f t="shared" si="30"/>
        <v>0</v>
      </c>
      <c r="Q289" s="88">
        <f t="shared" si="34"/>
        <v>0</v>
      </c>
      <c r="R289" s="92"/>
      <c r="S289" s="91">
        <v>0</v>
      </c>
      <c r="T289" s="91">
        <v>0</v>
      </c>
      <c r="U289" s="90">
        <v>0</v>
      </c>
      <c r="V289" s="89">
        <f t="shared" si="31"/>
        <v>0</v>
      </c>
      <c r="W289" s="88">
        <f t="shared" si="35"/>
        <v>0</v>
      </c>
      <c r="X289" s="92"/>
      <c r="Y289" s="91">
        <v>0</v>
      </c>
      <c r="Z289" s="91">
        <v>0</v>
      </c>
      <c r="AA289" s="90">
        <v>0</v>
      </c>
      <c r="AB289" s="89">
        <f t="shared" si="32"/>
        <v>0</v>
      </c>
      <c r="AC289" s="88">
        <f t="shared" si="33"/>
        <v>0</v>
      </c>
    </row>
    <row r="290" spans="1:29" x14ac:dyDescent="0.3">
      <c r="A290" s="95">
        <v>274</v>
      </c>
      <c r="B290" s="94" t="s">
        <v>438</v>
      </c>
      <c r="C290" s="55">
        <v>274</v>
      </c>
      <c r="D290" s="55" t="s">
        <v>274</v>
      </c>
      <c r="E290" s="55"/>
      <c r="F290" s="55"/>
      <c r="G290" s="55"/>
      <c r="H290" s="56"/>
      <c r="I290" s="57"/>
      <c r="J290" s="56"/>
      <c r="K290" s="93">
        <f t="shared" si="29"/>
        <v>0</v>
      </c>
      <c r="L290" s="92"/>
      <c r="M290" s="91">
        <v>0</v>
      </c>
      <c r="N290" s="91">
        <v>0</v>
      </c>
      <c r="O290" s="90">
        <v>0</v>
      </c>
      <c r="P290" s="89">
        <f t="shared" si="30"/>
        <v>0</v>
      </c>
      <c r="Q290" s="88">
        <f t="shared" si="34"/>
        <v>0</v>
      </c>
      <c r="R290" s="92"/>
      <c r="S290" s="91">
        <v>0</v>
      </c>
      <c r="T290" s="91">
        <v>0</v>
      </c>
      <c r="U290" s="90">
        <v>0</v>
      </c>
      <c r="V290" s="89">
        <f t="shared" si="31"/>
        <v>0</v>
      </c>
      <c r="W290" s="88">
        <f t="shared" si="35"/>
        <v>0</v>
      </c>
      <c r="X290" s="92"/>
      <c r="Y290" s="91">
        <v>0</v>
      </c>
      <c r="Z290" s="91">
        <v>0</v>
      </c>
      <c r="AA290" s="90">
        <v>0</v>
      </c>
      <c r="AB290" s="89">
        <f t="shared" si="32"/>
        <v>0</v>
      </c>
      <c r="AC290" s="88">
        <f t="shared" si="33"/>
        <v>0</v>
      </c>
    </row>
    <row r="291" spans="1:29" x14ac:dyDescent="0.3">
      <c r="A291" s="95">
        <v>275</v>
      </c>
      <c r="B291" s="94" t="s">
        <v>438</v>
      </c>
      <c r="C291" s="55">
        <v>275</v>
      </c>
      <c r="D291" s="55" t="s">
        <v>276</v>
      </c>
      <c r="E291" s="55"/>
      <c r="F291" s="55"/>
      <c r="G291" s="55"/>
      <c r="H291" s="56"/>
      <c r="I291" s="57"/>
      <c r="J291" s="56"/>
      <c r="K291" s="93">
        <f t="shared" si="29"/>
        <v>0</v>
      </c>
      <c r="L291" s="92"/>
      <c r="M291" s="91">
        <v>0</v>
      </c>
      <c r="N291" s="91">
        <v>0</v>
      </c>
      <c r="O291" s="90">
        <v>0</v>
      </c>
      <c r="P291" s="89">
        <f t="shared" si="30"/>
        <v>0</v>
      </c>
      <c r="Q291" s="88">
        <f t="shared" si="34"/>
        <v>0</v>
      </c>
      <c r="R291" s="92"/>
      <c r="S291" s="91">
        <v>0</v>
      </c>
      <c r="T291" s="91">
        <v>0</v>
      </c>
      <c r="U291" s="90">
        <v>0</v>
      </c>
      <c r="V291" s="89">
        <f t="shared" si="31"/>
        <v>0</v>
      </c>
      <c r="W291" s="88">
        <f t="shared" si="35"/>
        <v>0</v>
      </c>
      <c r="X291" s="92"/>
      <c r="Y291" s="91">
        <v>0</v>
      </c>
      <c r="Z291" s="91">
        <v>0</v>
      </c>
      <c r="AA291" s="90">
        <v>0</v>
      </c>
      <c r="AB291" s="89">
        <f t="shared" si="32"/>
        <v>0</v>
      </c>
      <c r="AC291" s="88">
        <f t="shared" si="33"/>
        <v>0</v>
      </c>
    </row>
    <row r="292" spans="1:29" x14ac:dyDescent="0.3">
      <c r="A292" s="95">
        <v>276</v>
      </c>
      <c r="B292" s="94" t="s">
        <v>438</v>
      </c>
      <c r="C292" s="55">
        <v>276</v>
      </c>
      <c r="D292" s="55" t="s">
        <v>278</v>
      </c>
      <c r="E292" s="55"/>
      <c r="F292" s="55"/>
      <c r="G292" s="55"/>
      <c r="H292" s="56"/>
      <c r="I292" s="57"/>
      <c r="J292" s="56"/>
      <c r="K292" s="93">
        <f t="shared" si="29"/>
        <v>0</v>
      </c>
      <c r="L292" s="92"/>
      <c r="M292" s="91">
        <v>0</v>
      </c>
      <c r="N292" s="91">
        <v>0</v>
      </c>
      <c r="O292" s="90">
        <v>0</v>
      </c>
      <c r="P292" s="89">
        <f t="shared" si="30"/>
        <v>0</v>
      </c>
      <c r="Q292" s="88">
        <f t="shared" si="34"/>
        <v>0</v>
      </c>
      <c r="R292" s="92"/>
      <c r="S292" s="91">
        <v>0</v>
      </c>
      <c r="T292" s="91">
        <v>0</v>
      </c>
      <c r="U292" s="90">
        <v>0</v>
      </c>
      <c r="V292" s="89">
        <f t="shared" si="31"/>
        <v>0</v>
      </c>
      <c r="W292" s="88">
        <f t="shared" si="35"/>
        <v>0</v>
      </c>
      <c r="X292" s="92"/>
      <c r="Y292" s="91">
        <v>0</v>
      </c>
      <c r="Z292" s="91">
        <v>0</v>
      </c>
      <c r="AA292" s="90">
        <v>0</v>
      </c>
      <c r="AB292" s="89">
        <f t="shared" si="32"/>
        <v>0</v>
      </c>
      <c r="AC292" s="88">
        <f t="shared" si="33"/>
        <v>0</v>
      </c>
    </row>
    <row r="293" spans="1:29" x14ac:dyDescent="0.3">
      <c r="A293" s="95">
        <v>277</v>
      </c>
      <c r="B293" s="94" t="s">
        <v>438</v>
      </c>
      <c r="C293" s="55">
        <v>277</v>
      </c>
      <c r="D293" s="55" t="s">
        <v>280</v>
      </c>
      <c r="E293" s="55"/>
      <c r="F293" s="55"/>
      <c r="G293" s="55"/>
      <c r="H293" s="56"/>
      <c r="I293" s="57"/>
      <c r="J293" s="56"/>
      <c r="K293" s="93">
        <f t="shared" si="29"/>
        <v>0</v>
      </c>
      <c r="L293" s="92"/>
      <c r="M293" s="91">
        <v>0</v>
      </c>
      <c r="N293" s="91">
        <v>0</v>
      </c>
      <c r="O293" s="90">
        <v>0</v>
      </c>
      <c r="P293" s="89">
        <f t="shared" si="30"/>
        <v>0</v>
      </c>
      <c r="Q293" s="88">
        <f t="shared" si="34"/>
        <v>0</v>
      </c>
      <c r="R293" s="92"/>
      <c r="S293" s="91">
        <v>0</v>
      </c>
      <c r="T293" s="91">
        <v>0</v>
      </c>
      <c r="U293" s="90">
        <v>0</v>
      </c>
      <c r="V293" s="89">
        <f t="shared" si="31"/>
        <v>0</v>
      </c>
      <c r="W293" s="88">
        <f t="shared" si="35"/>
        <v>0</v>
      </c>
      <c r="X293" s="92"/>
      <c r="Y293" s="91">
        <v>0</v>
      </c>
      <c r="Z293" s="91">
        <v>0</v>
      </c>
      <c r="AA293" s="90">
        <v>0</v>
      </c>
      <c r="AB293" s="89">
        <f t="shared" si="32"/>
        <v>0</v>
      </c>
      <c r="AC293" s="88">
        <f t="shared" si="33"/>
        <v>0</v>
      </c>
    </row>
    <row r="294" spans="1:29" x14ac:dyDescent="0.3">
      <c r="A294" s="95">
        <v>278</v>
      </c>
      <c r="B294" s="94" t="s">
        <v>438</v>
      </c>
      <c r="C294" s="55">
        <v>278</v>
      </c>
      <c r="D294" s="55" t="s">
        <v>282</v>
      </c>
      <c r="E294" s="55"/>
      <c r="F294" s="55"/>
      <c r="G294" s="55"/>
      <c r="H294" s="56"/>
      <c r="I294" s="57"/>
      <c r="J294" s="56"/>
      <c r="K294" s="93">
        <f t="shared" si="29"/>
        <v>0</v>
      </c>
      <c r="L294" s="92"/>
      <c r="M294" s="91">
        <v>0</v>
      </c>
      <c r="N294" s="91">
        <v>0</v>
      </c>
      <c r="O294" s="90">
        <v>0</v>
      </c>
      <c r="P294" s="89">
        <f t="shared" si="30"/>
        <v>0</v>
      </c>
      <c r="Q294" s="88">
        <f t="shared" si="34"/>
        <v>0</v>
      </c>
      <c r="R294" s="92"/>
      <c r="S294" s="91">
        <v>0</v>
      </c>
      <c r="T294" s="91">
        <v>0</v>
      </c>
      <c r="U294" s="90">
        <v>0</v>
      </c>
      <c r="V294" s="89">
        <f t="shared" si="31"/>
        <v>0</v>
      </c>
      <c r="W294" s="88">
        <f t="shared" si="35"/>
        <v>0</v>
      </c>
      <c r="X294" s="92"/>
      <c r="Y294" s="91">
        <v>0</v>
      </c>
      <c r="Z294" s="91">
        <v>0</v>
      </c>
      <c r="AA294" s="90">
        <v>0</v>
      </c>
      <c r="AB294" s="89">
        <f t="shared" si="32"/>
        <v>0</v>
      </c>
      <c r="AC294" s="88">
        <f t="shared" si="33"/>
        <v>0</v>
      </c>
    </row>
    <row r="295" spans="1:29" x14ac:dyDescent="0.3">
      <c r="A295" s="95">
        <v>279</v>
      </c>
      <c r="B295" s="94" t="s">
        <v>438</v>
      </c>
      <c r="C295" s="55">
        <v>279</v>
      </c>
      <c r="D295" s="55" t="s">
        <v>566</v>
      </c>
      <c r="E295" s="55"/>
      <c r="F295" s="55"/>
      <c r="G295" s="55"/>
      <c r="H295" s="56"/>
      <c r="I295" s="57"/>
      <c r="J295" s="56"/>
      <c r="K295" s="93">
        <f t="shared" si="29"/>
        <v>0</v>
      </c>
      <c r="L295" s="92"/>
      <c r="M295" s="91">
        <v>0</v>
      </c>
      <c r="N295" s="91">
        <v>0</v>
      </c>
      <c r="O295" s="90">
        <v>0</v>
      </c>
      <c r="P295" s="89">
        <f t="shared" si="30"/>
        <v>0</v>
      </c>
      <c r="Q295" s="88">
        <f t="shared" si="34"/>
        <v>0</v>
      </c>
      <c r="R295" s="92"/>
      <c r="S295" s="91">
        <v>0</v>
      </c>
      <c r="T295" s="91">
        <v>0</v>
      </c>
      <c r="U295" s="90">
        <v>0</v>
      </c>
      <c r="V295" s="89">
        <f t="shared" si="31"/>
        <v>0</v>
      </c>
      <c r="W295" s="88">
        <f t="shared" si="35"/>
        <v>0</v>
      </c>
      <c r="X295" s="92"/>
      <c r="Y295" s="91">
        <v>0</v>
      </c>
      <c r="Z295" s="91">
        <v>0</v>
      </c>
      <c r="AA295" s="90">
        <v>0</v>
      </c>
      <c r="AB295" s="89">
        <f t="shared" si="32"/>
        <v>0</v>
      </c>
      <c r="AC295" s="88">
        <f t="shared" si="33"/>
        <v>0</v>
      </c>
    </row>
    <row r="296" spans="1:29" x14ac:dyDescent="0.3">
      <c r="A296" s="95">
        <v>280</v>
      </c>
      <c r="B296" s="94" t="s">
        <v>438</v>
      </c>
      <c r="C296" s="55">
        <v>280</v>
      </c>
      <c r="D296" s="55" t="s">
        <v>565</v>
      </c>
      <c r="E296" s="55"/>
      <c r="F296" s="55"/>
      <c r="G296" s="55"/>
      <c r="H296" s="56"/>
      <c r="I296" s="57"/>
      <c r="J296" s="56"/>
      <c r="K296" s="93">
        <f t="shared" si="29"/>
        <v>0</v>
      </c>
      <c r="L296" s="92"/>
      <c r="M296" s="91">
        <v>0</v>
      </c>
      <c r="N296" s="91">
        <v>0</v>
      </c>
      <c r="O296" s="90">
        <v>0</v>
      </c>
      <c r="P296" s="89">
        <f t="shared" si="30"/>
        <v>0</v>
      </c>
      <c r="Q296" s="88">
        <f t="shared" si="34"/>
        <v>0</v>
      </c>
      <c r="R296" s="92"/>
      <c r="S296" s="91">
        <v>0</v>
      </c>
      <c r="T296" s="91">
        <v>0</v>
      </c>
      <c r="U296" s="90">
        <v>0</v>
      </c>
      <c r="V296" s="89">
        <f t="shared" si="31"/>
        <v>0</v>
      </c>
      <c r="W296" s="88">
        <f t="shared" si="35"/>
        <v>0</v>
      </c>
      <c r="X296" s="92"/>
      <c r="Y296" s="91">
        <v>0</v>
      </c>
      <c r="Z296" s="91">
        <v>0</v>
      </c>
      <c r="AA296" s="90">
        <v>0</v>
      </c>
      <c r="AB296" s="89">
        <f t="shared" si="32"/>
        <v>0</v>
      </c>
      <c r="AC296" s="88">
        <f t="shared" si="33"/>
        <v>0</v>
      </c>
    </row>
    <row r="297" spans="1:29" x14ac:dyDescent="0.3">
      <c r="A297" s="95">
        <v>281</v>
      </c>
      <c r="B297" s="94" t="s">
        <v>438</v>
      </c>
      <c r="C297" s="55">
        <v>281</v>
      </c>
      <c r="D297" s="55" t="s">
        <v>564</v>
      </c>
      <c r="E297" s="55"/>
      <c r="F297" s="55"/>
      <c r="G297" s="55"/>
      <c r="H297" s="56"/>
      <c r="I297" s="57"/>
      <c r="J297" s="56"/>
      <c r="K297" s="93">
        <f t="shared" si="29"/>
        <v>0</v>
      </c>
      <c r="L297" s="92"/>
      <c r="M297" s="91">
        <v>0</v>
      </c>
      <c r="N297" s="91">
        <v>0</v>
      </c>
      <c r="O297" s="90">
        <v>0</v>
      </c>
      <c r="P297" s="89">
        <f t="shared" si="30"/>
        <v>0</v>
      </c>
      <c r="Q297" s="88">
        <f t="shared" si="34"/>
        <v>0</v>
      </c>
      <c r="R297" s="92"/>
      <c r="S297" s="91">
        <v>0</v>
      </c>
      <c r="T297" s="91">
        <v>0</v>
      </c>
      <c r="U297" s="90">
        <v>0</v>
      </c>
      <c r="V297" s="89">
        <f t="shared" si="31"/>
        <v>0</v>
      </c>
      <c r="W297" s="88">
        <f t="shared" si="35"/>
        <v>0</v>
      </c>
      <c r="X297" s="92"/>
      <c r="Y297" s="91">
        <v>0</v>
      </c>
      <c r="Z297" s="91">
        <v>0</v>
      </c>
      <c r="AA297" s="90">
        <v>0</v>
      </c>
      <c r="AB297" s="89">
        <f t="shared" si="32"/>
        <v>0</v>
      </c>
      <c r="AC297" s="88">
        <f t="shared" si="33"/>
        <v>0</v>
      </c>
    </row>
    <row r="298" spans="1:29" x14ac:dyDescent="0.3">
      <c r="A298" s="95">
        <v>282</v>
      </c>
      <c r="B298" s="94" t="s">
        <v>438</v>
      </c>
      <c r="C298" s="55">
        <v>282</v>
      </c>
      <c r="D298" s="55" t="s">
        <v>563</v>
      </c>
      <c r="E298" s="55"/>
      <c r="F298" s="55"/>
      <c r="G298" s="55"/>
      <c r="H298" s="56"/>
      <c r="I298" s="57"/>
      <c r="J298" s="56"/>
      <c r="K298" s="93">
        <f t="shared" si="29"/>
        <v>0</v>
      </c>
      <c r="L298" s="92"/>
      <c r="M298" s="91">
        <v>0</v>
      </c>
      <c r="N298" s="91">
        <v>0</v>
      </c>
      <c r="O298" s="90">
        <v>0</v>
      </c>
      <c r="P298" s="89">
        <f t="shared" si="30"/>
        <v>0</v>
      </c>
      <c r="Q298" s="88">
        <f t="shared" si="34"/>
        <v>0</v>
      </c>
      <c r="R298" s="92"/>
      <c r="S298" s="91">
        <v>0</v>
      </c>
      <c r="T298" s="91">
        <v>0</v>
      </c>
      <c r="U298" s="90">
        <v>0</v>
      </c>
      <c r="V298" s="89">
        <f t="shared" si="31"/>
        <v>0</v>
      </c>
      <c r="W298" s="88">
        <f t="shared" si="35"/>
        <v>0</v>
      </c>
      <c r="X298" s="92"/>
      <c r="Y298" s="91">
        <v>0</v>
      </c>
      <c r="Z298" s="91">
        <v>0</v>
      </c>
      <c r="AA298" s="90">
        <v>0</v>
      </c>
      <c r="AB298" s="89">
        <f t="shared" si="32"/>
        <v>0</v>
      </c>
      <c r="AC298" s="88">
        <f t="shared" si="33"/>
        <v>0</v>
      </c>
    </row>
    <row r="299" spans="1:29" x14ac:dyDescent="0.3">
      <c r="A299" s="95">
        <v>283</v>
      </c>
      <c r="B299" s="94" t="s">
        <v>438</v>
      </c>
      <c r="C299" s="55">
        <v>283</v>
      </c>
      <c r="D299" s="55" t="s">
        <v>562</v>
      </c>
      <c r="E299" s="55"/>
      <c r="F299" s="55"/>
      <c r="G299" s="55"/>
      <c r="H299" s="56"/>
      <c r="I299" s="57"/>
      <c r="J299" s="56"/>
      <c r="K299" s="93">
        <f t="shared" si="29"/>
        <v>0</v>
      </c>
      <c r="L299" s="92"/>
      <c r="M299" s="91">
        <v>0</v>
      </c>
      <c r="N299" s="91">
        <v>0</v>
      </c>
      <c r="O299" s="90">
        <v>0</v>
      </c>
      <c r="P299" s="89">
        <f t="shared" si="30"/>
        <v>0</v>
      </c>
      <c r="Q299" s="88">
        <f t="shared" si="34"/>
        <v>0</v>
      </c>
      <c r="R299" s="92"/>
      <c r="S299" s="91">
        <v>0</v>
      </c>
      <c r="T299" s="91">
        <v>0</v>
      </c>
      <c r="U299" s="90">
        <v>0</v>
      </c>
      <c r="V299" s="89">
        <f t="shared" si="31"/>
        <v>0</v>
      </c>
      <c r="W299" s="88">
        <f t="shared" si="35"/>
        <v>0</v>
      </c>
      <c r="X299" s="92"/>
      <c r="Y299" s="91">
        <v>0</v>
      </c>
      <c r="Z299" s="91">
        <v>0</v>
      </c>
      <c r="AA299" s="90">
        <v>0</v>
      </c>
      <c r="AB299" s="89">
        <f t="shared" si="32"/>
        <v>0</v>
      </c>
      <c r="AC299" s="88">
        <f t="shared" si="33"/>
        <v>0</v>
      </c>
    </row>
    <row r="300" spans="1:29" x14ac:dyDescent="0.3">
      <c r="A300" s="95">
        <v>284</v>
      </c>
      <c r="B300" s="94" t="s">
        <v>438</v>
      </c>
      <c r="C300" s="55">
        <v>284</v>
      </c>
      <c r="D300" s="55" t="s">
        <v>561</v>
      </c>
      <c r="E300" s="55"/>
      <c r="F300" s="55"/>
      <c r="G300" s="55"/>
      <c r="H300" s="56"/>
      <c r="I300" s="57"/>
      <c r="J300" s="56"/>
      <c r="K300" s="93">
        <f t="shared" si="29"/>
        <v>0</v>
      </c>
      <c r="L300" s="92"/>
      <c r="M300" s="91">
        <v>0</v>
      </c>
      <c r="N300" s="91">
        <v>0</v>
      </c>
      <c r="O300" s="90">
        <v>0</v>
      </c>
      <c r="P300" s="89">
        <f t="shared" si="30"/>
        <v>0</v>
      </c>
      <c r="Q300" s="88">
        <f t="shared" si="34"/>
        <v>0</v>
      </c>
      <c r="R300" s="92"/>
      <c r="S300" s="91">
        <v>0</v>
      </c>
      <c r="T300" s="91">
        <v>0</v>
      </c>
      <c r="U300" s="90">
        <v>0</v>
      </c>
      <c r="V300" s="89">
        <f t="shared" si="31"/>
        <v>0</v>
      </c>
      <c r="W300" s="88">
        <f t="shared" si="35"/>
        <v>0</v>
      </c>
      <c r="X300" s="92"/>
      <c r="Y300" s="91">
        <v>0</v>
      </c>
      <c r="Z300" s="91">
        <v>0</v>
      </c>
      <c r="AA300" s="90">
        <v>0</v>
      </c>
      <c r="AB300" s="89">
        <f t="shared" si="32"/>
        <v>0</v>
      </c>
      <c r="AC300" s="88">
        <f t="shared" si="33"/>
        <v>0</v>
      </c>
    </row>
    <row r="301" spans="1:29" x14ac:dyDescent="0.3">
      <c r="A301" s="95">
        <v>285</v>
      </c>
      <c r="B301" s="94" t="s">
        <v>438</v>
      </c>
      <c r="C301" s="55">
        <v>285</v>
      </c>
      <c r="D301" s="55" t="s">
        <v>284</v>
      </c>
      <c r="E301" s="55"/>
      <c r="F301" s="55"/>
      <c r="G301" s="55"/>
      <c r="H301" s="56"/>
      <c r="I301" s="57"/>
      <c r="J301" s="56"/>
      <c r="K301" s="93">
        <f t="shared" si="29"/>
        <v>0</v>
      </c>
      <c r="L301" s="92"/>
      <c r="M301" s="91">
        <v>0</v>
      </c>
      <c r="N301" s="91">
        <v>0</v>
      </c>
      <c r="O301" s="90">
        <v>0</v>
      </c>
      <c r="P301" s="89">
        <f t="shared" si="30"/>
        <v>0</v>
      </c>
      <c r="Q301" s="88">
        <f t="shared" si="34"/>
        <v>0</v>
      </c>
      <c r="R301" s="92"/>
      <c r="S301" s="91">
        <v>0</v>
      </c>
      <c r="T301" s="91">
        <v>0</v>
      </c>
      <c r="U301" s="90">
        <v>0</v>
      </c>
      <c r="V301" s="89">
        <f t="shared" si="31"/>
        <v>0</v>
      </c>
      <c r="W301" s="88">
        <f t="shared" si="35"/>
        <v>0</v>
      </c>
      <c r="X301" s="92"/>
      <c r="Y301" s="91">
        <v>0</v>
      </c>
      <c r="Z301" s="91">
        <v>0</v>
      </c>
      <c r="AA301" s="90">
        <v>0</v>
      </c>
      <c r="AB301" s="89">
        <f t="shared" si="32"/>
        <v>0</v>
      </c>
      <c r="AC301" s="88">
        <f t="shared" si="33"/>
        <v>0</v>
      </c>
    </row>
    <row r="302" spans="1:29" x14ac:dyDescent="0.3">
      <c r="A302" s="95">
        <v>286</v>
      </c>
      <c r="B302" s="94" t="s">
        <v>438</v>
      </c>
      <c r="C302" s="55">
        <v>286</v>
      </c>
      <c r="D302" s="55" t="s">
        <v>560</v>
      </c>
      <c r="E302" s="55"/>
      <c r="F302" s="55"/>
      <c r="G302" s="55"/>
      <c r="H302" s="56"/>
      <c r="I302" s="57"/>
      <c r="J302" s="56"/>
      <c r="K302" s="93">
        <f t="shared" si="29"/>
        <v>0</v>
      </c>
      <c r="L302" s="92"/>
      <c r="M302" s="91">
        <v>0</v>
      </c>
      <c r="N302" s="91">
        <v>0</v>
      </c>
      <c r="O302" s="90">
        <v>0</v>
      </c>
      <c r="P302" s="89">
        <f t="shared" si="30"/>
        <v>0</v>
      </c>
      <c r="Q302" s="88">
        <f t="shared" si="34"/>
        <v>0</v>
      </c>
      <c r="R302" s="92"/>
      <c r="S302" s="91">
        <v>0</v>
      </c>
      <c r="T302" s="91">
        <v>0</v>
      </c>
      <c r="U302" s="90">
        <v>0</v>
      </c>
      <c r="V302" s="89">
        <f t="shared" si="31"/>
        <v>0</v>
      </c>
      <c r="W302" s="88">
        <f t="shared" si="35"/>
        <v>0</v>
      </c>
      <c r="X302" s="92"/>
      <c r="Y302" s="91">
        <v>0</v>
      </c>
      <c r="Z302" s="91">
        <v>0</v>
      </c>
      <c r="AA302" s="90">
        <v>0</v>
      </c>
      <c r="AB302" s="89">
        <f t="shared" si="32"/>
        <v>0</v>
      </c>
      <c r="AC302" s="88">
        <f t="shared" si="33"/>
        <v>0</v>
      </c>
    </row>
    <row r="303" spans="1:29" x14ac:dyDescent="0.3">
      <c r="A303" s="95">
        <v>287</v>
      </c>
      <c r="B303" s="94" t="s">
        <v>438</v>
      </c>
      <c r="C303" s="55">
        <v>287</v>
      </c>
      <c r="D303" s="55" t="s">
        <v>559</v>
      </c>
      <c r="E303" s="55"/>
      <c r="F303" s="55"/>
      <c r="G303" s="55"/>
      <c r="H303" s="56"/>
      <c r="I303" s="57"/>
      <c r="J303" s="56"/>
      <c r="K303" s="93">
        <f t="shared" si="29"/>
        <v>0</v>
      </c>
      <c r="L303" s="92"/>
      <c r="M303" s="91">
        <v>0</v>
      </c>
      <c r="N303" s="91">
        <v>0</v>
      </c>
      <c r="O303" s="90">
        <v>0</v>
      </c>
      <c r="P303" s="89">
        <f t="shared" si="30"/>
        <v>0</v>
      </c>
      <c r="Q303" s="88">
        <f t="shared" si="34"/>
        <v>0</v>
      </c>
      <c r="R303" s="92"/>
      <c r="S303" s="91">
        <v>0</v>
      </c>
      <c r="T303" s="91">
        <v>0</v>
      </c>
      <c r="U303" s="90">
        <v>0</v>
      </c>
      <c r="V303" s="89">
        <f t="shared" si="31"/>
        <v>0</v>
      </c>
      <c r="W303" s="88">
        <f t="shared" si="35"/>
        <v>0</v>
      </c>
      <c r="X303" s="92"/>
      <c r="Y303" s="91">
        <v>0</v>
      </c>
      <c r="Z303" s="91">
        <v>0</v>
      </c>
      <c r="AA303" s="90">
        <v>0</v>
      </c>
      <c r="AB303" s="89">
        <f t="shared" si="32"/>
        <v>0</v>
      </c>
      <c r="AC303" s="88">
        <f t="shared" si="33"/>
        <v>0</v>
      </c>
    </row>
    <row r="304" spans="1:29" x14ac:dyDescent="0.3">
      <c r="A304" s="95">
        <v>288</v>
      </c>
      <c r="B304" s="94" t="s">
        <v>438</v>
      </c>
      <c r="C304" s="55">
        <v>288</v>
      </c>
      <c r="D304" s="55" t="s">
        <v>558</v>
      </c>
      <c r="E304" s="55"/>
      <c r="F304" s="55"/>
      <c r="G304" s="55"/>
      <c r="H304" s="56"/>
      <c r="I304" s="57"/>
      <c r="J304" s="56"/>
      <c r="K304" s="93">
        <f t="shared" si="29"/>
        <v>0</v>
      </c>
      <c r="L304" s="92"/>
      <c r="M304" s="91">
        <v>0</v>
      </c>
      <c r="N304" s="91">
        <v>0</v>
      </c>
      <c r="O304" s="90">
        <v>0</v>
      </c>
      <c r="P304" s="89">
        <f t="shared" si="30"/>
        <v>0</v>
      </c>
      <c r="Q304" s="88">
        <f t="shared" si="34"/>
        <v>0</v>
      </c>
      <c r="R304" s="92"/>
      <c r="S304" s="91">
        <v>0</v>
      </c>
      <c r="T304" s="91">
        <v>0</v>
      </c>
      <c r="U304" s="90">
        <v>0</v>
      </c>
      <c r="V304" s="89">
        <f t="shared" si="31"/>
        <v>0</v>
      </c>
      <c r="W304" s="88">
        <f t="shared" si="35"/>
        <v>0</v>
      </c>
      <c r="X304" s="92"/>
      <c r="Y304" s="91">
        <v>0</v>
      </c>
      <c r="Z304" s="91">
        <v>0</v>
      </c>
      <c r="AA304" s="90">
        <v>0</v>
      </c>
      <c r="AB304" s="89">
        <f t="shared" si="32"/>
        <v>0</v>
      </c>
      <c r="AC304" s="88">
        <f t="shared" si="33"/>
        <v>0</v>
      </c>
    </row>
    <row r="305" spans="1:29" x14ac:dyDescent="0.3">
      <c r="A305" s="95">
        <v>289</v>
      </c>
      <c r="B305" s="94" t="s">
        <v>438</v>
      </c>
      <c r="C305" s="55">
        <v>289</v>
      </c>
      <c r="D305" s="55" t="s">
        <v>557</v>
      </c>
      <c r="E305" s="55"/>
      <c r="F305" s="55"/>
      <c r="G305" s="55"/>
      <c r="H305" s="56"/>
      <c r="I305" s="57"/>
      <c r="J305" s="56"/>
      <c r="K305" s="93">
        <f t="shared" si="29"/>
        <v>0</v>
      </c>
      <c r="L305" s="92"/>
      <c r="M305" s="91">
        <v>0</v>
      </c>
      <c r="N305" s="91">
        <v>0</v>
      </c>
      <c r="O305" s="90">
        <v>0</v>
      </c>
      <c r="P305" s="89">
        <f t="shared" si="30"/>
        <v>0</v>
      </c>
      <c r="Q305" s="88">
        <f t="shared" si="34"/>
        <v>0</v>
      </c>
      <c r="R305" s="92"/>
      <c r="S305" s="91">
        <v>0</v>
      </c>
      <c r="T305" s="91">
        <v>0</v>
      </c>
      <c r="U305" s="90">
        <v>0</v>
      </c>
      <c r="V305" s="89">
        <f t="shared" si="31"/>
        <v>0</v>
      </c>
      <c r="W305" s="88">
        <f t="shared" si="35"/>
        <v>0</v>
      </c>
      <c r="X305" s="92"/>
      <c r="Y305" s="91">
        <v>0</v>
      </c>
      <c r="Z305" s="91">
        <v>0</v>
      </c>
      <c r="AA305" s="90">
        <v>0</v>
      </c>
      <c r="AB305" s="89">
        <f t="shared" si="32"/>
        <v>0</v>
      </c>
      <c r="AC305" s="88">
        <f t="shared" si="33"/>
        <v>0</v>
      </c>
    </row>
    <row r="306" spans="1:29" x14ac:dyDescent="0.3">
      <c r="A306" s="95">
        <v>290</v>
      </c>
      <c r="B306" s="94" t="s">
        <v>438</v>
      </c>
      <c r="C306" s="55">
        <v>290</v>
      </c>
      <c r="D306" s="55" t="s">
        <v>286</v>
      </c>
      <c r="E306" s="55"/>
      <c r="F306" s="55"/>
      <c r="G306" s="55"/>
      <c r="H306" s="56"/>
      <c r="I306" s="57"/>
      <c r="J306" s="56"/>
      <c r="K306" s="93">
        <f t="shared" si="29"/>
        <v>0</v>
      </c>
      <c r="L306" s="92"/>
      <c r="M306" s="91">
        <v>0</v>
      </c>
      <c r="N306" s="91">
        <v>0</v>
      </c>
      <c r="O306" s="90">
        <v>0</v>
      </c>
      <c r="P306" s="89">
        <f t="shared" si="30"/>
        <v>0</v>
      </c>
      <c r="Q306" s="88">
        <f t="shared" si="34"/>
        <v>0</v>
      </c>
      <c r="R306" s="92"/>
      <c r="S306" s="91">
        <v>0</v>
      </c>
      <c r="T306" s="91">
        <v>0</v>
      </c>
      <c r="U306" s="90">
        <v>0</v>
      </c>
      <c r="V306" s="89">
        <f t="shared" si="31"/>
        <v>0</v>
      </c>
      <c r="W306" s="88">
        <f t="shared" si="35"/>
        <v>0</v>
      </c>
      <c r="X306" s="92"/>
      <c r="Y306" s="91">
        <v>0</v>
      </c>
      <c r="Z306" s="91">
        <v>0</v>
      </c>
      <c r="AA306" s="90">
        <v>0</v>
      </c>
      <c r="AB306" s="89">
        <f t="shared" si="32"/>
        <v>0</v>
      </c>
      <c r="AC306" s="88">
        <f t="shared" si="33"/>
        <v>0</v>
      </c>
    </row>
    <row r="307" spans="1:29" x14ac:dyDescent="0.3">
      <c r="A307" s="95">
        <v>291</v>
      </c>
      <c r="B307" s="94" t="s">
        <v>438</v>
      </c>
      <c r="C307" s="55">
        <v>291</v>
      </c>
      <c r="D307" s="55" t="s">
        <v>288</v>
      </c>
      <c r="E307" s="55"/>
      <c r="F307" s="55"/>
      <c r="G307" s="55"/>
      <c r="H307" s="56"/>
      <c r="I307" s="57"/>
      <c r="J307" s="56"/>
      <c r="K307" s="93">
        <f t="shared" si="29"/>
        <v>0</v>
      </c>
      <c r="L307" s="92"/>
      <c r="M307" s="91">
        <v>0</v>
      </c>
      <c r="N307" s="91">
        <v>0</v>
      </c>
      <c r="O307" s="90">
        <v>0</v>
      </c>
      <c r="P307" s="89">
        <f t="shared" si="30"/>
        <v>0</v>
      </c>
      <c r="Q307" s="88">
        <f t="shared" si="34"/>
        <v>0</v>
      </c>
      <c r="R307" s="92"/>
      <c r="S307" s="91">
        <v>0</v>
      </c>
      <c r="T307" s="91">
        <v>0</v>
      </c>
      <c r="U307" s="90">
        <v>0</v>
      </c>
      <c r="V307" s="89">
        <f t="shared" si="31"/>
        <v>0</v>
      </c>
      <c r="W307" s="88">
        <f t="shared" si="35"/>
        <v>0</v>
      </c>
      <c r="X307" s="92"/>
      <c r="Y307" s="91">
        <v>0</v>
      </c>
      <c r="Z307" s="91">
        <v>0</v>
      </c>
      <c r="AA307" s="90">
        <v>0</v>
      </c>
      <c r="AB307" s="89">
        <f t="shared" si="32"/>
        <v>0</v>
      </c>
      <c r="AC307" s="88">
        <f t="shared" si="33"/>
        <v>0</v>
      </c>
    </row>
    <row r="308" spans="1:29" x14ac:dyDescent="0.3">
      <c r="A308" s="95">
        <v>292</v>
      </c>
      <c r="B308" s="94" t="s">
        <v>438</v>
      </c>
      <c r="C308" s="55">
        <v>292</v>
      </c>
      <c r="D308" s="55" t="s">
        <v>290</v>
      </c>
      <c r="E308" s="55"/>
      <c r="F308" s="55"/>
      <c r="G308" s="55"/>
      <c r="H308" s="56"/>
      <c r="I308" s="57"/>
      <c r="J308" s="56"/>
      <c r="K308" s="93">
        <f t="shared" si="29"/>
        <v>0</v>
      </c>
      <c r="L308" s="92"/>
      <c r="M308" s="91">
        <v>0</v>
      </c>
      <c r="N308" s="91">
        <v>0</v>
      </c>
      <c r="O308" s="90">
        <v>0</v>
      </c>
      <c r="P308" s="89">
        <f t="shared" si="30"/>
        <v>0</v>
      </c>
      <c r="Q308" s="88">
        <f t="shared" si="34"/>
        <v>0</v>
      </c>
      <c r="R308" s="92"/>
      <c r="S308" s="91">
        <v>0</v>
      </c>
      <c r="T308" s="91">
        <v>0</v>
      </c>
      <c r="U308" s="90">
        <v>0</v>
      </c>
      <c r="V308" s="89">
        <f t="shared" si="31"/>
        <v>0</v>
      </c>
      <c r="W308" s="88">
        <f t="shared" si="35"/>
        <v>0</v>
      </c>
      <c r="X308" s="92"/>
      <c r="Y308" s="91">
        <v>0</v>
      </c>
      <c r="Z308" s="91">
        <v>0</v>
      </c>
      <c r="AA308" s="90">
        <v>0</v>
      </c>
      <c r="AB308" s="89">
        <f t="shared" si="32"/>
        <v>0</v>
      </c>
      <c r="AC308" s="88">
        <f t="shared" si="33"/>
        <v>0</v>
      </c>
    </row>
    <row r="309" spans="1:29" x14ac:dyDescent="0.3">
      <c r="A309" s="95">
        <v>293</v>
      </c>
      <c r="B309" s="94" t="s">
        <v>438</v>
      </c>
      <c r="C309" s="55">
        <v>293</v>
      </c>
      <c r="D309" s="55" t="s">
        <v>292</v>
      </c>
      <c r="E309" s="55"/>
      <c r="F309" s="55"/>
      <c r="G309" s="55"/>
      <c r="H309" s="56"/>
      <c r="I309" s="57"/>
      <c r="J309" s="56"/>
      <c r="K309" s="93">
        <f t="shared" si="29"/>
        <v>0</v>
      </c>
      <c r="L309" s="92"/>
      <c r="M309" s="91">
        <v>0</v>
      </c>
      <c r="N309" s="91">
        <v>0</v>
      </c>
      <c r="O309" s="90">
        <v>0</v>
      </c>
      <c r="P309" s="89">
        <f t="shared" si="30"/>
        <v>0</v>
      </c>
      <c r="Q309" s="88">
        <f t="shared" si="34"/>
        <v>0</v>
      </c>
      <c r="R309" s="92"/>
      <c r="S309" s="91">
        <v>0</v>
      </c>
      <c r="T309" s="91">
        <v>0</v>
      </c>
      <c r="U309" s="90">
        <v>0</v>
      </c>
      <c r="V309" s="89">
        <f t="shared" si="31"/>
        <v>0</v>
      </c>
      <c r="W309" s="88">
        <f t="shared" si="35"/>
        <v>0</v>
      </c>
      <c r="X309" s="92"/>
      <c r="Y309" s="91">
        <v>0</v>
      </c>
      <c r="Z309" s="91">
        <v>0</v>
      </c>
      <c r="AA309" s="90">
        <v>0</v>
      </c>
      <c r="AB309" s="89">
        <f t="shared" si="32"/>
        <v>0</v>
      </c>
      <c r="AC309" s="88">
        <f t="shared" si="33"/>
        <v>0</v>
      </c>
    </row>
    <row r="310" spans="1:29" x14ac:dyDescent="0.3">
      <c r="A310" s="95">
        <v>294</v>
      </c>
      <c r="B310" s="94" t="s">
        <v>438</v>
      </c>
      <c r="C310" s="55">
        <v>294</v>
      </c>
      <c r="D310" s="55" t="s">
        <v>294</v>
      </c>
      <c r="E310" s="55"/>
      <c r="F310" s="55"/>
      <c r="G310" s="55"/>
      <c r="H310" s="56"/>
      <c r="I310" s="57"/>
      <c r="J310" s="56"/>
      <c r="K310" s="93">
        <f t="shared" si="29"/>
        <v>0</v>
      </c>
      <c r="L310" s="92"/>
      <c r="M310" s="91">
        <v>0</v>
      </c>
      <c r="N310" s="91">
        <v>0</v>
      </c>
      <c r="O310" s="90">
        <v>0</v>
      </c>
      <c r="P310" s="89">
        <f t="shared" si="30"/>
        <v>0</v>
      </c>
      <c r="Q310" s="88">
        <f t="shared" si="34"/>
        <v>0</v>
      </c>
      <c r="R310" s="92"/>
      <c r="S310" s="91">
        <v>0</v>
      </c>
      <c r="T310" s="91">
        <v>0</v>
      </c>
      <c r="U310" s="90">
        <v>0</v>
      </c>
      <c r="V310" s="89">
        <f t="shared" si="31"/>
        <v>0</v>
      </c>
      <c r="W310" s="88">
        <f t="shared" si="35"/>
        <v>0</v>
      </c>
      <c r="X310" s="92"/>
      <c r="Y310" s="91">
        <v>0</v>
      </c>
      <c r="Z310" s="91">
        <v>0</v>
      </c>
      <c r="AA310" s="90">
        <v>0</v>
      </c>
      <c r="AB310" s="89">
        <f t="shared" si="32"/>
        <v>0</v>
      </c>
      <c r="AC310" s="88">
        <f t="shared" si="33"/>
        <v>0</v>
      </c>
    </row>
    <row r="311" spans="1:29" x14ac:dyDescent="0.3">
      <c r="A311" s="95">
        <v>295</v>
      </c>
      <c r="B311" s="94" t="s">
        <v>438</v>
      </c>
      <c r="C311" s="55">
        <v>295</v>
      </c>
      <c r="D311" s="55" t="s">
        <v>296</v>
      </c>
      <c r="E311" s="55"/>
      <c r="F311" s="55"/>
      <c r="G311" s="55"/>
      <c r="H311" s="56"/>
      <c r="I311" s="57"/>
      <c r="J311" s="56"/>
      <c r="K311" s="93">
        <f t="shared" si="29"/>
        <v>0</v>
      </c>
      <c r="L311" s="92"/>
      <c r="M311" s="91">
        <v>0</v>
      </c>
      <c r="N311" s="91">
        <v>0</v>
      </c>
      <c r="O311" s="90">
        <v>0</v>
      </c>
      <c r="P311" s="89">
        <f t="shared" si="30"/>
        <v>0</v>
      </c>
      <c r="Q311" s="88">
        <f t="shared" si="34"/>
        <v>0</v>
      </c>
      <c r="R311" s="92"/>
      <c r="S311" s="91">
        <v>0</v>
      </c>
      <c r="T311" s="91">
        <v>0</v>
      </c>
      <c r="U311" s="90">
        <v>0</v>
      </c>
      <c r="V311" s="89">
        <f t="shared" si="31"/>
        <v>0</v>
      </c>
      <c r="W311" s="88">
        <f t="shared" si="35"/>
        <v>0</v>
      </c>
      <c r="X311" s="92"/>
      <c r="Y311" s="91">
        <v>0</v>
      </c>
      <c r="Z311" s="91">
        <v>0</v>
      </c>
      <c r="AA311" s="90">
        <v>0</v>
      </c>
      <c r="AB311" s="89">
        <f t="shared" si="32"/>
        <v>0</v>
      </c>
      <c r="AC311" s="88">
        <f t="shared" si="33"/>
        <v>0</v>
      </c>
    </row>
    <row r="312" spans="1:29" x14ac:dyDescent="0.3">
      <c r="A312" s="95">
        <v>296</v>
      </c>
      <c r="B312" s="94" t="s">
        <v>438</v>
      </c>
      <c r="C312" s="55">
        <v>296</v>
      </c>
      <c r="D312" s="55" t="s">
        <v>298</v>
      </c>
      <c r="E312" s="55"/>
      <c r="F312" s="55"/>
      <c r="G312" s="55"/>
      <c r="H312" s="56"/>
      <c r="I312" s="57"/>
      <c r="J312" s="56"/>
      <c r="K312" s="93">
        <f t="shared" si="29"/>
        <v>0</v>
      </c>
      <c r="L312" s="92"/>
      <c r="M312" s="91">
        <v>0</v>
      </c>
      <c r="N312" s="91">
        <v>0</v>
      </c>
      <c r="O312" s="90">
        <v>0</v>
      </c>
      <c r="P312" s="89">
        <f t="shared" si="30"/>
        <v>0</v>
      </c>
      <c r="Q312" s="88">
        <f t="shared" si="34"/>
        <v>0</v>
      </c>
      <c r="R312" s="92"/>
      <c r="S312" s="91">
        <v>0</v>
      </c>
      <c r="T312" s="91">
        <v>0</v>
      </c>
      <c r="U312" s="90">
        <v>0</v>
      </c>
      <c r="V312" s="89">
        <f t="shared" si="31"/>
        <v>0</v>
      </c>
      <c r="W312" s="88">
        <f t="shared" si="35"/>
        <v>0</v>
      </c>
      <c r="X312" s="92"/>
      <c r="Y312" s="91">
        <v>0</v>
      </c>
      <c r="Z312" s="91">
        <v>0</v>
      </c>
      <c r="AA312" s="90">
        <v>0</v>
      </c>
      <c r="AB312" s="89">
        <f t="shared" si="32"/>
        <v>0</v>
      </c>
      <c r="AC312" s="88">
        <f t="shared" si="33"/>
        <v>0</v>
      </c>
    </row>
    <row r="313" spans="1:29" x14ac:dyDescent="0.3">
      <c r="A313" s="95">
        <v>297</v>
      </c>
      <c r="B313" s="94" t="s">
        <v>438</v>
      </c>
      <c r="C313" s="55">
        <v>297</v>
      </c>
      <c r="D313" s="55" t="s">
        <v>300</v>
      </c>
      <c r="E313" s="55"/>
      <c r="F313" s="55"/>
      <c r="G313" s="55"/>
      <c r="H313" s="56"/>
      <c r="I313" s="57"/>
      <c r="J313" s="56"/>
      <c r="K313" s="93">
        <f t="shared" si="29"/>
        <v>0</v>
      </c>
      <c r="L313" s="92"/>
      <c r="M313" s="91">
        <v>0</v>
      </c>
      <c r="N313" s="91">
        <v>0</v>
      </c>
      <c r="O313" s="90">
        <v>0</v>
      </c>
      <c r="P313" s="89">
        <f t="shared" si="30"/>
        <v>0</v>
      </c>
      <c r="Q313" s="88">
        <f t="shared" si="34"/>
        <v>0</v>
      </c>
      <c r="R313" s="92"/>
      <c r="S313" s="91">
        <v>0</v>
      </c>
      <c r="T313" s="91">
        <v>0</v>
      </c>
      <c r="U313" s="90">
        <v>0</v>
      </c>
      <c r="V313" s="89">
        <f t="shared" si="31"/>
        <v>0</v>
      </c>
      <c r="W313" s="88">
        <f t="shared" si="35"/>
        <v>0</v>
      </c>
      <c r="X313" s="92"/>
      <c r="Y313" s="91">
        <v>0</v>
      </c>
      <c r="Z313" s="91">
        <v>0</v>
      </c>
      <c r="AA313" s="90">
        <v>0</v>
      </c>
      <c r="AB313" s="89">
        <f t="shared" si="32"/>
        <v>0</v>
      </c>
      <c r="AC313" s="88">
        <f t="shared" si="33"/>
        <v>0</v>
      </c>
    </row>
    <row r="314" spans="1:29" x14ac:dyDescent="0.3">
      <c r="A314" s="95">
        <v>298</v>
      </c>
      <c r="B314" s="94" t="s">
        <v>438</v>
      </c>
      <c r="C314" s="55">
        <v>298</v>
      </c>
      <c r="D314" s="55" t="s">
        <v>302</v>
      </c>
      <c r="E314" s="55"/>
      <c r="F314" s="55"/>
      <c r="G314" s="55"/>
      <c r="H314" s="56"/>
      <c r="I314" s="57"/>
      <c r="J314" s="56"/>
      <c r="K314" s="93">
        <f t="shared" si="29"/>
        <v>0</v>
      </c>
      <c r="L314" s="92"/>
      <c r="M314" s="91">
        <v>0</v>
      </c>
      <c r="N314" s="91">
        <v>0</v>
      </c>
      <c r="O314" s="90">
        <v>0</v>
      </c>
      <c r="P314" s="89">
        <f t="shared" si="30"/>
        <v>0</v>
      </c>
      <c r="Q314" s="88">
        <f t="shared" si="34"/>
        <v>0</v>
      </c>
      <c r="R314" s="92"/>
      <c r="S314" s="91">
        <v>0</v>
      </c>
      <c r="T314" s="91">
        <v>0</v>
      </c>
      <c r="U314" s="90">
        <v>0</v>
      </c>
      <c r="V314" s="89">
        <f t="shared" si="31"/>
        <v>0</v>
      </c>
      <c r="W314" s="88">
        <f t="shared" si="35"/>
        <v>0</v>
      </c>
      <c r="X314" s="92"/>
      <c r="Y314" s="91">
        <v>0</v>
      </c>
      <c r="Z314" s="91">
        <v>0</v>
      </c>
      <c r="AA314" s="90">
        <v>0</v>
      </c>
      <c r="AB314" s="89">
        <f t="shared" si="32"/>
        <v>0</v>
      </c>
      <c r="AC314" s="88">
        <f t="shared" si="33"/>
        <v>0</v>
      </c>
    </row>
    <row r="315" spans="1:29" x14ac:dyDescent="0.3">
      <c r="A315" s="95">
        <v>299</v>
      </c>
      <c r="B315" s="94" t="s">
        <v>438</v>
      </c>
      <c r="C315" s="55">
        <v>299</v>
      </c>
      <c r="D315" s="55" t="s">
        <v>304</v>
      </c>
      <c r="E315" s="55"/>
      <c r="F315" s="55"/>
      <c r="G315" s="55"/>
      <c r="H315" s="56"/>
      <c r="I315" s="57"/>
      <c r="J315" s="56"/>
      <c r="K315" s="93">
        <f t="shared" si="29"/>
        <v>0</v>
      </c>
      <c r="L315" s="92"/>
      <c r="M315" s="91">
        <v>0</v>
      </c>
      <c r="N315" s="91">
        <v>0</v>
      </c>
      <c r="O315" s="90">
        <v>0</v>
      </c>
      <c r="P315" s="89">
        <f t="shared" si="30"/>
        <v>0</v>
      </c>
      <c r="Q315" s="88">
        <f t="shared" si="34"/>
        <v>0</v>
      </c>
      <c r="R315" s="92"/>
      <c r="S315" s="91">
        <v>0</v>
      </c>
      <c r="T315" s="91">
        <v>0</v>
      </c>
      <c r="U315" s="90">
        <v>0</v>
      </c>
      <c r="V315" s="89">
        <f t="shared" si="31"/>
        <v>0</v>
      </c>
      <c r="W315" s="88">
        <f t="shared" si="35"/>
        <v>0</v>
      </c>
      <c r="X315" s="92"/>
      <c r="Y315" s="91">
        <v>0</v>
      </c>
      <c r="Z315" s="91">
        <v>0</v>
      </c>
      <c r="AA315" s="90">
        <v>0</v>
      </c>
      <c r="AB315" s="89">
        <f t="shared" si="32"/>
        <v>0</v>
      </c>
      <c r="AC315" s="88">
        <f t="shared" si="33"/>
        <v>0</v>
      </c>
    </row>
    <row r="316" spans="1:29" x14ac:dyDescent="0.3">
      <c r="A316" s="95">
        <v>300</v>
      </c>
      <c r="B316" s="94" t="s">
        <v>438</v>
      </c>
      <c r="C316" s="55">
        <v>300</v>
      </c>
      <c r="D316" s="55" t="s">
        <v>306</v>
      </c>
      <c r="E316" s="55"/>
      <c r="F316" s="55"/>
      <c r="G316" s="55"/>
      <c r="H316" s="56"/>
      <c r="I316" s="57"/>
      <c r="J316" s="56"/>
      <c r="K316" s="93">
        <f t="shared" si="29"/>
        <v>0</v>
      </c>
      <c r="L316" s="92"/>
      <c r="M316" s="91">
        <v>0</v>
      </c>
      <c r="N316" s="91">
        <v>0</v>
      </c>
      <c r="O316" s="90">
        <v>0</v>
      </c>
      <c r="P316" s="89">
        <f t="shared" si="30"/>
        <v>0</v>
      </c>
      <c r="Q316" s="88">
        <f t="shared" si="34"/>
        <v>0</v>
      </c>
      <c r="R316" s="92"/>
      <c r="S316" s="91">
        <v>0</v>
      </c>
      <c r="T316" s="91">
        <v>0</v>
      </c>
      <c r="U316" s="90">
        <v>0</v>
      </c>
      <c r="V316" s="89">
        <f t="shared" si="31"/>
        <v>0</v>
      </c>
      <c r="W316" s="88">
        <f t="shared" si="35"/>
        <v>0</v>
      </c>
      <c r="X316" s="92"/>
      <c r="Y316" s="91">
        <v>0</v>
      </c>
      <c r="Z316" s="91">
        <v>0</v>
      </c>
      <c r="AA316" s="90">
        <v>0</v>
      </c>
      <c r="AB316" s="89">
        <f t="shared" si="32"/>
        <v>0</v>
      </c>
      <c r="AC316" s="88">
        <f t="shared" si="33"/>
        <v>0</v>
      </c>
    </row>
    <row r="317" spans="1:29" x14ac:dyDescent="0.3">
      <c r="A317" s="95">
        <v>301</v>
      </c>
      <c r="B317" s="94" t="s">
        <v>438</v>
      </c>
      <c r="C317" s="55">
        <v>301</v>
      </c>
      <c r="D317" s="55" t="s">
        <v>308</v>
      </c>
      <c r="E317" s="55"/>
      <c r="F317" s="55"/>
      <c r="G317" s="55"/>
      <c r="H317" s="56"/>
      <c r="I317" s="57"/>
      <c r="J317" s="56"/>
      <c r="K317" s="93">
        <f t="shared" si="29"/>
        <v>0</v>
      </c>
      <c r="L317" s="92"/>
      <c r="M317" s="91">
        <v>0</v>
      </c>
      <c r="N317" s="91">
        <v>0</v>
      </c>
      <c r="O317" s="90">
        <v>0</v>
      </c>
      <c r="P317" s="89">
        <f t="shared" si="30"/>
        <v>0</v>
      </c>
      <c r="Q317" s="88">
        <f t="shared" si="34"/>
        <v>0</v>
      </c>
      <c r="R317" s="92"/>
      <c r="S317" s="91">
        <v>0</v>
      </c>
      <c r="T317" s="91">
        <v>0</v>
      </c>
      <c r="U317" s="90">
        <v>0</v>
      </c>
      <c r="V317" s="89">
        <f t="shared" si="31"/>
        <v>0</v>
      </c>
      <c r="W317" s="88">
        <f t="shared" si="35"/>
        <v>0</v>
      </c>
      <c r="X317" s="92"/>
      <c r="Y317" s="91">
        <v>0</v>
      </c>
      <c r="Z317" s="91">
        <v>0</v>
      </c>
      <c r="AA317" s="90">
        <v>0</v>
      </c>
      <c r="AB317" s="89">
        <f t="shared" si="32"/>
        <v>0</v>
      </c>
      <c r="AC317" s="88">
        <f t="shared" si="33"/>
        <v>0</v>
      </c>
    </row>
    <row r="318" spans="1:29" x14ac:dyDescent="0.3">
      <c r="A318" s="95">
        <v>302</v>
      </c>
      <c r="B318" s="94" t="s">
        <v>438</v>
      </c>
      <c r="C318" s="55">
        <v>302</v>
      </c>
      <c r="D318" s="55" t="s">
        <v>556</v>
      </c>
      <c r="E318" s="55"/>
      <c r="F318" s="55"/>
      <c r="G318" s="55"/>
      <c r="H318" s="56"/>
      <c r="I318" s="57"/>
      <c r="J318" s="56"/>
      <c r="K318" s="93">
        <f t="shared" si="29"/>
        <v>0</v>
      </c>
      <c r="L318" s="92"/>
      <c r="M318" s="91">
        <v>0</v>
      </c>
      <c r="N318" s="91">
        <v>0</v>
      </c>
      <c r="O318" s="90">
        <v>0</v>
      </c>
      <c r="P318" s="89">
        <f t="shared" si="30"/>
        <v>0</v>
      </c>
      <c r="Q318" s="88">
        <f t="shared" si="34"/>
        <v>0</v>
      </c>
      <c r="R318" s="92"/>
      <c r="S318" s="91">
        <v>0</v>
      </c>
      <c r="T318" s="91">
        <v>0</v>
      </c>
      <c r="U318" s="90">
        <v>0</v>
      </c>
      <c r="V318" s="89">
        <f t="shared" si="31"/>
        <v>0</v>
      </c>
      <c r="W318" s="88">
        <f t="shared" si="35"/>
        <v>0</v>
      </c>
      <c r="X318" s="92"/>
      <c r="Y318" s="91">
        <v>0</v>
      </c>
      <c r="Z318" s="91">
        <v>0</v>
      </c>
      <c r="AA318" s="90">
        <v>0</v>
      </c>
      <c r="AB318" s="89">
        <f t="shared" si="32"/>
        <v>0</v>
      </c>
      <c r="AC318" s="88">
        <f t="shared" si="33"/>
        <v>0</v>
      </c>
    </row>
    <row r="319" spans="1:29" x14ac:dyDescent="0.3">
      <c r="A319" s="95">
        <v>303</v>
      </c>
      <c r="B319" s="94" t="s">
        <v>438</v>
      </c>
      <c r="C319" s="55">
        <v>303</v>
      </c>
      <c r="D319" s="55" t="s">
        <v>555</v>
      </c>
      <c r="E319" s="55"/>
      <c r="F319" s="55"/>
      <c r="G319" s="55"/>
      <c r="H319" s="56"/>
      <c r="I319" s="57"/>
      <c r="J319" s="56"/>
      <c r="K319" s="93">
        <f t="shared" si="29"/>
        <v>0</v>
      </c>
      <c r="L319" s="92"/>
      <c r="M319" s="91">
        <v>0</v>
      </c>
      <c r="N319" s="91">
        <v>0</v>
      </c>
      <c r="O319" s="90">
        <v>0</v>
      </c>
      <c r="P319" s="89">
        <f t="shared" si="30"/>
        <v>0</v>
      </c>
      <c r="Q319" s="88">
        <f t="shared" si="34"/>
        <v>0</v>
      </c>
      <c r="R319" s="92"/>
      <c r="S319" s="91">
        <v>0</v>
      </c>
      <c r="T319" s="91">
        <v>0</v>
      </c>
      <c r="U319" s="90">
        <v>0</v>
      </c>
      <c r="V319" s="89">
        <f t="shared" si="31"/>
        <v>0</v>
      </c>
      <c r="W319" s="88">
        <f t="shared" si="35"/>
        <v>0</v>
      </c>
      <c r="X319" s="92"/>
      <c r="Y319" s="91">
        <v>0</v>
      </c>
      <c r="Z319" s="91">
        <v>0</v>
      </c>
      <c r="AA319" s="90">
        <v>0</v>
      </c>
      <c r="AB319" s="89">
        <f t="shared" si="32"/>
        <v>0</v>
      </c>
      <c r="AC319" s="88">
        <f t="shared" si="33"/>
        <v>0</v>
      </c>
    </row>
    <row r="320" spans="1:29" x14ac:dyDescent="0.3">
      <c r="A320" s="95">
        <v>304</v>
      </c>
      <c r="B320" s="94" t="s">
        <v>438</v>
      </c>
      <c r="C320" s="55">
        <v>304</v>
      </c>
      <c r="D320" s="55" t="s">
        <v>554</v>
      </c>
      <c r="E320" s="55"/>
      <c r="F320" s="55"/>
      <c r="G320" s="55"/>
      <c r="H320" s="56"/>
      <c r="I320" s="57"/>
      <c r="J320" s="56"/>
      <c r="K320" s="93">
        <f t="shared" si="29"/>
        <v>0</v>
      </c>
      <c r="L320" s="92"/>
      <c r="M320" s="91">
        <v>0</v>
      </c>
      <c r="N320" s="91">
        <v>0</v>
      </c>
      <c r="O320" s="90">
        <v>0</v>
      </c>
      <c r="P320" s="89">
        <f t="shared" si="30"/>
        <v>0</v>
      </c>
      <c r="Q320" s="88">
        <f t="shared" si="34"/>
        <v>0</v>
      </c>
      <c r="R320" s="92"/>
      <c r="S320" s="91">
        <v>0</v>
      </c>
      <c r="T320" s="91">
        <v>0</v>
      </c>
      <c r="U320" s="90">
        <v>0</v>
      </c>
      <c r="V320" s="89">
        <f t="shared" si="31"/>
        <v>0</v>
      </c>
      <c r="W320" s="88">
        <f t="shared" si="35"/>
        <v>0</v>
      </c>
      <c r="X320" s="92"/>
      <c r="Y320" s="91">
        <v>0</v>
      </c>
      <c r="Z320" s="91">
        <v>0</v>
      </c>
      <c r="AA320" s="90">
        <v>0</v>
      </c>
      <c r="AB320" s="89">
        <f t="shared" si="32"/>
        <v>0</v>
      </c>
      <c r="AC320" s="88">
        <f t="shared" si="33"/>
        <v>0</v>
      </c>
    </row>
    <row r="321" spans="1:29" x14ac:dyDescent="0.3">
      <c r="A321" s="95">
        <v>305</v>
      </c>
      <c r="B321" s="94" t="s">
        <v>438</v>
      </c>
      <c r="C321" s="55">
        <v>305</v>
      </c>
      <c r="D321" s="55" t="s">
        <v>553</v>
      </c>
      <c r="E321" s="55"/>
      <c r="F321" s="55"/>
      <c r="G321" s="55"/>
      <c r="H321" s="56"/>
      <c r="I321" s="57"/>
      <c r="J321" s="56"/>
      <c r="K321" s="93">
        <f t="shared" si="29"/>
        <v>0</v>
      </c>
      <c r="L321" s="92"/>
      <c r="M321" s="91">
        <v>0</v>
      </c>
      <c r="N321" s="91">
        <v>0</v>
      </c>
      <c r="O321" s="90">
        <v>0</v>
      </c>
      <c r="P321" s="89">
        <f t="shared" si="30"/>
        <v>0</v>
      </c>
      <c r="Q321" s="88">
        <f t="shared" si="34"/>
        <v>0</v>
      </c>
      <c r="R321" s="92"/>
      <c r="S321" s="91">
        <v>0</v>
      </c>
      <c r="T321" s="91">
        <v>0</v>
      </c>
      <c r="U321" s="90">
        <v>0</v>
      </c>
      <c r="V321" s="89">
        <f t="shared" si="31"/>
        <v>0</v>
      </c>
      <c r="W321" s="88">
        <f t="shared" si="35"/>
        <v>0</v>
      </c>
      <c r="X321" s="92"/>
      <c r="Y321" s="91">
        <v>0</v>
      </c>
      <c r="Z321" s="91">
        <v>0</v>
      </c>
      <c r="AA321" s="90">
        <v>0</v>
      </c>
      <c r="AB321" s="89">
        <f t="shared" si="32"/>
        <v>0</v>
      </c>
      <c r="AC321" s="88">
        <f t="shared" si="33"/>
        <v>0</v>
      </c>
    </row>
    <row r="322" spans="1:29" x14ac:dyDescent="0.3">
      <c r="A322" s="95">
        <v>306</v>
      </c>
      <c r="B322" s="94" t="s">
        <v>438</v>
      </c>
      <c r="C322" s="55">
        <v>306</v>
      </c>
      <c r="D322" s="55" t="s">
        <v>552</v>
      </c>
      <c r="E322" s="55"/>
      <c r="F322" s="55"/>
      <c r="G322" s="55"/>
      <c r="H322" s="56"/>
      <c r="I322" s="57"/>
      <c r="J322" s="56"/>
      <c r="K322" s="93">
        <f t="shared" si="29"/>
        <v>0</v>
      </c>
      <c r="L322" s="92"/>
      <c r="M322" s="91">
        <v>0</v>
      </c>
      <c r="N322" s="91">
        <v>0</v>
      </c>
      <c r="O322" s="90">
        <v>0</v>
      </c>
      <c r="P322" s="89">
        <f t="shared" si="30"/>
        <v>0</v>
      </c>
      <c r="Q322" s="88">
        <f t="shared" si="34"/>
        <v>0</v>
      </c>
      <c r="R322" s="92"/>
      <c r="S322" s="91">
        <v>0</v>
      </c>
      <c r="T322" s="91">
        <v>0</v>
      </c>
      <c r="U322" s="90">
        <v>0</v>
      </c>
      <c r="V322" s="89">
        <f t="shared" si="31"/>
        <v>0</v>
      </c>
      <c r="W322" s="88">
        <f t="shared" si="35"/>
        <v>0</v>
      </c>
      <c r="X322" s="92"/>
      <c r="Y322" s="91">
        <v>0</v>
      </c>
      <c r="Z322" s="91">
        <v>0</v>
      </c>
      <c r="AA322" s="90">
        <v>0</v>
      </c>
      <c r="AB322" s="89">
        <f t="shared" si="32"/>
        <v>0</v>
      </c>
      <c r="AC322" s="88">
        <f t="shared" si="33"/>
        <v>0</v>
      </c>
    </row>
    <row r="323" spans="1:29" x14ac:dyDescent="0.3">
      <c r="A323" s="95">
        <v>307</v>
      </c>
      <c r="B323" s="94" t="s">
        <v>438</v>
      </c>
      <c r="C323" s="55">
        <v>307</v>
      </c>
      <c r="D323" s="55" t="s">
        <v>551</v>
      </c>
      <c r="E323" s="55"/>
      <c r="F323" s="55"/>
      <c r="G323" s="55"/>
      <c r="H323" s="56"/>
      <c r="I323" s="57"/>
      <c r="J323" s="56"/>
      <c r="K323" s="93">
        <f t="shared" si="29"/>
        <v>0</v>
      </c>
      <c r="L323" s="92"/>
      <c r="M323" s="91">
        <v>0</v>
      </c>
      <c r="N323" s="91">
        <v>0</v>
      </c>
      <c r="O323" s="90">
        <v>0</v>
      </c>
      <c r="P323" s="89">
        <f t="shared" si="30"/>
        <v>0</v>
      </c>
      <c r="Q323" s="88">
        <f t="shared" si="34"/>
        <v>0</v>
      </c>
      <c r="R323" s="92"/>
      <c r="S323" s="91">
        <v>0</v>
      </c>
      <c r="T323" s="91">
        <v>0</v>
      </c>
      <c r="U323" s="90">
        <v>0</v>
      </c>
      <c r="V323" s="89">
        <f t="shared" si="31"/>
        <v>0</v>
      </c>
      <c r="W323" s="88">
        <f t="shared" si="35"/>
        <v>0</v>
      </c>
      <c r="X323" s="92"/>
      <c r="Y323" s="91">
        <v>0</v>
      </c>
      <c r="Z323" s="91">
        <v>0</v>
      </c>
      <c r="AA323" s="90">
        <v>0</v>
      </c>
      <c r="AB323" s="89">
        <f t="shared" si="32"/>
        <v>0</v>
      </c>
      <c r="AC323" s="88">
        <f t="shared" si="33"/>
        <v>0</v>
      </c>
    </row>
    <row r="324" spans="1:29" x14ac:dyDescent="0.3">
      <c r="A324" s="95">
        <v>308</v>
      </c>
      <c r="B324" s="94" t="s">
        <v>438</v>
      </c>
      <c r="C324" s="55">
        <v>308</v>
      </c>
      <c r="D324" s="55" t="s">
        <v>550</v>
      </c>
      <c r="E324" s="55"/>
      <c r="F324" s="55"/>
      <c r="G324" s="55"/>
      <c r="H324" s="56"/>
      <c r="I324" s="57"/>
      <c r="J324" s="56"/>
      <c r="K324" s="93">
        <f t="shared" si="29"/>
        <v>0</v>
      </c>
      <c r="L324" s="92"/>
      <c r="M324" s="91">
        <v>0</v>
      </c>
      <c r="N324" s="91">
        <v>0</v>
      </c>
      <c r="O324" s="90">
        <v>0</v>
      </c>
      <c r="P324" s="89">
        <f t="shared" si="30"/>
        <v>0</v>
      </c>
      <c r="Q324" s="88">
        <f t="shared" si="34"/>
        <v>0</v>
      </c>
      <c r="R324" s="92"/>
      <c r="S324" s="91">
        <v>0</v>
      </c>
      <c r="T324" s="91">
        <v>0</v>
      </c>
      <c r="U324" s="90">
        <v>0</v>
      </c>
      <c r="V324" s="89">
        <f t="shared" si="31"/>
        <v>0</v>
      </c>
      <c r="W324" s="88">
        <f t="shared" si="35"/>
        <v>0</v>
      </c>
      <c r="X324" s="92"/>
      <c r="Y324" s="91">
        <v>0</v>
      </c>
      <c r="Z324" s="91">
        <v>0</v>
      </c>
      <c r="AA324" s="90">
        <v>0</v>
      </c>
      <c r="AB324" s="89">
        <f t="shared" si="32"/>
        <v>0</v>
      </c>
      <c r="AC324" s="88">
        <f t="shared" si="33"/>
        <v>0</v>
      </c>
    </row>
    <row r="325" spans="1:29" x14ac:dyDescent="0.3">
      <c r="A325" s="95">
        <v>309</v>
      </c>
      <c r="B325" s="94" t="s">
        <v>438</v>
      </c>
      <c r="C325" s="55">
        <v>309</v>
      </c>
      <c r="D325" s="55" t="s">
        <v>549</v>
      </c>
      <c r="E325" s="55"/>
      <c r="F325" s="55"/>
      <c r="G325" s="55"/>
      <c r="H325" s="56"/>
      <c r="I325" s="57"/>
      <c r="J325" s="56"/>
      <c r="K325" s="93">
        <f t="shared" si="29"/>
        <v>0</v>
      </c>
      <c r="L325" s="92"/>
      <c r="M325" s="91">
        <v>0</v>
      </c>
      <c r="N325" s="91">
        <v>0</v>
      </c>
      <c r="O325" s="90">
        <v>0</v>
      </c>
      <c r="P325" s="89">
        <f t="shared" si="30"/>
        <v>0</v>
      </c>
      <c r="Q325" s="88">
        <f t="shared" si="34"/>
        <v>0</v>
      </c>
      <c r="R325" s="92"/>
      <c r="S325" s="91">
        <v>0</v>
      </c>
      <c r="T325" s="91">
        <v>0</v>
      </c>
      <c r="U325" s="90">
        <v>0</v>
      </c>
      <c r="V325" s="89">
        <f t="shared" si="31"/>
        <v>0</v>
      </c>
      <c r="W325" s="88">
        <f t="shared" si="35"/>
        <v>0</v>
      </c>
      <c r="X325" s="92"/>
      <c r="Y325" s="91">
        <v>0</v>
      </c>
      <c r="Z325" s="91">
        <v>0</v>
      </c>
      <c r="AA325" s="90">
        <v>0</v>
      </c>
      <c r="AB325" s="89">
        <f t="shared" si="32"/>
        <v>0</v>
      </c>
      <c r="AC325" s="88">
        <f t="shared" si="33"/>
        <v>0</v>
      </c>
    </row>
    <row r="326" spans="1:29" x14ac:dyDescent="0.3">
      <c r="A326" s="95">
        <v>310</v>
      </c>
      <c r="B326" s="94" t="s">
        <v>438</v>
      </c>
      <c r="C326" s="55">
        <v>310</v>
      </c>
      <c r="D326" s="55" t="s">
        <v>548</v>
      </c>
      <c r="E326" s="55"/>
      <c r="F326" s="55"/>
      <c r="G326" s="55"/>
      <c r="H326" s="56"/>
      <c r="I326" s="57"/>
      <c r="J326" s="56"/>
      <c r="K326" s="93">
        <f t="shared" si="29"/>
        <v>0</v>
      </c>
      <c r="L326" s="92"/>
      <c r="M326" s="91">
        <v>0</v>
      </c>
      <c r="N326" s="91">
        <v>0</v>
      </c>
      <c r="O326" s="90">
        <v>0</v>
      </c>
      <c r="P326" s="89">
        <f t="shared" si="30"/>
        <v>0</v>
      </c>
      <c r="Q326" s="88">
        <f t="shared" si="34"/>
        <v>0</v>
      </c>
      <c r="R326" s="92"/>
      <c r="S326" s="91">
        <v>0</v>
      </c>
      <c r="T326" s="91">
        <v>0</v>
      </c>
      <c r="U326" s="90">
        <v>0</v>
      </c>
      <c r="V326" s="89">
        <f t="shared" si="31"/>
        <v>0</v>
      </c>
      <c r="W326" s="88">
        <f t="shared" si="35"/>
        <v>0</v>
      </c>
      <c r="X326" s="92"/>
      <c r="Y326" s="91">
        <v>0</v>
      </c>
      <c r="Z326" s="91">
        <v>0</v>
      </c>
      <c r="AA326" s="90">
        <v>0</v>
      </c>
      <c r="AB326" s="89">
        <f t="shared" si="32"/>
        <v>0</v>
      </c>
      <c r="AC326" s="88">
        <f t="shared" si="33"/>
        <v>0</v>
      </c>
    </row>
    <row r="327" spans="1:29" x14ac:dyDescent="0.3">
      <c r="A327" s="95">
        <v>311</v>
      </c>
      <c r="B327" s="94" t="s">
        <v>438</v>
      </c>
      <c r="C327" s="55">
        <v>311</v>
      </c>
      <c r="D327" s="55" t="s">
        <v>547</v>
      </c>
      <c r="E327" s="55"/>
      <c r="F327" s="55"/>
      <c r="G327" s="55"/>
      <c r="H327" s="56"/>
      <c r="I327" s="57"/>
      <c r="J327" s="56"/>
      <c r="K327" s="93">
        <f t="shared" si="29"/>
        <v>0</v>
      </c>
      <c r="L327" s="92"/>
      <c r="M327" s="91">
        <v>0</v>
      </c>
      <c r="N327" s="91">
        <v>0</v>
      </c>
      <c r="O327" s="90">
        <v>0</v>
      </c>
      <c r="P327" s="89">
        <f t="shared" si="30"/>
        <v>0</v>
      </c>
      <c r="Q327" s="88">
        <f t="shared" si="34"/>
        <v>0</v>
      </c>
      <c r="R327" s="92"/>
      <c r="S327" s="91">
        <v>0</v>
      </c>
      <c r="T327" s="91">
        <v>0</v>
      </c>
      <c r="U327" s="90">
        <v>0</v>
      </c>
      <c r="V327" s="89">
        <f t="shared" si="31"/>
        <v>0</v>
      </c>
      <c r="W327" s="88">
        <f t="shared" si="35"/>
        <v>0</v>
      </c>
      <c r="X327" s="92"/>
      <c r="Y327" s="91">
        <v>0</v>
      </c>
      <c r="Z327" s="91">
        <v>0</v>
      </c>
      <c r="AA327" s="90">
        <v>0</v>
      </c>
      <c r="AB327" s="89">
        <f t="shared" si="32"/>
        <v>0</v>
      </c>
      <c r="AC327" s="88">
        <f t="shared" si="33"/>
        <v>0</v>
      </c>
    </row>
    <row r="328" spans="1:29" x14ac:dyDescent="0.3">
      <c r="A328" s="95">
        <v>312</v>
      </c>
      <c r="B328" s="94" t="s">
        <v>438</v>
      </c>
      <c r="C328" s="55">
        <v>312</v>
      </c>
      <c r="D328" s="55" t="s">
        <v>546</v>
      </c>
      <c r="E328" s="55"/>
      <c r="F328" s="55"/>
      <c r="G328" s="55"/>
      <c r="H328" s="56"/>
      <c r="I328" s="57"/>
      <c r="J328" s="56"/>
      <c r="K328" s="93">
        <f t="shared" si="29"/>
        <v>0</v>
      </c>
      <c r="L328" s="92"/>
      <c r="M328" s="91">
        <v>0</v>
      </c>
      <c r="N328" s="91">
        <v>0</v>
      </c>
      <c r="O328" s="90">
        <v>0</v>
      </c>
      <c r="P328" s="89">
        <f t="shared" si="30"/>
        <v>0</v>
      </c>
      <c r="Q328" s="88">
        <f t="shared" si="34"/>
        <v>0</v>
      </c>
      <c r="R328" s="92"/>
      <c r="S328" s="91">
        <v>0</v>
      </c>
      <c r="T328" s="91">
        <v>0</v>
      </c>
      <c r="U328" s="90">
        <v>0</v>
      </c>
      <c r="V328" s="89">
        <f t="shared" si="31"/>
        <v>0</v>
      </c>
      <c r="W328" s="88">
        <f t="shared" si="35"/>
        <v>0</v>
      </c>
      <c r="X328" s="92"/>
      <c r="Y328" s="91">
        <v>0</v>
      </c>
      <c r="Z328" s="91">
        <v>0</v>
      </c>
      <c r="AA328" s="90">
        <v>0</v>
      </c>
      <c r="AB328" s="89">
        <f t="shared" si="32"/>
        <v>0</v>
      </c>
      <c r="AC328" s="88">
        <f t="shared" si="33"/>
        <v>0</v>
      </c>
    </row>
    <row r="329" spans="1:29" x14ac:dyDescent="0.3">
      <c r="A329" s="95">
        <v>313</v>
      </c>
      <c r="B329" s="94" t="s">
        <v>438</v>
      </c>
      <c r="C329" s="55">
        <v>313</v>
      </c>
      <c r="D329" s="55" t="s">
        <v>545</v>
      </c>
      <c r="E329" s="55"/>
      <c r="F329" s="55"/>
      <c r="G329" s="55"/>
      <c r="H329" s="56"/>
      <c r="I329" s="57"/>
      <c r="J329" s="56"/>
      <c r="K329" s="93">
        <f t="shared" si="29"/>
        <v>0</v>
      </c>
      <c r="L329" s="92"/>
      <c r="M329" s="91">
        <v>0</v>
      </c>
      <c r="N329" s="91">
        <v>0</v>
      </c>
      <c r="O329" s="90">
        <v>0</v>
      </c>
      <c r="P329" s="89">
        <f t="shared" si="30"/>
        <v>0</v>
      </c>
      <c r="Q329" s="88">
        <f t="shared" si="34"/>
        <v>0</v>
      </c>
      <c r="R329" s="92"/>
      <c r="S329" s="91">
        <v>0</v>
      </c>
      <c r="T329" s="91">
        <v>0</v>
      </c>
      <c r="U329" s="90">
        <v>0</v>
      </c>
      <c r="V329" s="89">
        <f t="shared" si="31"/>
        <v>0</v>
      </c>
      <c r="W329" s="88">
        <f t="shared" si="35"/>
        <v>0</v>
      </c>
      <c r="X329" s="92"/>
      <c r="Y329" s="91">
        <v>0</v>
      </c>
      <c r="Z329" s="91">
        <v>0</v>
      </c>
      <c r="AA329" s="90">
        <v>0</v>
      </c>
      <c r="AB329" s="89">
        <f t="shared" si="32"/>
        <v>0</v>
      </c>
      <c r="AC329" s="88">
        <f t="shared" si="33"/>
        <v>0</v>
      </c>
    </row>
    <row r="330" spans="1:29" x14ac:dyDescent="0.3">
      <c r="A330" s="95">
        <v>314</v>
      </c>
      <c r="B330" s="94" t="s">
        <v>438</v>
      </c>
      <c r="C330" s="55">
        <v>314</v>
      </c>
      <c r="D330" s="55" t="s">
        <v>544</v>
      </c>
      <c r="E330" s="55"/>
      <c r="F330" s="55"/>
      <c r="G330" s="55"/>
      <c r="H330" s="56"/>
      <c r="I330" s="57"/>
      <c r="J330" s="56"/>
      <c r="K330" s="93">
        <f t="shared" si="29"/>
        <v>0</v>
      </c>
      <c r="L330" s="92"/>
      <c r="M330" s="91">
        <v>0</v>
      </c>
      <c r="N330" s="91">
        <v>0</v>
      </c>
      <c r="O330" s="90">
        <v>0</v>
      </c>
      <c r="P330" s="89">
        <f t="shared" si="30"/>
        <v>0</v>
      </c>
      <c r="Q330" s="88">
        <f t="shared" si="34"/>
        <v>0</v>
      </c>
      <c r="R330" s="92"/>
      <c r="S330" s="91">
        <v>0</v>
      </c>
      <c r="T330" s="91">
        <v>0</v>
      </c>
      <c r="U330" s="90">
        <v>0</v>
      </c>
      <c r="V330" s="89">
        <f t="shared" si="31"/>
        <v>0</v>
      </c>
      <c r="W330" s="88">
        <f t="shared" si="35"/>
        <v>0</v>
      </c>
      <c r="X330" s="92"/>
      <c r="Y330" s="91">
        <v>0</v>
      </c>
      <c r="Z330" s="91">
        <v>0</v>
      </c>
      <c r="AA330" s="90">
        <v>0</v>
      </c>
      <c r="AB330" s="89">
        <f t="shared" si="32"/>
        <v>0</v>
      </c>
      <c r="AC330" s="88">
        <f t="shared" si="33"/>
        <v>0</v>
      </c>
    </row>
    <row r="331" spans="1:29" x14ac:dyDescent="0.3">
      <c r="A331" s="95">
        <v>315</v>
      </c>
      <c r="B331" s="94" t="s">
        <v>438</v>
      </c>
      <c r="C331" s="55">
        <v>315</v>
      </c>
      <c r="D331" s="55" t="s">
        <v>543</v>
      </c>
      <c r="E331" s="55"/>
      <c r="F331" s="55"/>
      <c r="G331" s="55"/>
      <c r="H331" s="56"/>
      <c r="I331" s="57"/>
      <c r="J331" s="56"/>
      <c r="K331" s="93">
        <f t="shared" si="29"/>
        <v>0</v>
      </c>
      <c r="L331" s="92"/>
      <c r="M331" s="91">
        <v>0</v>
      </c>
      <c r="N331" s="91">
        <v>0</v>
      </c>
      <c r="O331" s="90">
        <v>0</v>
      </c>
      <c r="P331" s="89">
        <f t="shared" si="30"/>
        <v>0</v>
      </c>
      <c r="Q331" s="88">
        <f t="shared" si="34"/>
        <v>0</v>
      </c>
      <c r="R331" s="92"/>
      <c r="S331" s="91">
        <v>0</v>
      </c>
      <c r="T331" s="91">
        <v>0</v>
      </c>
      <c r="U331" s="90">
        <v>0</v>
      </c>
      <c r="V331" s="89">
        <f t="shared" si="31"/>
        <v>0</v>
      </c>
      <c r="W331" s="88">
        <f t="shared" si="35"/>
        <v>0</v>
      </c>
      <c r="X331" s="92"/>
      <c r="Y331" s="91">
        <v>0</v>
      </c>
      <c r="Z331" s="91">
        <v>0</v>
      </c>
      <c r="AA331" s="90">
        <v>0</v>
      </c>
      <c r="AB331" s="89">
        <f t="shared" si="32"/>
        <v>0</v>
      </c>
      <c r="AC331" s="88">
        <f t="shared" si="33"/>
        <v>0</v>
      </c>
    </row>
    <row r="332" spans="1:29" x14ac:dyDescent="0.3">
      <c r="A332" s="95">
        <v>316</v>
      </c>
      <c r="B332" s="94" t="s">
        <v>438</v>
      </c>
      <c r="C332" s="55">
        <v>316</v>
      </c>
      <c r="D332" s="55" t="s">
        <v>542</v>
      </c>
      <c r="E332" s="55"/>
      <c r="F332" s="55"/>
      <c r="G332" s="55"/>
      <c r="H332" s="56"/>
      <c r="I332" s="57"/>
      <c r="J332" s="56"/>
      <c r="K332" s="93">
        <f t="shared" si="29"/>
        <v>0</v>
      </c>
      <c r="L332" s="92"/>
      <c r="M332" s="91">
        <v>0</v>
      </c>
      <c r="N332" s="91">
        <v>0</v>
      </c>
      <c r="O332" s="90">
        <v>0</v>
      </c>
      <c r="P332" s="89">
        <f t="shared" si="30"/>
        <v>0</v>
      </c>
      <c r="Q332" s="88">
        <f t="shared" si="34"/>
        <v>0</v>
      </c>
      <c r="R332" s="92"/>
      <c r="S332" s="91">
        <v>0</v>
      </c>
      <c r="T332" s="91">
        <v>0</v>
      </c>
      <c r="U332" s="90">
        <v>0</v>
      </c>
      <c r="V332" s="89">
        <f t="shared" si="31"/>
        <v>0</v>
      </c>
      <c r="W332" s="88">
        <f t="shared" si="35"/>
        <v>0</v>
      </c>
      <c r="X332" s="92"/>
      <c r="Y332" s="91">
        <v>0</v>
      </c>
      <c r="Z332" s="91">
        <v>0</v>
      </c>
      <c r="AA332" s="90">
        <v>0</v>
      </c>
      <c r="AB332" s="89">
        <f t="shared" si="32"/>
        <v>0</v>
      </c>
      <c r="AC332" s="88">
        <f t="shared" si="33"/>
        <v>0</v>
      </c>
    </row>
    <row r="333" spans="1:29" x14ac:dyDescent="0.3">
      <c r="A333" s="95">
        <v>317</v>
      </c>
      <c r="B333" s="94" t="s">
        <v>438</v>
      </c>
      <c r="C333" s="55">
        <v>317</v>
      </c>
      <c r="D333" s="55" t="s">
        <v>541</v>
      </c>
      <c r="E333" s="55"/>
      <c r="F333" s="55"/>
      <c r="G333" s="55"/>
      <c r="H333" s="56"/>
      <c r="I333" s="57"/>
      <c r="J333" s="56"/>
      <c r="K333" s="93">
        <f t="shared" si="29"/>
        <v>0</v>
      </c>
      <c r="L333" s="92"/>
      <c r="M333" s="91">
        <v>0</v>
      </c>
      <c r="N333" s="91">
        <v>0</v>
      </c>
      <c r="O333" s="90">
        <v>0</v>
      </c>
      <c r="P333" s="89">
        <f t="shared" si="30"/>
        <v>0</v>
      </c>
      <c r="Q333" s="88">
        <f t="shared" si="34"/>
        <v>0</v>
      </c>
      <c r="R333" s="92"/>
      <c r="S333" s="91">
        <v>0</v>
      </c>
      <c r="T333" s="91">
        <v>0</v>
      </c>
      <c r="U333" s="90">
        <v>0</v>
      </c>
      <c r="V333" s="89">
        <f t="shared" si="31"/>
        <v>0</v>
      </c>
      <c r="W333" s="88">
        <f t="shared" si="35"/>
        <v>0</v>
      </c>
      <c r="X333" s="92"/>
      <c r="Y333" s="91">
        <v>0</v>
      </c>
      <c r="Z333" s="91">
        <v>0</v>
      </c>
      <c r="AA333" s="90">
        <v>0</v>
      </c>
      <c r="AB333" s="89">
        <f t="shared" si="32"/>
        <v>0</v>
      </c>
      <c r="AC333" s="88">
        <f t="shared" si="33"/>
        <v>0</v>
      </c>
    </row>
    <row r="334" spans="1:29" x14ac:dyDescent="0.3">
      <c r="A334" s="95">
        <v>318</v>
      </c>
      <c r="B334" s="94" t="s">
        <v>438</v>
      </c>
      <c r="C334" s="55">
        <v>318</v>
      </c>
      <c r="D334" s="55" t="s">
        <v>540</v>
      </c>
      <c r="E334" s="55"/>
      <c r="F334" s="55"/>
      <c r="G334" s="55"/>
      <c r="H334" s="56"/>
      <c r="I334" s="57"/>
      <c r="J334" s="56"/>
      <c r="K334" s="93">
        <f t="shared" si="29"/>
        <v>0</v>
      </c>
      <c r="L334" s="92"/>
      <c r="M334" s="91">
        <v>0</v>
      </c>
      <c r="N334" s="91">
        <v>0</v>
      </c>
      <c r="O334" s="90">
        <v>0</v>
      </c>
      <c r="P334" s="89">
        <f t="shared" si="30"/>
        <v>0</v>
      </c>
      <c r="Q334" s="88">
        <f t="shared" si="34"/>
        <v>0</v>
      </c>
      <c r="R334" s="92"/>
      <c r="S334" s="91">
        <v>0</v>
      </c>
      <c r="T334" s="91">
        <v>0</v>
      </c>
      <c r="U334" s="90">
        <v>0</v>
      </c>
      <c r="V334" s="89">
        <f t="shared" si="31"/>
        <v>0</v>
      </c>
      <c r="W334" s="88">
        <f t="shared" si="35"/>
        <v>0</v>
      </c>
      <c r="X334" s="92"/>
      <c r="Y334" s="91">
        <v>0</v>
      </c>
      <c r="Z334" s="91">
        <v>0</v>
      </c>
      <c r="AA334" s="90">
        <v>0</v>
      </c>
      <c r="AB334" s="89">
        <f t="shared" si="32"/>
        <v>0</v>
      </c>
      <c r="AC334" s="88">
        <f t="shared" si="33"/>
        <v>0</v>
      </c>
    </row>
    <row r="335" spans="1:29" x14ac:dyDescent="0.3">
      <c r="A335" s="95">
        <v>319</v>
      </c>
      <c r="B335" s="94" t="s">
        <v>438</v>
      </c>
      <c r="C335" s="55">
        <v>319</v>
      </c>
      <c r="D335" s="55" t="s">
        <v>539</v>
      </c>
      <c r="E335" s="55"/>
      <c r="F335" s="55"/>
      <c r="G335" s="55"/>
      <c r="H335" s="56"/>
      <c r="I335" s="57"/>
      <c r="J335" s="56"/>
      <c r="K335" s="93">
        <f t="shared" si="29"/>
        <v>0</v>
      </c>
      <c r="L335" s="92"/>
      <c r="M335" s="91">
        <v>0</v>
      </c>
      <c r="N335" s="91">
        <v>0</v>
      </c>
      <c r="O335" s="90">
        <v>0</v>
      </c>
      <c r="P335" s="89">
        <f t="shared" si="30"/>
        <v>0</v>
      </c>
      <c r="Q335" s="88">
        <f t="shared" si="34"/>
        <v>0</v>
      </c>
      <c r="R335" s="92"/>
      <c r="S335" s="91">
        <v>0</v>
      </c>
      <c r="T335" s="91">
        <v>0</v>
      </c>
      <c r="U335" s="90">
        <v>0</v>
      </c>
      <c r="V335" s="89">
        <f t="shared" si="31"/>
        <v>0</v>
      </c>
      <c r="W335" s="88">
        <f t="shared" si="35"/>
        <v>0</v>
      </c>
      <c r="X335" s="92"/>
      <c r="Y335" s="91">
        <v>0</v>
      </c>
      <c r="Z335" s="91">
        <v>0</v>
      </c>
      <c r="AA335" s="90">
        <v>0</v>
      </c>
      <c r="AB335" s="89">
        <f t="shared" si="32"/>
        <v>0</v>
      </c>
      <c r="AC335" s="88">
        <f t="shared" si="33"/>
        <v>0</v>
      </c>
    </row>
    <row r="336" spans="1:29" x14ac:dyDescent="0.3">
      <c r="A336" s="95">
        <v>320</v>
      </c>
      <c r="B336" s="94" t="s">
        <v>438</v>
      </c>
      <c r="C336" s="55">
        <v>320</v>
      </c>
      <c r="D336" s="55" t="s">
        <v>310</v>
      </c>
      <c r="E336" s="55"/>
      <c r="F336" s="55"/>
      <c r="G336" s="55"/>
      <c r="H336" s="56"/>
      <c r="I336" s="57"/>
      <c r="J336" s="56"/>
      <c r="K336" s="93">
        <f t="shared" ref="K336:K399" si="36">IF(I336=0,0,H336*8*(1/I336))</f>
        <v>0</v>
      </c>
      <c r="L336" s="92"/>
      <c r="M336" s="91">
        <v>0</v>
      </c>
      <c r="N336" s="91">
        <v>0</v>
      </c>
      <c r="O336" s="90">
        <v>0</v>
      </c>
      <c r="P336" s="89">
        <f t="shared" ref="P336:P399" si="37">IF(I336=0,0,IF(M336=0,0,1/I336*N336))</f>
        <v>0</v>
      </c>
      <c r="Q336" s="88">
        <f t="shared" si="34"/>
        <v>0</v>
      </c>
      <c r="R336" s="92"/>
      <c r="S336" s="91">
        <v>0</v>
      </c>
      <c r="T336" s="91">
        <v>0</v>
      </c>
      <c r="U336" s="90">
        <v>0</v>
      </c>
      <c r="V336" s="89">
        <f t="shared" ref="V336:V399" si="38">IF(O336=0,0,IF(S336=0,0,1/O336*T336))</f>
        <v>0</v>
      </c>
      <c r="W336" s="88">
        <f t="shared" si="35"/>
        <v>0</v>
      </c>
      <c r="X336" s="92"/>
      <c r="Y336" s="91">
        <v>0</v>
      </c>
      <c r="Z336" s="91">
        <v>0</v>
      </c>
      <c r="AA336" s="90">
        <v>0</v>
      </c>
      <c r="AB336" s="89">
        <f t="shared" ref="AB336:AB399" si="39">IF(U336=0,0,IF(Y336=0,0,1/U336*Z336))</f>
        <v>0</v>
      </c>
      <c r="AC336" s="88">
        <f t="shared" ref="AC336:AC399" si="40">IF(Y336=0,0,IF(W336=0,0,T336*8*Y336/AB336))</f>
        <v>0</v>
      </c>
    </row>
    <row r="337" spans="1:29" x14ac:dyDescent="0.3">
      <c r="A337" s="95">
        <v>321</v>
      </c>
      <c r="B337" s="94" t="s">
        <v>438</v>
      </c>
      <c r="C337" s="55">
        <v>321</v>
      </c>
      <c r="D337" s="55" t="s">
        <v>312</v>
      </c>
      <c r="E337" s="55"/>
      <c r="F337" s="55"/>
      <c r="G337" s="55"/>
      <c r="H337" s="56"/>
      <c r="I337" s="57"/>
      <c r="J337" s="56"/>
      <c r="K337" s="93">
        <f t="shared" si="36"/>
        <v>0</v>
      </c>
      <c r="L337" s="92"/>
      <c r="M337" s="91">
        <v>0</v>
      </c>
      <c r="N337" s="91">
        <v>0</v>
      </c>
      <c r="O337" s="90">
        <v>0</v>
      </c>
      <c r="P337" s="89">
        <f t="shared" si="37"/>
        <v>0</v>
      </c>
      <c r="Q337" s="88">
        <f t="shared" ref="Q337:Q400" si="41">IF(N337=0,0,K337/N337)</f>
        <v>0</v>
      </c>
      <c r="R337" s="92"/>
      <c r="S337" s="91">
        <v>0</v>
      </c>
      <c r="T337" s="91">
        <v>0</v>
      </c>
      <c r="U337" s="90">
        <v>0</v>
      </c>
      <c r="V337" s="89">
        <f t="shared" si="38"/>
        <v>0</v>
      </c>
      <c r="W337" s="88">
        <f t="shared" ref="W337:W400" si="42">IF(K337=0,0,IF(T337=0,0,Q337/T337))</f>
        <v>0</v>
      </c>
      <c r="X337" s="92"/>
      <c r="Y337" s="91">
        <v>0</v>
      </c>
      <c r="Z337" s="91">
        <v>0</v>
      </c>
      <c r="AA337" s="90">
        <v>0</v>
      </c>
      <c r="AB337" s="89">
        <f t="shared" si="39"/>
        <v>0</v>
      </c>
      <c r="AC337" s="88">
        <f t="shared" si="40"/>
        <v>0</v>
      </c>
    </row>
    <row r="338" spans="1:29" x14ac:dyDescent="0.3">
      <c r="A338" s="95">
        <v>322</v>
      </c>
      <c r="B338" s="94" t="s">
        <v>438</v>
      </c>
      <c r="C338" s="55">
        <v>322</v>
      </c>
      <c r="D338" s="55" t="s">
        <v>314</v>
      </c>
      <c r="E338" s="55"/>
      <c r="F338" s="55"/>
      <c r="G338" s="55"/>
      <c r="H338" s="56"/>
      <c r="I338" s="57"/>
      <c r="J338" s="56"/>
      <c r="K338" s="93">
        <f t="shared" si="36"/>
        <v>0</v>
      </c>
      <c r="L338" s="92"/>
      <c r="M338" s="91">
        <v>0</v>
      </c>
      <c r="N338" s="91">
        <v>0</v>
      </c>
      <c r="O338" s="90">
        <v>0</v>
      </c>
      <c r="P338" s="89">
        <f t="shared" si="37"/>
        <v>0</v>
      </c>
      <c r="Q338" s="88">
        <f t="shared" si="41"/>
        <v>0</v>
      </c>
      <c r="R338" s="92"/>
      <c r="S338" s="91">
        <v>0</v>
      </c>
      <c r="T338" s="91">
        <v>0</v>
      </c>
      <c r="U338" s="90">
        <v>0</v>
      </c>
      <c r="V338" s="89">
        <f t="shared" si="38"/>
        <v>0</v>
      </c>
      <c r="W338" s="88">
        <f t="shared" si="42"/>
        <v>0</v>
      </c>
      <c r="X338" s="92"/>
      <c r="Y338" s="91">
        <v>0</v>
      </c>
      <c r="Z338" s="91">
        <v>0</v>
      </c>
      <c r="AA338" s="90">
        <v>0</v>
      </c>
      <c r="AB338" s="89">
        <f t="shared" si="39"/>
        <v>0</v>
      </c>
      <c r="AC338" s="88">
        <f t="shared" si="40"/>
        <v>0</v>
      </c>
    </row>
    <row r="339" spans="1:29" x14ac:dyDescent="0.3">
      <c r="A339" s="95">
        <v>323</v>
      </c>
      <c r="B339" s="94" t="s">
        <v>438</v>
      </c>
      <c r="C339" s="55">
        <v>323</v>
      </c>
      <c r="D339" s="55" t="s">
        <v>316</v>
      </c>
      <c r="E339" s="55"/>
      <c r="F339" s="55"/>
      <c r="G339" s="55"/>
      <c r="H339" s="56"/>
      <c r="I339" s="57"/>
      <c r="J339" s="56"/>
      <c r="K339" s="93">
        <f t="shared" si="36"/>
        <v>0</v>
      </c>
      <c r="L339" s="92"/>
      <c r="M339" s="91">
        <v>0</v>
      </c>
      <c r="N339" s="91">
        <v>0</v>
      </c>
      <c r="O339" s="90">
        <v>0</v>
      </c>
      <c r="P339" s="89">
        <f t="shared" si="37"/>
        <v>0</v>
      </c>
      <c r="Q339" s="88">
        <f t="shared" si="41"/>
        <v>0</v>
      </c>
      <c r="R339" s="92"/>
      <c r="S339" s="91">
        <v>0</v>
      </c>
      <c r="T339" s="91">
        <v>0</v>
      </c>
      <c r="U339" s="90">
        <v>0</v>
      </c>
      <c r="V339" s="89">
        <f t="shared" si="38"/>
        <v>0</v>
      </c>
      <c r="W339" s="88">
        <f t="shared" si="42"/>
        <v>0</v>
      </c>
      <c r="X339" s="92"/>
      <c r="Y339" s="91">
        <v>0</v>
      </c>
      <c r="Z339" s="91">
        <v>0</v>
      </c>
      <c r="AA339" s="90">
        <v>0</v>
      </c>
      <c r="AB339" s="89">
        <f t="shared" si="39"/>
        <v>0</v>
      </c>
      <c r="AC339" s="88">
        <f t="shared" si="40"/>
        <v>0</v>
      </c>
    </row>
    <row r="340" spans="1:29" s="96" customFormat="1" x14ac:dyDescent="0.3">
      <c r="A340" s="95">
        <v>324</v>
      </c>
      <c r="B340" s="94" t="s">
        <v>438</v>
      </c>
      <c r="C340" s="55">
        <v>324</v>
      </c>
      <c r="D340" s="55" t="s">
        <v>318</v>
      </c>
      <c r="E340" s="55"/>
      <c r="F340" s="55"/>
      <c r="G340" s="55"/>
      <c r="H340" s="56"/>
      <c r="I340" s="57"/>
      <c r="J340" s="56"/>
      <c r="K340" s="93">
        <f t="shared" si="36"/>
        <v>0</v>
      </c>
      <c r="L340" s="92"/>
      <c r="M340" s="91">
        <v>0</v>
      </c>
      <c r="N340" s="91">
        <v>0</v>
      </c>
      <c r="O340" s="90">
        <v>0</v>
      </c>
      <c r="P340" s="89">
        <f t="shared" si="37"/>
        <v>0</v>
      </c>
      <c r="Q340" s="88">
        <f t="shared" si="41"/>
        <v>0</v>
      </c>
      <c r="R340" s="92"/>
      <c r="S340" s="91">
        <v>0</v>
      </c>
      <c r="T340" s="91">
        <v>0</v>
      </c>
      <c r="U340" s="90">
        <v>0</v>
      </c>
      <c r="V340" s="89">
        <f t="shared" si="38"/>
        <v>0</v>
      </c>
      <c r="W340" s="88">
        <f t="shared" si="42"/>
        <v>0</v>
      </c>
      <c r="X340" s="92"/>
      <c r="Y340" s="91">
        <v>0</v>
      </c>
      <c r="Z340" s="91">
        <v>0</v>
      </c>
      <c r="AA340" s="90">
        <v>0</v>
      </c>
      <c r="AB340" s="89">
        <f t="shared" si="39"/>
        <v>0</v>
      </c>
      <c r="AC340" s="88">
        <f t="shared" si="40"/>
        <v>0</v>
      </c>
    </row>
    <row r="341" spans="1:29" x14ac:dyDescent="0.3">
      <c r="A341" s="95">
        <v>325</v>
      </c>
      <c r="B341" s="94" t="s">
        <v>438</v>
      </c>
      <c r="C341" s="55">
        <v>325</v>
      </c>
      <c r="D341" s="55" t="s">
        <v>320</v>
      </c>
      <c r="E341" s="55"/>
      <c r="F341" s="55"/>
      <c r="G341" s="55"/>
      <c r="H341" s="56"/>
      <c r="I341" s="57"/>
      <c r="J341" s="56"/>
      <c r="K341" s="93">
        <f t="shared" si="36"/>
        <v>0</v>
      </c>
      <c r="L341" s="92"/>
      <c r="M341" s="91">
        <v>0</v>
      </c>
      <c r="N341" s="91">
        <v>0</v>
      </c>
      <c r="O341" s="90">
        <v>0</v>
      </c>
      <c r="P341" s="89">
        <f t="shared" si="37"/>
        <v>0</v>
      </c>
      <c r="Q341" s="88">
        <f t="shared" si="41"/>
        <v>0</v>
      </c>
      <c r="R341" s="92"/>
      <c r="S341" s="91">
        <v>0</v>
      </c>
      <c r="T341" s="91">
        <v>0</v>
      </c>
      <c r="U341" s="90">
        <v>0</v>
      </c>
      <c r="V341" s="89">
        <f t="shared" si="38"/>
        <v>0</v>
      </c>
      <c r="W341" s="88">
        <f t="shared" si="42"/>
        <v>0</v>
      </c>
      <c r="X341" s="92"/>
      <c r="Y341" s="91">
        <v>0</v>
      </c>
      <c r="Z341" s="91">
        <v>0</v>
      </c>
      <c r="AA341" s="90">
        <v>0</v>
      </c>
      <c r="AB341" s="89">
        <f t="shared" si="39"/>
        <v>0</v>
      </c>
      <c r="AC341" s="88">
        <f t="shared" si="40"/>
        <v>0</v>
      </c>
    </row>
    <row r="342" spans="1:29" x14ac:dyDescent="0.3">
      <c r="A342" s="95">
        <v>326</v>
      </c>
      <c r="B342" s="94" t="s">
        <v>438</v>
      </c>
      <c r="C342" s="55">
        <v>326</v>
      </c>
      <c r="D342" s="55" t="s">
        <v>322</v>
      </c>
      <c r="E342" s="55"/>
      <c r="F342" s="55"/>
      <c r="G342" s="55"/>
      <c r="H342" s="56"/>
      <c r="I342" s="57"/>
      <c r="J342" s="56"/>
      <c r="K342" s="93">
        <f t="shared" si="36"/>
        <v>0</v>
      </c>
      <c r="L342" s="92"/>
      <c r="M342" s="91">
        <v>0</v>
      </c>
      <c r="N342" s="91">
        <v>0</v>
      </c>
      <c r="O342" s="90">
        <v>0</v>
      </c>
      <c r="P342" s="89">
        <f t="shared" si="37"/>
        <v>0</v>
      </c>
      <c r="Q342" s="88">
        <f t="shared" si="41"/>
        <v>0</v>
      </c>
      <c r="R342" s="92"/>
      <c r="S342" s="91">
        <v>0</v>
      </c>
      <c r="T342" s="91">
        <v>0</v>
      </c>
      <c r="U342" s="90">
        <v>0</v>
      </c>
      <c r="V342" s="89">
        <f t="shared" si="38"/>
        <v>0</v>
      </c>
      <c r="W342" s="88">
        <f t="shared" si="42"/>
        <v>0</v>
      </c>
      <c r="X342" s="92"/>
      <c r="Y342" s="91">
        <v>0</v>
      </c>
      <c r="Z342" s="91">
        <v>0</v>
      </c>
      <c r="AA342" s="90">
        <v>0</v>
      </c>
      <c r="AB342" s="89">
        <f t="shared" si="39"/>
        <v>0</v>
      </c>
      <c r="AC342" s="88">
        <f t="shared" si="40"/>
        <v>0</v>
      </c>
    </row>
    <row r="343" spans="1:29" x14ac:dyDescent="0.3">
      <c r="A343" s="95">
        <v>327</v>
      </c>
      <c r="B343" s="94" t="s">
        <v>438</v>
      </c>
      <c r="C343" s="55">
        <v>327</v>
      </c>
      <c r="D343" s="55" t="s">
        <v>324</v>
      </c>
      <c r="E343" s="55"/>
      <c r="F343" s="55"/>
      <c r="G343" s="55"/>
      <c r="H343" s="56"/>
      <c r="I343" s="57"/>
      <c r="J343" s="56"/>
      <c r="K343" s="93">
        <f t="shared" si="36"/>
        <v>0</v>
      </c>
      <c r="L343" s="92"/>
      <c r="M343" s="91">
        <v>0</v>
      </c>
      <c r="N343" s="91">
        <v>0</v>
      </c>
      <c r="O343" s="90">
        <v>0</v>
      </c>
      <c r="P343" s="89">
        <f t="shared" si="37"/>
        <v>0</v>
      </c>
      <c r="Q343" s="88">
        <f t="shared" si="41"/>
        <v>0</v>
      </c>
      <c r="R343" s="92"/>
      <c r="S343" s="91">
        <v>0</v>
      </c>
      <c r="T343" s="91">
        <v>0</v>
      </c>
      <c r="U343" s="90">
        <v>0</v>
      </c>
      <c r="V343" s="89">
        <f t="shared" si="38"/>
        <v>0</v>
      </c>
      <c r="W343" s="88">
        <f t="shared" si="42"/>
        <v>0</v>
      </c>
      <c r="X343" s="92"/>
      <c r="Y343" s="91">
        <v>0</v>
      </c>
      <c r="Z343" s="91">
        <v>0</v>
      </c>
      <c r="AA343" s="90">
        <v>0</v>
      </c>
      <c r="AB343" s="89">
        <f t="shared" si="39"/>
        <v>0</v>
      </c>
      <c r="AC343" s="88">
        <f t="shared" si="40"/>
        <v>0</v>
      </c>
    </row>
    <row r="344" spans="1:29" x14ac:dyDescent="0.3">
      <c r="A344" s="95">
        <v>328</v>
      </c>
      <c r="B344" s="94" t="s">
        <v>438</v>
      </c>
      <c r="C344" s="55">
        <v>328</v>
      </c>
      <c r="D344" s="55" t="s">
        <v>326</v>
      </c>
      <c r="E344" s="55"/>
      <c r="F344" s="55"/>
      <c r="G344" s="55"/>
      <c r="H344" s="56"/>
      <c r="I344" s="57"/>
      <c r="J344" s="56"/>
      <c r="K344" s="93">
        <f t="shared" si="36"/>
        <v>0</v>
      </c>
      <c r="L344" s="92"/>
      <c r="M344" s="91">
        <v>0</v>
      </c>
      <c r="N344" s="91">
        <v>0</v>
      </c>
      <c r="O344" s="90">
        <v>0</v>
      </c>
      <c r="P344" s="89">
        <f t="shared" si="37"/>
        <v>0</v>
      </c>
      <c r="Q344" s="88">
        <f t="shared" si="41"/>
        <v>0</v>
      </c>
      <c r="R344" s="92"/>
      <c r="S344" s="91">
        <v>0</v>
      </c>
      <c r="T344" s="91">
        <v>0</v>
      </c>
      <c r="U344" s="90">
        <v>0</v>
      </c>
      <c r="V344" s="89">
        <f t="shared" si="38"/>
        <v>0</v>
      </c>
      <c r="W344" s="88">
        <f t="shared" si="42"/>
        <v>0</v>
      </c>
      <c r="X344" s="92"/>
      <c r="Y344" s="91">
        <v>0</v>
      </c>
      <c r="Z344" s="91">
        <v>0</v>
      </c>
      <c r="AA344" s="90">
        <v>0</v>
      </c>
      <c r="AB344" s="89">
        <f t="shared" si="39"/>
        <v>0</v>
      </c>
      <c r="AC344" s="88">
        <f t="shared" si="40"/>
        <v>0</v>
      </c>
    </row>
    <row r="345" spans="1:29" x14ac:dyDescent="0.3">
      <c r="A345" s="95">
        <v>329</v>
      </c>
      <c r="B345" s="94" t="s">
        <v>438</v>
      </c>
      <c r="C345" s="55">
        <v>329</v>
      </c>
      <c r="D345" s="55" t="s">
        <v>328</v>
      </c>
      <c r="E345" s="55"/>
      <c r="F345" s="55"/>
      <c r="G345" s="55"/>
      <c r="H345" s="56"/>
      <c r="I345" s="57"/>
      <c r="J345" s="56"/>
      <c r="K345" s="93">
        <f t="shared" si="36"/>
        <v>0</v>
      </c>
      <c r="L345" s="92"/>
      <c r="M345" s="91">
        <v>0</v>
      </c>
      <c r="N345" s="91">
        <v>0</v>
      </c>
      <c r="O345" s="90">
        <v>0</v>
      </c>
      <c r="P345" s="89">
        <f t="shared" si="37"/>
        <v>0</v>
      </c>
      <c r="Q345" s="88">
        <f t="shared" si="41"/>
        <v>0</v>
      </c>
      <c r="R345" s="92"/>
      <c r="S345" s="91">
        <v>0</v>
      </c>
      <c r="T345" s="91">
        <v>0</v>
      </c>
      <c r="U345" s="90">
        <v>0</v>
      </c>
      <c r="V345" s="89">
        <f t="shared" si="38"/>
        <v>0</v>
      </c>
      <c r="W345" s="88">
        <f t="shared" si="42"/>
        <v>0</v>
      </c>
      <c r="X345" s="92"/>
      <c r="Y345" s="91">
        <v>0</v>
      </c>
      <c r="Z345" s="91">
        <v>0</v>
      </c>
      <c r="AA345" s="90">
        <v>0</v>
      </c>
      <c r="AB345" s="89">
        <f t="shared" si="39"/>
        <v>0</v>
      </c>
      <c r="AC345" s="88">
        <f t="shared" si="40"/>
        <v>0</v>
      </c>
    </row>
    <row r="346" spans="1:29" x14ac:dyDescent="0.3">
      <c r="A346" s="95">
        <v>330</v>
      </c>
      <c r="B346" s="94" t="s">
        <v>438</v>
      </c>
      <c r="C346" s="55">
        <v>330</v>
      </c>
      <c r="D346" s="55" t="s">
        <v>330</v>
      </c>
      <c r="E346" s="55"/>
      <c r="F346" s="55"/>
      <c r="G346" s="55"/>
      <c r="H346" s="56"/>
      <c r="I346" s="57"/>
      <c r="J346" s="56"/>
      <c r="K346" s="93">
        <f t="shared" si="36"/>
        <v>0</v>
      </c>
      <c r="L346" s="92"/>
      <c r="M346" s="91">
        <v>0</v>
      </c>
      <c r="N346" s="91">
        <v>0</v>
      </c>
      <c r="O346" s="90">
        <v>0</v>
      </c>
      <c r="P346" s="89">
        <f t="shared" si="37"/>
        <v>0</v>
      </c>
      <c r="Q346" s="88">
        <f t="shared" si="41"/>
        <v>0</v>
      </c>
      <c r="R346" s="92"/>
      <c r="S346" s="91">
        <v>0</v>
      </c>
      <c r="T346" s="91">
        <v>0</v>
      </c>
      <c r="U346" s="90">
        <v>0</v>
      </c>
      <c r="V346" s="89">
        <f t="shared" si="38"/>
        <v>0</v>
      </c>
      <c r="W346" s="88">
        <f t="shared" si="42"/>
        <v>0</v>
      </c>
      <c r="X346" s="92"/>
      <c r="Y346" s="91">
        <v>0</v>
      </c>
      <c r="Z346" s="91">
        <v>0</v>
      </c>
      <c r="AA346" s="90">
        <v>0</v>
      </c>
      <c r="AB346" s="89">
        <f t="shared" si="39"/>
        <v>0</v>
      </c>
      <c r="AC346" s="88">
        <f t="shared" si="40"/>
        <v>0</v>
      </c>
    </row>
    <row r="347" spans="1:29" x14ac:dyDescent="0.3">
      <c r="A347" s="95">
        <v>331</v>
      </c>
      <c r="B347" s="94" t="s">
        <v>438</v>
      </c>
      <c r="C347" s="55">
        <v>331</v>
      </c>
      <c r="D347" s="55" t="s">
        <v>332</v>
      </c>
      <c r="E347" s="55"/>
      <c r="F347" s="55"/>
      <c r="G347" s="55"/>
      <c r="H347" s="56"/>
      <c r="I347" s="57"/>
      <c r="J347" s="56"/>
      <c r="K347" s="93">
        <f t="shared" si="36"/>
        <v>0</v>
      </c>
      <c r="L347" s="92"/>
      <c r="M347" s="91">
        <v>0</v>
      </c>
      <c r="N347" s="91">
        <v>0</v>
      </c>
      <c r="O347" s="90">
        <v>0</v>
      </c>
      <c r="P347" s="89">
        <f t="shared" si="37"/>
        <v>0</v>
      </c>
      <c r="Q347" s="88">
        <f t="shared" si="41"/>
        <v>0</v>
      </c>
      <c r="R347" s="92"/>
      <c r="S347" s="91">
        <v>0</v>
      </c>
      <c r="T347" s="91">
        <v>0</v>
      </c>
      <c r="U347" s="90">
        <v>0</v>
      </c>
      <c r="V347" s="89">
        <f t="shared" si="38"/>
        <v>0</v>
      </c>
      <c r="W347" s="88">
        <f t="shared" si="42"/>
        <v>0</v>
      </c>
      <c r="X347" s="92"/>
      <c r="Y347" s="91">
        <v>0</v>
      </c>
      <c r="Z347" s="91">
        <v>0</v>
      </c>
      <c r="AA347" s="90">
        <v>0</v>
      </c>
      <c r="AB347" s="89">
        <f t="shared" si="39"/>
        <v>0</v>
      </c>
      <c r="AC347" s="88">
        <f t="shared" si="40"/>
        <v>0</v>
      </c>
    </row>
    <row r="348" spans="1:29" x14ac:dyDescent="0.3">
      <c r="A348" s="95">
        <v>332</v>
      </c>
      <c r="B348" s="94" t="s">
        <v>438</v>
      </c>
      <c r="C348" s="55">
        <v>332</v>
      </c>
      <c r="D348" s="55" t="s">
        <v>334</v>
      </c>
      <c r="E348" s="55"/>
      <c r="F348" s="55"/>
      <c r="G348" s="55"/>
      <c r="H348" s="56"/>
      <c r="I348" s="57"/>
      <c r="J348" s="56"/>
      <c r="K348" s="93">
        <f t="shared" si="36"/>
        <v>0</v>
      </c>
      <c r="L348" s="92"/>
      <c r="M348" s="91">
        <v>0</v>
      </c>
      <c r="N348" s="91">
        <v>0</v>
      </c>
      <c r="O348" s="90">
        <v>0</v>
      </c>
      <c r="P348" s="89">
        <f t="shared" si="37"/>
        <v>0</v>
      </c>
      <c r="Q348" s="88">
        <f t="shared" si="41"/>
        <v>0</v>
      </c>
      <c r="R348" s="92"/>
      <c r="S348" s="91">
        <v>0</v>
      </c>
      <c r="T348" s="91">
        <v>0</v>
      </c>
      <c r="U348" s="90">
        <v>0</v>
      </c>
      <c r="V348" s="89">
        <f t="shared" si="38"/>
        <v>0</v>
      </c>
      <c r="W348" s="88">
        <f t="shared" si="42"/>
        <v>0</v>
      </c>
      <c r="X348" s="92"/>
      <c r="Y348" s="91">
        <v>0</v>
      </c>
      <c r="Z348" s="91">
        <v>0</v>
      </c>
      <c r="AA348" s="90">
        <v>0</v>
      </c>
      <c r="AB348" s="89">
        <f t="shared" si="39"/>
        <v>0</v>
      </c>
      <c r="AC348" s="88">
        <f t="shared" si="40"/>
        <v>0</v>
      </c>
    </row>
    <row r="349" spans="1:29" x14ac:dyDescent="0.3">
      <c r="A349" s="95">
        <v>333</v>
      </c>
      <c r="B349" s="94" t="s">
        <v>438</v>
      </c>
      <c r="C349" s="55">
        <v>333</v>
      </c>
      <c r="D349" s="55" t="s">
        <v>336</v>
      </c>
      <c r="E349" s="55"/>
      <c r="F349" s="55"/>
      <c r="G349" s="55"/>
      <c r="H349" s="56"/>
      <c r="I349" s="57"/>
      <c r="J349" s="56"/>
      <c r="K349" s="93">
        <f t="shared" si="36"/>
        <v>0</v>
      </c>
      <c r="L349" s="92"/>
      <c r="M349" s="91">
        <v>0</v>
      </c>
      <c r="N349" s="91">
        <v>0</v>
      </c>
      <c r="O349" s="90">
        <v>0</v>
      </c>
      <c r="P349" s="89">
        <f t="shared" si="37"/>
        <v>0</v>
      </c>
      <c r="Q349" s="88">
        <f t="shared" si="41"/>
        <v>0</v>
      </c>
      <c r="R349" s="92"/>
      <c r="S349" s="91">
        <v>0</v>
      </c>
      <c r="T349" s="91">
        <v>0</v>
      </c>
      <c r="U349" s="90">
        <v>0</v>
      </c>
      <c r="V349" s="89">
        <f t="shared" si="38"/>
        <v>0</v>
      </c>
      <c r="W349" s="88">
        <f t="shared" si="42"/>
        <v>0</v>
      </c>
      <c r="X349" s="92"/>
      <c r="Y349" s="91">
        <v>0</v>
      </c>
      <c r="Z349" s="91">
        <v>0</v>
      </c>
      <c r="AA349" s="90">
        <v>0</v>
      </c>
      <c r="AB349" s="89">
        <f t="shared" si="39"/>
        <v>0</v>
      </c>
      <c r="AC349" s="88">
        <f t="shared" si="40"/>
        <v>0</v>
      </c>
    </row>
    <row r="350" spans="1:29" x14ac:dyDescent="0.3">
      <c r="A350" s="95">
        <v>334</v>
      </c>
      <c r="B350" s="94" t="s">
        <v>438</v>
      </c>
      <c r="C350" s="55">
        <v>334</v>
      </c>
      <c r="D350" s="55" t="s">
        <v>338</v>
      </c>
      <c r="E350" s="55"/>
      <c r="F350" s="55"/>
      <c r="G350" s="55"/>
      <c r="H350" s="56"/>
      <c r="I350" s="57"/>
      <c r="J350" s="56"/>
      <c r="K350" s="93">
        <f t="shared" si="36"/>
        <v>0</v>
      </c>
      <c r="L350" s="92"/>
      <c r="M350" s="91">
        <v>0</v>
      </c>
      <c r="N350" s="91">
        <v>0</v>
      </c>
      <c r="O350" s="90">
        <v>0</v>
      </c>
      <c r="P350" s="89">
        <f t="shared" si="37"/>
        <v>0</v>
      </c>
      <c r="Q350" s="88">
        <f t="shared" si="41"/>
        <v>0</v>
      </c>
      <c r="R350" s="92"/>
      <c r="S350" s="91">
        <v>0</v>
      </c>
      <c r="T350" s="91">
        <v>0</v>
      </c>
      <c r="U350" s="90">
        <v>0</v>
      </c>
      <c r="V350" s="89">
        <f t="shared" si="38"/>
        <v>0</v>
      </c>
      <c r="W350" s="88">
        <f t="shared" si="42"/>
        <v>0</v>
      </c>
      <c r="X350" s="92"/>
      <c r="Y350" s="91">
        <v>0</v>
      </c>
      <c r="Z350" s="91">
        <v>0</v>
      </c>
      <c r="AA350" s="90">
        <v>0</v>
      </c>
      <c r="AB350" s="89">
        <f t="shared" si="39"/>
        <v>0</v>
      </c>
      <c r="AC350" s="88">
        <f t="shared" si="40"/>
        <v>0</v>
      </c>
    </row>
    <row r="351" spans="1:29" x14ac:dyDescent="0.3">
      <c r="A351" s="95">
        <v>335</v>
      </c>
      <c r="B351" s="94" t="s">
        <v>438</v>
      </c>
      <c r="C351" s="55">
        <v>335</v>
      </c>
      <c r="D351" s="55" t="s">
        <v>340</v>
      </c>
      <c r="E351" s="55"/>
      <c r="F351" s="55"/>
      <c r="G351" s="55"/>
      <c r="H351" s="56"/>
      <c r="I351" s="57"/>
      <c r="J351" s="56"/>
      <c r="K351" s="93">
        <f t="shared" si="36"/>
        <v>0</v>
      </c>
      <c r="L351" s="92"/>
      <c r="M351" s="91">
        <v>0</v>
      </c>
      <c r="N351" s="91">
        <v>0</v>
      </c>
      <c r="O351" s="90">
        <v>0</v>
      </c>
      <c r="P351" s="89">
        <f t="shared" si="37"/>
        <v>0</v>
      </c>
      <c r="Q351" s="88">
        <f t="shared" si="41"/>
        <v>0</v>
      </c>
      <c r="R351" s="92"/>
      <c r="S351" s="91">
        <v>0</v>
      </c>
      <c r="T351" s="91">
        <v>0</v>
      </c>
      <c r="U351" s="90">
        <v>0</v>
      </c>
      <c r="V351" s="89">
        <f t="shared" si="38"/>
        <v>0</v>
      </c>
      <c r="W351" s="88">
        <f t="shared" si="42"/>
        <v>0</v>
      </c>
      <c r="X351" s="92"/>
      <c r="Y351" s="91">
        <v>0</v>
      </c>
      <c r="Z351" s="91">
        <v>0</v>
      </c>
      <c r="AA351" s="90">
        <v>0</v>
      </c>
      <c r="AB351" s="89">
        <f t="shared" si="39"/>
        <v>0</v>
      </c>
      <c r="AC351" s="88">
        <f t="shared" si="40"/>
        <v>0</v>
      </c>
    </row>
    <row r="352" spans="1:29" x14ac:dyDescent="0.3">
      <c r="A352" s="95">
        <v>336</v>
      </c>
      <c r="B352" s="94" t="s">
        <v>438</v>
      </c>
      <c r="C352" s="55">
        <v>336</v>
      </c>
      <c r="D352" s="55" t="s">
        <v>342</v>
      </c>
      <c r="E352" s="55"/>
      <c r="F352" s="55"/>
      <c r="G352" s="55"/>
      <c r="H352" s="56"/>
      <c r="I352" s="57"/>
      <c r="J352" s="56"/>
      <c r="K352" s="93">
        <f t="shared" si="36"/>
        <v>0</v>
      </c>
      <c r="L352" s="92"/>
      <c r="M352" s="91">
        <v>0</v>
      </c>
      <c r="N352" s="91">
        <v>0</v>
      </c>
      <c r="O352" s="90">
        <v>0</v>
      </c>
      <c r="P352" s="89">
        <f t="shared" si="37"/>
        <v>0</v>
      </c>
      <c r="Q352" s="88">
        <f t="shared" si="41"/>
        <v>0</v>
      </c>
      <c r="R352" s="92"/>
      <c r="S352" s="91">
        <v>0</v>
      </c>
      <c r="T352" s="91">
        <v>0</v>
      </c>
      <c r="U352" s="90">
        <v>0</v>
      </c>
      <c r="V352" s="89">
        <f t="shared" si="38"/>
        <v>0</v>
      </c>
      <c r="W352" s="88">
        <f t="shared" si="42"/>
        <v>0</v>
      </c>
      <c r="X352" s="92"/>
      <c r="Y352" s="91">
        <v>0</v>
      </c>
      <c r="Z352" s="91">
        <v>0</v>
      </c>
      <c r="AA352" s="90">
        <v>0</v>
      </c>
      <c r="AB352" s="89">
        <f t="shared" si="39"/>
        <v>0</v>
      </c>
      <c r="AC352" s="88">
        <f t="shared" si="40"/>
        <v>0</v>
      </c>
    </row>
    <row r="353" spans="1:29" x14ac:dyDescent="0.3">
      <c r="A353" s="95">
        <v>337</v>
      </c>
      <c r="B353" s="94" t="s">
        <v>438</v>
      </c>
      <c r="C353" s="55">
        <v>337</v>
      </c>
      <c r="D353" s="55" t="s">
        <v>344</v>
      </c>
      <c r="E353" s="55"/>
      <c r="F353" s="55"/>
      <c r="G353" s="55"/>
      <c r="H353" s="56"/>
      <c r="I353" s="57"/>
      <c r="J353" s="56"/>
      <c r="K353" s="93">
        <f t="shared" si="36"/>
        <v>0</v>
      </c>
      <c r="L353" s="92"/>
      <c r="M353" s="91">
        <v>0</v>
      </c>
      <c r="N353" s="91">
        <v>0</v>
      </c>
      <c r="O353" s="90">
        <v>0</v>
      </c>
      <c r="P353" s="89">
        <f t="shared" si="37"/>
        <v>0</v>
      </c>
      <c r="Q353" s="88">
        <f t="shared" si="41"/>
        <v>0</v>
      </c>
      <c r="R353" s="92"/>
      <c r="S353" s="91">
        <v>0</v>
      </c>
      <c r="T353" s="91">
        <v>0</v>
      </c>
      <c r="U353" s="90">
        <v>0</v>
      </c>
      <c r="V353" s="89">
        <f t="shared" si="38"/>
        <v>0</v>
      </c>
      <c r="W353" s="88">
        <f t="shared" si="42"/>
        <v>0</v>
      </c>
      <c r="X353" s="92"/>
      <c r="Y353" s="91">
        <v>0</v>
      </c>
      <c r="Z353" s="91">
        <v>0</v>
      </c>
      <c r="AA353" s="90">
        <v>0</v>
      </c>
      <c r="AB353" s="89">
        <f t="shared" si="39"/>
        <v>0</v>
      </c>
      <c r="AC353" s="88">
        <f t="shared" si="40"/>
        <v>0</v>
      </c>
    </row>
    <row r="354" spans="1:29" x14ac:dyDescent="0.3">
      <c r="A354" s="95">
        <v>338</v>
      </c>
      <c r="B354" s="94" t="s">
        <v>438</v>
      </c>
      <c r="C354" s="55">
        <v>338</v>
      </c>
      <c r="D354" s="55" t="s">
        <v>346</v>
      </c>
      <c r="E354" s="55"/>
      <c r="F354" s="55"/>
      <c r="G354" s="55"/>
      <c r="H354" s="56"/>
      <c r="I354" s="57"/>
      <c r="J354" s="56"/>
      <c r="K354" s="93">
        <f t="shared" si="36"/>
        <v>0</v>
      </c>
      <c r="L354" s="92"/>
      <c r="M354" s="91">
        <v>0</v>
      </c>
      <c r="N354" s="91">
        <v>0</v>
      </c>
      <c r="O354" s="90">
        <v>0</v>
      </c>
      <c r="P354" s="89">
        <f t="shared" si="37"/>
        <v>0</v>
      </c>
      <c r="Q354" s="88">
        <f t="shared" si="41"/>
        <v>0</v>
      </c>
      <c r="R354" s="92"/>
      <c r="S354" s="91">
        <v>0</v>
      </c>
      <c r="T354" s="91">
        <v>0</v>
      </c>
      <c r="U354" s="90">
        <v>0</v>
      </c>
      <c r="V354" s="89">
        <f t="shared" si="38"/>
        <v>0</v>
      </c>
      <c r="W354" s="88">
        <f t="shared" si="42"/>
        <v>0</v>
      </c>
      <c r="X354" s="92"/>
      <c r="Y354" s="91">
        <v>0</v>
      </c>
      <c r="Z354" s="91">
        <v>0</v>
      </c>
      <c r="AA354" s="90">
        <v>0</v>
      </c>
      <c r="AB354" s="89">
        <f t="shared" si="39"/>
        <v>0</v>
      </c>
      <c r="AC354" s="88">
        <f t="shared" si="40"/>
        <v>0</v>
      </c>
    </row>
    <row r="355" spans="1:29" x14ac:dyDescent="0.3">
      <c r="A355" s="95">
        <v>339</v>
      </c>
      <c r="B355" s="94" t="s">
        <v>438</v>
      </c>
      <c r="C355" s="55">
        <v>339</v>
      </c>
      <c r="D355" s="55" t="s">
        <v>348</v>
      </c>
      <c r="E355" s="55"/>
      <c r="F355" s="55"/>
      <c r="G355" s="55"/>
      <c r="H355" s="56"/>
      <c r="I355" s="57"/>
      <c r="J355" s="56"/>
      <c r="K355" s="93">
        <f t="shared" si="36"/>
        <v>0</v>
      </c>
      <c r="L355" s="92"/>
      <c r="M355" s="91">
        <v>0</v>
      </c>
      <c r="N355" s="91">
        <v>0</v>
      </c>
      <c r="O355" s="90">
        <v>0</v>
      </c>
      <c r="P355" s="89">
        <f t="shared" si="37"/>
        <v>0</v>
      </c>
      <c r="Q355" s="88">
        <f t="shared" si="41"/>
        <v>0</v>
      </c>
      <c r="R355" s="92"/>
      <c r="S355" s="91">
        <v>0</v>
      </c>
      <c r="T355" s="91">
        <v>0</v>
      </c>
      <c r="U355" s="90">
        <v>0</v>
      </c>
      <c r="V355" s="89">
        <f t="shared" si="38"/>
        <v>0</v>
      </c>
      <c r="W355" s="88">
        <f t="shared" si="42"/>
        <v>0</v>
      </c>
      <c r="X355" s="92"/>
      <c r="Y355" s="91">
        <v>0</v>
      </c>
      <c r="Z355" s="91">
        <v>0</v>
      </c>
      <c r="AA355" s="90">
        <v>0</v>
      </c>
      <c r="AB355" s="89">
        <f t="shared" si="39"/>
        <v>0</v>
      </c>
      <c r="AC355" s="88">
        <f t="shared" si="40"/>
        <v>0</v>
      </c>
    </row>
    <row r="356" spans="1:29" x14ac:dyDescent="0.3">
      <c r="A356" s="95">
        <v>340</v>
      </c>
      <c r="B356" s="94" t="s">
        <v>438</v>
      </c>
      <c r="C356" s="55">
        <v>340</v>
      </c>
      <c r="D356" s="55" t="s">
        <v>350</v>
      </c>
      <c r="E356" s="55"/>
      <c r="F356" s="55"/>
      <c r="G356" s="55"/>
      <c r="H356" s="56"/>
      <c r="I356" s="57"/>
      <c r="J356" s="56"/>
      <c r="K356" s="93">
        <f t="shared" si="36"/>
        <v>0</v>
      </c>
      <c r="L356" s="92"/>
      <c r="M356" s="91">
        <v>0</v>
      </c>
      <c r="N356" s="91">
        <v>0</v>
      </c>
      <c r="O356" s="90">
        <v>0</v>
      </c>
      <c r="P356" s="89">
        <f t="shared" si="37"/>
        <v>0</v>
      </c>
      <c r="Q356" s="88">
        <f t="shared" si="41"/>
        <v>0</v>
      </c>
      <c r="R356" s="92"/>
      <c r="S356" s="91">
        <v>0</v>
      </c>
      <c r="T356" s="91">
        <v>0</v>
      </c>
      <c r="U356" s="90">
        <v>0</v>
      </c>
      <c r="V356" s="89">
        <f t="shared" si="38"/>
        <v>0</v>
      </c>
      <c r="W356" s="88">
        <f t="shared" si="42"/>
        <v>0</v>
      </c>
      <c r="X356" s="92"/>
      <c r="Y356" s="91">
        <v>0</v>
      </c>
      <c r="Z356" s="91">
        <v>0</v>
      </c>
      <c r="AA356" s="90">
        <v>0</v>
      </c>
      <c r="AB356" s="89">
        <f t="shared" si="39"/>
        <v>0</v>
      </c>
      <c r="AC356" s="88">
        <f t="shared" si="40"/>
        <v>0</v>
      </c>
    </row>
    <row r="357" spans="1:29" x14ac:dyDescent="0.3">
      <c r="A357" s="95">
        <v>341</v>
      </c>
      <c r="B357" s="94" t="s">
        <v>438</v>
      </c>
      <c r="C357" s="55">
        <v>341</v>
      </c>
      <c r="D357" s="55" t="s">
        <v>538</v>
      </c>
      <c r="E357" s="55"/>
      <c r="F357" s="55"/>
      <c r="G357" s="55"/>
      <c r="H357" s="56"/>
      <c r="I357" s="57"/>
      <c r="J357" s="56"/>
      <c r="K357" s="93">
        <f t="shared" si="36"/>
        <v>0</v>
      </c>
      <c r="L357" s="92"/>
      <c r="M357" s="91">
        <v>0</v>
      </c>
      <c r="N357" s="91">
        <v>0</v>
      </c>
      <c r="O357" s="90">
        <v>0</v>
      </c>
      <c r="P357" s="89">
        <f t="shared" si="37"/>
        <v>0</v>
      </c>
      <c r="Q357" s="88">
        <f t="shared" si="41"/>
        <v>0</v>
      </c>
      <c r="R357" s="92"/>
      <c r="S357" s="91">
        <v>0</v>
      </c>
      <c r="T357" s="91">
        <v>0</v>
      </c>
      <c r="U357" s="90">
        <v>0</v>
      </c>
      <c r="V357" s="89">
        <f t="shared" si="38"/>
        <v>0</v>
      </c>
      <c r="W357" s="88">
        <f t="shared" si="42"/>
        <v>0</v>
      </c>
      <c r="X357" s="92"/>
      <c r="Y357" s="91">
        <v>0</v>
      </c>
      <c r="Z357" s="91">
        <v>0</v>
      </c>
      <c r="AA357" s="90">
        <v>0</v>
      </c>
      <c r="AB357" s="89">
        <f t="shared" si="39"/>
        <v>0</v>
      </c>
      <c r="AC357" s="88">
        <f t="shared" si="40"/>
        <v>0</v>
      </c>
    </row>
    <row r="358" spans="1:29" x14ac:dyDescent="0.3">
      <c r="A358" s="95">
        <v>342</v>
      </c>
      <c r="B358" s="94" t="s">
        <v>438</v>
      </c>
      <c r="C358" s="55">
        <v>342</v>
      </c>
      <c r="D358" s="55" t="s">
        <v>537</v>
      </c>
      <c r="E358" s="55"/>
      <c r="F358" s="55"/>
      <c r="G358" s="55"/>
      <c r="H358" s="56"/>
      <c r="I358" s="57"/>
      <c r="J358" s="56"/>
      <c r="K358" s="93">
        <f t="shared" si="36"/>
        <v>0</v>
      </c>
      <c r="L358" s="92"/>
      <c r="M358" s="91">
        <v>0</v>
      </c>
      <c r="N358" s="91">
        <v>0</v>
      </c>
      <c r="O358" s="90">
        <v>0</v>
      </c>
      <c r="P358" s="89">
        <f t="shared" si="37"/>
        <v>0</v>
      </c>
      <c r="Q358" s="88">
        <f t="shared" si="41"/>
        <v>0</v>
      </c>
      <c r="R358" s="92"/>
      <c r="S358" s="91">
        <v>0</v>
      </c>
      <c r="T358" s="91">
        <v>0</v>
      </c>
      <c r="U358" s="90">
        <v>0</v>
      </c>
      <c r="V358" s="89">
        <f t="shared" si="38"/>
        <v>0</v>
      </c>
      <c r="W358" s="88">
        <f t="shared" si="42"/>
        <v>0</v>
      </c>
      <c r="X358" s="92"/>
      <c r="Y358" s="91">
        <v>0</v>
      </c>
      <c r="Z358" s="91">
        <v>0</v>
      </c>
      <c r="AA358" s="90">
        <v>0</v>
      </c>
      <c r="AB358" s="89">
        <f t="shared" si="39"/>
        <v>0</v>
      </c>
      <c r="AC358" s="88">
        <f t="shared" si="40"/>
        <v>0</v>
      </c>
    </row>
    <row r="359" spans="1:29" x14ac:dyDescent="0.3">
      <c r="A359" s="95">
        <v>343</v>
      </c>
      <c r="B359" s="94" t="s">
        <v>438</v>
      </c>
      <c r="C359" s="55">
        <v>343</v>
      </c>
      <c r="D359" s="55" t="s">
        <v>536</v>
      </c>
      <c r="E359" s="55"/>
      <c r="F359" s="55"/>
      <c r="G359" s="55"/>
      <c r="H359" s="56"/>
      <c r="I359" s="57"/>
      <c r="J359" s="56"/>
      <c r="K359" s="93">
        <f t="shared" si="36"/>
        <v>0</v>
      </c>
      <c r="L359" s="92"/>
      <c r="M359" s="91">
        <v>0</v>
      </c>
      <c r="N359" s="91">
        <v>0</v>
      </c>
      <c r="O359" s="90">
        <v>0</v>
      </c>
      <c r="P359" s="89">
        <f t="shared" si="37"/>
        <v>0</v>
      </c>
      <c r="Q359" s="88">
        <f t="shared" si="41"/>
        <v>0</v>
      </c>
      <c r="R359" s="92"/>
      <c r="S359" s="91">
        <v>0</v>
      </c>
      <c r="T359" s="91">
        <v>0</v>
      </c>
      <c r="U359" s="90">
        <v>0</v>
      </c>
      <c r="V359" s="89">
        <f t="shared" si="38"/>
        <v>0</v>
      </c>
      <c r="W359" s="88">
        <f t="shared" si="42"/>
        <v>0</v>
      </c>
      <c r="X359" s="92"/>
      <c r="Y359" s="91">
        <v>0</v>
      </c>
      <c r="Z359" s="91">
        <v>0</v>
      </c>
      <c r="AA359" s="90">
        <v>0</v>
      </c>
      <c r="AB359" s="89">
        <f t="shared" si="39"/>
        <v>0</v>
      </c>
      <c r="AC359" s="88">
        <f t="shared" si="40"/>
        <v>0</v>
      </c>
    </row>
    <row r="360" spans="1:29" x14ac:dyDescent="0.3">
      <c r="A360" s="95">
        <v>344</v>
      </c>
      <c r="B360" s="94" t="s">
        <v>438</v>
      </c>
      <c r="C360" s="55">
        <v>344</v>
      </c>
      <c r="D360" s="55" t="s">
        <v>535</v>
      </c>
      <c r="E360" s="55"/>
      <c r="F360" s="55"/>
      <c r="G360" s="55"/>
      <c r="H360" s="56"/>
      <c r="I360" s="57"/>
      <c r="J360" s="56"/>
      <c r="K360" s="93">
        <f t="shared" si="36"/>
        <v>0</v>
      </c>
      <c r="L360" s="92"/>
      <c r="M360" s="91">
        <v>0</v>
      </c>
      <c r="N360" s="91">
        <v>0</v>
      </c>
      <c r="O360" s="90">
        <v>0</v>
      </c>
      <c r="P360" s="89">
        <f t="shared" si="37"/>
        <v>0</v>
      </c>
      <c r="Q360" s="88">
        <f t="shared" si="41"/>
        <v>0</v>
      </c>
      <c r="R360" s="92"/>
      <c r="S360" s="91">
        <v>0</v>
      </c>
      <c r="T360" s="91">
        <v>0</v>
      </c>
      <c r="U360" s="90">
        <v>0</v>
      </c>
      <c r="V360" s="89">
        <f t="shared" si="38"/>
        <v>0</v>
      </c>
      <c r="W360" s="88">
        <f t="shared" si="42"/>
        <v>0</v>
      </c>
      <c r="X360" s="92"/>
      <c r="Y360" s="91">
        <v>0</v>
      </c>
      <c r="Z360" s="91">
        <v>0</v>
      </c>
      <c r="AA360" s="90">
        <v>0</v>
      </c>
      <c r="AB360" s="89">
        <f t="shared" si="39"/>
        <v>0</v>
      </c>
      <c r="AC360" s="88">
        <f t="shared" si="40"/>
        <v>0</v>
      </c>
    </row>
    <row r="361" spans="1:29" x14ac:dyDescent="0.3">
      <c r="A361" s="95">
        <v>345</v>
      </c>
      <c r="B361" s="94" t="s">
        <v>438</v>
      </c>
      <c r="C361" s="55">
        <v>345</v>
      </c>
      <c r="D361" s="55" t="s">
        <v>534</v>
      </c>
      <c r="E361" s="55"/>
      <c r="F361" s="55"/>
      <c r="G361" s="55"/>
      <c r="H361" s="56"/>
      <c r="I361" s="57"/>
      <c r="J361" s="56"/>
      <c r="K361" s="93">
        <f t="shared" si="36"/>
        <v>0</v>
      </c>
      <c r="L361" s="92"/>
      <c r="M361" s="91">
        <v>0</v>
      </c>
      <c r="N361" s="91">
        <v>0</v>
      </c>
      <c r="O361" s="90">
        <v>0</v>
      </c>
      <c r="P361" s="89">
        <f t="shared" si="37"/>
        <v>0</v>
      </c>
      <c r="Q361" s="88">
        <f t="shared" si="41"/>
        <v>0</v>
      </c>
      <c r="R361" s="92"/>
      <c r="S361" s="91">
        <v>0</v>
      </c>
      <c r="T361" s="91">
        <v>0</v>
      </c>
      <c r="U361" s="90">
        <v>0</v>
      </c>
      <c r="V361" s="89">
        <f t="shared" si="38"/>
        <v>0</v>
      </c>
      <c r="W361" s="88">
        <f t="shared" si="42"/>
        <v>0</v>
      </c>
      <c r="X361" s="92"/>
      <c r="Y361" s="91">
        <v>0</v>
      </c>
      <c r="Z361" s="91">
        <v>0</v>
      </c>
      <c r="AA361" s="90">
        <v>0</v>
      </c>
      <c r="AB361" s="89">
        <f t="shared" si="39"/>
        <v>0</v>
      </c>
      <c r="AC361" s="88">
        <f t="shared" si="40"/>
        <v>0</v>
      </c>
    </row>
    <row r="362" spans="1:29" x14ac:dyDescent="0.3">
      <c r="A362" s="95">
        <v>346</v>
      </c>
      <c r="B362" s="94" t="s">
        <v>438</v>
      </c>
      <c r="C362" s="55">
        <v>346</v>
      </c>
      <c r="D362" s="55" t="s">
        <v>533</v>
      </c>
      <c r="E362" s="55"/>
      <c r="F362" s="55"/>
      <c r="G362" s="55"/>
      <c r="H362" s="56"/>
      <c r="I362" s="57"/>
      <c r="J362" s="56"/>
      <c r="K362" s="93">
        <f t="shared" si="36"/>
        <v>0</v>
      </c>
      <c r="L362" s="92"/>
      <c r="M362" s="91">
        <v>0</v>
      </c>
      <c r="N362" s="91">
        <v>0</v>
      </c>
      <c r="O362" s="90">
        <v>0</v>
      </c>
      <c r="P362" s="89">
        <f t="shared" si="37"/>
        <v>0</v>
      </c>
      <c r="Q362" s="88">
        <f t="shared" si="41"/>
        <v>0</v>
      </c>
      <c r="R362" s="92"/>
      <c r="S362" s="91">
        <v>0</v>
      </c>
      <c r="T362" s="91">
        <v>0</v>
      </c>
      <c r="U362" s="90">
        <v>0</v>
      </c>
      <c r="V362" s="89">
        <f t="shared" si="38"/>
        <v>0</v>
      </c>
      <c r="W362" s="88">
        <f t="shared" si="42"/>
        <v>0</v>
      </c>
      <c r="X362" s="92"/>
      <c r="Y362" s="91">
        <v>0</v>
      </c>
      <c r="Z362" s="91">
        <v>0</v>
      </c>
      <c r="AA362" s="90">
        <v>0</v>
      </c>
      <c r="AB362" s="89">
        <f t="shared" si="39"/>
        <v>0</v>
      </c>
      <c r="AC362" s="88">
        <f t="shared" si="40"/>
        <v>0</v>
      </c>
    </row>
    <row r="363" spans="1:29" x14ac:dyDescent="0.3">
      <c r="A363" s="95">
        <v>347</v>
      </c>
      <c r="B363" s="94" t="s">
        <v>438</v>
      </c>
      <c r="C363" s="55">
        <v>347</v>
      </c>
      <c r="D363" s="55" t="s">
        <v>532</v>
      </c>
      <c r="E363" s="55"/>
      <c r="F363" s="55"/>
      <c r="G363" s="55"/>
      <c r="H363" s="56"/>
      <c r="I363" s="57"/>
      <c r="J363" s="56"/>
      <c r="K363" s="93">
        <f t="shared" si="36"/>
        <v>0</v>
      </c>
      <c r="L363" s="92"/>
      <c r="M363" s="91">
        <v>0</v>
      </c>
      <c r="N363" s="91">
        <v>0</v>
      </c>
      <c r="O363" s="90">
        <v>0</v>
      </c>
      <c r="P363" s="89">
        <f t="shared" si="37"/>
        <v>0</v>
      </c>
      <c r="Q363" s="88">
        <f t="shared" si="41"/>
        <v>0</v>
      </c>
      <c r="R363" s="92"/>
      <c r="S363" s="91">
        <v>0</v>
      </c>
      <c r="T363" s="91">
        <v>0</v>
      </c>
      <c r="U363" s="90">
        <v>0</v>
      </c>
      <c r="V363" s="89">
        <f t="shared" si="38"/>
        <v>0</v>
      </c>
      <c r="W363" s="88">
        <f t="shared" si="42"/>
        <v>0</v>
      </c>
      <c r="X363" s="92"/>
      <c r="Y363" s="91">
        <v>0</v>
      </c>
      <c r="Z363" s="91">
        <v>0</v>
      </c>
      <c r="AA363" s="90">
        <v>0</v>
      </c>
      <c r="AB363" s="89">
        <f t="shared" si="39"/>
        <v>0</v>
      </c>
      <c r="AC363" s="88">
        <f t="shared" si="40"/>
        <v>0</v>
      </c>
    </row>
    <row r="364" spans="1:29" x14ac:dyDescent="0.3">
      <c r="A364" s="95">
        <v>348</v>
      </c>
      <c r="B364" s="94" t="s">
        <v>438</v>
      </c>
      <c r="C364" s="55">
        <v>348</v>
      </c>
      <c r="D364" s="55" t="s">
        <v>531</v>
      </c>
      <c r="E364" s="55"/>
      <c r="F364" s="55"/>
      <c r="G364" s="55"/>
      <c r="H364" s="56"/>
      <c r="I364" s="57"/>
      <c r="J364" s="56"/>
      <c r="K364" s="93">
        <f t="shared" si="36"/>
        <v>0</v>
      </c>
      <c r="L364" s="92"/>
      <c r="M364" s="91">
        <v>0</v>
      </c>
      <c r="N364" s="91">
        <v>0</v>
      </c>
      <c r="O364" s="90">
        <v>0</v>
      </c>
      <c r="P364" s="89">
        <f t="shared" si="37"/>
        <v>0</v>
      </c>
      <c r="Q364" s="88">
        <f t="shared" si="41"/>
        <v>0</v>
      </c>
      <c r="R364" s="92"/>
      <c r="S364" s="91">
        <v>0</v>
      </c>
      <c r="T364" s="91">
        <v>0</v>
      </c>
      <c r="U364" s="90">
        <v>0</v>
      </c>
      <c r="V364" s="89">
        <f t="shared" si="38"/>
        <v>0</v>
      </c>
      <c r="W364" s="88">
        <f t="shared" si="42"/>
        <v>0</v>
      </c>
      <c r="X364" s="92"/>
      <c r="Y364" s="91">
        <v>0</v>
      </c>
      <c r="Z364" s="91">
        <v>0</v>
      </c>
      <c r="AA364" s="90">
        <v>0</v>
      </c>
      <c r="AB364" s="89">
        <f t="shared" si="39"/>
        <v>0</v>
      </c>
      <c r="AC364" s="88">
        <f t="shared" si="40"/>
        <v>0</v>
      </c>
    </row>
    <row r="365" spans="1:29" x14ac:dyDescent="0.3">
      <c r="A365" s="95">
        <v>349</v>
      </c>
      <c r="B365" s="94" t="s">
        <v>438</v>
      </c>
      <c r="C365" s="55">
        <v>349</v>
      </c>
      <c r="D365" s="55" t="s">
        <v>530</v>
      </c>
      <c r="E365" s="55"/>
      <c r="F365" s="55"/>
      <c r="G365" s="55"/>
      <c r="H365" s="56"/>
      <c r="I365" s="57"/>
      <c r="J365" s="56"/>
      <c r="K365" s="93">
        <f t="shared" si="36"/>
        <v>0</v>
      </c>
      <c r="L365" s="92"/>
      <c r="M365" s="91">
        <v>0</v>
      </c>
      <c r="N365" s="91">
        <v>0</v>
      </c>
      <c r="O365" s="90">
        <v>0</v>
      </c>
      <c r="P365" s="89">
        <f t="shared" si="37"/>
        <v>0</v>
      </c>
      <c r="Q365" s="88">
        <f t="shared" si="41"/>
        <v>0</v>
      </c>
      <c r="R365" s="92"/>
      <c r="S365" s="91">
        <v>0</v>
      </c>
      <c r="T365" s="91">
        <v>0</v>
      </c>
      <c r="U365" s="90">
        <v>0</v>
      </c>
      <c r="V365" s="89">
        <f t="shared" si="38"/>
        <v>0</v>
      </c>
      <c r="W365" s="88">
        <f t="shared" si="42"/>
        <v>0</v>
      </c>
      <c r="X365" s="92"/>
      <c r="Y365" s="91">
        <v>0</v>
      </c>
      <c r="Z365" s="91">
        <v>0</v>
      </c>
      <c r="AA365" s="90">
        <v>0</v>
      </c>
      <c r="AB365" s="89">
        <f t="shared" si="39"/>
        <v>0</v>
      </c>
      <c r="AC365" s="88">
        <f t="shared" si="40"/>
        <v>0</v>
      </c>
    </row>
    <row r="366" spans="1:29" x14ac:dyDescent="0.3">
      <c r="A366" s="95">
        <v>350</v>
      </c>
      <c r="B366" s="94" t="s">
        <v>438</v>
      </c>
      <c r="C366" s="55">
        <v>350</v>
      </c>
      <c r="D366" s="55" t="s">
        <v>529</v>
      </c>
      <c r="E366" s="55"/>
      <c r="F366" s="55"/>
      <c r="G366" s="55"/>
      <c r="H366" s="56"/>
      <c r="I366" s="57"/>
      <c r="J366" s="56"/>
      <c r="K366" s="93">
        <f t="shared" si="36"/>
        <v>0</v>
      </c>
      <c r="L366" s="92"/>
      <c r="M366" s="91">
        <v>0</v>
      </c>
      <c r="N366" s="91">
        <v>0</v>
      </c>
      <c r="O366" s="90">
        <v>0</v>
      </c>
      <c r="P366" s="89">
        <f t="shared" si="37"/>
        <v>0</v>
      </c>
      <c r="Q366" s="88">
        <f t="shared" si="41"/>
        <v>0</v>
      </c>
      <c r="R366" s="92"/>
      <c r="S366" s="91">
        <v>0</v>
      </c>
      <c r="T366" s="91">
        <v>0</v>
      </c>
      <c r="U366" s="90">
        <v>0</v>
      </c>
      <c r="V366" s="89">
        <f t="shared" si="38"/>
        <v>0</v>
      </c>
      <c r="W366" s="88">
        <f t="shared" si="42"/>
        <v>0</v>
      </c>
      <c r="X366" s="92"/>
      <c r="Y366" s="91">
        <v>0</v>
      </c>
      <c r="Z366" s="91">
        <v>0</v>
      </c>
      <c r="AA366" s="90">
        <v>0</v>
      </c>
      <c r="AB366" s="89">
        <f t="shared" si="39"/>
        <v>0</v>
      </c>
      <c r="AC366" s="88">
        <f t="shared" si="40"/>
        <v>0</v>
      </c>
    </row>
    <row r="367" spans="1:29" x14ac:dyDescent="0.3">
      <c r="A367" s="95">
        <v>351</v>
      </c>
      <c r="B367" s="94" t="s">
        <v>438</v>
      </c>
      <c r="C367" s="55">
        <v>351</v>
      </c>
      <c r="D367" s="55" t="s">
        <v>528</v>
      </c>
      <c r="E367" s="55"/>
      <c r="F367" s="55"/>
      <c r="G367" s="55"/>
      <c r="H367" s="56"/>
      <c r="I367" s="57"/>
      <c r="J367" s="56"/>
      <c r="K367" s="93">
        <f t="shared" si="36"/>
        <v>0</v>
      </c>
      <c r="L367" s="92"/>
      <c r="M367" s="91">
        <v>0</v>
      </c>
      <c r="N367" s="91">
        <v>0</v>
      </c>
      <c r="O367" s="90">
        <v>0</v>
      </c>
      <c r="P367" s="89">
        <f t="shared" si="37"/>
        <v>0</v>
      </c>
      <c r="Q367" s="88">
        <f t="shared" si="41"/>
        <v>0</v>
      </c>
      <c r="R367" s="92"/>
      <c r="S367" s="91">
        <v>0</v>
      </c>
      <c r="T367" s="91">
        <v>0</v>
      </c>
      <c r="U367" s="90">
        <v>0</v>
      </c>
      <c r="V367" s="89">
        <f t="shared" si="38"/>
        <v>0</v>
      </c>
      <c r="W367" s="88">
        <f t="shared" si="42"/>
        <v>0</v>
      </c>
      <c r="X367" s="92"/>
      <c r="Y367" s="91">
        <v>0</v>
      </c>
      <c r="Z367" s="91">
        <v>0</v>
      </c>
      <c r="AA367" s="90">
        <v>0</v>
      </c>
      <c r="AB367" s="89">
        <f t="shared" si="39"/>
        <v>0</v>
      </c>
      <c r="AC367" s="88">
        <f t="shared" si="40"/>
        <v>0</v>
      </c>
    </row>
    <row r="368" spans="1:29" x14ac:dyDescent="0.3">
      <c r="A368" s="95">
        <v>352</v>
      </c>
      <c r="B368" s="94" t="s">
        <v>438</v>
      </c>
      <c r="C368" s="55">
        <v>352</v>
      </c>
      <c r="D368" s="55" t="s">
        <v>527</v>
      </c>
      <c r="E368" s="55"/>
      <c r="F368" s="55"/>
      <c r="G368" s="55"/>
      <c r="H368" s="56"/>
      <c r="I368" s="57"/>
      <c r="J368" s="56"/>
      <c r="K368" s="93">
        <f t="shared" si="36"/>
        <v>0</v>
      </c>
      <c r="L368" s="92"/>
      <c r="M368" s="91">
        <v>0</v>
      </c>
      <c r="N368" s="91">
        <v>0</v>
      </c>
      <c r="O368" s="90">
        <v>0</v>
      </c>
      <c r="P368" s="89">
        <f t="shared" si="37"/>
        <v>0</v>
      </c>
      <c r="Q368" s="88">
        <f t="shared" si="41"/>
        <v>0</v>
      </c>
      <c r="R368" s="92"/>
      <c r="S368" s="91">
        <v>0</v>
      </c>
      <c r="T368" s="91">
        <v>0</v>
      </c>
      <c r="U368" s="90">
        <v>0</v>
      </c>
      <c r="V368" s="89">
        <f t="shared" si="38"/>
        <v>0</v>
      </c>
      <c r="W368" s="88">
        <f t="shared" si="42"/>
        <v>0</v>
      </c>
      <c r="X368" s="92"/>
      <c r="Y368" s="91">
        <v>0</v>
      </c>
      <c r="Z368" s="91">
        <v>0</v>
      </c>
      <c r="AA368" s="90">
        <v>0</v>
      </c>
      <c r="AB368" s="89">
        <f t="shared" si="39"/>
        <v>0</v>
      </c>
      <c r="AC368" s="88">
        <f t="shared" si="40"/>
        <v>0</v>
      </c>
    </row>
    <row r="369" spans="1:29" x14ac:dyDescent="0.3">
      <c r="A369" s="95">
        <v>353</v>
      </c>
      <c r="B369" s="94" t="s">
        <v>438</v>
      </c>
      <c r="C369" s="55">
        <v>353</v>
      </c>
      <c r="D369" s="55" t="s">
        <v>526</v>
      </c>
      <c r="E369" s="55"/>
      <c r="F369" s="55"/>
      <c r="G369" s="55"/>
      <c r="H369" s="56"/>
      <c r="I369" s="57"/>
      <c r="J369" s="56"/>
      <c r="K369" s="93">
        <f t="shared" si="36"/>
        <v>0</v>
      </c>
      <c r="L369" s="92"/>
      <c r="M369" s="91">
        <v>0</v>
      </c>
      <c r="N369" s="91">
        <v>0</v>
      </c>
      <c r="O369" s="90">
        <v>0</v>
      </c>
      <c r="P369" s="89">
        <f t="shared" si="37"/>
        <v>0</v>
      </c>
      <c r="Q369" s="88">
        <f t="shared" si="41"/>
        <v>0</v>
      </c>
      <c r="R369" s="92"/>
      <c r="S369" s="91">
        <v>0</v>
      </c>
      <c r="T369" s="91">
        <v>0</v>
      </c>
      <c r="U369" s="90">
        <v>0</v>
      </c>
      <c r="V369" s="89">
        <f t="shared" si="38"/>
        <v>0</v>
      </c>
      <c r="W369" s="88">
        <f t="shared" si="42"/>
        <v>0</v>
      </c>
      <c r="X369" s="92"/>
      <c r="Y369" s="91">
        <v>0</v>
      </c>
      <c r="Z369" s="91">
        <v>0</v>
      </c>
      <c r="AA369" s="90">
        <v>0</v>
      </c>
      <c r="AB369" s="89">
        <f t="shared" si="39"/>
        <v>0</v>
      </c>
      <c r="AC369" s="88">
        <f t="shared" si="40"/>
        <v>0</v>
      </c>
    </row>
    <row r="370" spans="1:29" x14ac:dyDescent="0.3">
      <c r="A370" s="95">
        <v>354</v>
      </c>
      <c r="B370" s="94" t="s">
        <v>438</v>
      </c>
      <c r="C370" s="55">
        <v>354</v>
      </c>
      <c r="D370" s="55" t="s">
        <v>525</v>
      </c>
      <c r="E370" s="55"/>
      <c r="F370" s="55"/>
      <c r="G370" s="55"/>
      <c r="H370" s="56"/>
      <c r="I370" s="57"/>
      <c r="J370" s="56"/>
      <c r="K370" s="93">
        <f t="shared" si="36"/>
        <v>0</v>
      </c>
      <c r="L370" s="92"/>
      <c r="M370" s="91">
        <v>0</v>
      </c>
      <c r="N370" s="91">
        <v>0</v>
      </c>
      <c r="O370" s="90">
        <v>0</v>
      </c>
      <c r="P370" s="89">
        <f t="shared" si="37"/>
        <v>0</v>
      </c>
      <c r="Q370" s="88">
        <f t="shared" si="41"/>
        <v>0</v>
      </c>
      <c r="R370" s="92"/>
      <c r="S370" s="91">
        <v>0</v>
      </c>
      <c r="T370" s="91">
        <v>0</v>
      </c>
      <c r="U370" s="90">
        <v>0</v>
      </c>
      <c r="V370" s="89">
        <f t="shared" si="38"/>
        <v>0</v>
      </c>
      <c r="W370" s="88">
        <f t="shared" si="42"/>
        <v>0</v>
      </c>
      <c r="X370" s="92"/>
      <c r="Y370" s="91">
        <v>0</v>
      </c>
      <c r="Z370" s="91">
        <v>0</v>
      </c>
      <c r="AA370" s="90">
        <v>0</v>
      </c>
      <c r="AB370" s="89">
        <f t="shared" si="39"/>
        <v>0</v>
      </c>
      <c r="AC370" s="88">
        <f t="shared" si="40"/>
        <v>0</v>
      </c>
    </row>
    <row r="371" spans="1:29" x14ac:dyDescent="0.3">
      <c r="A371" s="95">
        <v>355</v>
      </c>
      <c r="B371" s="94" t="s">
        <v>438</v>
      </c>
      <c r="C371" s="55">
        <v>355</v>
      </c>
      <c r="D371" s="55" t="s">
        <v>524</v>
      </c>
      <c r="E371" s="55"/>
      <c r="F371" s="55"/>
      <c r="G371" s="55"/>
      <c r="H371" s="56"/>
      <c r="I371" s="57"/>
      <c r="J371" s="56"/>
      <c r="K371" s="93">
        <f t="shared" si="36"/>
        <v>0</v>
      </c>
      <c r="L371" s="92"/>
      <c r="M371" s="91">
        <v>0</v>
      </c>
      <c r="N371" s="91">
        <v>0</v>
      </c>
      <c r="O371" s="90">
        <v>0</v>
      </c>
      <c r="P371" s="89">
        <f t="shared" si="37"/>
        <v>0</v>
      </c>
      <c r="Q371" s="88">
        <f t="shared" si="41"/>
        <v>0</v>
      </c>
      <c r="R371" s="92"/>
      <c r="S371" s="91">
        <v>0</v>
      </c>
      <c r="T371" s="91">
        <v>0</v>
      </c>
      <c r="U371" s="90">
        <v>0</v>
      </c>
      <c r="V371" s="89">
        <f t="shared" si="38"/>
        <v>0</v>
      </c>
      <c r="W371" s="88">
        <f t="shared" si="42"/>
        <v>0</v>
      </c>
      <c r="X371" s="92"/>
      <c r="Y371" s="91">
        <v>0</v>
      </c>
      <c r="Z371" s="91">
        <v>0</v>
      </c>
      <c r="AA371" s="90">
        <v>0</v>
      </c>
      <c r="AB371" s="89">
        <f t="shared" si="39"/>
        <v>0</v>
      </c>
      <c r="AC371" s="88">
        <f t="shared" si="40"/>
        <v>0</v>
      </c>
    </row>
    <row r="372" spans="1:29" x14ac:dyDescent="0.3">
      <c r="A372" s="95">
        <v>356</v>
      </c>
      <c r="B372" s="94" t="s">
        <v>438</v>
      </c>
      <c r="C372" s="55">
        <v>356</v>
      </c>
      <c r="D372" s="55" t="s">
        <v>523</v>
      </c>
      <c r="E372" s="55"/>
      <c r="F372" s="55"/>
      <c r="G372" s="55"/>
      <c r="H372" s="56"/>
      <c r="I372" s="57"/>
      <c r="J372" s="56"/>
      <c r="K372" s="93">
        <f t="shared" si="36"/>
        <v>0</v>
      </c>
      <c r="L372" s="92"/>
      <c r="M372" s="91">
        <v>0</v>
      </c>
      <c r="N372" s="91">
        <v>0</v>
      </c>
      <c r="O372" s="90">
        <v>0</v>
      </c>
      <c r="P372" s="89">
        <f t="shared" si="37"/>
        <v>0</v>
      </c>
      <c r="Q372" s="88">
        <f t="shared" si="41"/>
        <v>0</v>
      </c>
      <c r="R372" s="92"/>
      <c r="S372" s="91">
        <v>0</v>
      </c>
      <c r="T372" s="91">
        <v>0</v>
      </c>
      <c r="U372" s="90">
        <v>0</v>
      </c>
      <c r="V372" s="89">
        <f t="shared" si="38"/>
        <v>0</v>
      </c>
      <c r="W372" s="88">
        <f t="shared" si="42"/>
        <v>0</v>
      </c>
      <c r="X372" s="92"/>
      <c r="Y372" s="91">
        <v>0</v>
      </c>
      <c r="Z372" s="91">
        <v>0</v>
      </c>
      <c r="AA372" s="90">
        <v>0</v>
      </c>
      <c r="AB372" s="89">
        <f t="shared" si="39"/>
        <v>0</v>
      </c>
      <c r="AC372" s="88">
        <f t="shared" si="40"/>
        <v>0</v>
      </c>
    </row>
    <row r="373" spans="1:29" x14ac:dyDescent="0.3">
      <c r="A373" s="95">
        <v>357</v>
      </c>
      <c r="B373" s="94" t="s">
        <v>438</v>
      </c>
      <c r="C373" s="55">
        <v>357</v>
      </c>
      <c r="D373" s="55" t="s">
        <v>522</v>
      </c>
      <c r="E373" s="55"/>
      <c r="F373" s="55"/>
      <c r="G373" s="55"/>
      <c r="H373" s="56"/>
      <c r="I373" s="57"/>
      <c r="J373" s="56"/>
      <c r="K373" s="93">
        <f t="shared" si="36"/>
        <v>0</v>
      </c>
      <c r="L373" s="92"/>
      <c r="M373" s="91">
        <v>0</v>
      </c>
      <c r="N373" s="91">
        <v>0</v>
      </c>
      <c r="O373" s="90">
        <v>0</v>
      </c>
      <c r="P373" s="89">
        <f t="shared" si="37"/>
        <v>0</v>
      </c>
      <c r="Q373" s="88">
        <f t="shared" si="41"/>
        <v>0</v>
      </c>
      <c r="R373" s="92"/>
      <c r="S373" s="91">
        <v>0</v>
      </c>
      <c r="T373" s="91">
        <v>0</v>
      </c>
      <c r="U373" s="90">
        <v>0</v>
      </c>
      <c r="V373" s="89">
        <f t="shared" si="38"/>
        <v>0</v>
      </c>
      <c r="W373" s="88">
        <f t="shared" si="42"/>
        <v>0</v>
      </c>
      <c r="X373" s="92"/>
      <c r="Y373" s="91">
        <v>0</v>
      </c>
      <c r="Z373" s="91">
        <v>0</v>
      </c>
      <c r="AA373" s="90">
        <v>0</v>
      </c>
      <c r="AB373" s="89">
        <f t="shared" si="39"/>
        <v>0</v>
      </c>
      <c r="AC373" s="88">
        <f t="shared" si="40"/>
        <v>0</v>
      </c>
    </row>
    <row r="374" spans="1:29" x14ac:dyDescent="0.3">
      <c r="A374" s="95">
        <v>358</v>
      </c>
      <c r="B374" s="94" t="s">
        <v>438</v>
      </c>
      <c r="C374" s="55">
        <v>358</v>
      </c>
      <c r="D374" s="55" t="s">
        <v>521</v>
      </c>
      <c r="E374" s="55"/>
      <c r="F374" s="55"/>
      <c r="G374" s="55"/>
      <c r="H374" s="56"/>
      <c r="I374" s="57"/>
      <c r="J374" s="56"/>
      <c r="K374" s="93">
        <f t="shared" si="36"/>
        <v>0</v>
      </c>
      <c r="L374" s="92"/>
      <c r="M374" s="91">
        <v>0</v>
      </c>
      <c r="N374" s="91">
        <v>0</v>
      </c>
      <c r="O374" s="90">
        <v>0</v>
      </c>
      <c r="P374" s="89">
        <f t="shared" si="37"/>
        <v>0</v>
      </c>
      <c r="Q374" s="88">
        <f t="shared" si="41"/>
        <v>0</v>
      </c>
      <c r="R374" s="92"/>
      <c r="S374" s="91">
        <v>0</v>
      </c>
      <c r="T374" s="91">
        <v>0</v>
      </c>
      <c r="U374" s="90">
        <v>0</v>
      </c>
      <c r="V374" s="89">
        <f t="shared" si="38"/>
        <v>0</v>
      </c>
      <c r="W374" s="88">
        <f t="shared" si="42"/>
        <v>0</v>
      </c>
      <c r="X374" s="92"/>
      <c r="Y374" s="91">
        <v>0</v>
      </c>
      <c r="Z374" s="91">
        <v>0</v>
      </c>
      <c r="AA374" s="90">
        <v>0</v>
      </c>
      <c r="AB374" s="89">
        <f t="shared" si="39"/>
        <v>0</v>
      </c>
      <c r="AC374" s="88">
        <f t="shared" si="40"/>
        <v>0</v>
      </c>
    </row>
    <row r="375" spans="1:29" x14ac:dyDescent="0.3">
      <c r="A375" s="95">
        <v>359</v>
      </c>
      <c r="B375" s="94" t="s">
        <v>438</v>
      </c>
      <c r="C375" s="55">
        <v>359</v>
      </c>
      <c r="D375" s="55" t="s">
        <v>520</v>
      </c>
      <c r="E375" s="55"/>
      <c r="F375" s="55"/>
      <c r="G375" s="55"/>
      <c r="H375" s="56"/>
      <c r="I375" s="57"/>
      <c r="J375" s="56"/>
      <c r="K375" s="93">
        <f t="shared" si="36"/>
        <v>0</v>
      </c>
      <c r="L375" s="92"/>
      <c r="M375" s="91">
        <v>0</v>
      </c>
      <c r="N375" s="91">
        <v>0</v>
      </c>
      <c r="O375" s="90">
        <v>0</v>
      </c>
      <c r="P375" s="89">
        <f t="shared" si="37"/>
        <v>0</v>
      </c>
      <c r="Q375" s="88">
        <f t="shared" si="41"/>
        <v>0</v>
      </c>
      <c r="R375" s="92"/>
      <c r="S375" s="91">
        <v>0</v>
      </c>
      <c r="T375" s="91">
        <v>0</v>
      </c>
      <c r="U375" s="90">
        <v>0</v>
      </c>
      <c r="V375" s="89">
        <f t="shared" si="38"/>
        <v>0</v>
      </c>
      <c r="W375" s="88">
        <f t="shared" si="42"/>
        <v>0</v>
      </c>
      <c r="X375" s="92"/>
      <c r="Y375" s="91">
        <v>0</v>
      </c>
      <c r="Z375" s="91">
        <v>0</v>
      </c>
      <c r="AA375" s="90">
        <v>0</v>
      </c>
      <c r="AB375" s="89">
        <f t="shared" si="39"/>
        <v>0</v>
      </c>
      <c r="AC375" s="88">
        <f t="shared" si="40"/>
        <v>0</v>
      </c>
    </row>
    <row r="376" spans="1:29" x14ac:dyDescent="0.3">
      <c r="A376" s="95">
        <v>360</v>
      </c>
      <c r="B376" s="94" t="s">
        <v>438</v>
      </c>
      <c r="C376" s="55">
        <v>360</v>
      </c>
      <c r="D376" s="55" t="s">
        <v>519</v>
      </c>
      <c r="E376" s="55"/>
      <c r="F376" s="55"/>
      <c r="G376" s="55"/>
      <c r="H376" s="56"/>
      <c r="I376" s="57"/>
      <c r="J376" s="56"/>
      <c r="K376" s="93">
        <f t="shared" si="36"/>
        <v>0</v>
      </c>
      <c r="L376" s="92"/>
      <c r="M376" s="91">
        <v>0</v>
      </c>
      <c r="N376" s="91">
        <v>0</v>
      </c>
      <c r="O376" s="90">
        <v>0</v>
      </c>
      <c r="P376" s="89">
        <f t="shared" si="37"/>
        <v>0</v>
      </c>
      <c r="Q376" s="88">
        <f t="shared" si="41"/>
        <v>0</v>
      </c>
      <c r="R376" s="92"/>
      <c r="S376" s="91">
        <v>0</v>
      </c>
      <c r="T376" s="91">
        <v>0</v>
      </c>
      <c r="U376" s="90">
        <v>0</v>
      </c>
      <c r="V376" s="89">
        <f t="shared" si="38"/>
        <v>0</v>
      </c>
      <c r="W376" s="88">
        <f t="shared" si="42"/>
        <v>0</v>
      </c>
      <c r="X376" s="92"/>
      <c r="Y376" s="91">
        <v>0</v>
      </c>
      <c r="Z376" s="91">
        <v>0</v>
      </c>
      <c r="AA376" s="90">
        <v>0</v>
      </c>
      <c r="AB376" s="89">
        <f t="shared" si="39"/>
        <v>0</v>
      </c>
      <c r="AC376" s="88">
        <f t="shared" si="40"/>
        <v>0</v>
      </c>
    </row>
    <row r="377" spans="1:29" x14ac:dyDescent="0.3">
      <c r="A377" s="95">
        <v>361</v>
      </c>
      <c r="B377" s="94" t="s">
        <v>438</v>
      </c>
      <c r="C377" s="55">
        <v>361</v>
      </c>
      <c r="D377" s="55" t="s">
        <v>518</v>
      </c>
      <c r="E377" s="55"/>
      <c r="F377" s="55"/>
      <c r="G377" s="55"/>
      <c r="H377" s="56"/>
      <c r="I377" s="57"/>
      <c r="J377" s="56"/>
      <c r="K377" s="93">
        <f t="shared" si="36"/>
        <v>0</v>
      </c>
      <c r="L377" s="92"/>
      <c r="M377" s="91">
        <v>0</v>
      </c>
      <c r="N377" s="91">
        <v>0</v>
      </c>
      <c r="O377" s="90">
        <v>0</v>
      </c>
      <c r="P377" s="89">
        <f t="shared" si="37"/>
        <v>0</v>
      </c>
      <c r="Q377" s="88">
        <f t="shared" si="41"/>
        <v>0</v>
      </c>
      <c r="R377" s="92"/>
      <c r="S377" s="91">
        <v>0</v>
      </c>
      <c r="T377" s="91">
        <v>0</v>
      </c>
      <c r="U377" s="90">
        <v>0</v>
      </c>
      <c r="V377" s="89">
        <f t="shared" si="38"/>
        <v>0</v>
      </c>
      <c r="W377" s="88">
        <f t="shared" si="42"/>
        <v>0</v>
      </c>
      <c r="X377" s="92"/>
      <c r="Y377" s="91">
        <v>0</v>
      </c>
      <c r="Z377" s="91">
        <v>0</v>
      </c>
      <c r="AA377" s="90">
        <v>0</v>
      </c>
      <c r="AB377" s="89">
        <f t="shared" si="39"/>
        <v>0</v>
      </c>
      <c r="AC377" s="88">
        <f t="shared" si="40"/>
        <v>0</v>
      </c>
    </row>
    <row r="378" spans="1:29" x14ac:dyDescent="0.3">
      <c r="A378" s="95">
        <v>362</v>
      </c>
      <c r="B378" s="94" t="s">
        <v>438</v>
      </c>
      <c r="C378" s="55">
        <v>362</v>
      </c>
      <c r="D378" s="55" t="s">
        <v>517</v>
      </c>
      <c r="E378" s="55"/>
      <c r="F378" s="55"/>
      <c r="G378" s="55"/>
      <c r="H378" s="56"/>
      <c r="I378" s="57"/>
      <c r="J378" s="56"/>
      <c r="K378" s="93">
        <f t="shared" si="36"/>
        <v>0</v>
      </c>
      <c r="L378" s="92"/>
      <c r="M378" s="91">
        <v>0</v>
      </c>
      <c r="N378" s="91">
        <v>0</v>
      </c>
      <c r="O378" s="90">
        <v>0</v>
      </c>
      <c r="P378" s="89">
        <f t="shared" si="37"/>
        <v>0</v>
      </c>
      <c r="Q378" s="88">
        <f t="shared" si="41"/>
        <v>0</v>
      </c>
      <c r="R378" s="92"/>
      <c r="S378" s="91">
        <v>0</v>
      </c>
      <c r="T378" s="91">
        <v>0</v>
      </c>
      <c r="U378" s="90">
        <v>0</v>
      </c>
      <c r="V378" s="89">
        <f t="shared" si="38"/>
        <v>0</v>
      </c>
      <c r="W378" s="88">
        <f t="shared" si="42"/>
        <v>0</v>
      </c>
      <c r="X378" s="92"/>
      <c r="Y378" s="91">
        <v>0</v>
      </c>
      <c r="Z378" s="91">
        <v>0</v>
      </c>
      <c r="AA378" s="90">
        <v>0</v>
      </c>
      <c r="AB378" s="89">
        <f t="shared" si="39"/>
        <v>0</v>
      </c>
      <c r="AC378" s="88">
        <f t="shared" si="40"/>
        <v>0</v>
      </c>
    </row>
    <row r="379" spans="1:29" x14ac:dyDescent="0.3">
      <c r="A379" s="95">
        <v>363</v>
      </c>
      <c r="B379" s="94" t="s">
        <v>438</v>
      </c>
      <c r="C379" s="55">
        <v>363</v>
      </c>
      <c r="D379" s="55" t="s">
        <v>516</v>
      </c>
      <c r="E379" s="55"/>
      <c r="F379" s="55"/>
      <c r="G379" s="55"/>
      <c r="H379" s="56"/>
      <c r="I379" s="57"/>
      <c r="J379" s="56"/>
      <c r="K379" s="93">
        <f t="shared" si="36"/>
        <v>0</v>
      </c>
      <c r="L379" s="92"/>
      <c r="M379" s="91">
        <v>0</v>
      </c>
      <c r="N379" s="91">
        <v>0</v>
      </c>
      <c r="O379" s="90">
        <v>0</v>
      </c>
      <c r="P379" s="89">
        <f t="shared" si="37"/>
        <v>0</v>
      </c>
      <c r="Q379" s="88">
        <f t="shared" si="41"/>
        <v>0</v>
      </c>
      <c r="R379" s="92"/>
      <c r="S379" s="91">
        <v>0</v>
      </c>
      <c r="T379" s="91">
        <v>0</v>
      </c>
      <c r="U379" s="90">
        <v>0</v>
      </c>
      <c r="V379" s="89">
        <f t="shared" si="38"/>
        <v>0</v>
      </c>
      <c r="W379" s="88">
        <f t="shared" si="42"/>
        <v>0</v>
      </c>
      <c r="X379" s="92"/>
      <c r="Y379" s="91">
        <v>0</v>
      </c>
      <c r="Z379" s="91">
        <v>0</v>
      </c>
      <c r="AA379" s="90">
        <v>0</v>
      </c>
      <c r="AB379" s="89">
        <f t="shared" si="39"/>
        <v>0</v>
      </c>
      <c r="AC379" s="88">
        <f t="shared" si="40"/>
        <v>0</v>
      </c>
    </row>
    <row r="380" spans="1:29" x14ac:dyDescent="0.3">
      <c r="A380" s="95">
        <v>364</v>
      </c>
      <c r="B380" s="94" t="s">
        <v>438</v>
      </c>
      <c r="C380" s="55">
        <v>364</v>
      </c>
      <c r="D380" s="55" t="s">
        <v>515</v>
      </c>
      <c r="E380" s="55"/>
      <c r="F380" s="55"/>
      <c r="G380" s="55"/>
      <c r="H380" s="56"/>
      <c r="I380" s="57"/>
      <c r="J380" s="56"/>
      <c r="K380" s="93">
        <f t="shared" si="36"/>
        <v>0</v>
      </c>
      <c r="L380" s="92"/>
      <c r="M380" s="91">
        <v>0</v>
      </c>
      <c r="N380" s="91">
        <v>0</v>
      </c>
      <c r="O380" s="90">
        <v>0</v>
      </c>
      <c r="P380" s="89">
        <f t="shared" si="37"/>
        <v>0</v>
      </c>
      <c r="Q380" s="88">
        <f t="shared" si="41"/>
        <v>0</v>
      </c>
      <c r="R380" s="92"/>
      <c r="S380" s="91">
        <v>0</v>
      </c>
      <c r="T380" s="91">
        <v>0</v>
      </c>
      <c r="U380" s="90">
        <v>0</v>
      </c>
      <c r="V380" s="89">
        <f t="shared" si="38"/>
        <v>0</v>
      </c>
      <c r="W380" s="88">
        <f t="shared" si="42"/>
        <v>0</v>
      </c>
      <c r="X380" s="92"/>
      <c r="Y380" s="91">
        <v>0</v>
      </c>
      <c r="Z380" s="91">
        <v>0</v>
      </c>
      <c r="AA380" s="90">
        <v>0</v>
      </c>
      <c r="AB380" s="89">
        <f t="shared" si="39"/>
        <v>0</v>
      </c>
      <c r="AC380" s="88">
        <f t="shared" si="40"/>
        <v>0</v>
      </c>
    </row>
    <row r="381" spans="1:29" x14ac:dyDescent="0.3">
      <c r="A381" s="95">
        <v>365</v>
      </c>
      <c r="B381" s="94" t="s">
        <v>438</v>
      </c>
      <c r="C381" s="55">
        <v>365</v>
      </c>
      <c r="D381" s="55" t="s">
        <v>514</v>
      </c>
      <c r="E381" s="55"/>
      <c r="F381" s="55"/>
      <c r="G381" s="55"/>
      <c r="H381" s="56"/>
      <c r="I381" s="57"/>
      <c r="J381" s="56"/>
      <c r="K381" s="93">
        <f t="shared" si="36"/>
        <v>0</v>
      </c>
      <c r="L381" s="92"/>
      <c r="M381" s="91">
        <v>0</v>
      </c>
      <c r="N381" s="91">
        <v>0</v>
      </c>
      <c r="O381" s="90">
        <v>0</v>
      </c>
      <c r="P381" s="89">
        <f t="shared" si="37"/>
        <v>0</v>
      </c>
      <c r="Q381" s="88">
        <f t="shared" si="41"/>
        <v>0</v>
      </c>
      <c r="R381" s="92"/>
      <c r="S381" s="91">
        <v>0</v>
      </c>
      <c r="T381" s="91">
        <v>0</v>
      </c>
      <c r="U381" s="90">
        <v>0</v>
      </c>
      <c r="V381" s="89">
        <f t="shared" si="38"/>
        <v>0</v>
      </c>
      <c r="W381" s="88">
        <f t="shared" si="42"/>
        <v>0</v>
      </c>
      <c r="X381" s="92"/>
      <c r="Y381" s="91">
        <v>0</v>
      </c>
      <c r="Z381" s="91">
        <v>0</v>
      </c>
      <c r="AA381" s="90">
        <v>0</v>
      </c>
      <c r="AB381" s="89">
        <f t="shared" si="39"/>
        <v>0</v>
      </c>
      <c r="AC381" s="88">
        <f t="shared" si="40"/>
        <v>0</v>
      </c>
    </row>
    <row r="382" spans="1:29" x14ac:dyDescent="0.3">
      <c r="A382" s="95">
        <v>366</v>
      </c>
      <c r="B382" s="94" t="s">
        <v>438</v>
      </c>
      <c r="C382" s="55">
        <v>366</v>
      </c>
      <c r="D382" s="55" t="s">
        <v>513</v>
      </c>
      <c r="E382" s="55"/>
      <c r="F382" s="55"/>
      <c r="G382" s="55"/>
      <c r="H382" s="56"/>
      <c r="I382" s="57"/>
      <c r="J382" s="56"/>
      <c r="K382" s="93">
        <f t="shared" si="36"/>
        <v>0</v>
      </c>
      <c r="L382" s="92"/>
      <c r="M382" s="91">
        <v>0</v>
      </c>
      <c r="N382" s="91">
        <v>0</v>
      </c>
      <c r="O382" s="90">
        <v>0</v>
      </c>
      <c r="P382" s="89">
        <f t="shared" si="37"/>
        <v>0</v>
      </c>
      <c r="Q382" s="88">
        <f t="shared" si="41"/>
        <v>0</v>
      </c>
      <c r="R382" s="92"/>
      <c r="S382" s="91">
        <v>0</v>
      </c>
      <c r="T382" s="91">
        <v>0</v>
      </c>
      <c r="U382" s="90">
        <v>0</v>
      </c>
      <c r="V382" s="89">
        <f t="shared" si="38"/>
        <v>0</v>
      </c>
      <c r="W382" s="88">
        <f t="shared" si="42"/>
        <v>0</v>
      </c>
      <c r="X382" s="92"/>
      <c r="Y382" s="91">
        <v>0</v>
      </c>
      <c r="Z382" s="91">
        <v>0</v>
      </c>
      <c r="AA382" s="90">
        <v>0</v>
      </c>
      <c r="AB382" s="89">
        <f t="shared" si="39"/>
        <v>0</v>
      </c>
      <c r="AC382" s="88">
        <f t="shared" si="40"/>
        <v>0</v>
      </c>
    </row>
    <row r="383" spans="1:29" x14ac:dyDescent="0.3">
      <c r="A383" s="95">
        <v>367</v>
      </c>
      <c r="B383" s="94" t="s">
        <v>438</v>
      </c>
      <c r="C383" s="55">
        <v>367</v>
      </c>
      <c r="D383" s="55" t="s">
        <v>512</v>
      </c>
      <c r="E383" s="55"/>
      <c r="F383" s="55"/>
      <c r="G383" s="55"/>
      <c r="H383" s="56"/>
      <c r="I383" s="57"/>
      <c r="J383" s="56"/>
      <c r="K383" s="93">
        <f t="shared" si="36"/>
        <v>0</v>
      </c>
      <c r="L383" s="92"/>
      <c r="M383" s="91">
        <v>0</v>
      </c>
      <c r="N383" s="91">
        <v>0</v>
      </c>
      <c r="O383" s="90">
        <v>0</v>
      </c>
      <c r="P383" s="89">
        <f t="shared" si="37"/>
        <v>0</v>
      </c>
      <c r="Q383" s="88">
        <f t="shared" si="41"/>
        <v>0</v>
      </c>
      <c r="R383" s="92"/>
      <c r="S383" s="91">
        <v>0</v>
      </c>
      <c r="T383" s="91">
        <v>0</v>
      </c>
      <c r="U383" s="90">
        <v>0</v>
      </c>
      <c r="V383" s="89">
        <f t="shared" si="38"/>
        <v>0</v>
      </c>
      <c r="W383" s="88">
        <f t="shared" si="42"/>
        <v>0</v>
      </c>
      <c r="X383" s="92"/>
      <c r="Y383" s="91">
        <v>0</v>
      </c>
      <c r="Z383" s="91">
        <v>0</v>
      </c>
      <c r="AA383" s="90">
        <v>0</v>
      </c>
      <c r="AB383" s="89">
        <f t="shared" si="39"/>
        <v>0</v>
      </c>
      <c r="AC383" s="88">
        <f t="shared" si="40"/>
        <v>0</v>
      </c>
    </row>
    <row r="384" spans="1:29" x14ac:dyDescent="0.3">
      <c r="A384" s="95">
        <v>368</v>
      </c>
      <c r="B384" s="94" t="s">
        <v>438</v>
      </c>
      <c r="C384" s="55">
        <v>368</v>
      </c>
      <c r="D384" s="55" t="s">
        <v>511</v>
      </c>
      <c r="E384" s="55"/>
      <c r="F384" s="55"/>
      <c r="G384" s="55"/>
      <c r="H384" s="56"/>
      <c r="I384" s="57"/>
      <c r="J384" s="56"/>
      <c r="K384" s="93">
        <f t="shared" si="36"/>
        <v>0</v>
      </c>
      <c r="L384" s="92"/>
      <c r="M384" s="91">
        <v>0</v>
      </c>
      <c r="N384" s="91">
        <v>0</v>
      </c>
      <c r="O384" s="90">
        <v>0</v>
      </c>
      <c r="P384" s="89">
        <f t="shared" si="37"/>
        <v>0</v>
      </c>
      <c r="Q384" s="88">
        <f t="shared" si="41"/>
        <v>0</v>
      </c>
      <c r="R384" s="92"/>
      <c r="S384" s="91">
        <v>0</v>
      </c>
      <c r="T384" s="91">
        <v>0</v>
      </c>
      <c r="U384" s="90">
        <v>0</v>
      </c>
      <c r="V384" s="89">
        <f t="shared" si="38"/>
        <v>0</v>
      </c>
      <c r="W384" s="88">
        <f t="shared" si="42"/>
        <v>0</v>
      </c>
      <c r="X384" s="92"/>
      <c r="Y384" s="91">
        <v>0</v>
      </c>
      <c r="Z384" s="91">
        <v>0</v>
      </c>
      <c r="AA384" s="90">
        <v>0</v>
      </c>
      <c r="AB384" s="89">
        <f t="shared" si="39"/>
        <v>0</v>
      </c>
      <c r="AC384" s="88">
        <f t="shared" si="40"/>
        <v>0</v>
      </c>
    </row>
    <row r="385" spans="1:29" x14ac:dyDescent="0.3">
      <c r="A385" s="95">
        <v>369</v>
      </c>
      <c r="B385" s="94" t="s">
        <v>438</v>
      </c>
      <c r="C385" s="55">
        <v>369</v>
      </c>
      <c r="D385" s="55" t="s">
        <v>510</v>
      </c>
      <c r="E385" s="55"/>
      <c r="F385" s="55"/>
      <c r="G385" s="55"/>
      <c r="H385" s="56"/>
      <c r="I385" s="57"/>
      <c r="J385" s="56"/>
      <c r="K385" s="93">
        <f t="shared" si="36"/>
        <v>0</v>
      </c>
      <c r="L385" s="92"/>
      <c r="M385" s="91">
        <v>0</v>
      </c>
      <c r="N385" s="91">
        <v>0</v>
      </c>
      <c r="O385" s="90">
        <v>0</v>
      </c>
      <c r="P385" s="89">
        <f t="shared" si="37"/>
        <v>0</v>
      </c>
      <c r="Q385" s="88">
        <f t="shared" si="41"/>
        <v>0</v>
      </c>
      <c r="R385" s="92"/>
      <c r="S385" s="91">
        <v>0</v>
      </c>
      <c r="T385" s="91">
        <v>0</v>
      </c>
      <c r="U385" s="90">
        <v>0</v>
      </c>
      <c r="V385" s="89">
        <f t="shared" si="38"/>
        <v>0</v>
      </c>
      <c r="W385" s="88">
        <f t="shared" si="42"/>
        <v>0</v>
      </c>
      <c r="X385" s="92"/>
      <c r="Y385" s="91">
        <v>0</v>
      </c>
      <c r="Z385" s="91">
        <v>0</v>
      </c>
      <c r="AA385" s="90">
        <v>0</v>
      </c>
      <c r="AB385" s="89">
        <f t="shared" si="39"/>
        <v>0</v>
      </c>
      <c r="AC385" s="88">
        <f t="shared" si="40"/>
        <v>0</v>
      </c>
    </row>
    <row r="386" spans="1:29" x14ac:dyDescent="0.3">
      <c r="A386" s="95">
        <v>370</v>
      </c>
      <c r="B386" s="94" t="s">
        <v>438</v>
      </c>
      <c r="C386" s="55">
        <v>370</v>
      </c>
      <c r="D386" s="55" t="s">
        <v>509</v>
      </c>
      <c r="E386" s="55"/>
      <c r="F386" s="55"/>
      <c r="G386" s="55"/>
      <c r="H386" s="56"/>
      <c r="I386" s="57"/>
      <c r="J386" s="56"/>
      <c r="K386" s="93">
        <f t="shared" si="36"/>
        <v>0</v>
      </c>
      <c r="L386" s="92"/>
      <c r="M386" s="91">
        <v>0</v>
      </c>
      <c r="N386" s="91">
        <v>0</v>
      </c>
      <c r="O386" s="90">
        <v>0</v>
      </c>
      <c r="P386" s="89">
        <f t="shared" si="37"/>
        <v>0</v>
      </c>
      <c r="Q386" s="88">
        <f t="shared" si="41"/>
        <v>0</v>
      </c>
      <c r="R386" s="92"/>
      <c r="S386" s="91">
        <v>0</v>
      </c>
      <c r="T386" s="91">
        <v>0</v>
      </c>
      <c r="U386" s="90">
        <v>0</v>
      </c>
      <c r="V386" s="89">
        <f t="shared" si="38"/>
        <v>0</v>
      </c>
      <c r="W386" s="88">
        <f t="shared" si="42"/>
        <v>0</v>
      </c>
      <c r="X386" s="92"/>
      <c r="Y386" s="91">
        <v>0</v>
      </c>
      <c r="Z386" s="91">
        <v>0</v>
      </c>
      <c r="AA386" s="90">
        <v>0</v>
      </c>
      <c r="AB386" s="89">
        <f t="shared" si="39"/>
        <v>0</v>
      </c>
      <c r="AC386" s="88">
        <f t="shared" si="40"/>
        <v>0</v>
      </c>
    </row>
    <row r="387" spans="1:29" x14ac:dyDescent="0.3">
      <c r="A387" s="95">
        <v>371</v>
      </c>
      <c r="B387" s="94" t="s">
        <v>438</v>
      </c>
      <c r="C387" s="55">
        <v>371</v>
      </c>
      <c r="D387" s="55" t="s">
        <v>508</v>
      </c>
      <c r="E387" s="55"/>
      <c r="F387" s="55"/>
      <c r="G387" s="55"/>
      <c r="H387" s="56"/>
      <c r="I387" s="57"/>
      <c r="J387" s="56"/>
      <c r="K387" s="93">
        <f t="shared" si="36"/>
        <v>0</v>
      </c>
      <c r="L387" s="92"/>
      <c r="M387" s="91">
        <v>0</v>
      </c>
      <c r="N387" s="91">
        <v>0</v>
      </c>
      <c r="O387" s="90">
        <v>0</v>
      </c>
      <c r="P387" s="89">
        <f t="shared" si="37"/>
        <v>0</v>
      </c>
      <c r="Q387" s="88">
        <f t="shared" si="41"/>
        <v>0</v>
      </c>
      <c r="R387" s="92"/>
      <c r="S387" s="91">
        <v>0</v>
      </c>
      <c r="T387" s="91">
        <v>0</v>
      </c>
      <c r="U387" s="90">
        <v>0</v>
      </c>
      <c r="V387" s="89">
        <f t="shared" si="38"/>
        <v>0</v>
      </c>
      <c r="W387" s="88">
        <f t="shared" si="42"/>
        <v>0</v>
      </c>
      <c r="X387" s="92"/>
      <c r="Y387" s="91">
        <v>0</v>
      </c>
      <c r="Z387" s="91">
        <v>0</v>
      </c>
      <c r="AA387" s="90">
        <v>0</v>
      </c>
      <c r="AB387" s="89">
        <f t="shared" si="39"/>
        <v>0</v>
      </c>
      <c r="AC387" s="88">
        <f t="shared" si="40"/>
        <v>0</v>
      </c>
    </row>
    <row r="388" spans="1:29" x14ac:dyDescent="0.3">
      <c r="A388" s="95">
        <v>372</v>
      </c>
      <c r="B388" s="94" t="s">
        <v>438</v>
      </c>
      <c r="C388" s="55">
        <v>372</v>
      </c>
      <c r="D388" s="55" t="s">
        <v>507</v>
      </c>
      <c r="E388" s="55"/>
      <c r="F388" s="55"/>
      <c r="G388" s="55"/>
      <c r="H388" s="56"/>
      <c r="I388" s="57"/>
      <c r="J388" s="56"/>
      <c r="K388" s="93">
        <f t="shared" si="36"/>
        <v>0</v>
      </c>
      <c r="L388" s="92"/>
      <c r="M388" s="91">
        <v>0</v>
      </c>
      <c r="N388" s="91">
        <v>0</v>
      </c>
      <c r="O388" s="90">
        <v>0</v>
      </c>
      <c r="P388" s="89">
        <f t="shared" si="37"/>
        <v>0</v>
      </c>
      <c r="Q388" s="88">
        <f t="shared" si="41"/>
        <v>0</v>
      </c>
      <c r="R388" s="92"/>
      <c r="S388" s="91">
        <v>0</v>
      </c>
      <c r="T388" s="91">
        <v>0</v>
      </c>
      <c r="U388" s="90">
        <v>0</v>
      </c>
      <c r="V388" s="89">
        <f t="shared" si="38"/>
        <v>0</v>
      </c>
      <c r="W388" s="88">
        <f t="shared" si="42"/>
        <v>0</v>
      </c>
      <c r="X388" s="92"/>
      <c r="Y388" s="91">
        <v>0</v>
      </c>
      <c r="Z388" s="91">
        <v>0</v>
      </c>
      <c r="AA388" s="90">
        <v>0</v>
      </c>
      <c r="AB388" s="89">
        <f t="shared" si="39"/>
        <v>0</v>
      </c>
      <c r="AC388" s="88">
        <f t="shared" si="40"/>
        <v>0</v>
      </c>
    </row>
    <row r="389" spans="1:29" x14ac:dyDescent="0.3">
      <c r="A389" s="95">
        <v>373</v>
      </c>
      <c r="B389" s="94" t="s">
        <v>438</v>
      </c>
      <c r="C389" s="55">
        <v>373</v>
      </c>
      <c r="D389" s="55" t="s">
        <v>506</v>
      </c>
      <c r="E389" s="55"/>
      <c r="F389" s="55"/>
      <c r="G389" s="55"/>
      <c r="H389" s="56"/>
      <c r="I389" s="57"/>
      <c r="J389" s="56"/>
      <c r="K389" s="93">
        <f t="shared" si="36"/>
        <v>0</v>
      </c>
      <c r="L389" s="92"/>
      <c r="M389" s="91">
        <v>0</v>
      </c>
      <c r="N389" s="91">
        <v>0</v>
      </c>
      <c r="O389" s="90">
        <v>0</v>
      </c>
      <c r="P389" s="89">
        <f t="shared" si="37"/>
        <v>0</v>
      </c>
      <c r="Q389" s="88">
        <f t="shared" si="41"/>
        <v>0</v>
      </c>
      <c r="R389" s="92"/>
      <c r="S389" s="91">
        <v>0</v>
      </c>
      <c r="T389" s="91">
        <v>0</v>
      </c>
      <c r="U389" s="90">
        <v>0</v>
      </c>
      <c r="V389" s="89">
        <f t="shared" si="38"/>
        <v>0</v>
      </c>
      <c r="W389" s="88">
        <f t="shared" si="42"/>
        <v>0</v>
      </c>
      <c r="X389" s="92"/>
      <c r="Y389" s="91">
        <v>0</v>
      </c>
      <c r="Z389" s="91">
        <v>0</v>
      </c>
      <c r="AA389" s="90">
        <v>0</v>
      </c>
      <c r="AB389" s="89">
        <f t="shared" si="39"/>
        <v>0</v>
      </c>
      <c r="AC389" s="88">
        <f t="shared" si="40"/>
        <v>0</v>
      </c>
    </row>
    <row r="390" spans="1:29" x14ac:dyDescent="0.3">
      <c r="A390" s="95">
        <v>374</v>
      </c>
      <c r="B390" s="94" t="s">
        <v>438</v>
      </c>
      <c r="C390" s="55">
        <v>374</v>
      </c>
      <c r="D390" s="55" t="s">
        <v>505</v>
      </c>
      <c r="E390" s="55"/>
      <c r="F390" s="55"/>
      <c r="G390" s="55"/>
      <c r="H390" s="56"/>
      <c r="I390" s="57"/>
      <c r="J390" s="56"/>
      <c r="K390" s="93">
        <f t="shared" si="36"/>
        <v>0</v>
      </c>
      <c r="L390" s="92"/>
      <c r="M390" s="91">
        <v>0</v>
      </c>
      <c r="N390" s="91">
        <v>0</v>
      </c>
      <c r="O390" s="90">
        <v>0</v>
      </c>
      <c r="P390" s="89">
        <f t="shared" si="37"/>
        <v>0</v>
      </c>
      <c r="Q390" s="88">
        <f t="shared" si="41"/>
        <v>0</v>
      </c>
      <c r="R390" s="92"/>
      <c r="S390" s="91">
        <v>0</v>
      </c>
      <c r="T390" s="91">
        <v>0</v>
      </c>
      <c r="U390" s="90">
        <v>0</v>
      </c>
      <c r="V390" s="89">
        <f t="shared" si="38"/>
        <v>0</v>
      </c>
      <c r="W390" s="88">
        <f t="shared" si="42"/>
        <v>0</v>
      </c>
      <c r="X390" s="92"/>
      <c r="Y390" s="91">
        <v>0</v>
      </c>
      <c r="Z390" s="91">
        <v>0</v>
      </c>
      <c r="AA390" s="90">
        <v>0</v>
      </c>
      <c r="AB390" s="89">
        <f t="shared" si="39"/>
        <v>0</v>
      </c>
      <c r="AC390" s="88">
        <f t="shared" si="40"/>
        <v>0</v>
      </c>
    </row>
    <row r="391" spans="1:29" x14ac:dyDescent="0.3">
      <c r="A391" s="95">
        <v>375</v>
      </c>
      <c r="B391" s="94" t="s">
        <v>438</v>
      </c>
      <c r="C391" s="55">
        <v>375</v>
      </c>
      <c r="D391" s="55" t="s">
        <v>504</v>
      </c>
      <c r="E391" s="55"/>
      <c r="F391" s="55"/>
      <c r="G391" s="55"/>
      <c r="H391" s="56"/>
      <c r="I391" s="57"/>
      <c r="J391" s="56"/>
      <c r="K391" s="93">
        <f t="shared" si="36"/>
        <v>0</v>
      </c>
      <c r="L391" s="92"/>
      <c r="M391" s="91">
        <v>0</v>
      </c>
      <c r="N391" s="91">
        <v>0</v>
      </c>
      <c r="O391" s="90">
        <v>0</v>
      </c>
      <c r="P391" s="89">
        <f t="shared" si="37"/>
        <v>0</v>
      </c>
      <c r="Q391" s="88">
        <f t="shared" si="41"/>
        <v>0</v>
      </c>
      <c r="R391" s="92"/>
      <c r="S391" s="91">
        <v>0</v>
      </c>
      <c r="T391" s="91">
        <v>0</v>
      </c>
      <c r="U391" s="90">
        <v>0</v>
      </c>
      <c r="V391" s="89">
        <f t="shared" si="38"/>
        <v>0</v>
      </c>
      <c r="W391" s="88">
        <f t="shared" si="42"/>
        <v>0</v>
      </c>
      <c r="X391" s="92"/>
      <c r="Y391" s="91">
        <v>0</v>
      </c>
      <c r="Z391" s="91">
        <v>0</v>
      </c>
      <c r="AA391" s="90">
        <v>0</v>
      </c>
      <c r="AB391" s="89">
        <f t="shared" si="39"/>
        <v>0</v>
      </c>
      <c r="AC391" s="88">
        <f t="shared" si="40"/>
        <v>0</v>
      </c>
    </row>
    <row r="392" spans="1:29" x14ac:dyDescent="0.3">
      <c r="A392" s="95">
        <v>376</v>
      </c>
      <c r="B392" s="94" t="s">
        <v>438</v>
      </c>
      <c r="C392" s="55">
        <v>376</v>
      </c>
      <c r="D392" s="55" t="s">
        <v>503</v>
      </c>
      <c r="E392" s="55"/>
      <c r="F392" s="55"/>
      <c r="G392" s="55"/>
      <c r="H392" s="56"/>
      <c r="I392" s="57"/>
      <c r="J392" s="56"/>
      <c r="K392" s="93">
        <f t="shared" si="36"/>
        <v>0</v>
      </c>
      <c r="L392" s="92"/>
      <c r="M392" s="91">
        <v>0</v>
      </c>
      <c r="N392" s="91">
        <v>0</v>
      </c>
      <c r="O392" s="90">
        <v>0</v>
      </c>
      <c r="P392" s="89">
        <f t="shared" si="37"/>
        <v>0</v>
      </c>
      <c r="Q392" s="88">
        <f t="shared" si="41"/>
        <v>0</v>
      </c>
      <c r="R392" s="92"/>
      <c r="S392" s="91">
        <v>0</v>
      </c>
      <c r="T392" s="91">
        <v>0</v>
      </c>
      <c r="U392" s="90">
        <v>0</v>
      </c>
      <c r="V392" s="89">
        <f t="shared" si="38"/>
        <v>0</v>
      </c>
      <c r="W392" s="88">
        <f t="shared" si="42"/>
        <v>0</v>
      </c>
      <c r="X392" s="92"/>
      <c r="Y392" s="91">
        <v>0</v>
      </c>
      <c r="Z392" s="91">
        <v>0</v>
      </c>
      <c r="AA392" s="90">
        <v>0</v>
      </c>
      <c r="AB392" s="89">
        <f t="shared" si="39"/>
        <v>0</v>
      </c>
      <c r="AC392" s="88">
        <f t="shared" si="40"/>
        <v>0</v>
      </c>
    </row>
    <row r="393" spans="1:29" x14ac:dyDescent="0.3">
      <c r="A393" s="95">
        <v>377</v>
      </c>
      <c r="B393" s="94" t="s">
        <v>438</v>
      </c>
      <c r="C393" s="55">
        <v>377</v>
      </c>
      <c r="D393" s="55" t="s">
        <v>502</v>
      </c>
      <c r="E393" s="55"/>
      <c r="F393" s="55"/>
      <c r="G393" s="55"/>
      <c r="H393" s="56"/>
      <c r="I393" s="57"/>
      <c r="J393" s="56"/>
      <c r="K393" s="93">
        <f t="shared" si="36"/>
        <v>0</v>
      </c>
      <c r="L393" s="92"/>
      <c r="M393" s="91">
        <v>0</v>
      </c>
      <c r="N393" s="91">
        <v>0</v>
      </c>
      <c r="O393" s="90">
        <v>0</v>
      </c>
      <c r="P393" s="89">
        <f t="shared" si="37"/>
        <v>0</v>
      </c>
      <c r="Q393" s="88">
        <f t="shared" si="41"/>
        <v>0</v>
      </c>
      <c r="R393" s="92"/>
      <c r="S393" s="91">
        <v>0</v>
      </c>
      <c r="T393" s="91">
        <v>0</v>
      </c>
      <c r="U393" s="90">
        <v>0</v>
      </c>
      <c r="V393" s="89">
        <f t="shared" si="38"/>
        <v>0</v>
      </c>
      <c r="W393" s="88">
        <f t="shared" si="42"/>
        <v>0</v>
      </c>
      <c r="X393" s="92"/>
      <c r="Y393" s="91">
        <v>0</v>
      </c>
      <c r="Z393" s="91">
        <v>0</v>
      </c>
      <c r="AA393" s="90">
        <v>0</v>
      </c>
      <c r="AB393" s="89">
        <f t="shared" si="39"/>
        <v>0</v>
      </c>
      <c r="AC393" s="88">
        <f t="shared" si="40"/>
        <v>0</v>
      </c>
    </row>
    <row r="394" spans="1:29" x14ac:dyDescent="0.3">
      <c r="A394" s="95">
        <v>378</v>
      </c>
      <c r="B394" s="94" t="s">
        <v>438</v>
      </c>
      <c r="C394" s="55">
        <v>378</v>
      </c>
      <c r="D394" s="55" t="s">
        <v>501</v>
      </c>
      <c r="E394" s="55"/>
      <c r="F394" s="55"/>
      <c r="G394" s="55"/>
      <c r="H394" s="56"/>
      <c r="I394" s="57"/>
      <c r="J394" s="56"/>
      <c r="K394" s="93">
        <f t="shared" si="36"/>
        <v>0</v>
      </c>
      <c r="L394" s="92"/>
      <c r="M394" s="91">
        <v>0</v>
      </c>
      <c r="N394" s="91">
        <v>0</v>
      </c>
      <c r="O394" s="90">
        <v>0</v>
      </c>
      <c r="P394" s="89">
        <f t="shared" si="37"/>
        <v>0</v>
      </c>
      <c r="Q394" s="88">
        <f t="shared" si="41"/>
        <v>0</v>
      </c>
      <c r="R394" s="92"/>
      <c r="S394" s="91">
        <v>0</v>
      </c>
      <c r="T394" s="91">
        <v>0</v>
      </c>
      <c r="U394" s="90">
        <v>0</v>
      </c>
      <c r="V394" s="89">
        <f t="shared" si="38"/>
        <v>0</v>
      </c>
      <c r="W394" s="88">
        <f t="shared" si="42"/>
        <v>0</v>
      </c>
      <c r="X394" s="92"/>
      <c r="Y394" s="91">
        <v>0</v>
      </c>
      <c r="Z394" s="91">
        <v>0</v>
      </c>
      <c r="AA394" s="90">
        <v>0</v>
      </c>
      <c r="AB394" s="89">
        <f t="shared" si="39"/>
        <v>0</v>
      </c>
      <c r="AC394" s="88">
        <f t="shared" si="40"/>
        <v>0</v>
      </c>
    </row>
    <row r="395" spans="1:29" x14ac:dyDescent="0.3">
      <c r="A395" s="95">
        <v>379</v>
      </c>
      <c r="B395" s="94" t="s">
        <v>438</v>
      </c>
      <c r="C395" s="55">
        <v>379</v>
      </c>
      <c r="D395" s="55" t="s">
        <v>500</v>
      </c>
      <c r="E395" s="55"/>
      <c r="F395" s="55"/>
      <c r="G395" s="55"/>
      <c r="H395" s="56"/>
      <c r="I395" s="57"/>
      <c r="J395" s="56"/>
      <c r="K395" s="93">
        <f t="shared" si="36"/>
        <v>0</v>
      </c>
      <c r="L395" s="92"/>
      <c r="M395" s="91">
        <v>0</v>
      </c>
      <c r="N395" s="91">
        <v>0</v>
      </c>
      <c r="O395" s="90">
        <v>0</v>
      </c>
      <c r="P395" s="89">
        <f t="shared" si="37"/>
        <v>0</v>
      </c>
      <c r="Q395" s="88">
        <f t="shared" si="41"/>
        <v>0</v>
      </c>
      <c r="R395" s="92"/>
      <c r="S395" s="91">
        <v>0</v>
      </c>
      <c r="T395" s="91">
        <v>0</v>
      </c>
      <c r="U395" s="90">
        <v>0</v>
      </c>
      <c r="V395" s="89">
        <f t="shared" si="38"/>
        <v>0</v>
      </c>
      <c r="W395" s="88">
        <f t="shared" si="42"/>
        <v>0</v>
      </c>
      <c r="X395" s="92"/>
      <c r="Y395" s="91">
        <v>0</v>
      </c>
      <c r="Z395" s="91">
        <v>0</v>
      </c>
      <c r="AA395" s="90">
        <v>0</v>
      </c>
      <c r="AB395" s="89">
        <f t="shared" si="39"/>
        <v>0</v>
      </c>
      <c r="AC395" s="88">
        <f t="shared" si="40"/>
        <v>0</v>
      </c>
    </row>
    <row r="396" spans="1:29" x14ac:dyDescent="0.3">
      <c r="A396" s="95">
        <v>380</v>
      </c>
      <c r="B396" s="94" t="s">
        <v>438</v>
      </c>
      <c r="C396" s="55">
        <v>380</v>
      </c>
      <c r="D396" s="55" t="s">
        <v>499</v>
      </c>
      <c r="E396" s="55"/>
      <c r="F396" s="55"/>
      <c r="G396" s="55"/>
      <c r="H396" s="56"/>
      <c r="I396" s="57"/>
      <c r="J396" s="56"/>
      <c r="K396" s="93">
        <f t="shared" si="36"/>
        <v>0</v>
      </c>
      <c r="L396" s="92"/>
      <c r="M396" s="91">
        <v>0</v>
      </c>
      <c r="N396" s="91">
        <v>0</v>
      </c>
      <c r="O396" s="90">
        <v>0</v>
      </c>
      <c r="P396" s="89">
        <f t="shared" si="37"/>
        <v>0</v>
      </c>
      <c r="Q396" s="88">
        <f t="shared" si="41"/>
        <v>0</v>
      </c>
      <c r="R396" s="92"/>
      <c r="S396" s="91">
        <v>0</v>
      </c>
      <c r="T396" s="91">
        <v>0</v>
      </c>
      <c r="U396" s="90">
        <v>0</v>
      </c>
      <c r="V396" s="89">
        <f t="shared" si="38"/>
        <v>0</v>
      </c>
      <c r="W396" s="88">
        <f t="shared" si="42"/>
        <v>0</v>
      </c>
      <c r="X396" s="92"/>
      <c r="Y396" s="91">
        <v>0</v>
      </c>
      <c r="Z396" s="91">
        <v>0</v>
      </c>
      <c r="AA396" s="90">
        <v>0</v>
      </c>
      <c r="AB396" s="89">
        <f t="shared" si="39"/>
        <v>0</v>
      </c>
      <c r="AC396" s="88">
        <f t="shared" si="40"/>
        <v>0</v>
      </c>
    </row>
    <row r="397" spans="1:29" x14ac:dyDescent="0.3">
      <c r="A397" s="95">
        <v>381</v>
      </c>
      <c r="B397" s="94" t="s">
        <v>438</v>
      </c>
      <c r="C397" s="55">
        <v>381</v>
      </c>
      <c r="D397" s="55" t="s">
        <v>498</v>
      </c>
      <c r="E397" s="55"/>
      <c r="F397" s="55"/>
      <c r="G397" s="55"/>
      <c r="H397" s="56"/>
      <c r="I397" s="57"/>
      <c r="J397" s="56"/>
      <c r="K397" s="93">
        <f t="shared" si="36"/>
        <v>0</v>
      </c>
      <c r="L397" s="92"/>
      <c r="M397" s="91">
        <v>0</v>
      </c>
      <c r="N397" s="91">
        <v>0</v>
      </c>
      <c r="O397" s="90">
        <v>0</v>
      </c>
      <c r="P397" s="89">
        <f t="shared" si="37"/>
        <v>0</v>
      </c>
      <c r="Q397" s="88">
        <f t="shared" si="41"/>
        <v>0</v>
      </c>
      <c r="R397" s="92"/>
      <c r="S397" s="91">
        <v>0</v>
      </c>
      <c r="T397" s="91">
        <v>0</v>
      </c>
      <c r="U397" s="90">
        <v>0</v>
      </c>
      <c r="V397" s="89">
        <f t="shared" si="38"/>
        <v>0</v>
      </c>
      <c r="W397" s="88">
        <f t="shared" si="42"/>
        <v>0</v>
      </c>
      <c r="X397" s="92"/>
      <c r="Y397" s="91">
        <v>0</v>
      </c>
      <c r="Z397" s="91">
        <v>0</v>
      </c>
      <c r="AA397" s="90">
        <v>0</v>
      </c>
      <c r="AB397" s="89">
        <f t="shared" si="39"/>
        <v>0</v>
      </c>
      <c r="AC397" s="88">
        <f t="shared" si="40"/>
        <v>0</v>
      </c>
    </row>
    <row r="398" spans="1:29" x14ac:dyDescent="0.3">
      <c r="A398" s="95">
        <v>382</v>
      </c>
      <c r="B398" s="94" t="s">
        <v>438</v>
      </c>
      <c r="C398" s="55">
        <v>382</v>
      </c>
      <c r="D398" s="55" t="s">
        <v>497</v>
      </c>
      <c r="E398" s="55"/>
      <c r="F398" s="55"/>
      <c r="G398" s="55"/>
      <c r="H398" s="56"/>
      <c r="I398" s="57"/>
      <c r="J398" s="56"/>
      <c r="K398" s="93">
        <f t="shared" si="36"/>
        <v>0</v>
      </c>
      <c r="L398" s="92"/>
      <c r="M398" s="91">
        <v>0</v>
      </c>
      <c r="N398" s="91">
        <v>0</v>
      </c>
      <c r="O398" s="90">
        <v>0</v>
      </c>
      <c r="P398" s="89">
        <f t="shared" si="37"/>
        <v>0</v>
      </c>
      <c r="Q398" s="88">
        <f t="shared" si="41"/>
        <v>0</v>
      </c>
      <c r="R398" s="92"/>
      <c r="S398" s="91">
        <v>0</v>
      </c>
      <c r="T398" s="91">
        <v>0</v>
      </c>
      <c r="U398" s="90">
        <v>0</v>
      </c>
      <c r="V398" s="89">
        <f t="shared" si="38"/>
        <v>0</v>
      </c>
      <c r="W398" s="88">
        <f t="shared" si="42"/>
        <v>0</v>
      </c>
      <c r="X398" s="92"/>
      <c r="Y398" s="91">
        <v>0</v>
      </c>
      <c r="Z398" s="91">
        <v>0</v>
      </c>
      <c r="AA398" s="90">
        <v>0</v>
      </c>
      <c r="AB398" s="89">
        <f t="shared" si="39"/>
        <v>0</v>
      </c>
      <c r="AC398" s="88">
        <f t="shared" si="40"/>
        <v>0</v>
      </c>
    </row>
    <row r="399" spans="1:29" x14ac:dyDescent="0.3">
      <c r="A399" s="95">
        <v>383</v>
      </c>
      <c r="B399" s="94" t="s">
        <v>438</v>
      </c>
      <c r="C399" s="55">
        <v>383</v>
      </c>
      <c r="D399" s="55" t="s">
        <v>496</v>
      </c>
      <c r="E399" s="55"/>
      <c r="F399" s="55"/>
      <c r="G399" s="55"/>
      <c r="H399" s="56"/>
      <c r="I399" s="57"/>
      <c r="J399" s="56"/>
      <c r="K399" s="93">
        <f t="shared" si="36"/>
        <v>0</v>
      </c>
      <c r="L399" s="92"/>
      <c r="M399" s="91">
        <v>0</v>
      </c>
      <c r="N399" s="91">
        <v>0</v>
      </c>
      <c r="O399" s="90">
        <v>0</v>
      </c>
      <c r="P399" s="89">
        <f t="shared" si="37"/>
        <v>0</v>
      </c>
      <c r="Q399" s="88">
        <f t="shared" si="41"/>
        <v>0</v>
      </c>
      <c r="R399" s="92"/>
      <c r="S399" s="91">
        <v>0</v>
      </c>
      <c r="T399" s="91">
        <v>0</v>
      </c>
      <c r="U399" s="90">
        <v>0</v>
      </c>
      <c r="V399" s="89">
        <f t="shared" si="38"/>
        <v>0</v>
      </c>
      <c r="W399" s="88">
        <f t="shared" si="42"/>
        <v>0</v>
      </c>
      <c r="X399" s="92"/>
      <c r="Y399" s="91">
        <v>0</v>
      </c>
      <c r="Z399" s="91">
        <v>0</v>
      </c>
      <c r="AA399" s="90">
        <v>0</v>
      </c>
      <c r="AB399" s="89">
        <f t="shared" si="39"/>
        <v>0</v>
      </c>
      <c r="AC399" s="88">
        <f t="shared" si="40"/>
        <v>0</v>
      </c>
    </row>
    <row r="400" spans="1:29" x14ac:dyDescent="0.3">
      <c r="A400" s="95">
        <v>384</v>
      </c>
      <c r="B400" s="94" t="s">
        <v>438</v>
      </c>
      <c r="C400" s="55">
        <v>384</v>
      </c>
      <c r="D400" s="55" t="s">
        <v>352</v>
      </c>
      <c r="E400" s="55"/>
      <c r="F400" s="55"/>
      <c r="G400" s="55"/>
      <c r="H400" s="56"/>
      <c r="I400" s="57"/>
      <c r="J400" s="56"/>
      <c r="K400" s="93">
        <f t="shared" ref="K400:K463" si="43">IF(I400=0,0,H400*8*(1/I400))</f>
        <v>0</v>
      </c>
      <c r="L400" s="92"/>
      <c r="M400" s="91">
        <v>0</v>
      </c>
      <c r="N400" s="91">
        <v>0</v>
      </c>
      <c r="O400" s="90">
        <v>0</v>
      </c>
      <c r="P400" s="89">
        <f t="shared" ref="P400:P463" si="44">IF(I400=0,0,IF(M400=0,0,1/I400*N400))</f>
        <v>0</v>
      </c>
      <c r="Q400" s="88">
        <f t="shared" si="41"/>
        <v>0</v>
      </c>
      <c r="R400" s="92"/>
      <c r="S400" s="91">
        <v>0</v>
      </c>
      <c r="T400" s="91">
        <v>0</v>
      </c>
      <c r="U400" s="90">
        <v>0</v>
      </c>
      <c r="V400" s="89">
        <f t="shared" ref="V400:V463" si="45">IF(O400=0,0,IF(S400=0,0,1/O400*T400))</f>
        <v>0</v>
      </c>
      <c r="W400" s="88">
        <f t="shared" si="42"/>
        <v>0</v>
      </c>
      <c r="X400" s="92"/>
      <c r="Y400" s="91">
        <v>0</v>
      </c>
      <c r="Z400" s="91">
        <v>0</v>
      </c>
      <c r="AA400" s="90">
        <v>0</v>
      </c>
      <c r="AB400" s="89">
        <f t="shared" ref="AB400:AB463" si="46">IF(U400=0,0,IF(Y400=0,0,1/U400*Z400))</f>
        <v>0</v>
      </c>
      <c r="AC400" s="88">
        <f t="shared" ref="AC400:AC463" si="47">IF(Y400=0,0,IF(W400=0,0,T400*8*Y400/AB400))</f>
        <v>0</v>
      </c>
    </row>
    <row r="401" spans="1:29" x14ac:dyDescent="0.3">
      <c r="A401" s="95">
        <v>385</v>
      </c>
      <c r="B401" s="94" t="s">
        <v>438</v>
      </c>
      <c r="C401" s="55">
        <v>385</v>
      </c>
      <c r="D401" s="55" t="s">
        <v>354</v>
      </c>
      <c r="E401" s="55"/>
      <c r="F401" s="55"/>
      <c r="G401" s="55"/>
      <c r="H401" s="56"/>
      <c r="I401" s="57"/>
      <c r="J401" s="56"/>
      <c r="K401" s="93">
        <f t="shared" si="43"/>
        <v>0</v>
      </c>
      <c r="L401" s="92"/>
      <c r="M401" s="91">
        <v>0</v>
      </c>
      <c r="N401" s="91">
        <v>0</v>
      </c>
      <c r="O401" s="90">
        <v>0</v>
      </c>
      <c r="P401" s="89">
        <f t="shared" si="44"/>
        <v>0</v>
      </c>
      <c r="Q401" s="88">
        <f t="shared" ref="Q401:Q464" si="48">IF(N401=0,0,K401/N401)</f>
        <v>0</v>
      </c>
      <c r="R401" s="92"/>
      <c r="S401" s="91">
        <v>0</v>
      </c>
      <c r="T401" s="91">
        <v>0</v>
      </c>
      <c r="U401" s="90">
        <v>0</v>
      </c>
      <c r="V401" s="89">
        <f t="shared" si="45"/>
        <v>0</v>
      </c>
      <c r="W401" s="88">
        <f t="shared" ref="W401:W464" si="49">IF(K401=0,0,IF(T401=0,0,Q401/T401))</f>
        <v>0</v>
      </c>
      <c r="X401" s="92"/>
      <c r="Y401" s="91">
        <v>0</v>
      </c>
      <c r="Z401" s="91">
        <v>0</v>
      </c>
      <c r="AA401" s="90">
        <v>0</v>
      </c>
      <c r="AB401" s="89">
        <f t="shared" si="46"/>
        <v>0</v>
      </c>
      <c r="AC401" s="88">
        <f t="shared" si="47"/>
        <v>0</v>
      </c>
    </row>
    <row r="402" spans="1:29" x14ac:dyDescent="0.3">
      <c r="A402" s="95">
        <v>386</v>
      </c>
      <c r="B402" s="94" t="s">
        <v>438</v>
      </c>
      <c r="C402" s="55">
        <v>386</v>
      </c>
      <c r="D402" s="55" t="s">
        <v>356</v>
      </c>
      <c r="E402" s="55"/>
      <c r="F402" s="55"/>
      <c r="G402" s="55"/>
      <c r="H402" s="56"/>
      <c r="I402" s="57"/>
      <c r="J402" s="56"/>
      <c r="K402" s="93">
        <f t="shared" si="43"/>
        <v>0</v>
      </c>
      <c r="L402" s="92"/>
      <c r="M402" s="91">
        <v>0</v>
      </c>
      <c r="N402" s="91">
        <v>0</v>
      </c>
      <c r="O402" s="90">
        <v>0</v>
      </c>
      <c r="P402" s="89">
        <f t="shared" si="44"/>
        <v>0</v>
      </c>
      <c r="Q402" s="88">
        <f t="shared" si="48"/>
        <v>0</v>
      </c>
      <c r="R402" s="92"/>
      <c r="S402" s="91">
        <v>0</v>
      </c>
      <c r="T402" s="91">
        <v>0</v>
      </c>
      <c r="U402" s="90">
        <v>0</v>
      </c>
      <c r="V402" s="89">
        <f t="shared" si="45"/>
        <v>0</v>
      </c>
      <c r="W402" s="88">
        <f t="shared" si="49"/>
        <v>0</v>
      </c>
      <c r="X402" s="92"/>
      <c r="Y402" s="91">
        <v>0</v>
      </c>
      <c r="Z402" s="91">
        <v>0</v>
      </c>
      <c r="AA402" s="90">
        <v>0</v>
      </c>
      <c r="AB402" s="89">
        <f t="shared" si="46"/>
        <v>0</v>
      </c>
      <c r="AC402" s="88">
        <f t="shared" si="47"/>
        <v>0</v>
      </c>
    </row>
    <row r="403" spans="1:29" x14ac:dyDescent="0.3">
      <c r="A403" s="95">
        <v>387</v>
      </c>
      <c r="B403" s="94" t="s">
        <v>438</v>
      </c>
      <c r="C403" s="55">
        <v>387</v>
      </c>
      <c r="D403" s="55" t="s">
        <v>358</v>
      </c>
      <c r="E403" s="55"/>
      <c r="F403" s="55"/>
      <c r="G403" s="55"/>
      <c r="H403" s="56"/>
      <c r="I403" s="57"/>
      <c r="J403" s="56"/>
      <c r="K403" s="93">
        <f t="shared" si="43"/>
        <v>0</v>
      </c>
      <c r="L403" s="92"/>
      <c r="M403" s="91">
        <v>0</v>
      </c>
      <c r="N403" s="91">
        <v>0</v>
      </c>
      <c r="O403" s="90">
        <v>0</v>
      </c>
      <c r="P403" s="89">
        <f t="shared" si="44"/>
        <v>0</v>
      </c>
      <c r="Q403" s="88">
        <f t="shared" si="48"/>
        <v>0</v>
      </c>
      <c r="R403" s="92"/>
      <c r="S403" s="91">
        <v>0</v>
      </c>
      <c r="T403" s="91">
        <v>0</v>
      </c>
      <c r="U403" s="90">
        <v>0</v>
      </c>
      <c r="V403" s="89">
        <f t="shared" si="45"/>
        <v>0</v>
      </c>
      <c r="W403" s="88">
        <f t="shared" si="49"/>
        <v>0</v>
      </c>
      <c r="X403" s="92"/>
      <c r="Y403" s="91">
        <v>0</v>
      </c>
      <c r="Z403" s="91">
        <v>0</v>
      </c>
      <c r="AA403" s="90">
        <v>0</v>
      </c>
      <c r="AB403" s="89">
        <f t="shared" si="46"/>
        <v>0</v>
      </c>
      <c r="AC403" s="88">
        <f t="shared" si="47"/>
        <v>0</v>
      </c>
    </row>
    <row r="404" spans="1:29" x14ac:dyDescent="0.3">
      <c r="A404" s="95">
        <v>388</v>
      </c>
      <c r="B404" s="94" t="s">
        <v>438</v>
      </c>
      <c r="C404" s="55">
        <v>388</v>
      </c>
      <c r="D404" s="55" t="s">
        <v>360</v>
      </c>
      <c r="E404" s="55"/>
      <c r="F404" s="55"/>
      <c r="G404" s="55"/>
      <c r="H404" s="56"/>
      <c r="I404" s="57"/>
      <c r="J404" s="56"/>
      <c r="K404" s="93">
        <f t="shared" si="43"/>
        <v>0</v>
      </c>
      <c r="L404" s="92"/>
      <c r="M404" s="91">
        <v>0</v>
      </c>
      <c r="N404" s="91">
        <v>0</v>
      </c>
      <c r="O404" s="90">
        <v>0</v>
      </c>
      <c r="P404" s="89">
        <f t="shared" si="44"/>
        <v>0</v>
      </c>
      <c r="Q404" s="88">
        <f t="shared" si="48"/>
        <v>0</v>
      </c>
      <c r="R404" s="92"/>
      <c r="S404" s="91">
        <v>0</v>
      </c>
      <c r="T404" s="91">
        <v>0</v>
      </c>
      <c r="U404" s="90">
        <v>0</v>
      </c>
      <c r="V404" s="89">
        <f t="shared" si="45"/>
        <v>0</v>
      </c>
      <c r="W404" s="88">
        <f t="shared" si="49"/>
        <v>0</v>
      </c>
      <c r="X404" s="92"/>
      <c r="Y404" s="91">
        <v>0</v>
      </c>
      <c r="Z404" s="91">
        <v>0</v>
      </c>
      <c r="AA404" s="90">
        <v>0</v>
      </c>
      <c r="AB404" s="89">
        <f t="shared" si="46"/>
        <v>0</v>
      </c>
      <c r="AC404" s="88">
        <f t="shared" si="47"/>
        <v>0</v>
      </c>
    </row>
    <row r="405" spans="1:29" x14ac:dyDescent="0.3">
      <c r="A405" s="95">
        <v>389</v>
      </c>
      <c r="B405" s="94" t="s">
        <v>438</v>
      </c>
      <c r="C405" s="55">
        <v>389</v>
      </c>
      <c r="D405" s="55" t="s">
        <v>362</v>
      </c>
      <c r="E405" s="55"/>
      <c r="F405" s="55"/>
      <c r="G405" s="55"/>
      <c r="H405" s="56"/>
      <c r="I405" s="57"/>
      <c r="J405" s="56"/>
      <c r="K405" s="93">
        <f t="shared" si="43"/>
        <v>0</v>
      </c>
      <c r="L405" s="92"/>
      <c r="M405" s="91">
        <v>0</v>
      </c>
      <c r="N405" s="91">
        <v>0</v>
      </c>
      <c r="O405" s="90">
        <v>0</v>
      </c>
      <c r="P405" s="89">
        <f t="shared" si="44"/>
        <v>0</v>
      </c>
      <c r="Q405" s="88">
        <f t="shared" si="48"/>
        <v>0</v>
      </c>
      <c r="R405" s="92"/>
      <c r="S405" s="91">
        <v>0</v>
      </c>
      <c r="T405" s="91">
        <v>0</v>
      </c>
      <c r="U405" s="90">
        <v>0</v>
      </c>
      <c r="V405" s="89">
        <f t="shared" si="45"/>
        <v>0</v>
      </c>
      <c r="W405" s="88">
        <f t="shared" si="49"/>
        <v>0</v>
      </c>
      <c r="X405" s="92"/>
      <c r="Y405" s="91">
        <v>0</v>
      </c>
      <c r="Z405" s="91">
        <v>0</v>
      </c>
      <c r="AA405" s="90">
        <v>0</v>
      </c>
      <c r="AB405" s="89">
        <f t="shared" si="46"/>
        <v>0</v>
      </c>
      <c r="AC405" s="88">
        <f t="shared" si="47"/>
        <v>0</v>
      </c>
    </row>
    <row r="406" spans="1:29" x14ac:dyDescent="0.3">
      <c r="A406" s="95">
        <v>390</v>
      </c>
      <c r="B406" s="94" t="s">
        <v>438</v>
      </c>
      <c r="C406" s="55">
        <v>390</v>
      </c>
      <c r="D406" s="55" t="s">
        <v>364</v>
      </c>
      <c r="E406" s="55"/>
      <c r="F406" s="55"/>
      <c r="G406" s="55"/>
      <c r="H406" s="56"/>
      <c r="I406" s="57"/>
      <c r="J406" s="56"/>
      <c r="K406" s="93">
        <f t="shared" si="43"/>
        <v>0</v>
      </c>
      <c r="L406" s="92"/>
      <c r="M406" s="91">
        <v>0</v>
      </c>
      <c r="N406" s="91">
        <v>0</v>
      </c>
      <c r="O406" s="90">
        <v>0</v>
      </c>
      <c r="P406" s="89">
        <f t="shared" si="44"/>
        <v>0</v>
      </c>
      <c r="Q406" s="88">
        <f t="shared" si="48"/>
        <v>0</v>
      </c>
      <c r="R406" s="92"/>
      <c r="S406" s="91">
        <v>0</v>
      </c>
      <c r="T406" s="91">
        <v>0</v>
      </c>
      <c r="U406" s="90">
        <v>0</v>
      </c>
      <c r="V406" s="89">
        <f t="shared" si="45"/>
        <v>0</v>
      </c>
      <c r="W406" s="88">
        <f t="shared" si="49"/>
        <v>0</v>
      </c>
      <c r="X406" s="92"/>
      <c r="Y406" s="91">
        <v>0</v>
      </c>
      <c r="Z406" s="91">
        <v>0</v>
      </c>
      <c r="AA406" s="90">
        <v>0</v>
      </c>
      <c r="AB406" s="89">
        <f t="shared" si="46"/>
        <v>0</v>
      </c>
      <c r="AC406" s="88">
        <f t="shared" si="47"/>
        <v>0</v>
      </c>
    </row>
    <row r="407" spans="1:29" x14ac:dyDescent="0.3">
      <c r="A407" s="95">
        <v>391</v>
      </c>
      <c r="B407" s="94" t="s">
        <v>438</v>
      </c>
      <c r="C407" s="55">
        <v>391</v>
      </c>
      <c r="D407" s="55" t="s">
        <v>495</v>
      </c>
      <c r="E407" s="55"/>
      <c r="F407" s="55"/>
      <c r="G407" s="55"/>
      <c r="H407" s="56"/>
      <c r="I407" s="57"/>
      <c r="J407" s="56"/>
      <c r="K407" s="93">
        <f t="shared" si="43"/>
        <v>0</v>
      </c>
      <c r="L407" s="92"/>
      <c r="M407" s="91">
        <v>0</v>
      </c>
      <c r="N407" s="91">
        <v>0</v>
      </c>
      <c r="O407" s="90">
        <v>0</v>
      </c>
      <c r="P407" s="89">
        <f t="shared" si="44"/>
        <v>0</v>
      </c>
      <c r="Q407" s="88">
        <f t="shared" si="48"/>
        <v>0</v>
      </c>
      <c r="R407" s="92"/>
      <c r="S407" s="91">
        <v>0</v>
      </c>
      <c r="T407" s="91">
        <v>0</v>
      </c>
      <c r="U407" s="90">
        <v>0</v>
      </c>
      <c r="V407" s="89">
        <f t="shared" si="45"/>
        <v>0</v>
      </c>
      <c r="W407" s="88">
        <f t="shared" si="49"/>
        <v>0</v>
      </c>
      <c r="X407" s="92"/>
      <c r="Y407" s="91">
        <v>0</v>
      </c>
      <c r="Z407" s="91">
        <v>0</v>
      </c>
      <c r="AA407" s="90">
        <v>0</v>
      </c>
      <c r="AB407" s="89">
        <f t="shared" si="46"/>
        <v>0</v>
      </c>
      <c r="AC407" s="88">
        <f t="shared" si="47"/>
        <v>0</v>
      </c>
    </row>
    <row r="408" spans="1:29" x14ac:dyDescent="0.3">
      <c r="A408" s="95">
        <v>392</v>
      </c>
      <c r="B408" s="94" t="s">
        <v>438</v>
      </c>
      <c r="C408" s="55">
        <v>392</v>
      </c>
      <c r="D408" s="55" t="s">
        <v>494</v>
      </c>
      <c r="E408" s="55"/>
      <c r="F408" s="55"/>
      <c r="G408" s="55"/>
      <c r="H408" s="56"/>
      <c r="I408" s="57"/>
      <c r="J408" s="56"/>
      <c r="K408" s="93">
        <f t="shared" si="43"/>
        <v>0</v>
      </c>
      <c r="L408" s="92"/>
      <c r="M408" s="91">
        <v>0</v>
      </c>
      <c r="N408" s="91">
        <v>0</v>
      </c>
      <c r="O408" s="90">
        <v>0</v>
      </c>
      <c r="P408" s="89">
        <f t="shared" si="44"/>
        <v>0</v>
      </c>
      <c r="Q408" s="88">
        <f t="shared" si="48"/>
        <v>0</v>
      </c>
      <c r="R408" s="92"/>
      <c r="S408" s="91">
        <v>0</v>
      </c>
      <c r="T408" s="91">
        <v>0</v>
      </c>
      <c r="U408" s="90">
        <v>0</v>
      </c>
      <c r="V408" s="89">
        <f t="shared" si="45"/>
        <v>0</v>
      </c>
      <c r="W408" s="88">
        <f t="shared" si="49"/>
        <v>0</v>
      </c>
      <c r="X408" s="92"/>
      <c r="Y408" s="91">
        <v>0</v>
      </c>
      <c r="Z408" s="91">
        <v>0</v>
      </c>
      <c r="AA408" s="90">
        <v>0</v>
      </c>
      <c r="AB408" s="89">
        <f t="shared" si="46"/>
        <v>0</v>
      </c>
      <c r="AC408" s="88">
        <f t="shared" si="47"/>
        <v>0</v>
      </c>
    </row>
    <row r="409" spans="1:29" x14ac:dyDescent="0.3">
      <c r="A409" s="95">
        <v>393</v>
      </c>
      <c r="B409" s="94" t="s">
        <v>438</v>
      </c>
      <c r="C409" s="55">
        <v>393</v>
      </c>
      <c r="D409" s="55" t="s">
        <v>493</v>
      </c>
      <c r="E409" s="55"/>
      <c r="F409" s="55"/>
      <c r="G409" s="55"/>
      <c r="H409" s="56"/>
      <c r="I409" s="57"/>
      <c r="J409" s="56"/>
      <c r="K409" s="93">
        <f t="shared" si="43"/>
        <v>0</v>
      </c>
      <c r="L409" s="92"/>
      <c r="M409" s="91">
        <v>0</v>
      </c>
      <c r="N409" s="91">
        <v>0</v>
      </c>
      <c r="O409" s="90">
        <v>0</v>
      </c>
      <c r="P409" s="89">
        <f t="shared" si="44"/>
        <v>0</v>
      </c>
      <c r="Q409" s="88">
        <f t="shared" si="48"/>
        <v>0</v>
      </c>
      <c r="R409" s="92"/>
      <c r="S409" s="91">
        <v>0</v>
      </c>
      <c r="T409" s="91">
        <v>0</v>
      </c>
      <c r="U409" s="90">
        <v>0</v>
      </c>
      <c r="V409" s="89">
        <f t="shared" si="45"/>
        <v>0</v>
      </c>
      <c r="W409" s="88">
        <f t="shared" si="49"/>
        <v>0</v>
      </c>
      <c r="X409" s="92"/>
      <c r="Y409" s="91">
        <v>0</v>
      </c>
      <c r="Z409" s="91">
        <v>0</v>
      </c>
      <c r="AA409" s="90">
        <v>0</v>
      </c>
      <c r="AB409" s="89">
        <f t="shared" si="46"/>
        <v>0</v>
      </c>
      <c r="AC409" s="88">
        <f t="shared" si="47"/>
        <v>0</v>
      </c>
    </row>
    <row r="410" spans="1:29" x14ac:dyDescent="0.3">
      <c r="A410" s="95">
        <v>394</v>
      </c>
      <c r="B410" s="94" t="s">
        <v>438</v>
      </c>
      <c r="C410" s="55">
        <v>394</v>
      </c>
      <c r="D410" s="55" t="s">
        <v>492</v>
      </c>
      <c r="E410" s="55"/>
      <c r="F410" s="55"/>
      <c r="G410" s="55"/>
      <c r="H410" s="56"/>
      <c r="I410" s="57"/>
      <c r="J410" s="56"/>
      <c r="K410" s="93">
        <f t="shared" si="43"/>
        <v>0</v>
      </c>
      <c r="L410" s="92"/>
      <c r="M410" s="91">
        <v>0</v>
      </c>
      <c r="N410" s="91">
        <v>0</v>
      </c>
      <c r="O410" s="90">
        <v>0</v>
      </c>
      <c r="P410" s="89">
        <f t="shared" si="44"/>
        <v>0</v>
      </c>
      <c r="Q410" s="88">
        <f t="shared" si="48"/>
        <v>0</v>
      </c>
      <c r="R410" s="92"/>
      <c r="S410" s="91">
        <v>0</v>
      </c>
      <c r="T410" s="91">
        <v>0</v>
      </c>
      <c r="U410" s="90">
        <v>0</v>
      </c>
      <c r="V410" s="89">
        <f t="shared" si="45"/>
        <v>0</v>
      </c>
      <c r="W410" s="88">
        <f t="shared" si="49"/>
        <v>0</v>
      </c>
      <c r="X410" s="92"/>
      <c r="Y410" s="91">
        <v>0</v>
      </c>
      <c r="Z410" s="91">
        <v>0</v>
      </c>
      <c r="AA410" s="90">
        <v>0</v>
      </c>
      <c r="AB410" s="89">
        <f t="shared" si="46"/>
        <v>0</v>
      </c>
      <c r="AC410" s="88">
        <f t="shared" si="47"/>
        <v>0</v>
      </c>
    </row>
    <row r="411" spans="1:29" x14ac:dyDescent="0.3">
      <c r="A411" s="95">
        <v>395</v>
      </c>
      <c r="B411" s="94" t="s">
        <v>438</v>
      </c>
      <c r="C411" s="55">
        <v>395</v>
      </c>
      <c r="D411" s="55" t="s">
        <v>491</v>
      </c>
      <c r="E411" s="55"/>
      <c r="F411" s="55"/>
      <c r="G411" s="55"/>
      <c r="H411" s="56"/>
      <c r="I411" s="57"/>
      <c r="J411" s="56"/>
      <c r="K411" s="93">
        <f t="shared" si="43"/>
        <v>0</v>
      </c>
      <c r="L411" s="92"/>
      <c r="M411" s="91">
        <v>0</v>
      </c>
      <c r="N411" s="91">
        <v>0</v>
      </c>
      <c r="O411" s="90">
        <v>0</v>
      </c>
      <c r="P411" s="89">
        <f t="shared" si="44"/>
        <v>0</v>
      </c>
      <c r="Q411" s="88">
        <f t="shared" si="48"/>
        <v>0</v>
      </c>
      <c r="R411" s="92"/>
      <c r="S411" s="91">
        <v>0</v>
      </c>
      <c r="T411" s="91">
        <v>0</v>
      </c>
      <c r="U411" s="90">
        <v>0</v>
      </c>
      <c r="V411" s="89">
        <f t="shared" si="45"/>
        <v>0</v>
      </c>
      <c r="W411" s="88">
        <f t="shared" si="49"/>
        <v>0</v>
      </c>
      <c r="X411" s="92"/>
      <c r="Y411" s="91">
        <v>0</v>
      </c>
      <c r="Z411" s="91">
        <v>0</v>
      </c>
      <c r="AA411" s="90">
        <v>0</v>
      </c>
      <c r="AB411" s="89">
        <f t="shared" si="46"/>
        <v>0</v>
      </c>
      <c r="AC411" s="88">
        <f t="shared" si="47"/>
        <v>0</v>
      </c>
    </row>
    <row r="412" spans="1:29" x14ac:dyDescent="0.3">
      <c r="A412" s="95">
        <v>396</v>
      </c>
      <c r="B412" s="94" t="s">
        <v>438</v>
      </c>
      <c r="C412" s="55">
        <v>396</v>
      </c>
      <c r="D412" s="55" t="s">
        <v>490</v>
      </c>
      <c r="E412" s="55"/>
      <c r="F412" s="55"/>
      <c r="G412" s="55"/>
      <c r="H412" s="56"/>
      <c r="I412" s="57"/>
      <c r="J412" s="56"/>
      <c r="K412" s="93">
        <f t="shared" si="43"/>
        <v>0</v>
      </c>
      <c r="L412" s="92"/>
      <c r="M412" s="91">
        <v>0</v>
      </c>
      <c r="N412" s="91">
        <v>0</v>
      </c>
      <c r="O412" s="90">
        <v>0</v>
      </c>
      <c r="P412" s="89">
        <f t="shared" si="44"/>
        <v>0</v>
      </c>
      <c r="Q412" s="88">
        <f t="shared" si="48"/>
        <v>0</v>
      </c>
      <c r="R412" s="92"/>
      <c r="S412" s="91">
        <v>0</v>
      </c>
      <c r="T412" s="91">
        <v>0</v>
      </c>
      <c r="U412" s="90">
        <v>0</v>
      </c>
      <c r="V412" s="89">
        <f t="shared" si="45"/>
        <v>0</v>
      </c>
      <c r="W412" s="88">
        <f t="shared" si="49"/>
        <v>0</v>
      </c>
      <c r="X412" s="92"/>
      <c r="Y412" s="91">
        <v>0</v>
      </c>
      <c r="Z412" s="91">
        <v>0</v>
      </c>
      <c r="AA412" s="90">
        <v>0</v>
      </c>
      <c r="AB412" s="89">
        <f t="shared" si="46"/>
        <v>0</v>
      </c>
      <c r="AC412" s="88">
        <f t="shared" si="47"/>
        <v>0</v>
      </c>
    </row>
    <row r="413" spans="1:29" x14ac:dyDescent="0.3">
      <c r="A413" s="95">
        <v>397</v>
      </c>
      <c r="B413" s="94" t="s">
        <v>438</v>
      </c>
      <c r="C413" s="55">
        <v>397</v>
      </c>
      <c r="D413" s="55" t="s">
        <v>489</v>
      </c>
      <c r="E413" s="55"/>
      <c r="F413" s="55"/>
      <c r="G413" s="55"/>
      <c r="H413" s="56"/>
      <c r="I413" s="57"/>
      <c r="J413" s="56"/>
      <c r="K413" s="93">
        <f t="shared" si="43"/>
        <v>0</v>
      </c>
      <c r="L413" s="92"/>
      <c r="M413" s="91">
        <v>0</v>
      </c>
      <c r="N413" s="91">
        <v>0</v>
      </c>
      <c r="O413" s="90">
        <v>0</v>
      </c>
      <c r="P413" s="89">
        <f t="shared" si="44"/>
        <v>0</v>
      </c>
      <c r="Q413" s="88">
        <f t="shared" si="48"/>
        <v>0</v>
      </c>
      <c r="R413" s="92"/>
      <c r="S413" s="91">
        <v>0</v>
      </c>
      <c r="T413" s="91">
        <v>0</v>
      </c>
      <c r="U413" s="90">
        <v>0</v>
      </c>
      <c r="V413" s="89">
        <f t="shared" si="45"/>
        <v>0</v>
      </c>
      <c r="W413" s="88">
        <f t="shared" si="49"/>
        <v>0</v>
      </c>
      <c r="X413" s="92"/>
      <c r="Y413" s="91">
        <v>0</v>
      </c>
      <c r="Z413" s="91">
        <v>0</v>
      </c>
      <c r="AA413" s="90">
        <v>0</v>
      </c>
      <c r="AB413" s="89">
        <f t="shared" si="46"/>
        <v>0</v>
      </c>
      <c r="AC413" s="88">
        <f t="shared" si="47"/>
        <v>0</v>
      </c>
    </row>
    <row r="414" spans="1:29" x14ac:dyDescent="0.3">
      <c r="A414" s="95">
        <v>398</v>
      </c>
      <c r="B414" s="94" t="s">
        <v>438</v>
      </c>
      <c r="C414" s="55">
        <v>398</v>
      </c>
      <c r="D414" s="55" t="s">
        <v>488</v>
      </c>
      <c r="E414" s="55"/>
      <c r="F414" s="55"/>
      <c r="G414" s="55"/>
      <c r="H414" s="56"/>
      <c r="I414" s="57"/>
      <c r="J414" s="56"/>
      <c r="K414" s="93">
        <f t="shared" si="43"/>
        <v>0</v>
      </c>
      <c r="L414" s="92"/>
      <c r="M414" s="91">
        <v>0</v>
      </c>
      <c r="N414" s="91">
        <v>0</v>
      </c>
      <c r="O414" s="90">
        <v>0</v>
      </c>
      <c r="P414" s="89">
        <f t="shared" si="44"/>
        <v>0</v>
      </c>
      <c r="Q414" s="88">
        <f t="shared" si="48"/>
        <v>0</v>
      </c>
      <c r="R414" s="92"/>
      <c r="S414" s="91">
        <v>0</v>
      </c>
      <c r="T414" s="91">
        <v>0</v>
      </c>
      <c r="U414" s="90">
        <v>0</v>
      </c>
      <c r="V414" s="89">
        <f t="shared" si="45"/>
        <v>0</v>
      </c>
      <c r="W414" s="88">
        <f t="shared" si="49"/>
        <v>0</v>
      </c>
      <c r="X414" s="92"/>
      <c r="Y414" s="91">
        <v>0</v>
      </c>
      <c r="Z414" s="91">
        <v>0</v>
      </c>
      <c r="AA414" s="90">
        <v>0</v>
      </c>
      <c r="AB414" s="89">
        <f t="shared" si="46"/>
        <v>0</v>
      </c>
      <c r="AC414" s="88">
        <f t="shared" si="47"/>
        <v>0</v>
      </c>
    </row>
    <row r="415" spans="1:29" x14ac:dyDescent="0.3">
      <c r="A415" s="95">
        <v>399</v>
      </c>
      <c r="B415" s="94" t="s">
        <v>438</v>
      </c>
      <c r="C415" s="55">
        <v>399</v>
      </c>
      <c r="D415" s="55" t="s">
        <v>487</v>
      </c>
      <c r="E415" s="55"/>
      <c r="F415" s="55"/>
      <c r="G415" s="55"/>
      <c r="H415" s="56"/>
      <c r="I415" s="57"/>
      <c r="J415" s="56"/>
      <c r="K415" s="93">
        <f t="shared" si="43"/>
        <v>0</v>
      </c>
      <c r="L415" s="92"/>
      <c r="M415" s="91">
        <v>0</v>
      </c>
      <c r="N415" s="91">
        <v>0</v>
      </c>
      <c r="O415" s="90">
        <v>0</v>
      </c>
      <c r="P415" s="89">
        <f t="shared" si="44"/>
        <v>0</v>
      </c>
      <c r="Q415" s="88">
        <f t="shared" si="48"/>
        <v>0</v>
      </c>
      <c r="R415" s="92"/>
      <c r="S415" s="91">
        <v>0</v>
      </c>
      <c r="T415" s="91">
        <v>0</v>
      </c>
      <c r="U415" s="90">
        <v>0</v>
      </c>
      <c r="V415" s="89">
        <f t="shared" si="45"/>
        <v>0</v>
      </c>
      <c r="W415" s="88">
        <f t="shared" si="49"/>
        <v>0</v>
      </c>
      <c r="X415" s="92"/>
      <c r="Y415" s="91">
        <v>0</v>
      </c>
      <c r="Z415" s="91">
        <v>0</v>
      </c>
      <c r="AA415" s="90">
        <v>0</v>
      </c>
      <c r="AB415" s="89">
        <f t="shared" si="46"/>
        <v>0</v>
      </c>
      <c r="AC415" s="88">
        <f t="shared" si="47"/>
        <v>0</v>
      </c>
    </row>
    <row r="416" spans="1:29" x14ac:dyDescent="0.3">
      <c r="A416" s="95">
        <v>400</v>
      </c>
      <c r="B416" s="94" t="s">
        <v>438</v>
      </c>
      <c r="C416" s="55">
        <v>400</v>
      </c>
      <c r="D416" s="55" t="s">
        <v>366</v>
      </c>
      <c r="E416" s="55"/>
      <c r="F416" s="55"/>
      <c r="G416" s="55"/>
      <c r="H416" s="56"/>
      <c r="I416" s="57"/>
      <c r="J416" s="56"/>
      <c r="K416" s="93">
        <f t="shared" si="43"/>
        <v>0</v>
      </c>
      <c r="L416" s="92"/>
      <c r="M416" s="91">
        <v>0</v>
      </c>
      <c r="N416" s="91">
        <v>0</v>
      </c>
      <c r="O416" s="90">
        <v>0</v>
      </c>
      <c r="P416" s="89">
        <f t="shared" si="44"/>
        <v>0</v>
      </c>
      <c r="Q416" s="88">
        <f t="shared" si="48"/>
        <v>0</v>
      </c>
      <c r="R416" s="92"/>
      <c r="S416" s="91">
        <v>0</v>
      </c>
      <c r="T416" s="91">
        <v>0</v>
      </c>
      <c r="U416" s="90">
        <v>0</v>
      </c>
      <c r="V416" s="89">
        <f t="shared" si="45"/>
        <v>0</v>
      </c>
      <c r="W416" s="88">
        <f t="shared" si="49"/>
        <v>0</v>
      </c>
      <c r="X416" s="92"/>
      <c r="Y416" s="91">
        <v>0</v>
      </c>
      <c r="Z416" s="91">
        <v>0</v>
      </c>
      <c r="AA416" s="90">
        <v>0</v>
      </c>
      <c r="AB416" s="89">
        <f t="shared" si="46"/>
        <v>0</v>
      </c>
      <c r="AC416" s="88">
        <f t="shared" si="47"/>
        <v>0</v>
      </c>
    </row>
    <row r="417" spans="1:29" x14ac:dyDescent="0.3">
      <c r="A417" s="95">
        <v>401</v>
      </c>
      <c r="B417" s="94" t="s">
        <v>438</v>
      </c>
      <c r="C417" s="55">
        <v>401</v>
      </c>
      <c r="D417" s="55" t="s">
        <v>368</v>
      </c>
      <c r="E417" s="55"/>
      <c r="F417" s="55"/>
      <c r="G417" s="55"/>
      <c r="H417" s="56"/>
      <c r="I417" s="57"/>
      <c r="J417" s="56"/>
      <c r="K417" s="93">
        <f t="shared" si="43"/>
        <v>0</v>
      </c>
      <c r="L417" s="92"/>
      <c r="M417" s="91">
        <v>0</v>
      </c>
      <c r="N417" s="91">
        <v>0</v>
      </c>
      <c r="O417" s="90">
        <v>0</v>
      </c>
      <c r="P417" s="89">
        <f t="shared" si="44"/>
        <v>0</v>
      </c>
      <c r="Q417" s="88">
        <f t="shared" si="48"/>
        <v>0</v>
      </c>
      <c r="R417" s="92"/>
      <c r="S417" s="91">
        <v>0</v>
      </c>
      <c r="T417" s="91">
        <v>0</v>
      </c>
      <c r="U417" s="90">
        <v>0</v>
      </c>
      <c r="V417" s="89">
        <f t="shared" si="45"/>
        <v>0</v>
      </c>
      <c r="W417" s="88">
        <f t="shared" si="49"/>
        <v>0</v>
      </c>
      <c r="X417" s="92"/>
      <c r="Y417" s="91">
        <v>0</v>
      </c>
      <c r="Z417" s="91">
        <v>0</v>
      </c>
      <c r="AA417" s="90">
        <v>0</v>
      </c>
      <c r="AB417" s="89">
        <f t="shared" si="46"/>
        <v>0</v>
      </c>
      <c r="AC417" s="88">
        <f t="shared" si="47"/>
        <v>0</v>
      </c>
    </row>
    <row r="418" spans="1:29" x14ac:dyDescent="0.3">
      <c r="A418" s="95">
        <v>402</v>
      </c>
      <c r="B418" s="94" t="s">
        <v>438</v>
      </c>
      <c r="C418" s="55">
        <v>402</v>
      </c>
      <c r="D418" s="55" t="s">
        <v>370</v>
      </c>
      <c r="E418" s="55"/>
      <c r="F418" s="55"/>
      <c r="G418" s="55"/>
      <c r="H418" s="56"/>
      <c r="I418" s="57"/>
      <c r="J418" s="56"/>
      <c r="K418" s="93">
        <f t="shared" si="43"/>
        <v>0</v>
      </c>
      <c r="L418" s="92"/>
      <c r="M418" s="91">
        <v>0</v>
      </c>
      <c r="N418" s="91">
        <v>0</v>
      </c>
      <c r="O418" s="90">
        <v>0</v>
      </c>
      <c r="P418" s="89">
        <f t="shared" si="44"/>
        <v>0</v>
      </c>
      <c r="Q418" s="88">
        <f t="shared" si="48"/>
        <v>0</v>
      </c>
      <c r="R418" s="92"/>
      <c r="S418" s="91">
        <v>0</v>
      </c>
      <c r="T418" s="91">
        <v>0</v>
      </c>
      <c r="U418" s="90">
        <v>0</v>
      </c>
      <c r="V418" s="89">
        <f t="shared" si="45"/>
        <v>0</v>
      </c>
      <c r="W418" s="88">
        <f t="shared" si="49"/>
        <v>0</v>
      </c>
      <c r="X418" s="92"/>
      <c r="Y418" s="91">
        <v>0</v>
      </c>
      <c r="Z418" s="91">
        <v>0</v>
      </c>
      <c r="AA418" s="90">
        <v>0</v>
      </c>
      <c r="AB418" s="89">
        <f t="shared" si="46"/>
        <v>0</v>
      </c>
      <c r="AC418" s="88">
        <f t="shared" si="47"/>
        <v>0</v>
      </c>
    </row>
    <row r="419" spans="1:29" x14ac:dyDescent="0.3">
      <c r="A419" s="95">
        <v>403</v>
      </c>
      <c r="B419" s="94" t="s">
        <v>438</v>
      </c>
      <c r="C419" s="55">
        <v>403</v>
      </c>
      <c r="D419" s="55" t="s">
        <v>372</v>
      </c>
      <c r="E419" s="55"/>
      <c r="F419" s="55"/>
      <c r="G419" s="55"/>
      <c r="H419" s="56"/>
      <c r="I419" s="57"/>
      <c r="J419" s="56"/>
      <c r="K419" s="93">
        <f t="shared" si="43"/>
        <v>0</v>
      </c>
      <c r="L419" s="92"/>
      <c r="M419" s="91">
        <v>0</v>
      </c>
      <c r="N419" s="91">
        <v>0</v>
      </c>
      <c r="O419" s="90">
        <v>0</v>
      </c>
      <c r="P419" s="89">
        <f t="shared" si="44"/>
        <v>0</v>
      </c>
      <c r="Q419" s="88">
        <f t="shared" si="48"/>
        <v>0</v>
      </c>
      <c r="R419" s="92"/>
      <c r="S419" s="91">
        <v>0</v>
      </c>
      <c r="T419" s="91">
        <v>0</v>
      </c>
      <c r="U419" s="90">
        <v>0</v>
      </c>
      <c r="V419" s="89">
        <f t="shared" si="45"/>
        <v>0</v>
      </c>
      <c r="W419" s="88">
        <f t="shared" si="49"/>
        <v>0</v>
      </c>
      <c r="X419" s="92"/>
      <c r="Y419" s="91">
        <v>0</v>
      </c>
      <c r="Z419" s="91">
        <v>0</v>
      </c>
      <c r="AA419" s="90">
        <v>0</v>
      </c>
      <c r="AB419" s="89">
        <f t="shared" si="46"/>
        <v>0</v>
      </c>
      <c r="AC419" s="88">
        <f t="shared" si="47"/>
        <v>0</v>
      </c>
    </row>
    <row r="420" spans="1:29" x14ac:dyDescent="0.3">
      <c r="A420" s="95">
        <v>404</v>
      </c>
      <c r="B420" s="94" t="s">
        <v>438</v>
      </c>
      <c r="C420" s="55">
        <v>404</v>
      </c>
      <c r="D420" s="55" t="s">
        <v>374</v>
      </c>
      <c r="E420" s="55"/>
      <c r="F420" s="55"/>
      <c r="G420" s="55"/>
      <c r="H420" s="56"/>
      <c r="I420" s="57"/>
      <c r="J420" s="56"/>
      <c r="K420" s="93">
        <f t="shared" si="43"/>
        <v>0</v>
      </c>
      <c r="L420" s="92"/>
      <c r="M420" s="91">
        <v>0</v>
      </c>
      <c r="N420" s="91">
        <v>0</v>
      </c>
      <c r="O420" s="90">
        <v>0</v>
      </c>
      <c r="P420" s="89">
        <f t="shared" si="44"/>
        <v>0</v>
      </c>
      <c r="Q420" s="88">
        <f t="shared" si="48"/>
        <v>0</v>
      </c>
      <c r="R420" s="92"/>
      <c r="S420" s="91">
        <v>0</v>
      </c>
      <c r="T420" s="91">
        <v>0</v>
      </c>
      <c r="U420" s="90">
        <v>0</v>
      </c>
      <c r="V420" s="89">
        <f t="shared" si="45"/>
        <v>0</v>
      </c>
      <c r="W420" s="88">
        <f t="shared" si="49"/>
        <v>0</v>
      </c>
      <c r="X420" s="92"/>
      <c r="Y420" s="91">
        <v>0</v>
      </c>
      <c r="Z420" s="91">
        <v>0</v>
      </c>
      <c r="AA420" s="90">
        <v>0</v>
      </c>
      <c r="AB420" s="89">
        <f t="shared" si="46"/>
        <v>0</v>
      </c>
      <c r="AC420" s="88">
        <f t="shared" si="47"/>
        <v>0</v>
      </c>
    </row>
    <row r="421" spans="1:29" x14ac:dyDescent="0.3">
      <c r="A421" s="95">
        <v>405</v>
      </c>
      <c r="B421" s="94" t="s">
        <v>438</v>
      </c>
      <c r="C421" s="55">
        <v>405</v>
      </c>
      <c r="D421" s="55" t="s">
        <v>376</v>
      </c>
      <c r="E421" s="55"/>
      <c r="F421" s="55"/>
      <c r="G421" s="55"/>
      <c r="H421" s="56"/>
      <c r="I421" s="57"/>
      <c r="J421" s="56"/>
      <c r="K421" s="93">
        <f t="shared" si="43"/>
        <v>0</v>
      </c>
      <c r="L421" s="92"/>
      <c r="M421" s="91">
        <v>0</v>
      </c>
      <c r="N421" s="91">
        <v>0</v>
      </c>
      <c r="O421" s="90">
        <v>0</v>
      </c>
      <c r="P421" s="89">
        <f t="shared" si="44"/>
        <v>0</v>
      </c>
      <c r="Q421" s="88">
        <f t="shared" si="48"/>
        <v>0</v>
      </c>
      <c r="R421" s="92"/>
      <c r="S421" s="91">
        <v>0</v>
      </c>
      <c r="T421" s="91">
        <v>0</v>
      </c>
      <c r="U421" s="90">
        <v>0</v>
      </c>
      <c r="V421" s="89">
        <f t="shared" si="45"/>
        <v>0</v>
      </c>
      <c r="W421" s="88">
        <f t="shared" si="49"/>
        <v>0</v>
      </c>
      <c r="X421" s="92"/>
      <c r="Y421" s="91">
        <v>0</v>
      </c>
      <c r="Z421" s="91">
        <v>0</v>
      </c>
      <c r="AA421" s="90">
        <v>0</v>
      </c>
      <c r="AB421" s="89">
        <f t="shared" si="46"/>
        <v>0</v>
      </c>
      <c r="AC421" s="88">
        <f t="shared" si="47"/>
        <v>0</v>
      </c>
    </row>
    <row r="422" spans="1:29" x14ac:dyDescent="0.3">
      <c r="A422" s="95">
        <v>406</v>
      </c>
      <c r="B422" s="94" t="s">
        <v>438</v>
      </c>
      <c r="C422" s="55">
        <v>406</v>
      </c>
      <c r="D422" s="55" t="s">
        <v>378</v>
      </c>
      <c r="E422" s="55"/>
      <c r="F422" s="55"/>
      <c r="G422" s="55"/>
      <c r="H422" s="56"/>
      <c r="I422" s="57"/>
      <c r="J422" s="56"/>
      <c r="K422" s="93">
        <f t="shared" si="43"/>
        <v>0</v>
      </c>
      <c r="L422" s="92"/>
      <c r="M422" s="91">
        <v>0</v>
      </c>
      <c r="N422" s="91">
        <v>0</v>
      </c>
      <c r="O422" s="90">
        <v>0</v>
      </c>
      <c r="P422" s="89">
        <f t="shared" si="44"/>
        <v>0</v>
      </c>
      <c r="Q422" s="88">
        <f t="shared" si="48"/>
        <v>0</v>
      </c>
      <c r="R422" s="92"/>
      <c r="S422" s="91">
        <v>0</v>
      </c>
      <c r="T422" s="91">
        <v>0</v>
      </c>
      <c r="U422" s="90">
        <v>0</v>
      </c>
      <c r="V422" s="89">
        <f t="shared" si="45"/>
        <v>0</v>
      </c>
      <c r="W422" s="88">
        <f t="shared" si="49"/>
        <v>0</v>
      </c>
      <c r="X422" s="92"/>
      <c r="Y422" s="91">
        <v>0</v>
      </c>
      <c r="Z422" s="91">
        <v>0</v>
      </c>
      <c r="AA422" s="90">
        <v>0</v>
      </c>
      <c r="AB422" s="89">
        <f t="shared" si="46"/>
        <v>0</v>
      </c>
      <c r="AC422" s="88">
        <f t="shared" si="47"/>
        <v>0</v>
      </c>
    </row>
    <row r="423" spans="1:29" x14ac:dyDescent="0.3">
      <c r="A423" s="95">
        <v>407</v>
      </c>
      <c r="B423" s="94" t="s">
        <v>438</v>
      </c>
      <c r="C423" s="55">
        <v>407</v>
      </c>
      <c r="D423" s="55" t="s">
        <v>486</v>
      </c>
      <c r="E423" s="55"/>
      <c r="F423" s="55"/>
      <c r="G423" s="55"/>
      <c r="H423" s="56"/>
      <c r="I423" s="57"/>
      <c r="J423" s="56"/>
      <c r="K423" s="93">
        <f t="shared" si="43"/>
        <v>0</v>
      </c>
      <c r="L423" s="92"/>
      <c r="M423" s="91">
        <v>0</v>
      </c>
      <c r="N423" s="91">
        <v>0</v>
      </c>
      <c r="O423" s="90">
        <v>0</v>
      </c>
      <c r="P423" s="89">
        <f t="shared" si="44"/>
        <v>0</v>
      </c>
      <c r="Q423" s="88">
        <f t="shared" si="48"/>
        <v>0</v>
      </c>
      <c r="R423" s="92"/>
      <c r="S423" s="91">
        <v>0</v>
      </c>
      <c r="T423" s="91">
        <v>0</v>
      </c>
      <c r="U423" s="90">
        <v>0</v>
      </c>
      <c r="V423" s="89">
        <f t="shared" si="45"/>
        <v>0</v>
      </c>
      <c r="W423" s="88">
        <f t="shared" si="49"/>
        <v>0</v>
      </c>
      <c r="X423" s="92"/>
      <c r="Y423" s="91">
        <v>0</v>
      </c>
      <c r="Z423" s="91">
        <v>0</v>
      </c>
      <c r="AA423" s="90">
        <v>0</v>
      </c>
      <c r="AB423" s="89">
        <f t="shared" si="46"/>
        <v>0</v>
      </c>
      <c r="AC423" s="88">
        <f t="shared" si="47"/>
        <v>0</v>
      </c>
    </row>
    <row r="424" spans="1:29" x14ac:dyDescent="0.3">
      <c r="A424" s="95">
        <v>408</v>
      </c>
      <c r="B424" s="94" t="s">
        <v>438</v>
      </c>
      <c r="C424" s="55">
        <v>408</v>
      </c>
      <c r="D424" s="55" t="s">
        <v>485</v>
      </c>
      <c r="E424" s="55"/>
      <c r="F424" s="55"/>
      <c r="G424" s="55"/>
      <c r="H424" s="56"/>
      <c r="I424" s="57"/>
      <c r="J424" s="56"/>
      <c r="K424" s="93">
        <f t="shared" si="43"/>
        <v>0</v>
      </c>
      <c r="L424" s="92"/>
      <c r="M424" s="91">
        <v>0</v>
      </c>
      <c r="N424" s="91">
        <v>0</v>
      </c>
      <c r="O424" s="90">
        <v>0</v>
      </c>
      <c r="P424" s="89">
        <f t="shared" si="44"/>
        <v>0</v>
      </c>
      <c r="Q424" s="88">
        <f t="shared" si="48"/>
        <v>0</v>
      </c>
      <c r="R424" s="92"/>
      <c r="S424" s="91">
        <v>0</v>
      </c>
      <c r="T424" s="91">
        <v>0</v>
      </c>
      <c r="U424" s="90">
        <v>0</v>
      </c>
      <c r="V424" s="89">
        <f t="shared" si="45"/>
        <v>0</v>
      </c>
      <c r="W424" s="88">
        <f t="shared" si="49"/>
        <v>0</v>
      </c>
      <c r="X424" s="92"/>
      <c r="Y424" s="91">
        <v>0</v>
      </c>
      <c r="Z424" s="91">
        <v>0</v>
      </c>
      <c r="AA424" s="90">
        <v>0</v>
      </c>
      <c r="AB424" s="89">
        <f t="shared" si="46"/>
        <v>0</v>
      </c>
      <c r="AC424" s="88">
        <f t="shared" si="47"/>
        <v>0</v>
      </c>
    </row>
    <row r="425" spans="1:29" x14ac:dyDescent="0.3">
      <c r="A425" s="95">
        <v>409</v>
      </c>
      <c r="B425" s="94" t="s">
        <v>438</v>
      </c>
      <c r="C425" s="55">
        <v>409</v>
      </c>
      <c r="D425" s="55" t="s">
        <v>484</v>
      </c>
      <c r="E425" s="55"/>
      <c r="F425" s="55"/>
      <c r="G425" s="55"/>
      <c r="H425" s="56"/>
      <c r="I425" s="57"/>
      <c r="J425" s="56"/>
      <c r="K425" s="93">
        <f t="shared" si="43"/>
        <v>0</v>
      </c>
      <c r="L425" s="92"/>
      <c r="M425" s="91">
        <v>0</v>
      </c>
      <c r="N425" s="91">
        <v>0</v>
      </c>
      <c r="O425" s="90">
        <v>0</v>
      </c>
      <c r="P425" s="89">
        <f t="shared" si="44"/>
        <v>0</v>
      </c>
      <c r="Q425" s="88">
        <f t="shared" si="48"/>
        <v>0</v>
      </c>
      <c r="R425" s="92"/>
      <c r="S425" s="91">
        <v>0</v>
      </c>
      <c r="T425" s="91">
        <v>0</v>
      </c>
      <c r="U425" s="90">
        <v>0</v>
      </c>
      <c r="V425" s="89">
        <f t="shared" si="45"/>
        <v>0</v>
      </c>
      <c r="W425" s="88">
        <f t="shared" si="49"/>
        <v>0</v>
      </c>
      <c r="X425" s="92"/>
      <c r="Y425" s="91">
        <v>0</v>
      </c>
      <c r="Z425" s="91">
        <v>0</v>
      </c>
      <c r="AA425" s="90">
        <v>0</v>
      </c>
      <c r="AB425" s="89">
        <f t="shared" si="46"/>
        <v>0</v>
      </c>
      <c r="AC425" s="88">
        <f t="shared" si="47"/>
        <v>0</v>
      </c>
    </row>
    <row r="426" spans="1:29" x14ac:dyDescent="0.3">
      <c r="A426" s="95">
        <v>410</v>
      </c>
      <c r="B426" s="94" t="s">
        <v>438</v>
      </c>
      <c r="C426" s="55">
        <v>410</v>
      </c>
      <c r="D426" s="55" t="s">
        <v>483</v>
      </c>
      <c r="E426" s="55"/>
      <c r="F426" s="55"/>
      <c r="G426" s="55"/>
      <c r="H426" s="56"/>
      <c r="I426" s="57"/>
      <c r="J426" s="56"/>
      <c r="K426" s="93">
        <f t="shared" si="43"/>
        <v>0</v>
      </c>
      <c r="L426" s="92"/>
      <c r="M426" s="91">
        <v>0</v>
      </c>
      <c r="N426" s="91">
        <v>0</v>
      </c>
      <c r="O426" s="90">
        <v>0</v>
      </c>
      <c r="P426" s="89">
        <f t="shared" si="44"/>
        <v>0</v>
      </c>
      <c r="Q426" s="88">
        <f t="shared" si="48"/>
        <v>0</v>
      </c>
      <c r="R426" s="92"/>
      <c r="S426" s="91">
        <v>0</v>
      </c>
      <c r="T426" s="91">
        <v>0</v>
      </c>
      <c r="U426" s="90">
        <v>0</v>
      </c>
      <c r="V426" s="89">
        <f t="shared" si="45"/>
        <v>0</v>
      </c>
      <c r="W426" s="88">
        <f t="shared" si="49"/>
        <v>0</v>
      </c>
      <c r="X426" s="92"/>
      <c r="Y426" s="91">
        <v>0</v>
      </c>
      <c r="Z426" s="91">
        <v>0</v>
      </c>
      <c r="AA426" s="90">
        <v>0</v>
      </c>
      <c r="AB426" s="89">
        <f t="shared" si="46"/>
        <v>0</v>
      </c>
      <c r="AC426" s="88">
        <f t="shared" si="47"/>
        <v>0</v>
      </c>
    </row>
    <row r="427" spans="1:29" x14ac:dyDescent="0.3">
      <c r="A427" s="95">
        <v>411</v>
      </c>
      <c r="B427" s="94" t="s">
        <v>438</v>
      </c>
      <c r="C427" s="55">
        <v>411</v>
      </c>
      <c r="D427" s="55" t="s">
        <v>482</v>
      </c>
      <c r="E427" s="55"/>
      <c r="F427" s="55"/>
      <c r="G427" s="55"/>
      <c r="H427" s="56"/>
      <c r="I427" s="57"/>
      <c r="J427" s="56"/>
      <c r="K427" s="93">
        <f t="shared" si="43"/>
        <v>0</v>
      </c>
      <c r="L427" s="92"/>
      <c r="M427" s="91">
        <v>0</v>
      </c>
      <c r="N427" s="91">
        <v>0</v>
      </c>
      <c r="O427" s="90">
        <v>0</v>
      </c>
      <c r="P427" s="89">
        <f t="shared" si="44"/>
        <v>0</v>
      </c>
      <c r="Q427" s="88">
        <f t="shared" si="48"/>
        <v>0</v>
      </c>
      <c r="R427" s="92"/>
      <c r="S427" s="91">
        <v>0</v>
      </c>
      <c r="T427" s="91">
        <v>0</v>
      </c>
      <c r="U427" s="90">
        <v>0</v>
      </c>
      <c r="V427" s="89">
        <f t="shared" si="45"/>
        <v>0</v>
      </c>
      <c r="W427" s="88">
        <f t="shared" si="49"/>
        <v>0</v>
      </c>
      <c r="X427" s="92"/>
      <c r="Y427" s="91">
        <v>0</v>
      </c>
      <c r="Z427" s="91">
        <v>0</v>
      </c>
      <c r="AA427" s="90">
        <v>0</v>
      </c>
      <c r="AB427" s="89">
        <f t="shared" si="46"/>
        <v>0</v>
      </c>
      <c r="AC427" s="88">
        <f t="shared" si="47"/>
        <v>0</v>
      </c>
    </row>
    <row r="428" spans="1:29" x14ac:dyDescent="0.3">
      <c r="A428" s="95">
        <v>412</v>
      </c>
      <c r="B428" s="94" t="s">
        <v>438</v>
      </c>
      <c r="C428" s="55">
        <v>412</v>
      </c>
      <c r="D428" s="55" t="s">
        <v>481</v>
      </c>
      <c r="E428" s="55"/>
      <c r="F428" s="55"/>
      <c r="G428" s="55"/>
      <c r="H428" s="56"/>
      <c r="I428" s="57"/>
      <c r="J428" s="56"/>
      <c r="K428" s="93">
        <f t="shared" si="43"/>
        <v>0</v>
      </c>
      <c r="L428" s="92"/>
      <c r="M428" s="91">
        <v>0</v>
      </c>
      <c r="N428" s="91">
        <v>0</v>
      </c>
      <c r="O428" s="90">
        <v>0</v>
      </c>
      <c r="P428" s="89">
        <f t="shared" si="44"/>
        <v>0</v>
      </c>
      <c r="Q428" s="88">
        <f t="shared" si="48"/>
        <v>0</v>
      </c>
      <c r="R428" s="92"/>
      <c r="S428" s="91">
        <v>0</v>
      </c>
      <c r="T428" s="91">
        <v>0</v>
      </c>
      <c r="U428" s="90">
        <v>0</v>
      </c>
      <c r="V428" s="89">
        <f t="shared" si="45"/>
        <v>0</v>
      </c>
      <c r="W428" s="88">
        <f t="shared" si="49"/>
        <v>0</v>
      </c>
      <c r="X428" s="92"/>
      <c r="Y428" s="91">
        <v>0</v>
      </c>
      <c r="Z428" s="91">
        <v>0</v>
      </c>
      <c r="AA428" s="90">
        <v>0</v>
      </c>
      <c r="AB428" s="89">
        <f t="shared" si="46"/>
        <v>0</v>
      </c>
      <c r="AC428" s="88">
        <f t="shared" si="47"/>
        <v>0</v>
      </c>
    </row>
    <row r="429" spans="1:29" x14ac:dyDescent="0.3">
      <c r="A429" s="95">
        <v>413</v>
      </c>
      <c r="B429" s="94" t="s">
        <v>438</v>
      </c>
      <c r="C429" s="55">
        <v>413</v>
      </c>
      <c r="D429" s="55" t="s">
        <v>480</v>
      </c>
      <c r="E429" s="55"/>
      <c r="F429" s="55"/>
      <c r="G429" s="55"/>
      <c r="H429" s="56"/>
      <c r="I429" s="57"/>
      <c r="J429" s="56"/>
      <c r="K429" s="93">
        <f t="shared" si="43"/>
        <v>0</v>
      </c>
      <c r="L429" s="92"/>
      <c r="M429" s="91">
        <v>0</v>
      </c>
      <c r="N429" s="91">
        <v>0</v>
      </c>
      <c r="O429" s="90">
        <v>0</v>
      </c>
      <c r="P429" s="89">
        <f t="shared" si="44"/>
        <v>0</v>
      </c>
      <c r="Q429" s="88">
        <f t="shared" si="48"/>
        <v>0</v>
      </c>
      <c r="R429" s="92"/>
      <c r="S429" s="91">
        <v>0</v>
      </c>
      <c r="T429" s="91">
        <v>0</v>
      </c>
      <c r="U429" s="90">
        <v>0</v>
      </c>
      <c r="V429" s="89">
        <f t="shared" si="45"/>
        <v>0</v>
      </c>
      <c r="W429" s="88">
        <f t="shared" si="49"/>
        <v>0</v>
      </c>
      <c r="X429" s="92"/>
      <c r="Y429" s="91">
        <v>0</v>
      </c>
      <c r="Z429" s="91">
        <v>0</v>
      </c>
      <c r="AA429" s="90">
        <v>0</v>
      </c>
      <c r="AB429" s="89">
        <f t="shared" si="46"/>
        <v>0</v>
      </c>
      <c r="AC429" s="88">
        <f t="shared" si="47"/>
        <v>0</v>
      </c>
    </row>
    <row r="430" spans="1:29" x14ac:dyDescent="0.3">
      <c r="A430" s="95">
        <v>414</v>
      </c>
      <c r="B430" s="94" t="s">
        <v>438</v>
      </c>
      <c r="C430" s="55">
        <v>414</v>
      </c>
      <c r="D430" s="55" t="s">
        <v>479</v>
      </c>
      <c r="E430" s="55"/>
      <c r="F430" s="55"/>
      <c r="G430" s="55"/>
      <c r="H430" s="56"/>
      <c r="I430" s="57"/>
      <c r="J430" s="56"/>
      <c r="K430" s="93">
        <f t="shared" si="43"/>
        <v>0</v>
      </c>
      <c r="L430" s="92"/>
      <c r="M430" s="91">
        <v>0</v>
      </c>
      <c r="N430" s="91">
        <v>0</v>
      </c>
      <c r="O430" s="90">
        <v>0</v>
      </c>
      <c r="P430" s="89">
        <f t="shared" si="44"/>
        <v>0</v>
      </c>
      <c r="Q430" s="88">
        <f t="shared" si="48"/>
        <v>0</v>
      </c>
      <c r="R430" s="92"/>
      <c r="S430" s="91">
        <v>0</v>
      </c>
      <c r="T430" s="91">
        <v>0</v>
      </c>
      <c r="U430" s="90">
        <v>0</v>
      </c>
      <c r="V430" s="89">
        <f t="shared" si="45"/>
        <v>0</v>
      </c>
      <c r="W430" s="88">
        <f t="shared" si="49"/>
        <v>0</v>
      </c>
      <c r="X430" s="92"/>
      <c r="Y430" s="91">
        <v>0</v>
      </c>
      <c r="Z430" s="91">
        <v>0</v>
      </c>
      <c r="AA430" s="90">
        <v>0</v>
      </c>
      <c r="AB430" s="89">
        <f t="shared" si="46"/>
        <v>0</v>
      </c>
      <c r="AC430" s="88">
        <f t="shared" si="47"/>
        <v>0</v>
      </c>
    </row>
    <row r="431" spans="1:29" x14ac:dyDescent="0.3">
      <c r="A431" s="95">
        <v>415</v>
      </c>
      <c r="B431" s="94" t="s">
        <v>438</v>
      </c>
      <c r="C431" s="55">
        <v>415</v>
      </c>
      <c r="D431" s="55" t="s">
        <v>478</v>
      </c>
      <c r="E431" s="55"/>
      <c r="F431" s="55"/>
      <c r="G431" s="55"/>
      <c r="H431" s="56"/>
      <c r="I431" s="57"/>
      <c r="J431" s="56"/>
      <c r="K431" s="93">
        <f t="shared" si="43"/>
        <v>0</v>
      </c>
      <c r="L431" s="92"/>
      <c r="M431" s="91">
        <v>0</v>
      </c>
      <c r="N431" s="91">
        <v>0</v>
      </c>
      <c r="O431" s="90">
        <v>0</v>
      </c>
      <c r="P431" s="89">
        <f t="shared" si="44"/>
        <v>0</v>
      </c>
      <c r="Q431" s="88">
        <f t="shared" si="48"/>
        <v>0</v>
      </c>
      <c r="R431" s="92"/>
      <c r="S431" s="91">
        <v>0</v>
      </c>
      <c r="T431" s="91">
        <v>0</v>
      </c>
      <c r="U431" s="90">
        <v>0</v>
      </c>
      <c r="V431" s="89">
        <f t="shared" si="45"/>
        <v>0</v>
      </c>
      <c r="W431" s="88">
        <f t="shared" si="49"/>
        <v>0</v>
      </c>
      <c r="X431" s="92"/>
      <c r="Y431" s="91">
        <v>0</v>
      </c>
      <c r="Z431" s="91">
        <v>0</v>
      </c>
      <c r="AA431" s="90">
        <v>0</v>
      </c>
      <c r="AB431" s="89">
        <f t="shared" si="46"/>
        <v>0</v>
      </c>
      <c r="AC431" s="88">
        <f t="shared" si="47"/>
        <v>0</v>
      </c>
    </row>
    <row r="432" spans="1:29" x14ac:dyDescent="0.3">
      <c r="A432" s="95">
        <v>416</v>
      </c>
      <c r="B432" s="94" t="s">
        <v>438</v>
      </c>
      <c r="C432" s="55">
        <v>416</v>
      </c>
      <c r="D432" s="55" t="s">
        <v>380</v>
      </c>
      <c r="E432" s="55"/>
      <c r="F432" s="55"/>
      <c r="G432" s="55"/>
      <c r="H432" s="56"/>
      <c r="I432" s="57"/>
      <c r="J432" s="56"/>
      <c r="K432" s="93">
        <f t="shared" si="43"/>
        <v>0</v>
      </c>
      <c r="L432" s="92"/>
      <c r="M432" s="91">
        <v>0</v>
      </c>
      <c r="N432" s="91">
        <v>0</v>
      </c>
      <c r="O432" s="90">
        <v>0</v>
      </c>
      <c r="P432" s="89">
        <f t="shared" si="44"/>
        <v>0</v>
      </c>
      <c r="Q432" s="88">
        <f t="shared" si="48"/>
        <v>0</v>
      </c>
      <c r="R432" s="92"/>
      <c r="S432" s="91">
        <v>0</v>
      </c>
      <c r="T432" s="91">
        <v>0</v>
      </c>
      <c r="U432" s="90">
        <v>0</v>
      </c>
      <c r="V432" s="89">
        <f t="shared" si="45"/>
        <v>0</v>
      </c>
      <c r="W432" s="88">
        <f t="shared" si="49"/>
        <v>0</v>
      </c>
      <c r="X432" s="92"/>
      <c r="Y432" s="91">
        <v>0</v>
      </c>
      <c r="Z432" s="91">
        <v>0</v>
      </c>
      <c r="AA432" s="90">
        <v>0</v>
      </c>
      <c r="AB432" s="89">
        <f t="shared" si="46"/>
        <v>0</v>
      </c>
      <c r="AC432" s="88">
        <f t="shared" si="47"/>
        <v>0</v>
      </c>
    </row>
    <row r="433" spans="1:29" x14ac:dyDescent="0.3">
      <c r="A433" s="95">
        <v>417</v>
      </c>
      <c r="B433" s="94" t="s">
        <v>438</v>
      </c>
      <c r="C433" s="55">
        <v>417</v>
      </c>
      <c r="D433" s="55" t="s">
        <v>382</v>
      </c>
      <c r="E433" s="55"/>
      <c r="F433" s="55"/>
      <c r="G433" s="55"/>
      <c r="H433" s="56"/>
      <c r="I433" s="57"/>
      <c r="J433" s="56"/>
      <c r="K433" s="93">
        <f t="shared" si="43"/>
        <v>0</v>
      </c>
      <c r="L433" s="92"/>
      <c r="M433" s="91">
        <v>0</v>
      </c>
      <c r="N433" s="91">
        <v>0</v>
      </c>
      <c r="O433" s="90">
        <v>0</v>
      </c>
      <c r="P433" s="89">
        <f t="shared" si="44"/>
        <v>0</v>
      </c>
      <c r="Q433" s="88">
        <f t="shared" si="48"/>
        <v>0</v>
      </c>
      <c r="R433" s="92"/>
      <c r="S433" s="91">
        <v>0</v>
      </c>
      <c r="T433" s="91">
        <v>0</v>
      </c>
      <c r="U433" s="90">
        <v>0</v>
      </c>
      <c r="V433" s="89">
        <f t="shared" si="45"/>
        <v>0</v>
      </c>
      <c r="W433" s="88">
        <f t="shared" si="49"/>
        <v>0</v>
      </c>
      <c r="X433" s="92"/>
      <c r="Y433" s="91">
        <v>0</v>
      </c>
      <c r="Z433" s="91">
        <v>0</v>
      </c>
      <c r="AA433" s="90">
        <v>0</v>
      </c>
      <c r="AB433" s="89">
        <f t="shared" si="46"/>
        <v>0</v>
      </c>
      <c r="AC433" s="88">
        <f t="shared" si="47"/>
        <v>0</v>
      </c>
    </row>
    <row r="434" spans="1:29" x14ac:dyDescent="0.3">
      <c r="A434" s="95">
        <v>418</v>
      </c>
      <c r="B434" s="94" t="s">
        <v>438</v>
      </c>
      <c r="C434" s="55">
        <v>418</v>
      </c>
      <c r="D434" s="55" t="s">
        <v>384</v>
      </c>
      <c r="E434" s="55"/>
      <c r="F434" s="55"/>
      <c r="G434" s="55"/>
      <c r="H434" s="56"/>
      <c r="I434" s="57"/>
      <c r="J434" s="56"/>
      <c r="K434" s="93">
        <f t="shared" si="43"/>
        <v>0</v>
      </c>
      <c r="L434" s="92"/>
      <c r="M434" s="91">
        <v>0</v>
      </c>
      <c r="N434" s="91">
        <v>0</v>
      </c>
      <c r="O434" s="90">
        <v>0</v>
      </c>
      <c r="P434" s="89">
        <f t="shared" si="44"/>
        <v>0</v>
      </c>
      <c r="Q434" s="88">
        <f t="shared" si="48"/>
        <v>0</v>
      </c>
      <c r="R434" s="92"/>
      <c r="S434" s="91">
        <v>0</v>
      </c>
      <c r="T434" s="91">
        <v>0</v>
      </c>
      <c r="U434" s="90">
        <v>0</v>
      </c>
      <c r="V434" s="89">
        <f t="shared" si="45"/>
        <v>0</v>
      </c>
      <c r="W434" s="88">
        <f t="shared" si="49"/>
        <v>0</v>
      </c>
      <c r="X434" s="92"/>
      <c r="Y434" s="91">
        <v>0</v>
      </c>
      <c r="Z434" s="91">
        <v>0</v>
      </c>
      <c r="AA434" s="90">
        <v>0</v>
      </c>
      <c r="AB434" s="89">
        <f t="shared" si="46"/>
        <v>0</v>
      </c>
      <c r="AC434" s="88">
        <f t="shared" si="47"/>
        <v>0</v>
      </c>
    </row>
    <row r="435" spans="1:29" x14ac:dyDescent="0.3">
      <c r="A435" s="95">
        <v>419</v>
      </c>
      <c r="B435" s="94" t="s">
        <v>438</v>
      </c>
      <c r="C435" s="55">
        <v>419</v>
      </c>
      <c r="D435" s="55" t="s">
        <v>386</v>
      </c>
      <c r="E435" s="55"/>
      <c r="F435" s="55"/>
      <c r="G435" s="55"/>
      <c r="H435" s="56"/>
      <c r="I435" s="57"/>
      <c r="J435" s="56"/>
      <c r="K435" s="93">
        <f t="shared" si="43"/>
        <v>0</v>
      </c>
      <c r="L435" s="92"/>
      <c r="M435" s="91">
        <v>0</v>
      </c>
      <c r="N435" s="91">
        <v>0</v>
      </c>
      <c r="O435" s="90">
        <v>0</v>
      </c>
      <c r="P435" s="89">
        <f t="shared" si="44"/>
        <v>0</v>
      </c>
      <c r="Q435" s="88">
        <f t="shared" si="48"/>
        <v>0</v>
      </c>
      <c r="R435" s="92"/>
      <c r="S435" s="91">
        <v>0</v>
      </c>
      <c r="T435" s="91">
        <v>0</v>
      </c>
      <c r="U435" s="90">
        <v>0</v>
      </c>
      <c r="V435" s="89">
        <f t="shared" si="45"/>
        <v>0</v>
      </c>
      <c r="W435" s="88">
        <f t="shared" si="49"/>
        <v>0</v>
      </c>
      <c r="X435" s="92"/>
      <c r="Y435" s="91">
        <v>0</v>
      </c>
      <c r="Z435" s="91">
        <v>0</v>
      </c>
      <c r="AA435" s="90">
        <v>0</v>
      </c>
      <c r="AB435" s="89">
        <f t="shared" si="46"/>
        <v>0</v>
      </c>
      <c r="AC435" s="88">
        <f t="shared" si="47"/>
        <v>0</v>
      </c>
    </row>
    <row r="436" spans="1:29" x14ac:dyDescent="0.3">
      <c r="A436" s="95">
        <v>420</v>
      </c>
      <c r="B436" s="94" t="s">
        <v>438</v>
      </c>
      <c r="C436" s="55">
        <v>420</v>
      </c>
      <c r="D436" s="55" t="s">
        <v>388</v>
      </c>
      <c r="E436" s="55"/>
      <c r="F436" s="55"/>
      <c r="G436" s="55"/>
      <c r="H436" s="56"/>
      <c r="I436" s="57"/>
      <c r="J436" s="56"/>
      <c r="K436" s="93">
        <f t="shared" si="43"/>
        <v>0</v>
      </c>
      <c r="L436" s="92"/>
      <c r="M436" s="91">
        <v>0</v>
      </c>
      <c r="N436" s="91">
        <v>0</v>
      </c>
      <c r="O436" s="90">
        <v>0</v>
      </c>
      <c r="P436" s="89">
        <f t="shared" si="44"/>
        <v>0</v>
      </c>
      <c r="Q436" s="88">
        <f t="shared" si="48"/>
        <v>0</v>
      </c>
      <c r="R436" s="92"/>
      <c r="S436" s="91">
        <v>0</v>
      </c>
      <c r="T436" s="91">
        <v>0</v>
      </c>
      <c r="U436" s="90">
        <v>0</v>
      </c>
      <c r="V436" s="89">
        <f t="shared" si="45"/>
        <v>0</v>
      </c>
      <c r="W436" s="88">
        <f t="shared" si="49"/>
        <v>0</v>
      </c>
      <c r="X436" s="92"/>
      <c r="Y436" s="91">
        <v>0</v>
      </c>
      <c r="Z436" s="91">
        <v>0</v>
      </c>
      <c r="AA436" s="90">
        <v>0</v>
      </c>
      <c r="AB436" s="89">
        <f t="shared" si="46"/>
        <v>0</v>
      </c>
      <c r="AC436" s="88">
        <f t="shared" si="47"/>
        <v>0</v>
      </c>
    </row>
    <row r="437" spans="1:29" x14ac:dyDescent="0.3">
      <c r="A437" s="95">
        <v>421</v>
      </c>
      <c r="B437" s="94" t="s">
        <v>438</v>
      </c>
      <c r="C437" s="55">
        <v>421</v>
      </c>
      <c r="D437" s="55" t="s">
        <v>390</v>
      </c>
      <c r="E437" s="55"/>
      <c r="F437" s="55"/>
      <c r="G437" s="55"/>
      <c r="H437" s="56"/>
      <c r="I437" s="57"/>
      <c r="J437" s="56"/>
      <c r="K437" s="93">
        <f t="shared" si="43"/>
        <v>0</v>
      </c>
      <c r="L437" s="92"/>
      <c r="M437" s="91">
        <v>0</v>
      </c>
      <c r="N437" s="91">
        <v>0</v>
      </c>
      <c r="O437" s="90">
        <v>0</v>
      </c>
      <c r="P437" s="89">
        <f t="shared" si="44"/>
        <v>0</v>
      </c>
      <c r="Q437" s="88">
        <f t="shared" si="48"/>
        <v>0</v>
      </c>
      <c r="R437" s="92"/>
      <c r="S437" s="91">
        <v>0</v>
      </c>
      <c r="T437" s="91">
        <v>0</v>
      </c>
      <c r="U437" s="90">
        <v>0</v>
      </c>
      <c r="V437" s="89">
        <f t="shared" si="45"/>
        <v>0</v>
      </c>
      <c r="W437" s="88">
        <f t="shared" si="49"/>
        <v>0</v>
      </c>
      <c r="X437" s="92"/>
      <c r="Y437" s="91">
        <v>0</v>
      </c>
      <c r="Z437" s="91">
        <v>0</v>
      </c>
      <c r="AA437" s="90">
        <v>0</v>
      </c>
      <c r="AB437" s="89">
        <f t="shared" si="46"/>
        <v>0</v>
      </c>
      <c r="AC437" s="88">
        <f t="shared" si="47"/>
        <v>0</v>
      </c>
    </row>
    <row r="438" spans="1:29" x14ac:dyDescent="0.3">
      <c r="A438" s="95">
        <v>422</v>
      </c>
      <c r="B438" s="94" t="s">
        <v>438</v>
      </c>
      <c r="C438" s="55">
        <v>422</v>
      </c>
      <c r="D438" s="55" t="s">
        <v>392</v>
      </c>
      <c r="E438" s="55"/>
      <c r="F438" s="55"/>
      <c r="G438" s="55"/>
      <c r="H438" s="56"/>
      <c r="I438" s="57"/>
      <c r="J438" s="56"/>
      <c r="K438" s="93">
        <f t="shared" si="43"/>
        <v>0</v>
      </c>
      <c r="L438" s="92"/>
      <c r="M438" s="91">
        <v>0</v>
      </c>
      <c r="N438" s="91">
        <v>0</v>
      </c>
      <c r="O438" s="90">
        <v>0</v>
      </c>
      <c r="P438" s="89">
        <f t="shared" si="44"/>
        <v>0</v>
      </c>
      <c r="Q438" s="88">
        <f t="shared" si="48"/>
        <v>0</v>
      </c>
      <c r="R438" s="92"/>
      <c r="S438" s="91">
        <v>0</v>
      </c>
      <c r="T438" s="91">
        <v>0</v>
      </c>
      <c r="U438" s="90">
        <v>0</v>
      </c>
      <c r="V438" s="89">
        <f t="shared" si="45"/>
        <v>0</v>
      </c>
      <c r="W438" s="88">
        <f t="shared" si="49"/>
        <v>0</v>
      </c>
      <c r="X438" s="92"/>
      <c r="Y438" s="91">
        <v>0</v>
      </c>
      <c r="Z438" s="91">
        <v>0</v>
      </c>
      <c r="AA438" s="90">
        <v>0</v>
      </c>
      <c r="AB438" s="89">
        <f t="shared" si="46"/>
        <v>0</v>
      </c>
      <c r="AC438" s="88">
        <f t="shared" si="47"/>
        <v>0</v>
      </c>
    </row>
    <row r="439" spans="1:29" x14ac:dyDescent="0.3">
      <c r="A439" s="95">
        <v>423</v>
      </c>
      <c r="B439" s="94" t="s">
        <v>438</v>
      </c>
      <c r="C439" s="55">
        <v>423</v>
      </c>
      <c r="D439" s="55" t="s">
        <v>477</v>
      </c>
      <c r="E439" s="55"/>
      <c r="F439" s="55"/>
      <c r="G439" s="55"/>
      <c r="H439" s="56"/>
      <c r="I439" s="57"/>
      <c r="J439" s="56"/>
      <c r="K439" s="93">
        <f t="shared" si="43"/>
        <v>0</v>
      </c>
      <c r="L439" s="92"/>
      <c r="M439" s="91">
        <v>0</v>
      </c>
      <c r="N439" s="91">
        <v>0</v>
      </c>
      <c r="O439" s="90">
        <v>0</v>
      </c>
      <c r="P439" s="89">
        <f t="shared" si="44"/>
        <v>0</v>
      </c>
      <c r="Q439" s="88">
        <f t="shared" si="48"/>
        <v>0</v>
      </c>
      <c r="R439" s="92"/>
      <c r="S439" s="91">
        <v>0</v>
      </c>
      <c r="T439" s="91">
        <v>0</v>
      </c>
      <c r="U439" s="90">
        <v>0</v>
      </c>
      <c r="V439" s="89">
        <f t="shared" si="45"/>
        <v>0</v>
      </c>
      <c r="W439" s="88">
        <f t="shared" si="49"/>
        <v>0</v>
      </c>
      <c r="X439" s="92"/>
      <c r="Y439" s="91">
        <v>0</v>
      </c>
      <c r="Z439" s="91">
        <v>0</v>
      </c>
      <c r="AA439" s="90">
        <v>0</v>
      </c>
      <c r="AB439" s="89">
        <f t="shared" si="46"/>
        <v>0</v>
      </c>
      <c r="AC439" s="88">
        <f t="shared" si="47"/>
        <v>0</v>
      </c>
    </row>
    <row r="440" spans="1:29" x14ac:dyDescent="0.3">
      <c r="A440" s="95">
        <v>424</v>
      </c>
      <c r="B440" s="94" t="s">
        <v>438</v>
      </c>
      <c r="C440" s="55">
        <v>424</v>
      </c>
      <c r="D440" s="55" t="s">
        <v>476</v>
      </c>
      <c r="E440" s="55"/>
      <c r="F440" s="55"/>
      <c r="G440" s="55"/>
      <c r="H440" s="56"/>
      <c r="I440" s="57"/>
      <c r="J440" s="56"/>
      <c r="K440" s="93">
        <f t="shared" si="43"/>
        <v>0</v>
      </c>
      <c r="L440" s="92"/>
      <c r="M440" s="91">
        <v>0</v>
      </c>
      <c r="N440" s="91">
        <v>0</v>
      </c>
      <c r="O440" s="90">
        <v>0</v>
      </c>
      <c r="P440" s="89">
        <f t="shared" si="44"/>
        <v>0</v>
      </c>
      <c r="Q440" s="88">
        <f t="shared" si="48"/>
        <v>0</v>
      </c>
      <c r="R440" s="92"/>
      <c r="S440" s="91">
        <v>0</v>
      </c>
      <c r="T440" s="91">
        <v>0</v>
      </c>
      <c r="U440" s="90">
        <v>0</v>
      </c>
      <c r="V440" s="89">
        <f t="shared" si="45"/>
        <v>0</v>
      </c>
      <c r="W440" s="88">
        <f t="shared" si="49"/>
        <v>0</v>
      </c>
      <c r="X440" s="92"/>
      <c r="Y440" s="91">
        <v>0</v>
      </c>
      <c r="Z440" s="91">
        <v>0</v>
      </c>
      <c r="AA440" s="90">
        <v>0</v>
      </c>
      <c r="AB440" s="89">
        <f t="shared" si="46"/>
        <v>0</v>
      </c>
      <c r="AC440" s="88">
        <f t="shared" si="47"/>
        <v>0</v>
      </c>
    </row>
    <row r="441" spans="1:29" x14ac:dyDescent="0.3">
      <c r="A441" s="95">
        <v>425</v>
      </c>
      <c r="B441" s="94" t="s">
        <v>438</v>
      </c>
      <c r="C441" s="55">
        <v>425</v>
      </c>
      <c r="D441" s="55" t="s">
        <v>475</v>
      </c>
      <c r="E441" s="55"/>
      <c r="F441" s="55"/>
      <c r="G441" s="55"/>
      <c r="H441" s="56"/>
      <c r="I441" s="57"/>
      <c r="J441" s="56"/>
      <c r="K441" s="93">
        <f t="shared" si="43"/>
        <v>0</v>
      </c>
      <c r="L441" s="92"/>
      <c r="M441" s="91">
        <v>0</v>
      </c>
      <c r="N441" s="91">
        <v>0</v>
      </c>
      <c r="O441" s="90">
        <v>0</v>
      </c>
      <c r="P441" s="89">
        <f t="shared" si="44"/>
        <v>0</v>
      </c>
      <c r="Q441" s="88">
        <f t="shared" si="48"/>
        <v>0</v>
      </c>
      <c r="R441" s="92"/>
      <c r="S441" s="91">
        <v>0</v>
      </c>
      <c r="T441" s="91">
        <v>0</v>
      </c>
      <c r="U441" s="90">
        <v>0</v>
      </c>
      <c r="V441" s="89">
        <f t="shared" si="45"/>
        <v>0</v>
      </c>
      <c r="W441" s="88">
        <f t="shared" si="49"/>
        <v>0</v>
      </c>
      <c r="X441" s="92"/>
      <c r="Y441" s="91">
        <v>0</v>
      </c>
      <c r="Z441" s="91">
        <v>0</v>
      </c>
      <c r="AA441" s="90">
        <v>0</v>
      </c>
      <c r="AB441" s="89">
        <f t="shared" si="46"/>
        <v>0</v>
      </c>
      <c r="AC441" s="88">
        <f t="shared" si="47"/>
        <v>0</v>
      </c>
    </row>
    <row r="442" spans="1:29" x14ac:dyDescent="0.3">
      <c r="A442" s="95">
        <v>426</v>
      </c>
      <c r="B442" s="94" t="s">
        <v>438</v>
      </c>
      <c r="C442" s="55">
        <v>426</v>
      </c>
      <c r="D442" s="55" t="s">
        <v>474</v>
      </c>
      <c r="E442" s="55"/>
      <c r="F442" s="55"/>
      <c r="G442" s="55"/>
      <c r="H442" s="56"/>
      <c r="I442" s="57"/>
      <c r="J442" s="56"/>
      <c r="K442" s="93">
        <f t="shared" si="43"/>
        <v>0</v>
      </c>
      <c r="L442" s="92"/>
      <c r="M442" s="91">
        <v>0</v>
      </c>
      <c r="N442" s="91">
        <v>0</v>
      </c>
      <c r="O442" s="90">
        <v>0</v>
      </c>
      <c r="P442" s="89">
        <f t="shared" si="44"/>
        <v>0</v>
      </c>
      <c r="Q442" s="88">
        <f t="shared" si="48"/>
        <v>0</v>
      </c>
      <c r="R442" s="92"/>
      <c r="S442" s="91">
        <v>0</v>
      </c>
      <c r="T442" s="91">
        <v>0</v>
      </c>
      <c r="U442" s="90">
        <v>0</v>
      </c>
      <c r="V442" s="89">
        <f t="shared" si="45"/>
        <v>0</v>
      </c>
      <c r="W442" s="88">
        <f t="shared" si="49"/>
        <v>0</v>
      </c>
      <c r="X442" s="92"/>
      <c r="Y442" s="91">
        <v>0</v>
      </c>
      <c r="Z442" s="91">
        <v>0</v>
      </c>
      <c r="AA442" s="90">
        <v>0</v>
      </c>
      <c r="AB442" s="89">
        <f t="shared" si="46"/>
        <v>0</v>
      </c>
      <c r="AC442" s="88">
        <f t="shared" si="47"/>
        <v>0</v>
      </c>
    </row>
    <row r="443" spans="1:29" x14ac:dyDescent="0.3">
      <c r="A443" s="95">
        <v>427</v>
      </c>
      <c r="B443" s="94" t="s">
        <v>438</v>
      </c>
      <c r="C443" s="55">
        <v>427</v>
      </c>
      <c r="D443" s="55" t="s">
        <v>473</v>
      </c>
      <c r="E443" s="55"/>
      <c r="F443" s="55"/>
      <c r="G443" s="55"/>
      <c r="H443" s="56"/>
      <c r="I443" s="57"/>
      <c r="J443" s="56"/>
      <c r="K443" s="93">
        <f t="shared" si="43"/>
        <v>0</v>
      </c>
      <c r="L443" s="92"/>
      <c r="M443" s="91">
        <v>0</v>
      </c>
      <c r="N443" s="91">
        <v>0</v>
      </c>
      <c r="O443" s="90">
        <v>0</v>
      </c>
      <c r="P443" s="89">
        <f t="shared" si="44"/>
        <v>0</v>
      </c>
      <c r="Q443" s="88">
        <f t="shared" si="48"/>
        <v>0</v>
      </c>
      <c r="R443" s="92"/>
      <c r="S443" s="91">
        <v>0</v>
      </c>
      <c r="T443" s="91">
        <v>0</v>
      </c>
      <c r="U443" s="90">
        <v>0</v>
      </c>
      <c r="V443" s="89">
        <f t="shared" si="45"/>
        <v>0</v>
      </c>
      <c r="W443" s="88">
        <f t="shared" si="49"/>
        <v>0</v>
      </c>
      <c r="X443" s="92"/>
      <c r="Y443" s="91">
        <v>0</v>
      </c>
      <c r="Z443" s="91">
        <v>0</v>
      </c>
      <c r="AA443" s="90">
        <v>0</v>
      </c>
      <c r="AB443" s="89">
        <f t="shared" si="46"/>
        <v>0</v>
      </c>
      <c r="AC443" s="88">
        <f t="shared" si="47"/>
        <v>0</v>
      </c>
    </row>
    <row r="444" spans="1:29" x14ac:dyDescent="0.3">
      <c r="A444" s="95">
        <v>428</v>
      </c>
      <c r="B444" s="94" t="s">
        <v>438</v>
      </c>
      <c r="C444" s="55">
        <v>428</v>
      </c>
      <c r="D444" s="55" t="s">
        <v>472</v>
      </c>
      <c r="E444" s="55"/>
      <c r="F444" s="55"/>
      <c r="G444" s="55"/>
      <c r="H444" s="56"/>
      <c r="I444" s="57"/>
      <c r="J444" s="56"/>
      <c r="K444" s="93">
        <f t="shared" si="43"/>
        <v>0</v>
      </c>
      <c r="L444" s="92"/>
      <c r="M444" s="91">
        <v>0</v>
      </c>
      <c r="N444" s="91">
        <v>0</v>
      </c>
      <c r="O444" s="90">
        <v>0</v>
      </c>
      <c r="P444" s="89">
        <f t="shared" si="44"/>
        <v>0</v>
      </c>
      <c r="Q444" s="88">
        <f t="shared" si="48"/>
        <v>0</v>
      </c>
      <c r="R444" s="92"/>
      <c r="S444" s="91">
        <v>0</v>
      </c>
      <c r="T444" s="91">
        <v>0</v>
      </c>
      <c r="U444" s="90">
        <v>0</v>
      </c>
      <c r="V444" s="89">
        <f t="shared" si="45"/>
        <v>0</v>
      </c>
      <c r="W444" s="88">
        <f t="shared" si="49"/>
        <v>0</v>
      </c>
      <c r="X444" s="92"/>
      <c r="Y444" s="91">
        <v>0</v>
      </c>
      <c r="Z444" s="91">
        <v>0</v>
      </c>
      <c r="AA444" s="90">
        <v>0</v>
      </c>
      <c r="AB444" s="89">
        <f t="shared" si="46"/>
        <v>0</v>
      </c>
      <c r="AC444" s="88">
        <f t="shared" si="47"/>
        <v>0</v>
      </c>
    </row>
    <row r="445" spans="1:29" x14ac:dyDescent="0.3">
      <c r="A445" s="95">
        <v>429</v>
      </c>
      <c r="B445" s="94" t="s">
        <v>438</v>
      </c>
      <c r="C445" s="55">
        <v>429</v>
      </c>
      <c r="D445" s="55" t="s">
        <v>471</v>
      </c>
      <c r="E445" s="55"/>
      <c r="F445" s="55"/>
      <c r="G445" s="55"/>
      <c r="H445" s="56"/>
      <c r="I445" s="57"/>
      <c r="J445" s="56"/>
      <c r="K445" s="93">
        <f t="shared" si="43"/>
        <v>0</v>
      </c>
      <c r="L445" s="92"/>
      <c r="M445" s="91">
        <v>0</v>
      </c>
      <c r="N445" s="91">
        <v>0</v>
      </c>
      <c r="O445" s="90">
        <v>0</v>
      </c>
      <c r="P445" s="89">
        <f t="shared" si="44"/>
        <v>0</v>
      </c>
      <c r="Q445" s="88">
        <f t="shared" si="48"/>
        <v>0</v>
      </c>
      <c r="R445" s="92"/>
      <c r="S445" s="91">
        <v>0</v>
      </c>
      <c r="T445" s="91">
        <v>0</v>
      </c>
      <c r="U445" s="90">
        <v>0</v>
      </c>
      <c r="V445" s="89">
        <f t="shared" si="45"/>
        <v>0</v>
      </c>
      <c r="W445" s="88">
        <f t="shared" si="49"/>
        <v>0</v>
      </c>
      <c r="X445" s="92"/>
      <c r="Y445" s="91">
        <v>0</v>
      </c>
      <c r="Z445" s="91">
        <v>0</v>
      </c>
      <c r="AA445" s="90">
        <v>0</v>
      </c>
      <c r="AB445" s="89">
        <f t="shared" si="46"/>
        <v>0</v>
      </c>
      <c r="AC445" s="88">
        <f t="shared" si="47"/>
        <v>0</v>
      </c>
    </row>
    <row r="446" spans="1:29" x14ac:dyDescent="0.3">
      <c r="A446" s="95">
        <v>430</v>
      </c>
      <c r="B446" s="94" t="s">
        <v>438</v>
      </c>
      <c r="C446" s="55">
        <v>430</v>
      </c>
      <c r="D446" s="55" t="s">
        <v>470</v>
      </c>
      <c r="E446" s="55"/>
      <c r="F446" s="55"/>
      <c r="G446" s="55"/>
      <c r="H446" s="56"/>
      <c r="I446" s="57"/>
      <c r="J446" s="56"/>
      <c r="K446" s="93">
        <f t="shared" si="43"/>
        <v>0</v>
      </c>
      <c r="L446" s="92"/>
      <c r="M446" s="91">
        <v>0</v>
      </c>
      <c r="N446" s="91">
        <v>0</v>
      </c>
      <c r="O446" s="90">
        <v>0</v>
      </c>
      <c r="P446" s="89">
        <f t="shared" si="44"/>
        <v>0</v>
      </c>
      <c r="Q446" s="88">
        <f t="shared" si="48"/>
        <v>0</v>
      </c>
      <c r="R446" s="92"/>
      <c r="S446" s="91">
        <v>0</v>
      </c>
      <c r="T446" s="91">
        <v>0</v>
      </c>
      <c r="U446" s="90">
        <v>0</v>
      </c>
      <c r="V446" s="89">
        <f t="shared" si="45"/>
        <v>0</v>
      </c>
      <c r="W446" s="88">
        <f t="shared" si="49"/>
        <v>0</v>
      </c>
      <c r="X446" s="92"/>
      <c r="Y446" s="91">
        <v>0</v>
      </c>
      <c r="Z446" s="91">
        <v>0</v>
      </c>
      <c r="AA446" s="90">
        <v>0</v>
      </c>
      <c r="AB446" s="89">
        <f t="shared" si="46"/>
        <v>0</v>
      </c>
      <c r="AC446" s="88">
        <f t="shared" si="47"/>
        <v>0</v>
      </c>
    </row>
    <row r="447" spans="1:29" x14ac:dyDescent="0.3">
      <c r="A447" s="95">
        <v>431</v>
      </c>
      <c r="B447" s="94" t="s">
        <v>438</v>
      </c>
      <c r="C447" s="55">
        <v>431</v>
      </c>
      <c r="D447" s="55" t="s">
        <v>469</v>
      </c>
      <c r="E447" s="55"/>
      <c r="F447" s="55"/>
      <c r="G447" s="55"/>
      <c r="H447" s="56"/>
      <c r="I447" s="57"/>
      <c r="J447" s="56"/>
      <c r="K447" s="93">
        <f t="shared" si="43"/>
        <v>0</v>
      </c>
      <c r="L447" s="92"/>
      <c r="M447" s="91">
        <v>0</v>
      </c>
      <c r="N447" s="91">
        <v>0</v>
      </c>
      <c r="O447" s="90">
        <v>0</v>
      </c>
      <c r="P447" s="89">
        <f t="shared" si="44"/>
        <v>0</v>
      </c>
      <c r="Q447" s="88">
        <f t="shared" si="48"/>
        <v>0</v>
      </c>
      <c r="R447" s="92"/>
      <c r="S447" s="91">
        <v>0</v>
      </c>
      <c r="T447" s="91">
        <v>0</v>
      </c>
      <c r="U447" s="90">
        <v>0</v>
      </c>
      <c r="V447" s="89">
        <f t="shared" si="45"/>
        <v>0</v>
      </c>
      <c r="W447" s="88">
        <f t="shared" si="49"/>
        <v>0</v>
      </c>
      <c r="X447" s="92"/>
      <c r="Y447" s="91">
        <v>0</v>
      </c>
      <c r="Z447" s="91">
        <v>0</v>
      </c>
      <c r="AA447" s="90">
        <v>0</v>
      </c>
      <c r="AB447" s="89">
        <f t="shared" si="46"/>
        <v>0</v>
      </c>
      <c r="AC447" s="88">
        <f t="shared" si="47"/>
        <v>0</v>
      </c>
    </row>
    <row r="448" spans="1:29" x14ac:dyDescent="0.3">
      <c r="A448" s="95">
        <v>432</v>
      </c>
      <c r="B448" s="94" t="s">
        <v>438</v>
      </c>
      <c r="C448" s="55">
        <v>432</v>
      </c>
      <c r="D448" s="55" t="s">
        <v>394</v>
      </c>
      <c r="E448" s="55"/>
      <c r="F448" s="55"/>
      <c r="G448" s="55"/>
      <c r="H448" s="56"/>
      <c r="I448" s="57"/>
      <c r="J448" s="56"/>
      <c r="K448" s="93">
        <f t="shared" si="43"/>
        <v>0</v>
      </c>
      <c r="L448" s="92"/>
      <c r="M448" s="91">
        <v>0</v>
      </c>
      <c r="N448" s="91">
        <v>0</v>
      </c>
      <c r="O448" s="90">
        <v>0</v>
      </c>
      <c r="P448" s="89">
        <f t="shared" si="44"/>
        <v>0</v>
      </c>
      <c r="Q448" s="88">
        <f t="shared" si="48"/>
        <v>0</v>
      </c>
      <c r="R448" s="92"/>
      <c r="S448" s="91">
        <v>0</v>
      </c>
      <c r="T448" s="91">
        <v>0</v>
      </c>
      <c r="U448" s="90">
        <v>0</v>
      </c>
      <c r="V448" s="89">
        <f t="shared" si="45"/>
        <v>0</v>
      </c>
      <c r="W448" s="88">
        <f t="shared" si="49"/>
        <v>0</v>
      </c>
      <c r="X448" s="92"/>
      <c r="Y448" s="91">
        <v>0</v>
      </c>
      <c r="Z448" s="91">
        <v>0</v>
      </c>
      <c r="AA448" s="90">
        <v>0</v>
      </c>
      <c r="AB448" s="89">
        <f t="shared" si="46"/>
        <v>0</v>
      </c>
      <c r="AC448" s="88">
        <f t="shared" si="47"/>
        <v>0</v>
      </c>
    </row>
    <row r="449" spans="1:29" x14ac:dyDescent="0.3">
      <c r="A449" s="95">
        <v>433</v>
      </c>
      <c r="B449" s="94" t="s">
        <v>438</v>
      </c>
      <c r="C449" s="55">
        <v>433</v>
      </c>
      <c r="D449" s="55" t="s">
        <v>396</v>
      </c>
      <c r="E449" s="55"/>
      <c r="F449" s="55"/>
      <c r="G449" s="55"/>
      <c r="H449" s="56"/>
      <c r="I449" s="57"/>
      <c r="J449" s="56"/>
      <c r="K449" s="93">
        <f t="shared" si="43"/>
        <v>0</v>
      </c>
      <c r="L449" s="92"/>
      <c r="M449" s="91">
        <v>0</v>
      </c>
      <c r="N449" s="91">
        <v>0</v>
      </c>
      <c r="O449" s="90">
        <v>0</v>
      </c>
      <c r="P449" s="89">
        <f t="shared" si="44"/>
        <v>0</v>
      </c>
      <c r="Q449" s="88">
        <f t="shared" si="48"/>
        <v>0</v>
      </c>
      <c r="R449" s="92"/>
      <c r="S449" s="91">
        <v>0</v>
      </c>
      <c r="T449" s="91">
        <v>0</v>
      </c>
      <c r="U449" s="90">
        <v>0</v>
      </c>
      <c r="V449" s="89">
        <f t="shared" si="45"/>
        <v>0</v>
      </c>
      <c r="W449" s="88">
        <f t="shared" si="49"/>
        <v>0</v>
      </c>
      <c r="X449" s="92"/>
      <c r="Y449" s="91">
        <v>0</v>
      </c>
      <c r="Z449" s="91">
        <v>0</v>
      </c>
      <c r="AA449" s="90">
        <v>0</v>
      </c>
      <c r="AB449" s="89">
        <f t="shared" si="46"/>
        <v>0</v>
      </c>
      <c r="AC449" s="88">
        <f t="shared" si="47"/>
        <v>0</v>
      </c>
    </row>
    <row r="450" spans="1:29" x14ac:dyDescent="0.3">
      <c r="A450" s="95">
        <v>434</v>
      </c>
      <c r="B450" s="94" t="s">
        <v>438</v>
      </c>
      <c r="C450" s="55">
        <v>434</v>
      </c>
      <c r="D450" s="55" t="s">
        <v>398</v>
      </c>
      <c r="E450" s="55"/>
      <c r="F450" s="55"/>
      <c r="G450" s="55"/>
      <c r="H450" s="56"/>
      <c r="I450" s="57"/>
      <c r="J450" s="56"/>
      <c r="K450" s="93">
        <f t="shared" si="43"/>
        <v>0</v>
      </c>
      <c r="L450" s="92"/>
      <c r="M450" s="91">
        <v>0</v>
      </c>
      <c r="N450" s="91">
        <v>0</v>
      </c>
      <c r="O450" s="90">
        <v>0</v>
      </c>
      <c r="P450" s="89">
        <f t="shared" si="44"/>
        <v>0</v>
      </c>
      <c r="Q450" s="88">
        <f t="shared" si="48"/>
        <v>0</v>
      </c>
      <c r="R450" s="92"/>
      <c r="S450" s="91">
        <v>0</v>
      </c>
      <c r="T450" s="91">
        <v>0</v>
      </c>
      <c r="U450" s="90">
        <v>0</v>
      </c>
      <c r="V450" s="89">
        <f t="shared" si="45"/>
        <v>0</v>
      </c>
      <c r="W450" s="88">
        <f t="shared" si="49"/>
        <v>0</v>
      </c>
      <c r="X450" s="92"/>
      <c r="Y450" s="91">
        <v>0</v>
      </c>
      <c r="Z450" s="91">
        <v>0</v>
      </c>
      <c r="AA450" s="90">
        <v>0</v>
      </c>
      <c r="AB450" s="89">
        <f t="shared" si="46"/>
        <v>0</v>
      </c>
      <c r="AC450" s="88">
        <f t="shared" si="47"/>
        <v>0</v>
      </c>
    </row>
    <row r="451" spans="1:29" x14ac:dyDescent="0.3">
      <c r="A451" s="95">
        <v>435</v>
      </c>
      <c r="B451" s="94" t="s">
        <v>438</v>
      </c>
      <c r="C451" s="55">
        <v>435</v>
      </c>
      <c r="D451" s="55" t="s">
        <v>400</v>
      </c>
      <c r="E451" s="55"/>
      <c r="F451" s="55"/>
      <c r="G451" s="55"/>
      <c r="H451" s="56"/>
      <c r="I451" s="57"/>
      <c r="J451" s="56"/>
      <c r="K451" s="93">
        <f t="shared" si="43"/>
        <v>0</v>
      </c>
      <c r="L451" s="92"/>
      <c r="M451" s="91">
        <v>0</v>
      </c>
      <c r="N451" s="91">
        <v>0</v>
      </c>
      <c r="O451" s="90">
        <v>0</v>
      </c>
      <c r="P451" s="89">
        <f t="shared" si="44"/>
        <v>0</v>
      </c>
      <c r="Q451" s="88">
        <f t="shared" si="48"/>
        <v>0</v>
      </c>
      <c r="R451" s="92"/>
      <c r="S451" s="91">
        <v>0</v>
      </c>
      <c r="T451" s="91">
        <v>0</v>
      </c>
      <c r="U451" s="90">
        <v>0</v>
      </c>
      <c r="V451" s="89">
        <f t="shared" si="45"/>
        <v>0</v>
      </c>
      <c r="W451" s="88">
        <f t="shared" si="49"/>
        <v>0</v>
      </c>
      <c r="X451" s="92"/>
      <c r="Y451" s="91">
        <v>0</v>
      </c>
      <c r="Z451" s="91">
        <v>0</v>
      </c>
      <c r="AA451" s="90">
        <v>0</v>
      </c>
      <c r="AB451" s="89">
        <f t="shared" si="46"/>
        <v>0</v>
      </c>
      <c r="AC451" s="88">
        <f t="shared" si="47"/>
        <v>0</v>
      </c>
    </row>
    <row r="452" spans="1:29" x14ac:dyDescent="0.3">
      <c r="A452" s="95">
        <v>436</v>
      </c>
      <c r="B452" s="94" t="s">
        <v>438</v>
      </c>
      <c r="C452" s="55">
        <v>436</v>
      </c>
      <c r="D452" s="55" t="s">
        <v>402</v>
      </c>
      <c r="E452" s="55"/>
      <c r="F452" s="55"/>
      <c r="G452" s="55"/>
      <c r="H452" s="56"/>
      <c r="I452" s="57"/>
      <c r="J452" s="56"/>
      <c r="K452" s="93">
        <f t="shared" si="43"/>
        <v>0</v>
      </c>
      <c r="L452" s="92"/>
      <c r="M452" s="91">
        <v>0</v>
      </c>
      <c r="N452" s="91">
        <v>0</v>
      </c>
      <c r="O452" s="90">
        <v>0</v>
      </c>
      <c r="P452" s="89">
        <f t="shared" si="44"/>
        <v>0</v>
      </c>
      <c r="Q452" s="88">
        <f t="shared" si="48"/>
        <v>0</v>
      </c>
      <c r="R452" s="92"/>
      <c r="S452" s="91">
        <v>0</v>
      </c>
      <c r="T452" s="91">
        <v>0</v>
      </c>
      <c r="U452" s="90">
        <v>0</v>
      </c>
      <c r="V452" s="89">
        <f t="shared" si="45"/>
        <v>0</v>
      </c>
      <c r="W452" s="88">
        <f t="shared" si="49"/>
        <v>0</v>
      </c>
      <c r="X452" s="92"/>
      <c r="Y452" s="91">
        <v>0</v>
      </c>
      <c r="Z452" s="91">
        <v>0</v>
      </c>
      <c r="AA452" s="90">
        <v>0</v>
      </c>
      <c r="AB452" s="89">
        <f t="shared" si="46"/>
        <v>0</v>
      </c>
      <c r="AC452" s="88">
        <f t="shared" si="47"/>
        <v>0</v>
      </c>
    </row>
    <row r="453" spans="1:29" x14ac:dyDescent="0.3">
      <c r="A453" s="95">
        <v>437</v>
      </c>
      <c r="B453" s="94" t="s">
        <v>438</v>
      </c>
      <c r="C453" s="55">
        <v>437</v>
      </c>
      <c r="D453" s="55" t="s">
        <v>404</v>
      </c>
      <c r="E453" s="55"/>
      <c r="F453" s="55"/>
      <c r="G453" s="55"/>
      <c r="H453" s="56"/>
      <c r="I453" s="57"/>
      <c r="J453" s="56"/>
      <c r="K453" s="93">
        <f t="shared" si="43"/>
        <v>0</v>
      </c>
      <c r="L453" s="92"/>
      <c r="M453" s="91">
        <v>0</v>
      </c>
      <c r="N453" s="91">
        <v>0</v>
      </c>
      <c r="O453" s="90">
        <v>0</v>
      </c>
      <c r="P453" s="89">
        <f t="shared" si="44"/>
        <v>0</v>
      </c>
      <c r="Q453" s="88">
        <f t="shared" si="48"/>
        <v>0</v>
      </c>
      <c r="R453" s="92"/>
      <c r="S453" s="91">
        <v>0</v>
      </c>
      <c r="T453" s="91">
        <v>0</v>
      </c>
      <c r="U453" s="90">
        <v>0</v>
      </c>
      <c r="V453" s="89">
        <f t="shared" si="45"/>
        <v>0</v>
      </c>
      <c r="W453" s="88">
        <f t="shared" si="49"/>
        <v>0</v>
      </c>
      <c r="X453" s="92"/>
      <c r="Y453" s="91">
        <v>0</v>
      </c>
      <c r="Z453" s="91">
        <v>0</v>
      </c>
      <c r="AA453" s="90">
        <v>0</v>
      </c>
      <c r="AB453" s="89">
        <f t="shared" si="46"/>
        <v>0</v>
      </c>
      <c r="AC453" s="88">
        <f t="shared" si="47"/>
        <v>0</v>
      </c>
    </row>
    <row r="454" spans="1:29" x14ac:dyDescent="0.3">
      <c r="A454" s="95">
        <v>438</v>
      </c>
      <c r="B454" s="94" t="s">
        <v>438</v>
      </c>
      <c r="C454" s="55">
        <v>438</v>
      </c>
      <c r="D454" s="55" t="s">
        <v>406</v>
      </c>
      <c r="E454" s="55"/>
      <c r="F454" s="55"/>
      <c r="G454" s="55"/>
      <c r="H454" s="56"/>
      <c r="I454" s="57"/>
      <c r="J454" s="56"/>
      <c r="K454" s="93">
        <f t="shared" si="43"/>
        <v>0</v>
      </c>
      <c r="L454" s="92"/>
      <c r="M454" s="91">
        <v>0</v>
      </c>
      <c r="N454" s="91">
        <v>0</v>
      </c>
      <c r="O454" s="90">
        <v>0</v>
      </c>
      <c r="P454" s="89">
        <f t="shared" si="44"/>
        <v>0</v>
      </c>
      <c r="Q454" s="88">
        <f t="shared" si="48"/>
        <v>0</v>
      </c>
      <c r="R454" s="92"/>
      <c r="S454" s="91">
        <v>0</v>
      </c>
      <c r="T454" s="91">
        <v>0</v>
      </c>
      <c r="U454" s="90">
        <v>0</v>
      </c>
      <c r="V454" s="89">
        <f t="shared" si="45"/>
        <v>0</v>
      </c>
      <c r="W454" s="88">
        <f t="shared" si="49"/>
        <v>0</v>
      </c>
      <c r="X454" s="92"/>
      <c r="Y454" s="91">
        <v>0</v>
      </c>
      <c r="Z454" s="91">
        <v>0</v>
      </c>
      <c r="AA454" s="90">
        <v>0</v>
      </c>
      <c r="AB454" s="89">
        <f t="shared" si="46"/>
        <v>0</v>
      </c>
      <c r="AC454" s="88">
        <f t="shared" si="47"/>
        <v>0</v>
      </c>
    </row>
    <row r="455" spans="1:29" x14ac:dyDescent="0.3">
      <c r="A455" s="95">
        <v>439</v>
      </c>
      <c r="B455" s="94" t="s">
        <v>438</v>
      </c>
      <c r="C455" s="55">
        <v>439</v>
      </c>
      <c r="D455" s="55" t="s">
        <v>468</v>
      </c>
      <c r="E455" s="55"/>
      <c r="F455" s="55"/>
      <c r="G455" s="55"/>
      <c r="H455" s="56"/>
      <c r="I455" s="57"/>
      <c r="J455" s="56"/>
      <c r="K455" s="93">
        <f t="shared" si="43"/>
        <v>0</v>
      </c>
      <c r="L455" s="92"/>
      <c r="M455" s="91">
        <v>0</v>
      </c>
      <c r="N455" s="91">
        <v>0</v>
      </c>
      <c r="O455" s="90">
        <v>0</v>
      </c>
      <c r="P455" s="89">
        <f t="shared" si="44"/>
        <v>0</v>
      </c>
      <c r="Q455" s="88">
        <f t="shared" si="48"/>
        <v>0</v>
      </c>
      <c r="R455" s="92"/>
      <c r="S455" s="91">
        <v>0</v>
      </c>
      <c r="T455" s="91">
        <v>0</v>
      </c>
      <c r="U455" s="90">
        <v>0</v>
      </c>
      <c r="V455" s="89">
        <f t="shared" si="45"/>
        <v>0</v>
      </c>
      <c r="W455" s="88">
        <f t="shared" si="49"/>
        <v>0</v>
      </c>
      <c r="X455" s="92"/>
      <c r="Y455" s="91">
        <v>0</v>
      </c>
      <c r="Z455" s="91">
        <v>0</v>
      </c>
      <c r="AA455" s="90">
        <v>0</v>
      </c>
      <c r="AB455" s="89">
        <f t="shared" si="46"/>
        <v>0</v>
      </c>
      <c r="AC455" s="88">
        <f t="shared" si="47"/>
        <v>0</v>
      </c>
    </row>
    <row r="456" spans="1:29" x14ac:dyDescent="0.3">
      <c r="A456" s="95">
        <v>440</v>
      </c>
      <c r="B456" s="94" t="s">
        <v>438</v>
      </c>
      <c r="C456" s="55">
        <v>440</v>
      </c>
      <c r="D456" s="55" t="s">
        <v>467</v>
      </c>
      <c r="E456" s="55"/>
      <c r="F456" s="55"/>
      <c r="G456" s="55"/>
      <c r="H456" s="56"/>
      <c r="I456" s="57"/>
      <c r="J456" s="56"/>
      <c r="K456" s="93">
        <f t="shared" si="43"/>
        <v>0</v>
      </c>
      <c r="L456" s="92"/>
      <c r="M456" s="91">
        <v>0</v>
      </c>
      <c r="N456" s="91">
        <v>0</v>
      </c>
      <c r="O456" s="90">
        <v>0</v>
      </c>
      <c r="P456" s="89">
        <f t="shared" si="44"/>
        <v>0</v>
      </c>
      <c r="Q456" s="88">
        <f t="shared" si="48"/>
        <v>0</v>
      </c>
      <c r="R456" s="92"/>
      <c r="S456" s="91">
        <v>0</v>
      </c>
      <c r="T456" s="91">
        <v>0</v>
      </c>
      <c r="U456" s="90">
        <v>0</v>
      </c>
      <c r="V456" s="89">
        <f t="shared" si="45"/>
        <v>0</v>
      </c>
      <c r="W456" s="88">
        <f t="shared" si="49"/>
        <v>0</v>
      </c>
      <c r="X456" s="92"/>
      <c r="Y456" s="91">
        <v>0</v>
      </c>
      <c r="Z456" s="91">
        <v>0</v>
      </c>
      <c r="AA456" s="90">
        <v>0</v>
      </c>
      <c r="AB456" s="89">
        <f t="shared" si="46"/>
        <v>0</v>
      </c>
      <c r="AC456" s="88">
        <f t="shared" si="47"/>
        <v>0</v>
      </c>
    </row>
    <row r="457" spans="1:29" x14ac:dyDescent="0.3">
      <c r="A457" s="95">
        <v>441</v>
      </c>
      <c r="B457" s="94" t="s">
        <v>438</v>
      </c>
      <c r="C457" s="55">
        <v>441</v>
      </c>
      <c r="D457" s="55" t="s">
        <v>466</v>
      </c>
      <c r="E457" s="55"/>
      <c r="F457" s="55"/>
      <c r="G457" s="55"/>
      <c r="H457" s="56"/>
      <c r="I457" s="57"/>
      <c r="J457" s="56"/>
      <c r="K457" s="93">
        <f t="shared" si="43"/>
        <v>0</v>
      </c>
      <c r="L457" s="92"/>
      <c r="M457" s="91">
        <v>0</v>
      </c>
      <c r="N457" s="91">
        <v>0</v>
      </c>
      <c r="O457" s="90">
        <v>0</v>
      </c>
      <c r="P457" s="89">
        <f t="shared" si="44"/>
        <v>0</v>
      </c>
      <c r="Q457" s="88">
        <f t="shared" si="48"/>
        <v>0</v>
      </c>
      <c r="R457" s="92"/>
      <c r="S457" s="91">
        <v>0</v>
      </c>
      <c r="T457" s="91">
        <v>0</v>
      </c>
      <c r="U457" s="90">
        <v>0</v>
      </c>
      <c r="V457" s="89">
        <f t="shared" si="45"/>
        <v>0</v>
      </c>
      <c r="W457" s="88">
        <f t="shared" si="49"/>
        <v>0</v>
      </c>
      <c r="X457" s="92"/>
      <c r="Y457" s="91">
        <v>0</v>
      </c>
      <c r="Z457" s="91">
        <v>0</v>
      </c>
      <c r="AA457" s="90">
        <v>0</v>
      </c>
      <c r="AB457" s="89">
        <f t="shared" si="46"/>
        <v>0</v>
      </c>
      <c r="AC457" s="88">
        <f t="shared" si="47"/>
        <v>0</v>
      </c>
    </row>
    <row r="458" spans="1:29" x14ac:dyDescent="0.3">
      <c r="A458" s="95">
        <v>442</v>
      </c>
      <c r="B458" s="94" t="s">
        <v>438</v>
      </c>
      <c r="C458" s="55">
        <v>442</v>
      </c>
      <c r="D458" s="55" t="s">
        <v>465</v>
      </c>
      <c r="E458" s="55"/>
      <c r="F458" s="55"/>
      <c r="G458" s="55"/>
      <c r="H458" s="56"/>
      <c r="I458" s="57"/>
      <c r="J458" s="56"/>
      <c r="K458" s="93">
        <f t="shared" si="43"/>
        <v>0</v>
      </c>
      <c r="L458" s="92"/>
      <c r="M458" s="91">
        <v>0</v>
      </c>
      <c r="N458" s="91">
        <v>0</v>
      </c>
      <c r="O458" s="90">
        <v>0</v>
      </c>
      <c r="P458" s="89">
        <f t="shared" si="44"/>
        <v>0</v>
      </c>
      <c r="Q458" s="88">
        <f t="shared" si="48"/>
        <v>0</v>
      </c>
      <c r="R458" s="92"/>
      <c r="S458" s="91">
        <v>0</v>
      </c>
      <c r="T458" s="91">
        <v>0</v>
      </c>
      <c r="U458" s="90">
        <v>0</v>
      </c>
      <c r="V458" s="89">
        <f t="shared" si="45"/>
        <v>0</v>
      </c>
      <c r="W458" s="88">
        <f t="shared" si="49"/>
        <v>0</v>
      </c>
      <c r="X458" s="92"/>
      <c r="Y458" s="91">
        <v>0</v>
      </c>
      <c r="Z458" s="91">
        <v>0</v>
      </c>
      <c r="AA458" s="90">
        <v>0</v>
      </c>
      <c r="AB458" s="89">
        <f t="shared" si="46"/>
        <v>0</v>
      </c>
      <c r="AC458" s="88">
        <f t="shared" si="47"/>
        <v>0</v>
      </c>
    </row>
    <row r="459" spans="1:29" x14ac:dyDescent="0.3">
      <c r="A459" s="95">
        <v>443</v>
      </c>
      <c r="B459" s="94" t="s">
        <v>438</v>
      </c>
      <c r="C459" s="55">
        <v>443</v>
      </c>
      <c r="D459" s="55" t="s">
        <v>464</v>
      </c>
      <c r="E459" s="55"/>
      <c r="F459" s="55"/>
      <c r="G459" s="55"/>
      <c r="H459" s="56"/>
      <c r="I459" s="57"/>
      <c r="J459" s="56"/>
      <c r="K459" s="93">
        <f t="shared" si="43"/>
        <v>0</v>
      </c>
      <c r="L459" s="92"/>
      <c r="M459" s="91">
        <v>0</v>
      </c>
      <c r="N459" s="91">
        <v>0</v>
      </c>
      <c r="O459" s="90">
        <v>0</v>
      </c>
      <c r="P459" s="89">
        <f t="shared" si="44"/>
        <v>0</v>
      </c>
      <c r="Q459" s="88">
        <f t="shared" si="48"/>
        <v>0</v>
      </c>
      <c r="R459" s="92"/>
      <c r="S459" s="91">
        <v>0</v>
      </c>
      <c r="T459" s="91">
        <v>0</v>
      </c>
      <c r="U459" s="90">
        <v>0</v>
      </c>
      <c r="V459" s="89">
        <f t="shared" si="45"/>
        <v>0</v>
      </c>
      <c r="W459" s="88">
        <f t="shared" si="49"/>
        <v>0</v>
      </c>
      <c r="X459" s="92"/>
      <c r="Y459" s="91">
        <v>0</v>
      </c>
      <c r="Z459" s="91">
        <v>0</v>
      </c>
      <c r="AA459" s="90">
        <v>0</v>
      </c>
      <c r="AB459" s="89">
        <f t="shared" si="46"/>
        <v>0</v>
      </c>
      <c r="AC459" s="88">
        <f t="shared" si="47"/>
        <v>0</v>
      </c>
    </row>
    <row r="460" spans="1:29" x14ac:dyDescent="0.3">
      <c r="A460" s="95">
        <v>444</v>
      </c>
      <c r="B460" s="94" t="s">
        <v>438</v>
      </c>
      <c r="C460" s="55">
        <v>444</v>
      </c>
      <c r="D460" s="55" t="s">
        <v>463</v>
      </c>
      <c r="E460" s="55"/>
      <c r="F460" s="55"/>
      <c r="G460" s="55"/>
      <c r="H460" s="56"/>
      <c r="I460" s="57"/>
      <c r="J460" s="56"/>
      <c r="K460" s="93">
        <f t="shared" si="43"/>
        <v>0</v>
      </c>
      <c r="L460" s="92"/>
      <c r="M460" s="91">
        <v>0</v>
      </c>
      <c r="N460" s="91">
        <v>0</v>
      </c>
      <c r="O460" s="90">
        <v>0</v>
      </c>
      <c r="P460" s="89">
        <f t="shared" si="44"/>
        <v>0</v>
      </c>
      <c r="Q460" s="88">
        <f t="shared" si="48"/>
        <v>0</v>
      </c>
      <c r="R460" s="92"/>
      <c r="S460" s="91">
        <v>0</v>
      </c>
      <c r="T460" s="91">
        <v>0</v>
      </c>
      <c r="U460" s="90">
        <v>0</v>
      </c>
      <c r="V460" s="89">
        <f t="shared" si="45"/>
        <v>0</v>
      </c>
      <c r="W460" s="88">
        <f t="shared" si="49"/>
        <v>0</v>
      </c>
      <c r="X460" s="92"/>
      <c r="Y460" s="91">
        <v>0</v>
      </c>
      <c r="Z460" s="91">
        <v>0</v>
      </c>
      <c r="AA460" s="90">
        <v>0</v>
      </c>
      <c r="AB460" s="89">
        <f t="shared" si="46"/>
        <v>0</v>
      </c>
      <c r="AC460" s="88">
        <f t="shared" si="47"/>
        <v>0</v>
      </c>
    </row>
    <row r="461" spans="1:29" x14ac:dyDescent="0.3">
      <c r="A461" s="95">
        <v>445</v>
      </c>
      <c r="B461" s="94" t="s">
        <v>438</v>
      </c>
      <c r="C461" s="55">
        <v>445</v>
      </c>
      <c r="D461" s="55" t="s">
        <v>462</v>
      </c>
      <c r="E461" s="55"/>
      <c r="F461" s="55"/>
      <c r="G461" s="55"/>
      <c r="H461" s="56"/>
      <c r="I461" s="57"/>
      <c r="J461" s="56"/>
      <c r="K461" s="93">
        <f t="shared" si="43"/>
        <v>0</v>
      </c>
      <c r="L461" s="92"/>
      <c r="M461" s="91">
        <v>0</v>
      </c>
      <c r="N461" s="91">
        <v>0</v>
      </c>
      <c r="O461" s="90">
        <v>0</v>
      </c>
      <c r="P461" s="89">
        <f t="shared" si="44"/>
        <v>0</v>
      </c>
      <c r="Q461" s="88">
        <f t="shared" si="48"/>
        <v>0</v>
      </c>
      <c r="R461" s="92"/>
      <c r="S461" s="91">
        <v>0</v>
      </c>
      <c r="T461" s="91">
        <v>0</v>
      </c>
      <c r="U461" s="90">
        <v>0</v>
      </c>
      <c r="V461" s="89">
        <f t="shared" si="45"/>
        <v>0</v>
      </c>
      <c r="W461" s="88">
        <f t="shared" si="49"/>
        <v>0</v>
      </c>
      <c r="X461" s="92"/>
      <c r="Y461" s="91">
        <v>0</v>
      </c>
      <c r="Z461" s="91">
        <v>0</v>
      </c>
      <c r="AA461" s="90">
        <v>0</v>
      </c>
      <c r="AB461" s="89">
        <f t="shared" si="46"/>
        <v>0</v>
      </c>
      <c r="AC461" s="88">
        <f t="shared" si="47"/>
        <v>0</v>
      </c>
    </row>
    <row r="462" spans="1:29" x14ac:dyDescent="0.3">
      <c r="A462" s="95">
        <v>446</v>
      </c>
      <c r="B462" s="94" t="s">
        <v>438</v>
      </c>
      <c r="C462" s="55">
        <v>446</v>
      </c>
      <c r="D462" s="55" t="s">
        <v>461</v>
      </c>
      <c r="E462" s="55"/>
      <c r="F462" s="55"/>
      <c r="G462" s="55"/>
      <c r="H462" s="56"/>
      <c r="I462" s="57"/>
      <c r="J462" s="56"/>
      <c r="K462" s="93">
        <f t="shared" si="43"/>
        <v>0</v>
      </c>
      <c r="L462" s="92"/>
      <c r="M462" s="91">
        <v>0</v>
      </c>
      <c r="N462" s="91">
        <v>0</v>
      </c>
      <c r="O462" s="90">
        <v>0</v>
      </c>
      <c r="P462" s="89">
        <f t="shared" si="44"/>
        <v>0</v>
      </c>
      <c r="Q462" s="88">
        <f t="shared" si="48"/>
        <v>0</v>
      </c>
      <c r="R462" s="92"/>
      <c r="S462" s="91">
        <v>0</v>
      </c>
      <c r="T462" s="91">
        <v>0</v>
      </c>
      <c r="U462" s="90">
        <v>0</v>
      </c>
      <c r="V462" s="89">
        <f t="shared" si="45"/>
        <v>0</v>
      </c>
      <c r="W462" s="88">
        <f t="shared" si="49"/>
        <v>0</v>
      </c>
      <c r="X462" s="92"/>
      <c r="Y462" s="91">
        <v>0</v>
      </c>
      <c r="Z462" s="91">
        <v>0</v>
      </c>
      <c r="AA462" s="90">
        <v>0</v>
      </c>
      <c r="AB462" s="89">
        <f t="shared" si="46"/>
        <v>0</v>
      </c>
      <c r="AC462" s="88">
        <f t="shared" si="47"/>
        <v>0</v>
      </c>
    </row>
    <row r="463" spans="1:29" x14ac:dyDescent="0.3">
      <c r="A463" s="95">
        <v>447</v>
      </c>
      <c r="B463" s="94" t="s">
        <v>438</v>
      </c>
      <c r="C463" s="55">
        <v>447</v>
      </c>
      <c r="D463" s="55" t="s">
        <v>460</v>
      </c>
      <c r="E463" s="55"/>
      <c r="F463" s="55"/>
      <c r="G463" s="55"/>
      <c r="H463" s="56"/>
      <c r="I463" s="57"/>
      <c r="J463" s="56"/>
      <c r="K463" s="93">
        <f t="shared" si="43"/>
        <v>0</v>
      </c>
      <c r="L463" s="92"/>
      <c r="M463" s="91">
        <v>0</v>
      </c>
      <c r="N463" s="91">
        <v>0</v>
      </c>
      <c r="O463" s="90">
        <v>0</v>
      </c>
      <c r="P463" s="89">
        <f t="shared" si="44"/>
        <v>0</v>
      </c>
      <c r="Q463" s="88">
        <f t="shared" si="48"/>
        <v>0</v>
      </c>
      <c r="R463" s="92"/>
      <c r="S463" s="91">
        <v>0</v>
      </c>
      <c r="T463" s="91">
        <v>0</v>
      </c>
      <c r="U463" s="90">
        <v>0</v>
      </c>
      <c r="V463" s="89">
        <f t="shared" si="45"/>
        <v>0</v>
      </c>
      <c r="W463" s="88">
        <f t="shared" si="49"/>
        <v>0</v>
      </c>
      <c r="X463" s="92"/>
      <c r="Y463" s="91">
        <v>0</v>
      </c>
      <c r="Z463" s="91">
        <v>0</v>
      </c>
      <c r="AA463" s="90">
        <v>0</v>
      </c>
      <c r="AB463" s="89">
        <f t="shared" si="46"/>
        <v>0</v>
      </c>
      <c r="AC463" s="88">
        <f t="shared" si="47"/>
        <v>0</v>
      </c>
    </row>
    <row r="464" spans="1:29" x14ac:dyDescent="0.3">
      <c r="A464" s="95">
        <v>448</v>
      </c>
      <c r="B464" s="94" t="s">
        <v>804</v>
      </c>
      <c r="C464" s="55">
        <v>448</v>
      </c>
      <c r="D464" s="55" t="s">
        <v>408</v>
      </c>
      <c r="E464" s="55">
        <v>0</v>
      </c>
      <c r="F464" s="55">
        <v>0</v>
      </c>
      <c r="G464" s="55">
        <v>4</v>
      </c>
      <c r="H464" s="56">
        <v>78</v>
      </c>
      <c r="I464" s="57">
        <v>4</v>
      </c>
      <c r="J464" s="56" t="s">
        <v>435</v>
      </c>
      <c r="K464" s="93">
        <f t="shared" ref="K464:K508" si="50">IF(I464=0,0,H464*8*(1/I464))</f>
        <v>156</v>
      </c>
      <c r="L464" s="92" t="s">
        <v>33</v>
      </c>
      <c r="M464" s="91">
        <v>1</v>
      </c>
      <c r="N464" s="91">
        <v>1</v>
      </c>
      <c r="O464" s="90">
        <v>0</v>
      </c>
      <c r="P464" s="89">
        <f t="shared" ref="P464:P506" si="51">IF(I464=0,0,IF(M464=0,0,1/I464*N464))</f>
        <v>0.25</v>
      </c>
      <c r="Q464" s="88">
        <f t="shared" si="48"/>
        <v>156</v>
      </c>
      <c r="R464" s="92" t="s">
        <v>33</v>
      </c>
      <c r="S464" s="91">
        <v>1</v>
      </c>
      <c r="T464" s="91">
        <v>4</v>
      </c>
      <c r="U464" s="90">
        <v>0</v>
      </c>
      <c r="V464" s="89">
        <f t="shared" ref="V464:V506" si="52">IF(O464=0,0,IF(S464=0,0,1/O464*T464))</f>
        <v>0</v>
      </c>
      <c r="W464" s="88">
        <f t="shared" si="49"/>
        <v>39</v>
      </c>
      <c r="X464" s="92"/>
      <c r="Y464" s="91">
        <v>0</v>
      </c>
      <c r="Z464" s="91">
        <v>0</v>
      </c>
      <c r="AA464" s="90">
        <v>0</v>
      </c>
      <c r="AB464" s="89">
        <f t="shared" ref="AB464:AB499" si="53">IF(U464=0,0,IF(Y464=0,0,1/U464*Z464))</f>
        <v>0</v>
      </c>
      <c r="AC464" s="88">
        <f t="shared" ref="AC464:AC499" si="54">IF(Y464=0,0,IF(W464=0,0,T464*8*Y464/AB464))</f>
        <v>0</v>
      </c>
    </row>
    <row r="465" spans="1:29" x14ac:dyDescent="0.3">
      <c r="A465" s="95">
        <v>449</v>
      </c>
      <c r="B465" s="94" t="s">
        <v>438</v>
      </c>
      <c r="C465" s="55">
        <v>449</v>
      </c>
      <c r="D465" s="55" t="s">
        <v>410</v>
      </c>
      <c r="E465" s="55"/>
      <c r="F465" s="55"/>
      <c r="G465" s="55"/>
      <c r="H465" s="56"/>
      <c r="I465" s="57"/>
      <c r="J465" s="56"/>
      <c r="K465" s="93">
        <f t="shared" si="50"/>
        <v>0</v>
      </c>
      <c r="L465" s="92"/>
      <c r="M465" s="91">
        <v>0</v>
      </c>
      <c r="N465" s="91">
        <v>0</v>
      </c>
      <c r="O465" s="90">
        <v>0</v>
      </c>
      <c r="P465" s="89">
        <f t="shared" si="51"/>
        <v>0</v>
      </c>
      <c r="Q465" s="88">
        <f t="shared" ref="Q465:Q508" si="55">IF(N465=0,0,K465/N465)</f>
        <v>0</v>
      </c>
      <c r="R465" s="92"/>
      <c r="S465" s="91">
        <v>0</v>
      </c>
      <c r="T465" s="91">
        <v>0</v>
      </c>
      <c r="U465" s="90">
        <v>0</v>
      </c>
      <c r="V465" s="89">
        <f t="shared" si="52"/>
        <v>0</v>
      </c>
      <c r="W465" s="88">
        <f t="shared" ref="W465:W508" si="56">IF(K465=0,0,IF(T465=0,0,Q465/T465))</f>
        <v>0</v>
      </c>
      <c r="X465" s="92"/>
      <c r="Y465" s="91">
        <v>0</v>
      </c>
      <c r="Z465" s="91">
        <v>0</v>
      </c>
      <c r="AA465" s="90">
        <v>0</v>
      </c>
      <c r="AB465" s="89">
        <f t="shared" si="53"/>
        <v>0</v>
      </c>
      <c r="AC465" s="88">
        <f t="shared" si="54"/>
        <v>0</v>
      </c>
    </row>
    <row r="466" spans="1:29" x14ac:dyDescent="0.3">
      <c r="A466" s="95">
        <v>450</v>
      </c>
      <c r="B466" s="94" t="s">
        <v>438</v>
      </c>
      <c r="C466" s="55">
        <v>450</v>
      </c>
      <c r="D466" s="55" t="s">
        <v>412</v>
      </c>
      <c r="E466" s="55"/>
      <c r="F466" s="55"/>
      <c r="G466" s="55"/>
      <c r="H466" s="56"/>
      <c r="I466" s="57"/>
      <c r="J466" s="56"/>
      <c r="K466" s="93">
        <f t="shared" si="50"/>
        <v>0</v>
      </c>
      <c r="L466" s="92"/>
      <c r="M466" s="91">
        <v>0</v>
      </c>
      <c r="N466" s="91">
        <v>0</v>
      </c>
      <c r="O466" s="90">
        <v>0</v>
      </c>
      <c r="P466" s="89">
        <f t="shared" si="51"/>
        <v>0</v>
      </c>
      <c r="Q466" s="88">
        <f t="shared" si="55"/>
        <v>0</v>
      </c>
      <c r="R466" s="92"/>
      <c r="S466" s="91">
        <v>0</v>
      </c>
      <c r="T466" s="91">
        <v>0</v>
      </c>
      <c r="U466" s="90">
        <v>0</v>
      </c>
      <c r="V466" s="89">
        <f t="shared" si="52"/>
        <v>0</v>
      </c>
      <c r="W466" s="88">
        <f t="shared" si="56"/>
        <v>0</v>
      </c>
      <c r="X466" s="92"/>
      <c r="Y466" s="91">
        <v>0</v>
      </c>
      <c r="Z466" s="91">
        <v>0</v>
      </c>
      <c r="AA466" s="90">
        <v>0</v>
      </c>
      <c r="AB466" s="89">
        <f t="shared" si="53"/>
        <v>0</v>
      </c>
      <c r="AC466" s="88">
        <f t="shared" si="54"/>
        <v>0</v>
      </c>
    </row>
    <row r="467" spans="1:29" x14ac:dyDescent="0.3">
      <c r="A467" s="95">
        <v>451</v>
      </c>
      <c r="B467" s="94" t="s">
        <v>438</v>
      </c>
      <c r="C467" s="55">
        <v>451</v>
      </c>
      <c r="D467" s="55" t="s">
        <v>414</v>
      </c>
      <c r="E467" s="55"/>
      <c r="F467" s="55"/>
      <c r="G467" s="55"/>
      <c r="H467" s="56"/>
      <c r="I467" s="57"/>
      <c r="J467" s="56"/>
      <c r="K467" s="93">
        <f t="shared" si="50"/>
        <v>0</v>
      </c>
      <c r="L467" s="92"/>
      <c r="M467" s="91">
        <v>0</v>
      </c>
      <c r="N467" s="91">
        <v>0</v>
      </c>
      <c r="O467" s="90">
        <v>0</v>
      </c>
      <c r="P467" s="89">
        <f t="shared" si="51"/>
        <v>0</v>
      </c>
      <c r="Q467" s="88">
        <f t="shared" si="55"/>
        <v>0</v>
      </c>
      <c r="R467" s="92"/>
      <c r="S467" s="91">
        <v>0</v>
      </c>
      <c r="T467" s="91">
        <v>0</v>
      </c>
      <c r="U467" s="90">
        <v>0</v>
      </c>
      <c r="V467" s="89">
        <f t="shared" si="52"/>
        <v>0</v>
      </c>
      <c r="W467" s="88">
        <f t="shared" si="56"/>
        <v>0</v>
      </c>
      <c r="X467" s="92"/>
      <c r="Y467" s="91">
        <v>0</v>
      </c>
      <c r="Z467" s="91">
        <v>0</v>
      </c>
      <c r="AA467" s="90">
        <v>0</v>
      </c>
      <c r="AB467" s="89">
        <f t="shared" si="53"/>
        <v>0</v>
      </c>
      <c r="AC467" s="88">
        <f t="shared" si="54"/>
        <v>0</v>
      </c>
    </row>
    <row r="468" spans="1:29" x14ac:dyDescent="0.3">
      <c r="A468" s="95">
        <v>452</v>
      </c>
      <c r="B468" s="94" t="s">
        <v>438</v>
      </c>
      <c r="C468" s="55">
        <v>452</v>
      </c>
      <c r="D468" s="55" t="s">
        <v>459</v>
      </c>
      <c r="E468" s="55"/>
      <c r="F468" s="55"/>
      <c r="G468" s="55"/>
      <c r="H468" s="56"/>
      <c r="I468" s="57"/>
      <c r="J468" s="56"/>
      <c r="K468" s="93">
        <f t="shared" si="50"/>
        <v>0</v>
      </c>
      <c r="L468" s="92"/>
      <c r="M468" s="91">
        <v>0</v>
      </c>
      <c r="N468" s="91">
        <v>0</v>
      </c>
      <c r="O468" s="90">
        <v>0</v>
      </c>
      <c r="P468" s="89">
        <f t="shared" si="51"/>
        <v>0</v>
      </c>
      <c r="Q468" s="88">
        <f t="shared" si="55"/>
        <v>0</v>
      </c>
      <c r="R468" s="92"/>
      <c r="S468" s="91">
        <v>0</v>
      </c>
      <c r="T468" s="91">
        <v>0</v>
      </c>
      <c r="U468" s="90">
        <v>0</v>
      </c>
      <c r="V468" s="89">
        <f t="shared" si="52"/>
        <v>0</v>
      </c>
      <c r="W468" s="88">
        <f t="shared" si="56"/>
        <v>0</v>
      </c>
      <c r="X468" s="92"/>
      <c r="Y468" s="91">
        <v>0</v>
      </c>
      <c r="Z468" s="91">
        <v>0</v>
      </c>
      <c r="AA468" s="90">
        <v>0</v>
      </c>
      <c r="AB468" s="89">
        <f t="shared" si="53"/>
        <v>0</v>
      </c>
      <c r="AC468" s="88">
        <f t="shared" si="54"/>
        <v>0</v>
      </c>
    </row>
    <row r="469" spans="1:29" x14ac:dyDescent="0.3">
      <c r="A469" s="95">
        <v>453</v>
      </c>
      <c r="B469" s="94" t="s">
        <v>438</v>
      </c>
      <c r="C469" s="55">
        <v>453</v>
      </c>
      <c r="D469" s="55" t="s">
        <v>458</v>
      </c>
      <c r="E469" s="55"/>
      <c r="F469" s="55"/>
      <c r="G469" s="55"/>
      <c r="H469" s="56"/>
      <c r="I469" s="57"/>
      <c r="J469" s="56"/>
      <c r="K469" s="93">
        <f t="shared" si="50"/>
        <v>0</v>
      </c>
      <c r="L469" s="92"/>
      <c r="M469" s="91">
        <v>0</v>
      </c>
      <c r="N469" s="91">
        <v>0</v>
      </c>
      <c r="O469" s="90">
        <v>0</v>
      </c>
      <c r="P469" s="89">
        <f t="shared" si="51"/>
        <v>0</v>
      </c>
      <c r="Q469" s="88">
        <f t="shared" si="55"/>
        <v>0</v>
      </c>
      <c r="R469" s="92"/>
      <c r="S469" s="91">
        <v>0</v>
      </c>
      <c r="T469" s="91">
        <v>0</v>
      </c>
      <c r="U469" s="90">
        <v>0</v>
      </c>
      <c r="V469" s="89">
        <f t="shared" si="52"/>
        <v>0</v>
      </c>
      <c r="W469" s="88">
        <f t="shared" si="56"/>
        <v>0</v>
      </c>
      <c r="X469" s="92"/>
      <c r="Y469" s="91">
        <v>0</v>
      </c>
      <c r="Z469" s="91">
        <v>0</v>
      </c>
      <c r="AA469" s="90">
        <v>0</v>
      </c>
      <c r="AB469" s="89">
        <f t="shared" si="53"/>
        <v>0</v>
      </c>
      <c r="AC469" s="88">
        <f t="shared" si="54"/>
        <v>0</v>
      </c>
    </row>
    <row r="470" spans="1:29" x14ac:dyDescent="0.3">
      <c r="A470" s="95">
        <v>454</v>
      </c>
      <c r="B470" s="94" t="s">
        <v>438</v>
      </c>
      <c r="C470" s="55">
        <v>454</v>
      </c>
      <c r="D470" s="55" t="s">
        <v>457</v>
      </c>
      <c r="E470" s="55"/>
      <c r="F470" s="55"/>
      <c r="G470" s="55"/>
      <c r="H470" s="56"/>
      <c r="I470" s="57"/>
      <c r="J470" s="56"/>
      <c r="K470" s="93">
        <f t="shared" si="50"/>
        <v>0</v>
      </c>
      <c r="L470" s="92"/>
      <c r="M470" s="91">
        <v>0</v>
      </c>
      <c r="N470" s="91">
        <v>0</v>
      </c>
      <c r="O470" s="90">
        <v>0</v>
      </c>
      <c r="P470" s="89">
        <f t="shared" si="51"/>
        <v>0</v>
      </c>
      <c r="Q470" s="88">
        <f t="shared" si="55"/>
        <v>0</v>
      </c>
      <c r="R470" s="92"/>
      <c r="S470" s="91">
        <v>0</v>
      </c>
      <c r="T470" s="91">
        <v>0</v>
      </c>
      <c r="U470" s="90">
        <v>0</v>
      </c>
      <c r="V470" s="89">
        <f t="shared" si="52"/>
        <v>0</v>
      </c>
      <c r="W470" s="88">
        <f t="shared" si="56"/>
        <v>0</v>
      </c>
      <c r="X470" s="92"/>
      <c r="Y470" s="91">
        <v>0</v>
      </c>
      <c r="Z470" s="91">
        <v>0</v>
      </c>
      <c r="AA470" s="90">
        <v>0</v>
      </c>
      <c r="AB470" s="89">
        <f t="shared" si="53"/>
        <v>0</v>
      </c>
      <c r="AC470" s="88">
        <f t="shared" si="54"/>
        <v>0</v>
      </c>
    </row>
    <row r="471" spans="1:29" x14ac:dyDescent="0.3">
      <c r="A471" s="95">
        <v>455</v>
      </c>
      <c r="B471" s="94" t="s">
        <v>438</v>
      </c>
      <c r="C471" s="55">
        <v>455</v>
      </c>
      <c r="D471" s="55" t="s">
        <v>456</v>
      </c>
      <c r="E471" s="55"/>
      <c r="F471" s="55"/>
      <c r="G471" s="55"/>
      <c r="H471" s="56"/>
      <c r="I471" s="57"/>
      <c r="J471" s="56"/>
      <c r="K471" s="93">
        <f t="shared" si="50"/>
        <v>0</v>
      </c>
      <c r="L471" s="92"/>
      <c r="M471" s="91">
        <v>0</v>
      </c>
      <c r="N471" s="91">
        <v>0</v>
      </c>
      <c r="O471" s="90">
        <v>0</v>
      </c>
      <c r="P471" s="89">
        <f t="shared" si="51"/>
        <v>0</v>
      </c>
      <c r="Q471" s="88">
        <f t="shared" si="55"/>
        <v>0</v>
      </c>
      <c r="R471" s="92"/>
      <c r="S471" s="91">
        <v>0</v>
      </c>
      <c r="T471" s="91">
        <v>0</v>
      </c>
      <c r="U471" s="90">
        <v>0</v>
      </c>
      <c r="V471" s="89">
        <f t="shared" si="52"/>
        <v>0</v>
      </c>
      <c r="W471" s="88">
        <f t="shared" si="56"/>
        <v>0</v>
      </c>
      <c r="X471" s="92"/>
      <c r="Y471" s="91">
        <v>0</v>
      </c>
      <c r="Z471" s="91">
        <v>0</v>
      </c>
      <c r="AA471" s="90">
        <v>0</v>
      </c>
      <c r="AB471" s="89">
        <f t="shared" si="53"/>
        <v>0</v>
      </c>
      <c r="AC471" s="88">
        <f t="shared" si="54"/>
        <v>0</v>
      </c>
    </row>
    <row r="472" spans="1:29" x14ac:dyDescent="0.3">
      <c r="A472" s="95">
        <v>456</v>
      </c>
      <c r="B472" s="94" t="s">
        <v>438</v>
      </c>
      <c r="C472" s="55">
        <v>456</v>
      </c>
      <c r="D472" s="55" t="s">
        <v>455</v>
      </c>
      <c r="E472" s="55"/>
      <c r="F472" s="55"/>
      <c r="G472" s="55"/>
      <c r="H472" s="56"/>
      <c r="I472" s="57"/>
      <c r="J472" s="56"/>
      <c r="K472" s="93">
        <f t="shared" si="50"/>
        <v>0</v>
      </c>
      <c r="L472" s="92"/>
      <c r="M472" s="91">
        <v>0</v>
      </c>
      <c r="N472" s="91">
        <v>0</v>
      </c>
      <c r="O472" s="90">
        <v>0</v>
      </c>
      <c r="P472" s="89">
        <f t="shared" si="51"/>
        <v>0</v>
      </c>
      <c r="Q472" s="88">
        <f t="shared" si="55"/>
        <v>0</v>
      </c>
      <c r="R472" s="92"/>
      <c r="S472" s="91">
        <v>0</v>
      </c>
      <c r="T472" s="91">
        <v>0</v>
      </c>
      <c r="U472" s="90">
        <v>0</v>
      </c>
      <c r="V472" s="89">
        <f t="shared" si="52"/>
        <v>0</v>
      </c>
      <c r="W472" s="88">
        <f t="shared" si="56"/>
        <v>0</v>
      </c>
      <c r="X472" s="92"/>
      <c r="Y472" s="91">
        <v>0</v>
      </c>
      <c r="Z472" s="91">
        <v>0</v>
      </c>
      <c r="AA472" s="90">
        <v>0</v>
      </c>
      <c r="AB472" s="89">
        <f t="shared" si="53"/>
        <v>0</v>
      </c>
      <c r="AC472" s="88">
        <f t="shared" si="54"/>
        <v>0</v>
      </c>
    </row>
    <row r="473" spans="1:29" x14ac:dyDescent="0.3">
      <c r="A473" s="95">
        <v>457</v>
      </c>
      <c r="B473" s="94" t="s">
        <v>438</v>
      </c>
      <c r="C473" s="55">
        <v>457</v>
      </c>
      <c r="D473" s="55" t="s">
        <v>454</v>
      </c>
      <c r="E473" s="55"/>
      <c r="F473" s="55"/>
      <c r="G473" s="55"/>
      <c r="H473" s="56"/>
      <c r="I473" s="57"/>
      <c r="J473" s="56"/>
      <c r="K473" s="93">
        <f t="shared" si="50"/>
        <v>0</v>
      </c>
      <c r="L473" s="92"/>
      <c r="M473" s="91">
        <v>0</v>
      </c>
      <c r="N473" s="91">
        <v>0</v>
      </c>
      <c r="O473" s="90">
        <v>0</v>
      </c>
      <c r="P473" s="89">
        <f t="shared" si="51"/>
        <v>0</v>
      </c>
      <c r="Q473" s="88">
        <f t="shared" si="55"/>
        <v>0</v>
      </c>
      <c r="R473" s="92"/>
      <c r="S473" s="91">
        <v>0</v>
      </c>
      <c r="T473" s="91">
        <v>0</v>
      </c>
      <c r="U473" s="90">
        <v>0</v>
      </c>
      <c r="V473" s="89">
        <f t="shared" si="52"/>
        <v>0</v>
      </c>
      <c r="W473" s="88">
        <f t="shared" si="56"/>
        <v>0</v>
      </c>
      <c r="X473" s="92"/>
      <c r="Y473" s="91">
        <v>0</v>
      </c>
      <c r="Z473" s="91">
        <v>0</v>
      </c>
      <c r="AA473" s="90">
        <v>0</v>
      </c>
      <c r="AB473" s="89">
        <f t="shared" si="53"/>
        <v>0</v>
      </c>
      <c r="AC473" s="88">
        <f t="shared" si="54"/>
        <v>0</v>
      </c>
    </row>
    <row r="474" spans="1:29" x14ac:dyDescent="0.3">
      <c r="A474" s="95">
        <v>458</v>
      </c>
      <c r="B474" s="94" t="s">
        <v>438</v>
      </c>
      <c r="C474" s="55">
        <v>458</v>
      </c>
      <c r="D474" s="55" t="s">
        <v>453</v>
      </c>
      <c r="E474" s="55"/>
      <c r="F474" s="55"/>
      <c r="G474" s="55"/>
      <c r="H474" s="56"/>
      <c r="I474" s="57"/>
      <c r="J474" s="56"/>
      <c r="K474" s="93">
        <f t="shared" si="50"/>
        <v>0</v>
      </c>
      <c r="L474" s="92"/>
      <c r="M474" s="91">
        <v>0</v>
      </c>
      <c r="N474" s="91">
        <v>0</v>
      </c>
      <c r="O474" s="90">
        <v>0</v>
      </c>
      <c r="P474" s="89">
        <f t="shared" si="51"/>
        <v>0</v>
      </c>
      <c r="Q474" s="88">
        <f t="shared" si="55"/>
        <v>0</v>
      </c>
      <c r="R474" s="92"/>
      <c r="S474" s="91">
        <v>0</v>
      </c>
      <c r="T474" s="91">
        <v>0</v>
      </c>
      <c r="U474" s="90">
        <v>0</v>
      </c>
      <c r="V474" s="89">
        <f t="shared" si="52"/>
        <v>0</v>
      </c>
      <c r="W474" s="88">
        <f t="shared" si="56"/>
        <v>0</v>
      </c>
      <c r="X474" s="92"/>
      <c r="Y474" s="91">
        <v>0</v>
      </c>
      <c r="Z474" s="91">
        <v>0</v>
      </c>
      <c r="AA474" s="90">
        <v>0</v>
      </c>
      <c r="AB474" s="89">
        <f t="shared" si="53"/>
        <v>0</v>
      </c>
      <c r="AC474" s="88">
        <f t="shared" si="54"/>
        <v>0</v>
      </c>
    </row>
    <row r="475" spans="1:29" x14ac:dyDescent="0.3">
      <c r="A475" s="95">
        <v>459</v>
      </c>
      <c r="B475" s="94" t="s">
        <v>438</v>
      </c>
      <c r="C475" s="55">
        <v>459</v>
      </c>
      <c r="D475" s="55" t="s">
        <v>452</v>
      </c>
      <c r="E475" s="55"/>
      <c r="F475" s="55"/>
      <c r="G475" s="55"/>
      <c r="H475" s="56"/>
      <c r="I475" s="57"/>
      <c r="J475" s="56"/>
      <c r="K475" s="93">
        <f t="shared" si="50"/>
        <v>0</v>
      </c>
      <c r="L475" s="92"/>
      <c r="M475" s="91">
        <v>0</v>
      </c>
      <c r="N475" s="91">
        <v>0</v>
      </c>
      <c r="O475" s="90">
        <v>0</v>
      </c>
      <c r="P475" s="89">
        <f t="shared" si="51"/>
        <v>0</v>
      </c>
      <c r="Q475" s="88">
        <f t="shared" si="55"/>
        <v>0</v>
      </c>
      <c r="R475" s="92"/>
      <c r="S475" s="91">
        <v>0</v>
      </c>
      <c r="T475" s="91">
        <v>0</v>
      </c>
      <c r="U475" s="90">
        <v>0</v>
      </c>
      <c r="V475" s="89">
        <f t="shared" si="52"/>
        <v>0</v>
      </c>
      <c r="W475" s="88">
        <f t="shared" si="56"/>
        <v>0</v>
      </c>
      <c r="X475" s="92"/>
      <c r="Y475" s="91">
        <v>0</v>
      </c>
      <c r="Z475" s="91">
        <v>0</v>
      </c>
      <c r="AA475" s="90">
        <v>0</v>
      </c>
      <c r="AB475" s="89">
        <f t="shared" si="53"/>
        <v>0</v>
      </c>
      <c r="AC475" s="88">
        <f t="shared" si="54"/>
        <v>0</v>
      </c>
    </row>
    <row r="476" spans="1:29" x14ac:dyDescent="0.3">
      <c r="A476" s="95">
        <v>460</v>
      </c>
      <c r="B476" s="94" t="s">
        <v>438</v>
      </c>
      <c r="C476" s="55">
        <v>460</v>
      </c>
      <c r="D476" s="55" t="s">
        <v>451</v>
      </c>
      <c r="E476" s="55"/>
      <c r="F476" s="55"/>
      <c r="G476" s="55"/>
      <c r="H476" s="56"/>
      <c r="I476" s="57"/>
      <c r="J476" s="56"/>
      <c r="K476" s="93">
        <f t="shared" si="50"/>
        <v>0</v>
      </c>
      <c r="L476" s="92"/>
      <c r="M476" s="91">
        <v>0</v>
      </c>
      <c r="N476" s="91">
        <v>0</v>
      </c>
      <c r="O476" s="90">
        <v>0</v>
      </c>
      <c r="P476" s="89">
        <f t="shared" si="51"/>
        <v>0</v>
      </c>
      <c r="Q476" s="88">
        <f t="shared" si="55"/>
        <v>0</v>
      </c>
      <c r="R476" s="92"/>
      <c r="S476" s="91">
        <v>0</v>
      </c>
      <c r="T476" s="91">
        <v>0</v>
      </c>
      <c r="U476" s="90">
        <v>0</v>
      </c>
      <c r="V476" s="89">
        <f t="shared" si="52"/>
        <v>0</v>
      </c>
      <c r="W476" s="88">
        <f t="shared" si="56"/>
        <v>0</v>
      </c>
      <c r="X476" s="92"/>
      <c r="Y476" s="91">
        <v>0</v>
      </c>
      <c r="Z476" s="91">
        <v>0</v>
      </c>
      <c r="AA476" s="90">
        <v>0</v>
      </c>
      <c r="AB476" s="89">
        <f t="shared" si="53"/>
        <v>0</v>
      </c>
      <c r="AC476" s="88">
        <f t="shared" si="54"/>
        <v>0</v>
      </c>
    </row>
    <row r="477" spans="1:29" x14ac:dyDescent="0.3">
      <c r="A477" s="95">
        <v>461</v>
      </c>
      <c r="B477" s="94" t="s">
        <v>438</v>
      </c>
      <c r="C477" s="55">
        <v>461</v>
      </c>
      <c r="D477" s="55" t="s">
        <v>450</v>
      </c>
      <c r="E477" s="55"/>
      <c r="F477" s="55"/>
      <c r="G477" s="55"/>
      <c r="H477" s="56"/>
      <c r="I477" s="57"/>
      <c r="J477" s="56"/>
      <c r="K477" s="93">
        <f t="shared" si="50"/>
        <v>0</v>
      </c>
      <c r="L477" s="92"/>
      <c r="M477" s="91">
        <v>0</v>
      </c>
      <c r="N477" s="91">
        <v>0</v>
      </c>
      <c r="O477" s="90">
        <v>0</v>
      </c>
      <c r="P477" s="89">
        <f t="shared" si="51"/>
        <v>0</v>
      </c>
      <c r="Q477" s="88">
        <f t="shared" si="55"/>
        <v>0</v>
      </c>
      <c r="R477" s="92"/>
      <c r="S477" s="91">
        <v>0</v>
      </c>
      <c r="T477" s="91">
        <v>0</v>
      </c>
      <c r="U477" s="90">
        <v>0</v>
      </c>
      <c r="V477" s="89">
        <f t="shared" si="52"/>
        <v>0</v>
      </c>
      <c r="W477" s="88">
        <f t="shared" si="56"/>
        <v>0</v>
      </c>
      <c r="X477" s="92"/>
      <c r="Y477" s="91">
        <v>0</v>
      </c>
      <c r="Z477" s="91">
        <v>0</v>
      </c>
      <c r="AA477" s="90">
        <v>0</v>
      </c>
      <c r="AB477" s="89">
        <f t="shared" si="53"/>
        <v>0</v>
      </c>
      <c r="AC477" s="88">
        <f t="shared" si="54"/>
        <v>0</v>
      </c>
    </row>
    <row r="478" spans="1:29" x14ac:dyDescent="0.3">
      <c r="A478" s="95">
        <v>462</v>
      </c>
      <c r="B478" s="94" t="s">
        <v>438</v>
      </c>
      <c r="C478" s="55">
        <v>462</v>
      </c>
      <c r="D478" s="55" t="s">
        <v>449</v>
      </c>
      <c r="E478" s="55"/>
      <c r="F478" s="55"/>
      <c r="G478" s="55"/>
      <c r="H478" s="56"/>
      <c r="I478" s="57"/>
      <c r="J478" s="56"/>
      <c r="K478" s="93">
        <f t="shared" si="50"/>
        <v>0</v>
      </c>
      <c r="L478" s="92"/>
      <c r="M478" s="91">
        <v>0</v>
      </c>
      <c r="N478" s="91">
        <v>0</v>
      </c>
      <c r="O478" s="90">
        <v>0</v>
      </c>
      <c r="P478" s="89">
        <f t="shared" si="51"/>
        <v>0</v>
      </c>
      <c r="Q478" s="88">
        <f t="shared" si="55"/>
        <v>0</v>
      </c>
      <c r="R478" s="92"/>
      <c r="S478" s="91">
        <v>0</v>
      </c>
      <c r="T478" s="91">
        <v>0</v>
      </c>
      <c r="U478" s="90">
        <v>0</v>
      </c>
      <c r="V478" s="89">
        <f t="shared" si="52"/>
        <v>0</v>
      </c>
      <c r="W478" s="88">
        <f t="shared" si="56"/>
        <v>0</v>
      </c>
      <c r="X478" s="92"/>
      <c r="Y478" s="91">
        <v>0</v>
      </c>
      <c r="Z478" s="91">
        <v>0</v>
      </c>
      <c r="AA478" s="90">
        <v>0</v>
      </c>
      <c r="AB478" s="89">
        <f t="shared" si="53"/>
        <v>0</v>
      </c>
      <c r="AC478" s="88">
        <f t="shared" si="54"/>
        <v>0</v>
      </c>
    </row>
    <row r="479" spans="1:29" x14ac:dyDescent="0.3">
      <c r="A479" s="95">
        <v>463</v>
      </c>
      <c r="B479" s="94" t="s">
        <v>438</v>
      </c>
      <c r="C479" s="55">
        <v>463</v>
      </c>
      <c r="D479" s="55" t="s">
        <v>448</v>
      </c>
      <c r="E479" s="55"/>
      <c r="F479" s="55"/>
      <c r="G479" s="55"/>
      <c r="H479" s="56"/>
      <c r="I479" s="57"/>
      <c r="J479" s="56"/>
      <c r="K479" s="93">
        <f t="shared" si="50"/>
        <v>0</v>
      </c>
      <c r="L479" s="92"/>
      <c r="M479" s="91">
        <v>0</v>
      </c>
      <c r="N479" s="91">
        <v>0</v>
      </c>
      <c r="O479" s="90">
        <v>0</v>
      </c>
      <c r="P479" s="89">
        <f t="shared" si="51"/>
        <v>0</v>
      </c>
      <c r="Q479" s="88">
        <f t="shared" si="55"/>
        <v>0</v>
      </c>
      <c r="R479" s="92"/>
      <c r="S479" s="91">
        <v>0</v>
      </c>
      <c r="T479" s="91">
        <v>0</v>
      </c>
      <c r="U479" s="90">
        <v>0</v>
      </c>
      <c r="V479" s="89">
        <f t="shared" si="52"/>
        <v>0</v>
      </c>
      <c r="W479" s="88">
        <f t="shared" si="56"/>
        <v>0</v>
      </c>
      <c r="X479" s="92"/>
      <c r="Y479" s="91">
        <v>0</v>
      </c>
      <c r="Z479" s="91">
        <v>0</v>
      </c>
      <c r="AA479" s="90">
        <v>0</v>
      </c>
      <c r="AB479" s="89">
        <f t="shared" si="53"/>
        <v>0</v>
      </c>
      <c r="AC479" s="88">
        <f t="shared" si="54"/>
        <v>0</v>
      </c>
    </row>
    <row r="480" spans="1:29" x14ac:dyDescent="0.3">
      <c r="A480" s="95">
        <v>464</v>
      </c>
      <c r="B480" s="94" t="s">
        <v>768</v>
      </c>
      <c r="C480" s="55">
        <v>464</v>
      </c>
      <c r="D480" s="55" t="s">
        <v>416</v>
      </c>
      <c r="E480" s="55">
        <v>0</v>
      </c>
      <c r="F480" s="55">
        <v>0</v>
      </c>
      <c r="G480" s="55">
        <v>4</v>
      </c>
      <c r="H480" s="56">
        <v>26</v>
      </c>
      <c r="I480" s="57">
        <v>4</v>
      </c>
      <c r="J480" s="56" t="s">
        <v>435</v>
      </c>
      <c r="K480" s="93">
        <f t="shared" si="50"/>
        <v>52</v>
      </c>
      <c r="L480" s="92" t="s">
        <v>33</v>
      </c>
      <c r="M480" s="91">
        <v>1</v>
      </c>
      <c r="N480" s="91">
        <v>1</v>
      </c>
      <c r="O480" s="90">
        <v>0</v>
      </c>
      <c r="P480" s="89">
        <f t="shared" si="51"/>
        <v>0.25</v>
      </c>
      <c r="Q480" s="88">
        <f t="shared" si="55"/>
        <v>52</v>
      </c>
      <c r="R480" s="92" t="s">
        <v>33</v>
      </c>
      <c r="S480" s="91">
        <v>1</v>
      </c>
      <c r="T480" s="91">
        <v>4</v>
      </c>
      <c r="U480" s="90">
        <v>0</v>
      </c>
      <c r="V480" s="89">
        <f t="shared" si="52"/>
        <v>0</v>
      </c>
      <c r="W480" s="88">
        <f t="shared" si="56"/>
        <v>13</v>
      </c>
      <c r="X480" s="92"/>
      <c r="Y480" s="91">
        <v>0</v>
      </c>
      <c r="Z480" s="91">
        <v>0</v>
      </c>
      <c r="AA480" s="90">
        <v>0</v>
      </c>
      <c r="AB480" s="89">
        <f t="shared" si="53"/>
        <v>0</v>
      </c>
      <c r="AC480" s="88">
        <f t="shared" si="54"/>
        <v>0</v>
      </c>
    </row>
    <row r="481" spans="1:29" x14ac:dyDescent="0.3">
      <c r="A481" s="95">
        <v>465</v>
      </c>
      <c r="B481" s="94" t="s">
        <v>797</v>
      </c>
      <c r="C481" s="55">
        <v>465</v>
      </c>
      <c r="D481" s="55" t="s">
        <v>418</v>
      </c>
      <c r="E481" s="55">
        <v>0</v>
      </c>
      <c r="F481" s="55">
        <v>0</v>
      </c>
      <c r="G481" s="55">
        <v>8</v>
      </c>
      <c r="H481" s="56">
        <v>132</v>
      </c>
      <c r="I481" s="57">
        <v>0.5</v>
      </c>
      <c r="J481" s="56" t="s">
        <v>435</v>
      </c>
      <c r="K481" s="93">
        <f t="shared" si="50"/>
        <v>2112</v>
      </c>
      <c r="L481" s="92" t="s">
        <v>33</v>
      </c>
      <c r="M481" s="91">
        <v>1</v>
      </c>
      <c r="N481" s="91">
        <v>1</v>
      </c>
      <c r="O481" s="90">
        <v>0</v>
      </c>
      <c r="P481" s="89">
        <f t="shared" si="51"/>
        <v>2</v>
      </c>
      <c r="Q481" s="88">
        <f t="shared" si="55"/>
        <v>2112</v>
      </c>
      <c r="R481" s="92" t="s">
        <v>33</v>
      </c>
      <c r="S481" s="91">
        <v>1</v>
      </c>
      <c r="T481" s="91">
        <v>3</v>
      </c>
      <c r="U481" s="90">
        <v>0</v>
      </c>
      <c r="V481" s="89">
        <f t="shared" si="52"/>
        <v>0</v>
      </c>
      <c r="W481" s="88">
        <f t="shared" si="56"/>
        <v>704</v>
      </c>
      <c r="X481" s="92"/>
      <c r="Y481" s="91">
        <v>0</v>
      </c>
      <c r="Z481" s="91">
        <v>0</v>
      </c>
      <c r="AA481" s="90">
        <v>0</v>
      </c>
      <c r="AB481" s="89">
        <f t="shared" si="53"/>
        <v>0</v>
      </c>
      <c r="AC481" s="88">
        <f t="shared" si="54"/>
        <v>0</v>
      </c>
    </row>
    <row r="482" spans="1:29" x14ac:dyDescent="0.3">
      <c r="A482" s="95">
        <v>466</v>
      </c>
      <c r="B482" s="94" t="s">
        <v>798</v>
      </c>
      <c r="C482" s="55">
        <v>466</v>
      </c>
      <c r="D482" s="55" t="s">
        <v>420</v>
      </c>
      <c r="E482" s="55">
        <v>0</v>
      </c>
      <c r="F482" s="55">
        <v>0</v>
      </c>
      <c r="G482" s="55">
        <v>8</v>
      </c>
      <c r="H482" s="56">
        <v>40</v>
      </c>
      <c r="I482" s="57"/>
      <c r="J482" s="56" t="s">
        <v>435</v>
      </c>
      <c r="K482" s="93">
        <f t="shared" si="50"/>
        <v>0</v>
      </c>
      <c r="L482" s="92" t="s">
        <v>33</v>
      </c>
      <c r="M482" s="91">
        <v>1</v>
      </c>
      <c r="N482" s="91">
        <v>1</v>
      </c>
      <c r="O482" s="90">
        <v>0</v>
      </c>
      <c r="P482" s="89">
        <f t="shared" si="51"/>
        <v>0</v>
      </c>
      <c r="Q482" s="88">
        <f t="shared" si="55"/>
        <v>0</v>
      </c>
      <c r="R482" s="92" t="s">
        <v>33</v>
      </c>
      <c r="S482" s="91">
        <v>1</v>
      </c>
      <c r="T482" s="91">
        <v>1</v>
      </c>
      <c r="U482" s="90">
        <v>0</v>
      </c>
      <c r="V482" s="89">
        <f t="shared" si="52"/>
        <v>0</v>
      </c>
      <c r="W482" s="88">
        <f t="shared" si="56"/>
        <v>0</v>
      </c>
      <c r="X482" s="92"/>
      <c r="Y482" s="91">
        <v>0</v>
      </c>
      <c r="Z482" s="91">
        <v>0</v>
      </c>
      <c r="AA482" s="90">
        <v>0</v>
      </c>
      <c r="AB482" s="89">
        <f t="shared" si="53"/>
        <v>0</v>
      </c>
      <c r="AC482" s="88">
        <f t="shared" si="54"/>
        <v>0</v>
      </c>
    </row>
    <row r="483" spans="1:29" x14ac:dyDescent="0.3">
      <c r="A483" s="95">
        <v>467</v>
      </c>
      <c r="B483" s="94" t="s">
        <v>438</v>
      </c>
      <c r="C483" s="55">
        <v>467</v>
      </c>
      <c r="D483" s="55" t="s">
        <v>422</v>
      </c>
      <c r="E483" s="55"/>
      <c r="F483" s="55"/>
      <c r="G483" s="55"/>
      <c r="H483" s="56"/>
      <c r="I483" s="57"/>
      <c r="J483" s="56"/>
      <c r="K483" s="93">
        <f t="shared" si="50"/>
        <v>0</v>
      </c>
      <c r="L483" s="92"/>
      <c r="M483" s="91">
        <v>0</v>
      </c>
      <c r="N483" s="91">
        <v>0</v>
      </c>
      <c r="O483" s="90">
        <v>0</v>
      </c>
      <c r="P483" s="89">
        <f t="shared" si="51"/>
        <v>0</v>
      </c>
      <c r="Q483" s="88">
        <f t="shared" si="55"/>
        <v>0</v>
      </c>
      <c r="R483" s="92"/>
      <c r="S483" s="91">
        <v>0</v>
      </c>
      <c r="T483" s="91">
        <v>0</v>
      </c>
      <c r="U483" s="90">
        <v>0</v>
      </c>
      <c r="V483" s="89">
        <f t="shared" si="52"/>
        <v>0</v>
      </c>
      <c r="W483" s="88">
        <f t="shared" si="56"/>
        <v>0</v>
      </c>
      <c r="X483" s="92"/>
      <c r="Y483" s="91">
        <v>0</v>
      </c>
      <c r="Z483" s="91">
        <v>0</v>
      </c>
      <c r="AA483" s="90">
        <v>0</v>
      </c>
      <c r="AB483" s="89">
        <f t="shared" si="53"/>
        <v>0</v>
      </c>
      <c r="AC483" s="88">
        <f t="shared" si="54"/>
        <v>0</v>
      </c>
    </row>
    <row r="484" spans="1:29" x14ac:dyDescent="0.3">
      <c r="A484" s="95">
        <v>468</v>
      </c>
      <c r="B484" s="94" t="s">
        <v>438</v>
      </c>
      <c r="C484" s="55">
        <v>468</v>
      </c>
      <c r="D484" s="55" t="s">
        <v>424</v>
      </c>
      <c r="E484" s="55"/>
      <c r="F484" s="55"/>
      <c r="G484" s="55"/>
      <c r="H484" s="56"/>
      <c r="I484" s="57"/>
      <c r="J484" s="56"/>
      <c r="K484" s="93">
        <f t="shared" si="50"/>
        <v>0</v>
      </c>
      <c r="L484" s="92"/>
      <c r="M484" s="91">
        <v>0</v>
      </c>
      <c r="N484" s="91">
        <v>0</v>
      </c>
      <c r="O484" s="90">
        <v>0</v>
      </c>
      <c r="P484" s="89">
        <f t="shared" si="51"/>
        <v>0</v>
      </c>
      <c r="Q484" s="88">
        <f t="shared" si="55"/>
        <v>0</v>
      </c>
      <c r="R484" s="92"/>
      <c r="S484" s="91">
        <v>0</v>
      </c>
      <c r="T484" s="91">
        <v>0</v>
      </c>
      <c r="U484" s="90">
        <v>0</v>
      </c>
      <c r="V484" s="89">
        <f t="shared" si="52"/>
        <v>0</v>
      </c>
      <c r="W484" s="88">
        <f t="shared" si="56"/>
        <v>0</v>
      </c>
      <c r="X484" s="92"/>
      <c r="Y484" s="91">
        <v>0</v>
      </c>
      <c r="Z484" s="91">
        <v>0</v>
      </c>
      <c r="AA484" s="90">
        <v>0</v>
      </c>
      <c r="AB484" s="89">
        <f t="shared" si="53"/>
        <v>0</v>
      </c>
      <c r="AC484" s="88">
        <f t="shared" si="54"/>
        <v>0</v>
      </c>
    </row>
    <row r="485" spans="1:29" x14ac:dyDescent="0.3">
      <c r="A485" s="95">
        <v>469</v>
      </c>
      <c r="B485" s="94" t="s">
        <v>438</v>
      </c>
      <c r="C485" s="55">
        <v>469</v>
      </c>
      <c r="D485" s="55" t="s">
        <v>426</v>
      </c>
      <c r="E485" s="55"/>
      <c r="F485" s="55"/>
      <c r="G485" s="55"/>
      <c r="H485" s="56"/>
      <c r="I485" s="57"/>
      <c r="J485" s="56"/>
      <c r="K485" s="93">
        <f t="shared" si="50"/>
        <v>0</v>
      </c>
      <c r="L485" s="92"/>
      <c r="M485" s="91">
        <v>0</v>
      </c>
      <c r="N485" s="91">
        <v>0</v>
      </c>
      <c r="O485" s="90">
        <v>0</v>
      </c>
      <c r="P485" s="89">
        <f t="shared" si="51"/>
        <v>0</v>
      </c>
      <c r="Q485" s="88">
        <f t="shared" si="55"/>
        <v>0</v>
      </c>
      <c r="R485" s="92"/>
      <c r="S485" s="91">
        <v>0</v>
      </c>
      <c r="T485" s="91">
        <v>0</v>
      </c>
      <c r="U485" s="90">
        <v>0</v>
      </c>
      <c r="V485" s="89">
        <f t="shared" si="52"/>
        <v>0</v>
      </c>
      <c r="W485" s="88">
        <f t="shared" si="56"/>
        <v>0</v>
      </c>
      <c r="X485" s="92"/>
      <c r="Y485" s="91">
        <v>0</v>
      </c>
      <c r="Z485" s="91">
        <v>0</v>
      </c>
      <c r="AA485" s="90">
        <v>0</v>
      </c>
      <c r="AB485" s="89">
        <f t="shared" si="53"/>
        <v>0</v>
      </c>
      <c r="AC485" s="88">
        <f t="shared" si="54"/>
        <v>0</v>
      </c>
    </row>
    <row r="486" spans="1:29" x14ac:dyDescent="0.3">
      <c r="A486" s="95">
        <v>470</v>
      </c>
      <c r="B486" s="94" t="s">
        <v>438</v>
      </c>
      <c r="C486" s="55">
        <v>470</v>
      </c>
      <c r="D486" s="55" t="s">
        <v>428</v>
      </c>
      <c r="E486" s="55"/>
      <c r="F486" s="55"/>
      <c r="G486" s="55"/>
      <c r="H486" s="56"/>
      <c r="I486" s="57"/>
      <c r="J486" s="56"/>
      <c r="K486" s="93">
        <f t="shared" si="50"/>
        <v>0</v>
      </c>
      <c r="L486" s="92"/>
      <c r="M486" s="91">
        <v>0</v>
      </c>
      <c r="N486" s="91">
        <v>0</v>
      </c>
      <c r="O486" s="90">
        <v>0</v>
      </c>
      <c r="P486" s="89">
        <f t="shared" si="51"/>
        <v>0</v>
      </c>
      <c r="Q486" s="88">
        <f t="shared" si="55"/>
        <v>0</v>
      </c>
      <c r="R486" s="92"/>
      <c r="S486" s="91">
        <v>0</v>
      </c>
      <c r="T486" s="91">
        <v>0</v>
      </c>
      <c r="U486" s="90">
        <v>0</v>
      </c>
      <c r="V486" s="89">
        <f t="shared" si="52"/>
        <v>0</v>
      </c>
      <c r="W486" s="88">
        <f t="shared" si="56"/>
        <v>0</v>
      </c>
      <c r="X486" s="92"/>
      <c r="Y486" s="91">
        <v>0</v>
      </c>
      <c r="Z486" s="91">
        <v>0</v>
      </c>
      <c r="AA486" s="90">
        <v>0</v>
      </c>
      <c r="AB486" s="89">
        <f t="shared" si="53"/>
        <v>0</v>
      </c>
      <c r="AC486" s="88">
        <f t="shared" si="54"/>
        <v>0</v>
      </c>
    </row>
    <row r="487" spans="1:29" x14ac:dyDescent="0.3">
      <c r="A487" s="95">
        <v>471</v>
      </c>
      <c r="B487" s="94" t="s">
        <v>438</v>
      </c>
      <c r="C487" s="55">
        <v>471</v>
      </c>
      <c r="D487" s="55" t="s">
        <v>447</v>
      </c>
      <c r="E487" s="55"/>
      <c r="F487" s="55"/>
      <c r="G487" s="55"/>
      <c r="H487" s="56"/>
      <c r="I487" s="57"/>
      <c r="J487" s="56"/>
      <c r="K487" s="93">
        <f t="shared" si="50"/>
        <v>0</v>
      </c>
      <c r="L487" s="92"/>
      <c r="M487" s="91">
        <v>0</v>
      </c>
      <c r="N487" s="91">
        <v>0</v>
      </c>
      <c r="O487" s="90">
        <v>0</v>
      </c>
      <c r="P487" s="89">
        <f t="shared" si="51"/>
        <v>0</v>
      </c>
      <c r="Q487" s="88">
        <f t="shared" si="55"/>
        <v>0</v>
      </c>
      <c r="R487" s="92"/>
      <c r="S487" s="91">
        <v>0</v>
      </c>
      <c r="T487" s="91">
        <v>0</v>
      </c>
      <c r="U487" s="90">
        <v>0</v>
      </c>
      <c r="V487" s="89">
        <f t="shared" si="52"/>
        <v>0</v>
      </c>
      <c r="W487" s="88">
        <f t="shared" si="56"/>
        <v>0</v>
      </c>
      <c r="X487" s="92"/>
      <c r="Y487" s="91">
        <v>0</v>
      </c>
      <c r="Z487" s="91">
        <v>0</v>
      </c>
      <c r="AA487" s="90">
        <v>0</v>
      </c>
      <c r="AB487" s="89">
        <f t="shared" si="53"/>
        <v>0</v>
      </c>
      <c r="AC487" s="88">
        <f t="shared" si="54"/>
        <v>0</v>
      </c>
    </row>
    <row r="488" spans="1:29" x14ac:dyDescent="0.3">
      <c r="A488" s="95">
        <v>472</v>
      </c>
      <c r="B488" s="94" t="s">
        <v>438</v>
      </c>
      <c r="C488" s="55">
        <v>472</v>
      </c>
      <c r="D488" s="55" t="s">
        <v>446</v>
      </c>
      <c r="E488" s="55"/>
      <c r="F488" s="55"/>
      <c r="G488" s="55"/>
      <c r="H488" s="56"/>
      <c r="I488" s="57"/>
      <c r="J488" s="56"/>
      <c r="K488" s="93">
        <f t="shared" si="50"/>
        <v>0</v>
      </c>
      <c r="L488" s="92"/>
      <c r="M488" s="91">
        <v>0</v>
      </c>
      <c r="N488" s="91">
        <v>0</v>
      </c>
      <c r="O488" s="90">
        <v>0</v>
      </c>
      <c r="P488" s="89">
        <f t="shared" si="51"/>
        <v>0</v>
      </c>
      <c r="Q488" s="88">
        <f t="shared" si="55"/>
        <v>0</v>
      </c>
      <c r="R488" s="92"/>
      <c r="S488" s="91">
        <v>0</v>
      </c>
      <c r="T488" s="91">
        <v>0</v>
      </c>
      <c r="U488" s="90">
        <v>0</v>
      </c>
      <c r="V488" s="89">
        <f t="shared" si="52"/>
        <v>0</v>
      </c>
      <c r="W488" s="88">
        <f t="shared" si="56"/>
        <v>0</v>
      </c>
      <c r="X488" s="92"/>
      <c r="Y488" s="91">
        <v>0</v>
      </c>
      <c r="Z488" s="91">
        <v>0</v>
      </c>
      <c r="AA488" s="90">
        <v>0</v>
      </c>
      <c r="AB488" s="89">
        <f t="shared" si="53"/>
        <v>0</v>
      </c>
      <c r="AC488" s="88">
        <f t="shared" si="54"/>
        <v>0</v>
      </c>
    </row>
    <row r="489" spans="1:29" x14ac:dyDescent="0.3">
      <c r="A489" s="95">
        <v>473</v>
      </c>
      <c r="B489" s="94" t="s">
        <v>438</v>
      </c>
      <c r="C489" s="55">
        <v>473</v>
      </c>
      <c r="D489" s="55" t="s">
        <v>445</v>
      </c>
      <c r="E489" s="55"/>
      <c r="F489" s="55"/>
      <c r="G489" s="55"/>
      <c r="H489" s="56"/>
      <c r="I489" s="57"/>
      <c r="J489" s="56"/>
      <c r="K489" s="93">
        <f t="shared" si="50"/>
        <v>0</v>
      </c>
      <c r="L489" s="92"/>
      <c r="M489" s="91">
        <v>0</v>
      </c>
      <c r="N489" s="91">
        <v>0</v>
      </c>
      <c r="O489" s="90">
        <v>0</v>
      </c>
      <c r="P489" s="89">
        <f t="shared" si="51"/>
        <v>0</v>
      </c>
      <c r="Q489" s="88">
        <f t="shared" si="55"/>
        <v>0</v>
      </c>
      <c r="R489" s="92"/>
      <c r="S489" s="91">
        <v>0</v>
      </c>
      <c r="T489" s="91">
        <v>0</v>
      </c>
      <c r="U489" s="90">
        <v>0</v>
      </c>
      <c r="V489" s="89">
        <f t="shared" si="52"/>
        <v>0</v>
      </c>
      <c r="W489" s="88">
        <f t="shared" si="56"/>
        <v>0</v>
      </c>
      <c r="X489" s="92"/>
      <c r="Y489" s="91">
        <v>0</v>
      </c>
      <c r="Z489" s="91">
        <v>0</v>
      </c>
      <c r="AA489" s="90">
        <v>0</v>
      </c>
      <c r="AB489" s="89">
        <f t="shared" si="53"/>
        <v>0</v>
      </c>
      <c r="AC489" s="88">
        <f t="shared" si="54"/>
        <v>0</v>
      </c>
    </row>
    <row r="490" spans="1:29" x14ac:dyDescent="0.3">
      <c r="A490" s="95">
        <v>474</v>
      </c>
      <c r="B490" s="94" t="s">
        <v>438</v>
      </c>
      <c r="C490" s="55">
        <v>474</v>
      </c>
      <c r="D490" s="55" t="s">
        <v>444</v>
      </c>
      <c r="E490" s="55"/>
      <c r="F490" s="55"/>
      <c r="G490" s="55"/>
      <c r="H490" s="56"/>
      <c r="I490" s="57"/>
      <c r="J490" s="56"/>
      <c r="K490" s="93">
        <f t="shared" si="50"/>
        <v>0</v>
      </c>
      <c r="L490" s="92"/>
      <c r="M490" s="91">
        <v>0</v>
      </c>
      <c r="N490" s="91">
        <v>0</v>
      </c>
      <c r="O490" s="90">
        <v>0</v>
      </c>
      <c r="P490" s="89">
        <f t="shared" si="51"/>
        <v>0</v>
      </c>
      <c r="Q490" s="88">
        <f t="shared" si="55"/>
        <v>0</v>
      </c>
      <c r="R490" s="92"/>
      <c r="S490" s="91">
        <v>0</v>
      </c>
      <c r="T490" s="91">
        <v>0</v>
      </c>
      <c r="U490" s="90">
        <v>0</v>
      </c>
      <c r="V490" s="89">
        <f t="shared" si="52"/>
        <v>0</v>
      </c>
      <c r="W490" s="88">
        <f t="shared" si="56"/>
        <v>0</v>
      </c>
      <c r="X490" s="92"/>
      <c r="Y490" s="91">
        <v>0</v>
      </c>
      <c r="Z490" s="91">
        <v>0</v>
      </c>
      <c r="AA490" s="90">
        <v>0</v>
      </c>
      <c r="AB490" s="89">
        <f t="shared" si="53"/>
        <v>0</v>
      </c>
      <c r="AC490" s="88">
        <f t="shared" si="54"/>
        <v>0</v>
      </c>
    </row>
    <row r="491" spans="1:29" x14ac:dyDescent="0.3">
      <c r="A491" s="95">
        <v>475</v>
      </c>
      <c r="B491" s="94" t="s">
        <v>438</v>
      </c>
      <c r="C491" s="55">
        <v>475</v>
      </c>
      <c r="D491" s="55" t="s">
        <v>443</v>
      </c>
      <c r="E491" s="55"/>
      <c r="F491" s="55"/>
      <c r="G491" s="55"/>
      <c r="H491" s="56"/>
      <c r="I491" s="57"/>
      <c r="J491" s="56"/>
      <c r="K491" s="93">
        <f t="shared" si="50"/>
        <v>0</v>
      </c>
      <c r="L491" s="92"/>
      <c r="M491" s="91">
        <v>0</v>
      </c>
      <c r="N491" s="91">
        <v>0</v>
      </c>
      <c r="O491" s="90">
        <v>0</v>
      </c>
      <c r="P491" s="89">
        <f t="shared" si="51"/>
        <v>0</v>
      </c>
      <c r="Q491" s="88">
        <f t="shared" si="55"/>
        <v>0</v>
      </c>
      <c r="R491" s="92"/>
      <c r="S491" s="91">
        <v>0</v>
      </c>
      <c r="T491" s="91">
        <v>0</v>
      </c>
      <c r="U491" s="90">
        <v>0</v>
      </c>
      <c r="V491" s="89">
        <f t="shared" si="52"/>
        <v>0</v>
      </c>
      <c r="W491" s="88">
        <f t="shared" si="56"/>
        <v>0</v>
      </c>
      <c r="X491" s="92"/>
      <c r="Y491" s="91">
        <v>0</v>
      </c>
      <c r="Z491" s="91">
        <v>0</v>
      </c>
      <c r="AA491" s="90">
        <v>0</v>
      </c>
      <c r="AB491" s="89">
        <f t="shared" si="53"/>
        <v>0</v>
      </c>
      <c r="AC491" s="88">
        <f t="shared" si="54"/>
        <v>0</v>
      </c>
    </row>
    <row r="492" spans="1:29" x14ac:dyDescent="0.3">
      <c r="A492" s="95">
        <v>476</v>
      </c>
      <c r="B492" s="94" t="s">
        <v>438</v>
      </c>
      <c r="C492" s="55">
        <v>476</v>
      </c>
      <c r="D492" s="55" t="s">
        <v>442</v>
      </c>
      <c r="E492" s="55"/>
      <c r="F492" s="55"/>
      <c r="G492" s="55"/>
      <c r="H492" s="56"/>
      <c r="I492" s="57"/>
      <c r="J492" s="56"/>
      <c r="K492" s="93">
        <f t="shared" si="50"/>
        <v>0</v>
      </c>
      <c r="L492" s="92"/>
      <c r="M492" s="91">
        <v>0</v>
      </c>
      <c r="N492" s="91">
        <v>0</v>
      </c>
      <c r="O492" s="90">
        <v>0</v>
      </c>
      <c r="P492" s="89">
        <f t="shared" si="51"/>
        <v>0</v>
      </c>
      <c r="Q492" s="88">
        <f t="shared" si="55"/>
        <v>0</v>
      </c>
      <c r="R492" s="92"/>
      <c r="S492" s="91">
        <v>0</v>
      </c>
      <c r="T492" s="91">
        <v>0</v>
      </c>
      <c r="U492" s="90">
        <v>0</v>
      </c>
      <c r="V492" s="89">
        <f t="shared" si="52"/>
        <v>0</v>
      </c>
      <c r="W492" s="88">
        <f t="shared" si="56"/>
        <v>0</v>
      </c>
      <c r="X492" s="92"/>
      <c r="Y492" s="91">
        <v>0</v>
      </c>
      <c r="Z492" s="91">
        <v>0</v>
      </c>
      <c r="AA492" s="90">
        <v>0</v>
      </c>
      <c r="AB492" s="89">
        <f t="shared" si="53"/>
        <v>0</v>
      </c>
      <c r="AC492" s="88">
        <f t="shared" si="54"/>
        <v>0</v>
      </c>
    </row>
    <row r="493" spans="1:29" x14ac:dyDescent="0.3">
      <c r="A493" s="95">
        <v>477</v>
      </c>
      <c r="B493" s="94" t="s">
        <v>438</v>
      </c>
      <c r="C493" s="55">
        <v>477</v>
      </c>
      <c r="D493" s="55" t="s">
        <v>441</v>
      </c>
      <c r="E493" s="55"/>
      <c r="F493" s="55"/>
      <c r="G493" s="55"/>
      <c r="H493" s="56"/>
      <c r="I493" s="57"/>
      <c r="J493" s="56"/>
      <c r="K493" s="93">
        <f t="shared" si="50"/>
        <v>0</v>
      </c>
      <c r="L493" s="92"/>
      <c r="M493" s="91">
        <v>0</v>
      </c>
      <c r="N493" s="91">
        <v>0</v>
      </c>
      <c r="O493" s="90">
        <v>0</v>
      </c>
      <c r="P493" s="89">
        <f t="shared" si="51"/>
        <v>0</v>
      </c>
      <c r="Q493" s="88">
        <f t="shared" si="55"/>
        <v>0</v>
      </c>
      <c r="R493" s="92"/>
      <c r="S493" s="91">
        <v>0</v>
      </c>
      <c r="T493" s="91">
        <v>0</v>
      </c>
      <c r="U493" s="90">
        <v>0</v>
      </c>
      <c r="V493" s="89">
        <f t="shared" si="52"/>
        <v>0</v>
      </c>
      <c r="W493" s="88">
        <f t="shared" si="56"/>
        <v>0</v>
      </c>
      <c r="X493" s="92"/>
      <c r="Y493" s="91">
        <v>0</v>
      </c>
      <c r="Z493" s="91">
        <v>0</v>
      </c>
      <c r="AA493" s="90">
        <v>0</v>
      </c>
      <c r="AB493" s="89">
        <f t="shared" si="53"/>
        <v>0</v>
      </c>
      <c r="AC493" s="88">
        <f t="shared" si="54"/>
        <v>0</v>
      </c>
    </row>
    <row r="494" spans="1:29" x14ac:dyDescent="0.3">
      <c r="A494" s="95">
        <v>478</v>
      </c>
      <c r="B494" s="94" t="s">
        <v>438</v>
      </c>
      <c r="C494" s="55">
        <v>478</v>
      </c>
      <c r="D494" s="55" t="s">
        <v>440</v>
      </c>
      <c r="E494" s="55"/>
      <c r="F494" s="55"/>
      <c r="G494" s="55"/>
      <c r="H494" s="56"/>
      <c r="I494" s="57"/>
      <c r="J494" s="56"/>
      <c r="K494" s="93">
        <f t="shared" si="50"/>
        <v>0</v>
      </c>
      <c r="L494" s="92"/>
      <c r="M494" s="91">
        <v>0</v>
      </c>
      <c r="N494" s="91">
        <v>0</v>
      </c>
      <c r="O494" s="90">
        <v>0</v>
      </c>
      <c r="P494" s="89">
        <f t="shared" si="51"/>
        <v>0</v>
      </c>
      <c r="Q494" s="88">
        <f t="shared" si="55"/>
        <v>0</v>
      </c>
      <c r="R494" s="92"/>
      <c r="S494" s="91">
        <v>0</v>
      </c>
      <c r="T494" s="91">
        <v>0</v>
      </c>
      <c r="U494" s="90">
        <v>0</v>
      </c>
      <c r="V494" s="89">
        <f t="shared" si="52"/>
        <v>0</v>
      </c>
      <c r="W494" s="88">
        <f t="shared" si="56"/>
        <v>0</v>
      </c>
      <c r="X494" s="92"/>
      <c r="Y494" s="91">
        <v>0</v>
      </c>
      <c r="Z494" s="91">
        <v>0</v>
      </c>
      <c r="AA494" s="90">
        <v>0</v>
      </c>
      <c r="AB494" s="89">
        <f t="shared" si="53"/>
        <v>0</v>
      </c>
      <c r="AC494" s="88">
        <f t="shared" si="54"/>
        <v>0</v>
      </c>
    </row>
    <row r="495" spans="1:29" x14ac:dyDescent="0.3">
      <c r="A495" s="95">
        <v>479</v>
      </c>
      <c r="B495" s="94" t="s">
        <v>438</v>
      </c>
      <c r="C495" s="55">
        <v>479</v>
      </c>
      <c r="D495" s="55" t="s">
        <v>439</v>
      </c>
      <c r="E495" s="55"/>
      <c r="F495" s="55"/>
      <c r="G495" s="55"/>
      <c r="H495" s="56"/>
      <c r="I495" s="57"/>
      <c r="J495" s="56"/>
      <c r="K495" s="93">
        <f t="shared" si="50"/>
        <v>0</v>
      </c>
      <c r="L495" s="92"/>
      <c r="M495" s="91">
        <v>0</v>
      </c>
      <c r="N495" s="91">
        <v>0</v>
      </c>
      <c r="O495" s="90">
        <v>0</v>
      </c>
      <c r="P495" s="89">
        <f t="shared" si="51"/>
        <v>0</v>
      </c>
      <c r="Q495" s="88">
        <f t="shared" si="55"/>
        <v>0</v>
      </c>
      <c r="R495" s="92"/>
      <c r="S495" s="91">
        <v>0</v>
      </c>
      <c r="T495" s="91">
        <v>0</v>
      </c>
      <c r="U495" s="90">
        <v>0</v>
      </c>
      <c r="V495" s="89">
        <f t="shared" si="52"/>
        <v>0</v>
      </c>
      <c r="W495" s="88">
        <f t="shared" si="56"/>
        <v>0</v>
      </c>
      <c r="X495" s="92"/>
      <c r="Y495" s="91">
        <v>0</v>
      </c>
      <c r="Z495" s="91">
        <v>0</v>
      </c>
      <c r="AA495" s="90">
        <v>0</v>
      </c>
      <c r="AB495" s="89">
        <f t="shared" si="53"/>
        <v>0</v>
      </c>
      <c r="AC495" s="88">
        <f t="shared" si="54"/>
        <v>0</v>
      </c>
    </row>
    <row r="496" spans="1:29" x14ac:dyDescent="0.3">
      <c r="A496" s="95">
        <f>A495+1</f>
        <v>480</v>
      </c>
      <c r="B496" s="94" t="s">
        <v>799</v>
      </c>
      <c r="C496" s="55">
        <v>480</v>
      </c>
      <c r="D496" s="55" t="s">
        <v>437</v>
      </c>
      <c r="E496" s="55">
        <v>0</v>
      </c>
      <c r="F496" s="55">
        <v>0</v>
      </c>
      <c r="G496" s="55">
        <v>4</v>
      </c>
      <c r="H496" s="56">
        <v>27</v>
      </c>
      <c r="I496" s="57">
        <v>4</v>
      </c>
      <c r="J496" s="56" t="s">
        <v>435</v>
      </c>
      <c r="K496" s="93">
        <f t="shared" si="50"/>
        <v>54</v>
      </c>
      <c r="L496" s="92" t="s">
        <v>33</v>
      </c>
      <c r="M496" s="91">
        <v>1</v>
      </c>
      <c r="N496" s="91">
        <v>1</v>
      </c>
      <c r="O496" s="90">
        <v>0</v>
      </c>
      <c r="P496" s="89">
        <f t="shared" ref="P496:P497" si="57">IF(I496=0,0,IF(M496=0,0,1/I496*N496))</f>
        <v>0.25</v>
      </c>
      <c r="Q496" s="88">
        <f t="shared" si="55"/>
        <v>54</v>
      </c>
      <c r="R496" s="92" t="s">
        <v>33</v>
      </c>
      <c r="S496" s="91">
        <v>1</v>
      </c>
      <c r="T496" s="91">
        <v>4</v>
      </c>
      <c r="U496" s="90">
        <v>0</v>
      </c>
      <c r="V496" s="89">
        <f t="shared" ref="V496:V497" si="58">IF(O496=0,0,IF(S496=0,0,1/O496*T496))</f>
        <v>0</v>
      </c>
      <c r="W496" s="88">
        <f t="shared" si="56"/>
        <v>13.5</v>
      </c>
      <c r="X496" s="92"/>
      <c r="Y496" s="91">
        <v>0</v>
      </c>
      <c r="Z496" s="91">
        <v>0</v>
      </c>
      <c r="AA496" s="90">
        <v>0</v>
      </c>
      <c r="AB496" s="89">
        <f t="shared" ref="AB496:AB497" si="59">IF(U496=0,0,IF(Y496=0,0,1/U496*Z496))</f>
        <v>0</v>
      </c>
      <c r="AC496" s="88">
        <f t="shared" ref="AC496:AC497" si="60">IF(Y496=0,0,IF(W496=0,0,T496*8*Y496/AB496))</f>
        <v>0</v>
      </c>
    </row>
    <row r="497" spans="1:36" x14ac:dyDescent="0.3">
      <c r="A497" s="95">
        <f t="shared" ref="A497:A508" si="61">A496+1</f>
        <v>481</v>
      </c>
      <c r="B497" s="94" t="s">
        <v>800</v>
      </c>
      <c r="C497" s="55">
        <v>481</v>
      </c>
      <c r="D497" s="55" t="s">
        <v>802</v>
      </c>
      <c r="E497" s="55">
        <v>0</v>
      </c>
      <c r="F497" s="55">
        <v>0</v>
      </c>
      <c r="G497" s="55">
        <v>10</v>
      </c>
      <c r="H497" s="56">
        <v>204</v>
      </c>
      <c r="I497" s="57">
        <v>0.5</v>
      </c>
      <c r="J497" s="56" t="s">
        <v>435</v>
      </c>
      <c r="K497" s="93">
        <f t="shared" si="50"/>
        <v>3264</v>
      </c>
      <c r="L497" s="92" t="s">
        <v>33</v>
      </c>
      <c r="M497" s="91">
        <v>1</v>
      </c>
      <c r="N497" s="91">
        <v>1</v>
      </c>
      <c r="O497" s="90">
        <v>0</v>
      </c>
      <c r="P497" s="89">
        <f t="shared" si="57"/>
        <v>2</v>
      </c>
      <c r="Q497" s="88">
        <f t="shared" si="55"/>
        <v>3264</v>
      </c>
      <c r="R497" s="92" t="s">
        <v>33</v>
      </c>
      <c r="S497" s="91">
        <v>1</v>
      </c>
      <c r="T497" s="91">
        <v>3</v>
      </c>
      <c r="U497" s="90">
        <v>0</v>
      </c>
      <c r="V497" s="89">
        <f t="shared" si="58"/>
        <v>0</v>
      </c>
      <c r="W497" s="88">
        <f t="shared" si="56"/>
        <v>1088</v>
      </c>
      <c r="X497" s="92"/>
      <c r="Y497" s="91">
        <v>0</v>
      </c>
      <c r="Z497" s="91">
        <v>0</v>
      </c>
      <c r="AA497" s="90">
        <v>0</v>
      </c>
      <c r="AB497" s="89">
        <f t="shared" si="59"/>
        <v>0</v>
      </c>
      <c r="AC497" s="88">
        <f t="shared" si="60"/>
        <v>0</v>
      </c>
    </row>
    <row r="498" spans="1:36" x14ac:dyDescent="0.3">
      <c r="A498" s="95">
        <f t="shared" si="61"/>
        <v>482</v>
      </c>
      <c r="B498" s="94" t="s">
        <v>801</v>
      </c>
      <c r="C498" s="55">
        <v>482</v>
      </c>
      <c r="D498" s="55" t="s">
        <v>803</v>
      </c>
      <c r="E498" s="55">
        <v>0</v>
      </c>
      <c r="F498" s="55">
        <v>0</v>
      </c>
      <c r="G498" s="55">
        <v>10</v>
      </c>
      <c r="H498" s="56">
        <v>68</v>
      </c>
      <c r="I498" s="57">
        <v>0.5</v>
      </c>
      <c r="J498" s="56" t="s">
        <v>435</v>
      </c>
      <c r="K498" s="93">
        <f t="shared" si="50"/>
        <v>1088</v>
      </c>
      <c r="L498" s="92" t="s">
        <v>33</v>
      </c>
      <c r="M498" s="91">
        <v>1</v>
      </c>
      <c r="N498" s="91">
        <v>1</v>
      </c>
      <c r="O498" s="90">
        <v>0</v>
      </c>
      <c r="P498" s="89">
        <f t="shared" si="51"/>
        <v>2</v>
      </c>
      <c r="Q498" s="88">
        <f t="shared" si="55"/>
        <v>1088</v>
      </c>
      <c r="R498" s="92" t="s">
        <v>33</v>
      </c>
      <c r="S498" s="91">
        <v>1</v>
      </c>
      <c r="T498" s="91">
        <v>3</v>
      </c>
      <c r="U498" s="90">
        <v>0</v>
      </c>
      <c r="V498" s="89">
        <f t="shared" si="52"/>
        <v>0</v>
      </c>
      <c r="W498" s="88">
        <f t="shared" si="56"/>
        <v>362.66666666666669</v>
      </c>
      <c r="X498" s="92"/>
      <c r="Y498" s="91">
        <v>0</v>
      </c>
      <c r="Z498" s="91">
        <v>0</v>
      </c>
      <c r="AA498" s="90">
        <v>0</v>
      </c>
      <c r="AB498" s="89">
        <f t="shared" si="53"/>
        <v>0</v>
      </c>
      <c r="AC498" s="88">
        <f t="shared" si="54"/>
        <v>0</v>
      </c>
    </row>
    <row r="499" spans="1:36" x14ac:dyDescent="0.3">
      <c r="A499" s="95">
        <f t="shared" si="61"/>
        <v>483</v>
      </c>
      <c r="B499" s="94" t="s">
        <v>760</v>
      </c>
      <c r="C499" s="55">
        <v>1792</v>
      </c>
      <c r="D499" s="55" t="s">
        <v>761</v>
      </c>
      <c r="E499" s="55">
        <v>0</v>
      </c>
      <c r="F499" s="55">
        <v>0</v>
      </c>
      <c r="G499" s="55">
        <v>4</v>
      </c>
      <c r="H499" s="56">
        <v>36</v>
      </c>
      <c r="I499" s="57">
        <v>4</v>
      </c>
      <c r="J499" s="56" t="s">
        <v>435</v>
      </c>
      <c r="K499" s="93">
        <f t="shared" si="50"/>
        <v>72</v>
      </c>
      <c r="L499" s="92" t="s">
        <v>33</v>
      </c>
      <c r="M499" s="91">
        <v>1</v>
      </c>
      <c r="N499" s="91">
        <v>1</v>
      </c>
      <c r="O499" s="90">
        <v>0</v>
      </c>
      <c r="P499" s="89">
        <f t="shared" si="51"/>
        <v>0.25</v>
      </c>
      <c r="Q499" s="88">
        <f t="shared" si="55"/>
        <v>72</v>
      </c>
      <c r="R499" s="92" t="s">
        <v>33</v>
      </c>
      <c r="S499" s="91">
        <v>1</v>
      </c>
      <c r="T499" s="91">
        <v>4</v>
      </c>
      <c r="U499" s="90">
        <v>0</v>
      </c>
      <c r="V499" s="89">
        <f t="shared" si="52"/>
        <v>0</v>
      </c>
      <c r="W499" s="88">
        <f t="shared" si="56"/>
        <v>18</v>
      </c>
      <c r="X499" s="92"/>
      <c r="Y499" s="91">
        <v>0</v>
      </c>
      <c r="Z499" s="91">
        <v>0</v>
      </c>
      <c r="AA499" s="90">
        <v>0</v>
      </c>
      <c r="AB499" s="89">
        <f t="shared" si="53"/>
        <v>0</v>
      </c>
      <c r="AC499" s="88">
        <f t="shared" si="54"/>
        <v>0</v>
      </c>
    </row>
    <row r="500" spans="1:36" x14ac:dyDescent="0.3">
      <c r="A500" s="95">
        <f t="shared" si="61"/>
        <v>484</v>
      </c>
      <c r="B500" s="94" t="s">
        <v>762</v>
      </c>
      <c r="C500" s="55">
        <v>1808</v>
      </c>
      <c r="D500" s="55" t="s">
        <v>764</v>
      </c>
      <c r="E500" s="55">
        <v>0</v>
      </c>
      <c r="F500" s="55">
        <v>0</v>
      </c>
      <c r="G500" s="55">
        <v>4</v>
      </c>
      <c r="H500" s="56">
        <v>66</v>
      </c>
      <c r="I500" s="57">
        <v>4</v>
      </c>
      <c r="J500" s="56" t="s">
        <v>435</v>
      </c>
      <c r="K500" s="93">
        <f t="shared" si="50"/>
        <v>132</v>
      </c>
      <c r="L500" s="92" t="s">
        <v>33</v>
      </c>
      <c r="M500" s="91">
        <v>1</v>
      </c>
      <c r="N500" s="91">
        <v>1</v>
      </c>
      <c r="O500" s="90">
        <v>0</v>
      </c>
      <c r="P500" s="89">
        <f t="shared" ref="P500:P501" si="62">IF(I500=0,0,IF(M500=0,0,1/I500*N500))</f>
        <v>0.25</v>
      </c>
      <c r="Q500" s="88">
        <f t="shared" si="55"/>
        <v>132</v>
      </c>
      <c r="R500" s="92" t="s">
        <v>33</v>
      </c>
      <c r="S500" s="91">
        <v>1</v>
      </c>
      <c r="T500" s="91">
        <v>4</v>
      </c>
      <c r="U500" s="90">
        <v>0</v>
      </c>
      <c r="V500" s="89">
        <f t="shared" ref="V500:V501" si="63">IF(O500=0,0,IF(S500=0,0,1/O500*T500))</f>
        <v>0</v>
      </c>
      <c r="W500" s="88">
        <f t="shared" si="56"/>
        <v>33</v>
      </c>
      <c r="X500" s="92"/>
      <c r="Y500" s="91"/>
      <c r="Z500" s="91"/>
      <c r="AA500" s="90"/>
      <c r="AB500" s="89"/>
      <c r="AC500" s="88"/>
    </row>
    <row r="501" spans="1:36" x14ac:dyDescent="0.3">
      <c r="A501" s="95">
        <f t="shared" si="61"/>
        <v>485</v>
      </c>
      <c r="B501" s="94" t="s">
        <v>783</v>
      </c>
      <c r="C501" s="55">
        <v>1809</v>
      </c>
      <c r="D501" s="55" t="s">
        <v>784</v>
      </c>
      <c r="E501" s="55">
        <v>0</v>
      </c>
      <c r="F501" s="55">
        <v>0</v>
      </c>
      <c r="G501" s="55">
        <v>4</v>
      </c>
      <c r="H501" s="56"/>
      <c r="I501" s="57"/>
      <c r="J501" s="56" t="s">
        <v>432</v>
      </c>
      <c r="K501" s="93">
        <f t="shared" si="50"/>
        <v>0</v>
      </c>
      <c r="L501" s="92" t="s">
        <v>33</v>
      </c>
      <c r="M501" s="91">
        <v>1</v>
      </c>
      <c r="N501" s="91">
        <v>1</v>
      </c>
      <c r="O501" s="90">
        <v>0</v>
      </c>
      <c r="P501" s="89">
        <f t="shared" si="62"/>
        <v>0</v>
      </c>
      <c r="Q501" s="88">
        <f t="shared" si="55"/>
        <v>0</v>
      </c>
      <c r="R501" s="92" t="s">
        <v>33</v>
      </c>
      <c r="S501" s="91">
        <v>1</v>
      </c>
      <c r="T501" s="91">
        <v>4</v>
      </c>
      <c r="U501" s="90">
        <v>0</v>
      </c>
      <c r="V501" s="89">
        <f t="shared" si="63"/>
        <v>0</v>
      </c>
      <c r="W501" s="88">
        <f t="shared" si="56"/>
        <v>0</v>
      </c>
      <c r="X501" s="92"/>
      <c r="Y501" s="91"/>
      <c r="Z501" s="91"/>
      <c r="AA501" s="90"/>
      <c r="AB501" s="89"/>
      <c r="AC501" s="88"/>
    </row>
    <row r="502" spans="1:36" x14ac:dyDescent="0.3">
      <c r="A502" s="95">
        <f t="shared" si="61"/>
        <v>486</v>
      </c>
      <c r="B502" s="94" t="s">
        <v>785</v>
      </c>
      <c r="C502" s="55">
        <v>1810</v>
      </c>
      <c r="D502" s="55" t="s">
        <v>786</v>
      </c>
      <c r="E502" s="55">
        <v>0</v>
      </c>
      <c r="F502" s="55">
        <v>0</v>
      </c>
      <c r="G502" s="55">
        <v>4</v>
      </c>
      <c r="H502" s="56"/>
      <c r="I502" s="57"/>
      <c r="J502" s="56" t="s">
        <v>432</v>
      </c>
      <c r="K502" s="93">
        <f t="shared" si="50"/>
        <v>0</v>
      </c>
      <c r="L502" s="92" t="s">
        <v>33</v>
      </c>
      <c r="M502" s="91">
        <v>1</v>
      </c>
      <c r="N502" s="91">
        <v>1</v>
      </c>
      <c r="O502" s="90">
        <v>0</v>
      </c>
      <c r="P502" s="89">
        <f t="shared" si="51"/>
        <v>0</v>
      </c>
      <c r="Q502" s="88">
        <f t="shared" si="55"/>
        <v>0</v>
      </c>
      <c r="R502" s="92" t="s">
        <v>33</v>
      </c>
      <c r="S502" s="91">
        <v>1</v>
      </c>
      <c r="T502" s="91">
        <v>4</v>
      </c>
      <c r="U502" s="90">
        <v>0</v>
      </c>
      <c r="V502" s="89">
        <f t="shared" si="52"/>
        <v>0</v>
      </c>
      <c r="W502" s="88">
        <f t="shared" si="56"/>
        <v>0</v>
      </c>
      <c r="X502" s="92"/>
      <c r="Y502" s="91"/>
      <c r="Z502" s="91"/>
      <c r="AA502" s="90"/>
      <c r="AB502" s="89"/>
      <c r="AC502" s="88"/>
    </row>
    <row r="503" spans="1:36" x14ac:dyDescent="0.3">
      <c r="A503" s="95">
        <f t="shared" si="61"/>
        <v>487</v>
      </c>
      <c r="B503" s="94" t="s">
        <v>763</v>
      </c>
      <c r="C503" s="55">
        <v>1824</v>
      </c>
      <c r="D503" s="55" t="s">
        <v>765</v>
      </c>
      <c r="E503" s="55">
        <v>0</v>
      </c>
      <c r="F503" s="55">
        <v>0</v>
      </c>
      <c r="G503" s="55">
        <v>4</v>
      </c>
      <c r="H503" s="56">
        <v>48</v>
      </c>
      <c r="I503" s="57">
        <v>4</v>
      </c>
      <c r="J503" s="56" t="s">
        <v>435</v>
      </c>
      <c r="K503" s="93">
        <f t="shared" si="50"/>
        <v>96</v>
      </c>
      <c r="L503" s="92" t="s">
        <v>33</v>
      </c>
      <c r="M503" s="91">
        <v>1</v>
      </c>
      <c r="N503" s="91">
        <v>1</v>
      </c>
      <c r="O503" s="90">
        <v>0</v>
      </c>
      <c r="P503" s="89">
        <f t="shared" ref="P503:P505" si="64">IF(I503=0,0,IF(M503=0,0,1/I503*N503))</f>
        <v>0.25</v>
      </c>
      <c r="Q503" s="88">
        <f t="shared" si="55"/>
        <v>96</v>
      </c>
      <c r="R503" s="92" t="s">
        <v>33</v>
      </c>
      <c r="S503" s="91">
        <v>1</v>
      </c>
      <c r="T503" s="91">
        <v>4</v>
      </c>
      <c r="U503" s="90">
        <v>0</v>
      </c>
      <c r="V503" s="89">
        <f t="shared" ref="V503:V505" si="65">IF(O503=0,0,IF(S503=0,0,1/O503*T503))</f>
        <v>0</v>
      </c>
      <c r="W503" s="88">
        <f t="shared" si="56"/>
        <v>24</v>
      </c>
      <c r="X503" s="92"/>
      <c r="Y503" s="91"/>
      <c r="Z503" s="91"/>
      <c r="AA503" s="90"/>
      <c r="AB503" s="89"/>
      <c r="AC503" s="88"/>
    </row>
    <row r="504" spans="1:36" x14ac:dyDescent="0.3">
      <c r="A504" s="95">
        <f t="shared" si="61"/>
        <v>488</v>
      </c>
      <c r="B504" s="94" t="s">
        <v>787</v>
      </c>
      <c r="C504" s="55">
        <v>1825</v>
      </c>
      <c r="D504" s="55" t="s">
        <v>788</v>
      </c>
      <c r="E504" s="55">
        <v>0</v>
      </c>
      <c r="F504" s="55">
        <v>0</v>
      </c>
      <c r="G504" s="55">
        <v>4</v>
      </c>
      <c r="H504" s="56"/>
      <c r="I504" s="57"/>
      <c r="J504" s="56" t="s">
        <v>432</v>
      </c>
      <c r="K504" s="93">
        <f t="shared" si="50"/>
        <v>0</v>
      </c>
      <c r="L504" s="92" t="s">
        <v>33</v>
      </c>
      <c r="M504" s="91">
        <v>1</v>
      </c>
      <c r="N504" s="91">
        <v>1</v>
      </c>
      <c r="O504" s="90">
        <v>0</v>
      </c>
      <c r="P504" s="89">
        <f t="shared" si="64"/>
        <v>0</v>
      </c>
      <c r="Q504" s="88">
        <f t="shared" si="55"/>
        <v>0</v>
      </c>
      <c r="R504" s="92" t="s">
        <v>33</v>
      </c>
      <c r="S504" s="91">
        <v>1</v>
      </c>
      <c r="T504" s="91">
        <v>4</v>
      </c>
      <c r="U504" s="90">
        <v>0</v>
      </c>
      <c r="V504" s="89">
        <f t="shared" si="65"/>
        <v>0</v>
      </c>
      <c r="W504" s="88">
        <f t="shared" si="56"/>
        <v>0</v>
      </c>
      <c r="X504" s="92"/>
      <c r="Y504" s="91"/>
      <c r="Z504" s="91"/>
      <c r="AA504" s="90"/>
      <c r="AB504" s="89"/>
      <c r="AC504" s="88"/>
    </row>
    <row r="505" spans="1:36" x14ac:dyDescent="0.3">
      <c r="A505" s="95">
        <f t="shared" si="61"/>
        <v>489</v>
      </c>
      <c r="B505" s="94" t="s">
        <v>789</v>
      </c>
      <c r="C505" s="55">
        <v>1826</v>
      </c>
      <c r="D505" s="55" t="s">
        <v>790</v>
      </c>
      <c r="E505" s="55">
        <v>0</v>
      </c>
      <c r="F505" s="55">
        <v>0</v>
      </c>
      <c r="G505" s="55">
        <v>4</v>
      </c>
      <c r="H505" s="56">
        <f>640/8</f>
        <v>80</v>
      </c>
      <c r="I505" s="57"/>
      <c r="J505" s="56" t="s">
        <v>432</v>
      </c>
      <c r="K505" s="93">
        <f t="shared" si="50"/>
        <v>0</v>
      </c>
      <c r="L505" s="92" t="s">
        <v>33</v>
      </c>
      <c r="M505" s="91">
        <v>1</v>
      </c>
      <c r="N505" s="91">
        <v>1</v>
      </c>
      <c r="O505" s="90">
        <v>0</v>
      </c>
      <c r="P505" s="89">
        <f t="shared" si="64"/>
        <v>0</v>
      </c>
      <c r="Q505" s="88">
        <f t="shared" si="55"/>
        <v>0</v>
      </c>
      <c r="R505" s="92" t="s">
        <v>33</v>
      </c>
      <c r="S505" s="91">
        <v>1</v>
      </c>
      <c r="T505" s="91">
        <v>4</v>
      </c>
      <c r="U505" s="90">
        <v>0</v>
      </c>
      <c r="V505" s="89">
        <f t="shared" si="65"/>
        <v>0</v>
      </c>
      <c r="W505" s="88">
        <f t="shared" si="56"/>
        <v>0</v>
      </c>
      <c r="X505" s="92"/>
      <c r="Y505" s="91"/>
      <c r="Z505" s="91"/>
      <c r="AA505" s="90"/>
      <c r="AB505" s="89"/>
      <c r="AC505" s="88"/>
    </row>
    <row r="506" spans="1:36" ht="14.4" customHeight="1" x14ac:dyDescent="0.3">
      <c r="A506" s="151">
        <f t="shared" si="61"/>
        <v>490</v>
      </c>
      <c r="B506" s="150" t="s">
        <v>795</v>
      </c>
      <c r="C506" s="55">
        <v>2045</v>
      </c>
      <c r="D506" s="55" t="s">
        <v>796</v>
      </c>
      <c r="E506" s="55">
        <v>0</v>
      </c>
      <c r="F506" s="55">
        <v>0</v>
      </c>
      <c r="G506" s="55">
        <v>20</v>
      </c>
      <c r="H506" s="56">
        <v>500</v>
      </c>
      <c r="I506" s="57">
        <v>0</v>
      </c>
      <c r="J506" s="56" t="s">
        <v>432</v>
      </c>
      <c r="K506" s="93">
        <f t="shared" si="50"/>
        <v>0</v>
      </c>
      <c r="L506" s="92" t="s">
        <v>33</v>
      </c>
      <c r="M506" s="91">
        <v>1</v>
      </c>
      <c r="N506" s="91">
        <v>1</v>
      </c>
      <c r="O506" s="90">
        <v>0</v>
      </c>
      <c r="P506" s="89">
        <f t="shared" si="51"/>
        <v>0</v>
      </c>
      <c r="Q506" s="88">
        <f t="shared" si="55"/>
        <v>0</v>
      </c>
      <c r="R506" s="92" t="s">
        <v>33</v>
      </c>
      <c r="S506" s="91">
        <v>1</v>
      </c>
      <c r="T506" s="91">
        <v>1</v>
      </c>
      <c r="U506" s="90">
        <v>0</v>
      </c>
      <c r="V506" s="89">
        <f t="shared" si="52"/>
        <v>0</v>
      </c>
      <c r="W506" s="88">
        <f t="shared" si="56"/>
        <v>0</v>
      </c>
      <c r="X506" s="92"/>
      <c r="Y506" s="91"/>
      <c r="Z506" s="91"/>
      <c r="AA506" s="90"/>
      <c r="AB506" s="89"/>
      <c r="AC506" s="88"/>
    </row>
    <row r="507" spans="1:36" x14ac:dyDescent="0.3">
      <c r="A507" s="95">
        <f t="shared" si="61"/>
        <v>491</v>
      </c>
      <c r="B507" s="94"/>
      <c r="C507" s="55"/>
      <c r="D507" s="55"/>
      <c r="E507" s="55"/>
      <c r="F507" s="55"/>
      <c r="G507" s="55"/>
      <c r="H507" s="56"/>
      <c r="I507" s="57"/>
      <c r="J507" s="56"/>
      <c r="K507" s="93">
        <f t="shared" si="50"/>
        <v>0</v>
      </c>
      <c r="L507" s="92"/>
      <c r="M507" s="91"/>
      <c r="N507" s="91"/>
      <c r="O507" s="90"/>
      <c r="P507" s="89"/>
      <c r="Q507" s="88">
        <f t="shared" si="55"/>
        <v>0</v>
      </c>
      <c r="R507" s="92"/>
      <c r="S507" s="91"/>
      <c r="T507" s="91"/>
      <c r="U507" s="90"/>
      <c r="V507" s="89"/>
      <c r="W507" s="88">
        <f t="shared" si="56"/>
        <v>0</v>
      </c>
      <c r="X507" s="92"/>
      <c r="Y507" s="91"/>
      <c r="Z507" s="91"/>
      <c r="AA507" s="90"/>
      <c r="AB507" s="89"/>
      <c r="AC507" s="88"/>
    </row>
    <row r="508" spans="1:36" x14ac:dyDescent="0.3">
      <c r="A508" s="95">
        <f t="shared" si="61"/>
        <v>492</v>
      </c>
      <c r="B508" s="94"/>
      <c r="C508" s="55"/>
      <c r="D508" s="55"/>
      <c r="E508" s="55"/>
      <c r="F508" s="55"/>
      <c r="G508" s="55"/>
      <c r="H508" s="56"/>
      <c r="I508" s="57"/>
      <c r="J508" s="56"/>
      <c r="K508" s="93">
        <f t="shared" si="50"/>
        <v>0</v>
      </c>
      <c r="L508" s="92"/>
      <c r="M508" s="91"/>
      <c r="N508" s="91"/>
      <c r="O508" s="90"/>
      <c r="P508" s="89"/>
      <c r="Q508" s="88">
        <f t="shared" si="55"/>
        <v>0</v>
      </c>
      <c r="R508" s="92"/>
      <c r="S508" s="91"/>
      <c r="T508" s="91"/>
      <c r="U508" s="90"/>
      <c r="V508" s="89"/>
      <c r="W508" s="88">
        <f t="shared" si="56"/>
        <v>0</v>
      </c>
      <c r="X508" s="92"/>
      <c r="Y508" s="91"/>
      <c r="Z508" s="91"/>
      <c r="AA508" s="90"/>
      <c r="AB508" s="89"/>
      <c r="AC508" s="88"/>
    </row>
    <row r="510" spans="1:36" s="64" customFormat="1" x14ac:dyDescent="0.3">
      <c r="A510" s="59" t="s">
        <v>429</v>
      </c>
      <c r="B510" s="59"/>
      <c r="C510" s="60"/>
      <c r="D510" s="60"/>
      <c r="E510" s="60"/>
      <c r="F510" s="60"/>
      <c r="G510" s="60"/>
      <c r="H510" s="60"/>
      <c r="I510" s="60"/>
      <c r="J510" s="87"/>
      <c r="K510" s="60"/>
      <c r="L510" s="86"/>
      <c r="M510" s="60"/>
      <c r="N510" s="60"/>
      <c r="O510" s="60"/>
      <c r="P510" s="61"/>
      <c r="Q510" s="60"/>
      <c r="R510" s="86"/>
      <c r="S510" s="60"/>
      <c r="T510" s="60"/>
      <c r="U510" s="60"/>
      <c r="V510" s="61"/>
      <c r="W510" s="60"/>
      <c r="X510" s="86"/>
      <c r="Y510" s="60"/>
      <c r="Z510" s="60"/>
      <c r="AA510" s="60"/>
      <c r="AB510" s="61"/>
      <c r="AC510" s="60"/>
      <c r="AD510"/>
      <c r="AE510"/>
      <c r="AF510"/>
      <c r="AG510"/>
      <c r="AH510"/>
      <c r="AI510"/>
      <c r="AJ510"/>
    </row>
    <row r="511" spans="1:36" s="64" customFormat="1" x14ac:dyDescent="0.3">
      <c r="A511" s="66"/>
      <c r="B511" s="66"/>
      <c r="C511" s="66"/>
      <c r="D511" s="66"/>
      <c r="E511" s="66"/>
      <c r="F511" s="66"/>
      <c r="G511" s="66"/>
      <c r="H511" s="66"/>
      <c r="I511" s="66"/>
      <c r="J511" s="85" t="s">
        <v>436</v>
      </c>
      <c r="K511" s="71"/>
      <c r="L511" s="84" t="s">
        <v>16</v>
      </c>
      <c r="M511" s="66"/>
      <c r="N511" s="66"/>
      <c r="O511" s="66"/>
      <c r="P511" s="67"/>
      <c r="Q511" s="66"/>
      <c r="R511" s="84"/>
      <c r="S511" s="66"/>
      <c r="T511" s="66"/>
      <c r="U511" s="66"/>
      <c r="V511" s="67"/>
      <c r="W511" s="66"/>
      <c r="X511" s="84"/>
      <c r="Y511" s="66"/>
      <c r="Z511" s="66"/>
      <c r="AA511" s="66"/>
      <c r="AB511" s="67"/>
      <c r="AC511" s="66"/>
      <c r="AD511"/>
      <c r="AE511"/>
      <c r="AF511"/>
      <c r="AG511"/>
      <c r="AH511"/>
      <c r="AI511"/>
      <c r="AJ511"/>
    </row>
    <row r="512" spans="1:36" s="2" customFormat="1" x14ac:dyDescent="0.3">
      <c r="A512" s="70" t="s">
        <v>807</v>
      </c>
      <c r="B512" s="71"/>
      <c r="C512" s="71"/>
      <c r="D512" s="71"/>
      <c r="E512" s="71"/>
      <c r="F512" s="71"/>
      <c r="G512" s="71"/>
      <c r="H512" s="71"/>
      <c r="I512" s="71"/>
      <c r="J512" s="83" t="s">
        <v>435</v>
      </c>
      <c r="K512" s="71"/>
      <c r="L512" s="82" t="s">
        <v>33</v>
      </c>
      <c r="M512" s="71"/>
      <c r="N512" s="71"/>
      <c r="O512" s="71"/>
      <c r="P512" s="72"/>
      <c r="Q512" s="71"/>
      <c r="R512" s="82"/>
      <c r="S512" s="71"/>
      <c r="T512" s="71"/>
      <c r="U512" s="71"/>
      <c r="V512" s="72"/>
      <c r="W512" s="71"/>
      <c r="X512" s="82"/>
      <c r="Y512" s="71"/>
      <c r="Z512" s="71"/>
      <c r="AA512" s="71"/>
      <c r="AB512" s="72"/>
      <c r="AC512" s="71"/>
      <c r="AD512"/>
      <c r="AE512"/>
      <c r="AF512"/>
      <c r="AG512"/>
      <c r="AH512"/>
      <c r="AI512"/>
      <c r="AJ512"/>
    </row>
    <row r="513" spans="1:36" s="2" customFormat="1" x14ac:dyDescent="0.3">
      <c r="A513" s="71" t="s">
        <v>808</v>
      </c>
      <c r="B513" s="71"/>
      <c r="C513" s="71"/>
      <c r="D513" s="71"/>
      <c r="E513" s="71"/>
      <c r="F513" s="71"/>
      <c r="G513" s="71"/>
      <c r="H513" s="71"/>
      <c r="I513" s="71"/>
      <c r="J513" s="83" t="s">
        <v>434</v>
      </c>
      <c r="K513" s="71"/>
      <c r="L513" s="82" t="s">
        <v>430</v>
      </c>
      <c r="M513" s="71"/>
      <c r="N513" s="71"/>
      <c r="O513" s="71"/>
      <c r="P513" s="72"/>
      <c r="Q513" s="71"/>
      <c r="R513" s="82"/>
      <c r="S513" s="71"/>
      <c r="T513" s="71"/>
      <c r="U513" s="71"/>
      <c r="V513" s="72"/>
      <c r="W513" s="71"/>
      <c r="X513" s="82"/>
      <c r="Y513" s="71"/>
      <c r="Z513" s="71"/>
      <c r="AA513" s="71"/>
      <c r="AB513" s="72"/>
      <c r="AC513" s="71"/>
      <c r="AD513"/>
      <c r="AE513"/>
      <c r="AF513"/>
      <c r="AG513"/>
      <c r="AH513"/>
      <c r="AI513"/>
      <c r="AJ513"/>
    </row>
    <row r="514" spans="1:36" s="2" customFormat="1" x14ac:dyDescent="0.3">
      <c r="A514" s="71"/>
      <c r="B514" s="71"/>
      <c r="C514" s="71"/>
      <c r="D514" s="71"/>
      <c r="E514" s="71"/>
      <c r="F514" s="71"/>
      <c r="G514" s="71"/>
      <c r="H514" s="71"/>
      <c r="I514" s="71"/>
      <c r="J514" s="83" t="s">
        <v>433</v>
      </c>
      <c r="K514" s="71"/>
      <c r="L514" s="82" t="s">
        <v>34</v>
      </c>
      <c r="M514" s="71"/>
      <c r="N514" s="71"/>
      <c r="O514" s="71"/>
      <c r="P514" s="72"/>
      <c r="Q514" s="71"/>
      <c r="R514" s="82"/>
      <c r="S514" s="71"/>
      <c r="T514" s="71"/>
      <c r="U514" s="71"/>
      <c r="V514" s="72"/>
      <c r="W514" s="71"/>
      <c r="X514" s="82"/>
      <c r="Y514" s="71"/>
      <c r="Z514" s="71"/>
      <c r="AA514" s="71"/>
      <c r="AB514" s="72"/>
      <c r="AC514" s="71"/>
      <c r="AD514"/>
      <c r="AE514"/>
      <c r="AF514"/>
      <c r="AG514"/>
      <c r="AH514"/>
      <c r="AI514"/>
      <c r="AJ514"/>
    </row>
    <row r="515" spans="1:36" s="2" customFormat="1" x14ac:dyDescent="0.3">
      <c r="A515" s="76"/>
      <c r="B515" s="76"/>
      <c r="C515" s="76"/>
      <c r="D515" s="76"/>
      <c r="E515" s="76"/>
      <c r="F515" s="76"/>
      <c r="G515" s="76"/>
      <c r="H515" s="76"/>
      <c r="I515" s="76"/>
      <c r="J515" s="81" t="s">
        <v>432</v>
      </c>
      <c r="K515" s="76"/>
      <c r="L515" s="80"/>
      <c r="M515" s="76"/>
      <c r="N515" s="76"/>
      <c r="O515" s="76"/>
      <c r="P515" s="77"/>
      <c r="Q515" s="76"/>
      <c r="R515" s="80"/>
      <c r="S515" s="76"/>
      <c r="T515" s="76"/>
      <c r="U515" s="76"/>
      <c r="V515" s="77"/>
      <c r="W515" s="76"/>
      <c r="X515" s="80"/>
      <c r="Y515" s="76"/>
      <c r="Z515" s="76"/>
      <c r="AA515" s="76"/>
      <c r="AB515" s="77"/>
      <c r="AC515" s="76"/>
      <c r="AD515"/>
      <c r="AE515"/>
      <c r="AF515"/>
      <c r="AG515"/>
      <c r="AH515"/>
      <c r="AI515"/>
      <c r="AJ515"/>
    </row>
    <row r="516" spans="1:36" s="2" customFormat="1" x14ac:dyDescent="0.3">
      <c r="A516" s="76"/>
      <c r="B516" s="76"/>
      <c r="C516" s="76"/>
      <c r="D516" s="76"/>
      <c r="E516" s="76"/>
      <c r="F516" s="76"/>
      <c r="G516" s="76"/>
      <c r="H516" s="76"/>
      <c r="I516" s="76"/>
      <c r="J516" s="81" t="s">
        <v>431</v>
      </c>
      <c r="K516" s="76"/>
      <c r="L516" s="80"/>
      <c r="M516" s="76"/>
      <c r="N516" s="76"/>
      <c r="O516" s="76"/>
      <c r="P516" s="77"/>
      <c r="Q516" s="76"/>
      <c r="R516" s="80"/>
      <c r="S516" s="76"/>
      <c r="T516" s="76"/>
      <c r="U516" s="76"/>
      <c r="V516" s="77"/>
      <c r="W516" s="76"/>
      <c r="X516" s="80"/>
      <c r="Y516" s="76"/>
      <c r="Z516" s="76"/>
      <c r="AA516" s="76"/>
      <c r="AB516" s="77"/>
      <c r="AC516" s="76"/>
      <c r="AD516"/>
      <c r="AE516"/>
      <c r="AF516"/>
      <c r="AG516"/>
      <c r="AH516"/>
      <c r="AI516"/>
      <c r="AJ516"/>
    </row>
  </sheetData>
  <autoFilter ref="A15:AJ499" xr:uid="{00000000-0009-0000-0000-000001000000}"/>
  <mergeCells count="3">
    <mergeCell ref="L8:Q8"/>
    <mergeCell ref="R8:W8"/>
    <mergeCell ref="X8:AC8"/>
  </mergeCells>
  <dataValidations count="4">
    <dataValidation type="list" allowBlank="1" showInputMessage="1" showErrorMessage="1" sqref="WWD983067:WWD983548 JR65563:JR66044 TN65563:TN66044 ADJ65563:ADJ66044 ANF65563:ANF66044 AXB65563:AXB66044 BGX65563:BGX66044 BQT65563:BQT66044 CAP65563:CAP66044 CKL65563:CKL66044 CUH65563:CUH66044 DED65563:DED66044 DNZ65563:DNZ66044 DXV65563:DXV66044 EHR65563:EHR66044 ERN65563:ERN66044 FBJ65563:FBJ66044 FLF65563:FLF66044 FVB65563:FVB66044 GEX65563:GEX66044 GOT65563:GOT66044 GYP65563:GYP66044 HIL65563:HIL66044 HSH65563:HSH66044 ICD65563:ICD66044 ILZ65563:ILZ66044 IVV65563:IVV66044 JFR65563:JFR66044 JPN65563:JPN66044 JZJ65563:JZJ66044 KJF65563:KJF66044 KTB65563:KTB66044 LCX65563:LCX66044 LMT65563:LMT66044 LWP65563:LWP66044 MGL65563:MGL66044 MQH65563:MQH66044 NAD65563:NAD66044 NJZ65563:NJZ66044 NTV65563:NTV66044 ODR65563:ODR66044 ONN65563:ONN66044 OXJ65563:OXJ66044 PHF65563:PHF66044 PRB65563:PRB66044 QAX65563:QAX66044 QKT65563:QKT66044 QUP65563:QUP66044 REL65563:REL66044 ROH65563:ROH66044 RYD65563:RYD66044 SHZ65563:SHZ66044 SRV65563:SRV66044 TBR65563:TBR66044 TLN65563:TLN66044 TVJ65563:TVJ66044 UFF65563:UFF66044 UPB65563:UPB66044 UYX65563:UYX66044 VIT65563:VIT66044 VSP65563:VSP66044 WCL65563:WCL66044 WMH65563:WMH66044 WWD65563:WWD66044 J131099:J131580 JR131099:JR131580 TN131099:TN131580 ADJ131099:ADJ131580 ANF131099:ANF131580 AXB131099:AXB131580 BGX131099:BGX131580 BQT131099:BQT131580 CAP131099:CAP131580 CKL131099:CKL131580 CUH131099:CUH131580 DED131099:DED131580 DNZ131099:DNZ131580 DXV131099:DXV131580 EHR131099:EHR131580 ERN131099:ERN131580 FBJ131099:FBJ131580 FLF131099:FLF131580 FVB131099:FVB131580 GEX131099:GEX131580 GOT131099:GOT131580 GYP131099:GYP131580 HIL131099:HIL131580 HSH131099:HSH131580 ICD131099:ICD131580 ILZ131099:ILZ131580 IVV131099:IVV131580 JFR131099:JFR131580 JPN131099:JPN131580 JZJ131099:JZJ131580 KJF131099:KJF131580 KTB131099:KTB131580 LCX131099:LCX131580 LMT131099:LMT131580 LWP131099:LWP131580 MGL131099:MGL131580 MQH131099:MQH131580 NAD131099:NAD131580 NJZ131099:NJZ131580 NTV131099:NTV131580 ODR131099:ODR131580 ONN131099:ONN131580 OXJ131099:OXJ131580 PHF131099:PHF131580 PRB131099:PRB131580 QAX131099:QAX131580 QKT131099:QKT131580 QUP131099:QUP131580 REL131099:REL131580 ROH131099:ROH131580 RYD131099:RYD131580 SHZ131099:SHZ131580 SRV131099:SRV131580 TBR131099:TBR131580 TLN131099:TLN131580 TVJ131099:TVJ131580 UFF131099:UFF131580 UPB131099:UPB131580 UYX131099:UYX131580 VIT131099:VIT131580 VSP131099:VSP131580 WCL131099:WCL131580 WMH131099:WMH131580 WWD131099:WWD131580 J196635:J197116 JR196635:JR197116 TN196635:TN197116 ADJ196635:ADJ197116 ANF196635:ANF197116 AXB196635:AXB197116 BGX196635:BGX197116 BQT196635:BQT197116 CAP196635:CAP197116 CKL196635:CKL197116 CUH196635:CUH197116 DED196635:DED197116 DNZ196635:DNZ197116 DXV196635:DXV197116 EHR196635:EHR197116 ERN196635:ERN197116 FBJ196635:FBJ197116 FLF196635:FLF197116 FVB196635:FVB197116 GEX196635:GEX197116 GOT196635:GOT197116 GYP196635:GYP197116 HIL196635:HIL197116 HSH196635:HSH197116 ICD196635:ICD197116 ILZ196635:ILZ197116 IVV196635:IVV197116 JFR196635:JFR197116 JPN196635:JPN197116 JZJ196635:JZJ197116 KJF196635:KJF197116 KTB196635:KTB197116 LCX196635:LCX197116 LMT196635:LMT197116 LWP196635:LWP197116 MGL196635:MGL197116 MQH196635:MQH197116 NAD196635:NAD197116 NJZ196635:NJZ197116 NTV196635:NTV197116 ODR196635:ODR197116 ONN196635:ONN197116 OXJ196635:OXJ197116 PHF196635:PHF197116 PRB196635:PRB197116 QAX196635:QAX197116 QKT196635:QKT197116 QUP196635:QUP197116 REL196635:REL197116 ROH196635:ROH197116 RYD196635:RYD197116 SHZ196635:SHZ197116 SRV196635:SRV197116 TBR196635:TBR197116 TLN196635:TLN197116 TVJ196635:TVJ197116 UFF196635:UFF197116 UPB196635:UPB197116 UYX196635:UYX197116 VIT196635:VIT197116 VSP196635:VSP197116 WCL196635:WCL197116 WMH196635:WMH197116 WWD196635:WWD197116 J262171:J262652 JR262171:JR262652 TN262171:TN262652 ADJ262171:ADJ262652 ANF262171:ANF262652 AXB262171:AXB262652 BGX262171:BGX262652 BQT262171:BQT262652 CAP262171:CAP262652 CKL262171:CKL262652 CUH262171:CUH262652 DED262171:DED262652 DNZ262171:DNZ262652 DXV262171:DXV262652 EHR262171:EHR262652 ERN262171:ERN262652 FBJ262171:FBJ262652 FLF262171:FLF262652 FVB262171:FVB262652 GEX262171:GEX262652 GOT262171:GOT262652 GYP262171:GYP262652 HIL262171:HIL262652 HSH262171:HSH262652 ICD262171:ICD262652 ILZ262171:ILZ262652 IVV262171:IVV262652 JFR262171:JFR262652 JPN262171:JPN262652 JZJ262171:JZJ262652 KJF262171:KJF262652 KTB262171:KTB262652 LCX262171:LCX262652 LMT262171:LMT262652 LWP262171:LWP262652 MGL262171:MGL262652 MQH262171:MQH262652 NAD262171:NAD262652 NJZ262171:NJZ262652 NTV262171:NTV262652 ODR262171:ODR262652 ONN262171:ONN262652 OXJ262171:OXJ262652 PHF262171:PHF262652 PRB262171:PRB262652 QAX262171:QAX262652 QKT262171:QKT262652 QUP262171:QUP262652 REL262171:REL262652 ROH262171:ROH262652 RYD262171:RYD262652 SHZ262171:SHZ262652 SRV262171:SRV262652 TBR262171:TBR262652 TLN262171:TLN262652 TVJ262171:TVJ262652 UFF262171:UFF262652 UPB262171:UPB262652 UYX262171:UYX262652 VIT262171:VIT262652 VSP262171:VSP262652 WCL262171:WCL262652 WMH262171:WMH262652 WWD262171:WWD262652 J327707:J328188 JR327707:JR328188 TN327707:TN328188 ADJ327707:ADJ328188 ANF327707:ANF328188 AXB327707:AXB328188 BGX327707:BGX328188 BQT327707:BQT328188 CAP327707:CAP328188 CKL327707:CKL328188 CUH327707:CUH328188 DED327707:DED328188 DNZ327707:DNZ328188 DXV327707:DXV328188 EHR327707:EHR328188 ERN327707:ERN328188 FBJ327707:FBJ328188 FLF327707:FLF328188 FVB327707:FVB328188 GEX327707:GEX328188 GOT327707:GOT328188 GYP327707:GYP328188 HIL327707:HIL328188 HSH327707:HSH328188 ICD327707:ICD328188 ILZ327707:ILZ328188 IVV327707:IVV328188 JFR327707:JFR328188 JPN327707:JPN328188 JZJ327707:JZJ328188 KJF327707:KJF328188 KTB327707:KTB328188 LCX327707:LCX328188 LMT327707:LMT328188 LWP327707:LWP328188 MGL327707:MGL328188 MQH327707:MQH328188 NAD327707:NAD328188 NJZ327707:NJZ328188 NTV327707:NTV328188 ODR327707:ODR328188 ONN327707:ONN328188 OXJ327707:OXJ328188 PHF327707:PHF328188 PRB327707:PRB328188 QAX327707:QAX328188 QKT327707:QKT328188 QUP327707:QUP328188 REL327707:REL328188 ROH327707:ROH328188 RYD327707:RYD328188 SHZ327707:SHZ328188 SRV327707:SRV328188 TBR327707:TBR328188 TLN327707:TLN328188 TVJ327707:TVJ328188 UFF327707:UFF328188 UPB327707:UPB328188 UYX327707:UYX328188 VIT327707:VIT328188 VSP327707:VSP328188 WCL327707:WCL328188 WMH327707:WMH328188 WWD327707:WWD328188 J393243:J393724 JR393243:JR393724 TN393243:TN393724 ADJ393243:ADJ393724 ANF393243:ANF393724 AXB393243:AXB393724 BGX393243:BGX393724 BQT393243:BQT393724 CAP393243:CAP393724 CKL393243:CKL393724 CUH393243:CUH393724 DED393243:DED393724 DNZ393243:DNZ393724 DXV393243:DXV393724 EHR393243:EHR393724 ERN393243:ERN393724 FBJ393243:FBJ393724 FLF393243:FLF393724 FVB393243:FVB393724 GEX393243:GEX393724 GOT393243:GOT393724 GYP393243:GYP393724 HIL393243:HIL393724 HSH393243:HSH393724 ICD393243:ICD393724 ILZ393243:ILZ393724 IVV393243:IVV393724 JFR393243:JFR393724 JPN393243:JPN393724 JZJ393243:JZJ393724 KJF393243:KJF393724 KTB393243:KTB393724 LCX393243:LCX393724 LMT393243:LMT393724 LWP393243:LWP393724 MGL393243:MGL393724 MQH393243:MQH393724 NAD393243:NAD393724 NJZ393243:NJZ393724 NTV393243:NTV393724 ODR393243:ODR393724 ONN393243:ONN393724 OXJ393243:OXJ393724 PHF393243:PHF393724 PRB393243:PRB393724 QAX393243:QAX393724 QKT393243:QKT393724 QUP393243:QUP393724 REL393243:REL393724 ROH393243:ROH393724 RYD393243:RYD393724 SHZ393243:SHZ393724 SRV393243:SRV393724 TBR393243:TBR393724 TLN393243:TLN393724 TVJ393243:TVJ393724 UFF393243:UFF393724 UPB393243:UPB393724 UYX393243:UYX393724 VIT393243:VIT393724 VSP393243:VSP393724 WCL393243:WCL393724 WMH393243:WMH393724 WWD393243:WWD393724 J458779:J459260 JR458779:JR459260 TN458779:TN459260 ADJ458779:ADJ459260 ANF458779:ANF459260 AXB458779:AXB459260 BGX458779:BGX459260 BQT458779:BQT459260 CAP458779:CAP459260 CKL458779:CKL459260 CUH458779:CUH459260 DED458779:DED459260 DNZ458779:DNZ459260 DXV458779:DXV459260 EHR458779:EHR459260 ERN458779:ERN459260 FBJ458779:FBJ459260 FLF458779:FLF459260 FVB458779:FVB459260 GEX458779:GEX459260 GOT458779:GOT459260 GYP458779:GYP459260 HIL458779:HIL459260 HSH458779:HSH459260 ICD458779:ICD459260 ILZ458779:ILZ459260 IVV458779:IVV459260 JFR458779:JFR459260 JPN458779:JPN459260 JZJ458779:JZJ459260 KJF458779:KJF459260 KTB458779:KTB459260 LCX458779:LCX459260 LMT458779:LMT459260 LWP458779:LWP459260 MGL458779:MGL459260 MQH458779:MQH459260 NAD458779:NAD459260 NJZ458779:NJZ459260 NTV458779:NTV459260 ODR458779:ODR459260 ONN458779:ONN459260 OXJ458779:OXJ459260 PHF458779:PHF459260 PRB458779:PRB459260 QAX458779:QAX459260 QKT458779:QKT459260 QUP458779:QUP459260 REL458779:REL459260 ROH458779:ROH459260 RYD458779:RYD459260 SHZ458779:SHZ459260 SRV458779:SRV459260 TBR458779:TBR459260 TLN458779:TLN459260 TVJ458779:TVJ459260 UFF458779:UFF459260 UPB458779:UPB459260 UYX458779:UYX459260 VIT458779:VIT459260 VSP458779:VSP459260 WCL458779:WCL459260 WMH458779:WMH459260 WWD458779:WWD459260 J524315:J524796 JR524315:JR524796 TN524315:TN524796 ADJ524315:ADJ524796 ANF524315:ANF524796 AXB524315:AXB524796 BGX524315:BGX524796 BQT524315:BQT524796 CAP524315:CAP524796 CKL524315:CKL524796 CUH524315:CUH524796 DED524315:DED524796 DNZ524315:DNZ524796 DXV524315:DXV524796 EHR524315:EHR524796 ERN524315:ERN524796 FBJ524315:FBJ524796 FLF524315:FLF524796 FVB524315:FVB524796 GEX524315:GEX524796 GOT524315:GOT524796 GYP524315:GYP524796 HIL524315:HIL524796 HSH524315:HSH524796 ICD524315:ICD524796 ILZ524315:ILZ524796 IVV524315:IVV524796 JFR524315:JFR524796 JPN524315:JPN524796 JZJ524315:JZJ524796 KJF524315:KJF524796 KTB524315:KTB524796 LCX524315:LCX524796 LMT524315:LMT524796 LWP524315:LWP524796 MGL524315:MGL524796 MQH524315:MQH524796 NAD524315:NAD524796 NJZ524315:NJZ524796 NTV524315:NTV524796 ODR524315:ODR524796 ONN524315:ONN524796 OXJ524315:OXJ524796 PHF524315:PHF524796 PRB524315:PRB524796 QAX524315:QAX524796 QKT524315:QKT524796 QUP524315:QUP524796 REL524315:REL524796 ROH524315:ROH524796 RYD524315:RYD524796 SHZ524315:SHZ524796 SRV524315:SRV524796 TBR524315:TBR524796 TLN524315:TLN524796 TVJ524315:TVJ524796 UFF524315:UFF524796 UPB524315:UPB524796 UYX524315:UYX524796 VIT524315:VIT524796 VSP524315:VSP524796 WCL524315:WCL524796 WMH524315:WMH524796 WWD524315:WWD524796 J589851:J590332 JR589851:JR590332 TN589851:TN590332 ADJ589851:ADJ590332 ANF589851:ANF590332 AXB589851:AXB590332 BGX589851:BGX590332 BQT589851:BQT590332 CAP589851:CAP590332 CKL589851:CKL590332 CUH589851:CUH590332 DED589851:DED590332 DNZ589851:DNZ590332 DXV589851:DXV590332 EHR589851:EHR590332 ERN589851:ERN590332 FBJ589851:FBJ590332 FLF589851:FLF590332 FVB589851:FVB590332 GEX589851:GEX590332 GOT589851:GOT590332 GYP589851:GYP590332 HIL589851:HIL590332 HSH589851:HSH590332 ICD589851:ICD590332 ILZ589851:ILZ590332 IVV589851:IVV590332 JFR589851:JFR590332 JPN589851:JPN590332 JZJ589851:JZJ590332 KJF589851:KJF590332 KTB589851:KTB590332 LCX589851:LCX590332 LMT589851:LMT590332 LWP589851:LWP590332 MGL589851:MGL590332 MQH589851:MQH590332 NAD589851:NAD590332 NJZ589851:NJZ590332 NTV589851:NTV590332 ODR589851:ODR590332 ONN589851:ONN590332 OXJ589851:OXJ590332 PHF589851:PHF590332 PRB589851:PRB590332 QAX589851:QAX590332 QKT589851:QKT590332 QUP589851:QUP590332 REL589851:REL590332 ROH589851:ROH590332 RYD589851:RYD590332 SHZ589851:SHZ590332 SRV589851:SRV590332 TBR589851:TBR590332 TLN589851:TLN590332 TVJ589851:TVJ590332 UFF589851:UFF590332 UPB589851:UPB590332 UYX589851:UYX590332 VIT589851:VIT590332 VSP589851:VSP590332 WCL589851:WCL590332 WMH589851:WMH590332 WWD589851:WWD590332 J655387:J655868 JR655387:JR655868 TN655387:TN655868 ADJ655387:ADJ655868 ANF655387:ANF655868 AXB655387:AXB655868 BGX655387:BGX655868 BQT655387:BQT655868 CAP655387:CAP655868 CKL655387:CKL655868 CUH655387:CUH655868 DED655387:DED655868 DNZ655387:DNZ655868 DXV655387:DXV655868 EHR655387:EHR655868 ERN655387:ERN655868 FBJ655387:FBJ655868 FLF655387:FLF655868 FVB655387:FVB655868 GEX655387:GEX655868 GOT655387:GOT655868 GYP655387:GYP655868 HIL655387:HIL655868 HSH655387:HSH655868 ICD655387:ICD655868 ILZ655387:ILZ655868 IVV655387:IVV655868 JFR655387:JFR655868 JPN655387:JPN655868 JZJ655387:JZJ655868 KJF655387:KJF655868 KTB655387:KTB655868 LCX655387:LCX655868 LMT655387:LMT655868 LWP655387:LWP655868 MGL655387:MGL655868 MQH655387:MQH655868 NAD655387:NAD655868 NJZ655387:NJZ655868 NTV655387:NTV655868 ODR655387:ODR655868 ONN655387:ONN655868 OXJ655387:OXJ655868 PHF655387:PHF655868 PRB655387:PRB655868 QAX655387:QAX655868 QKT655387:QKT655868 QUP655387:QUP655868 REL655387:REL655868 ROH655387:ROH655868 RYD655387:RYD655868 SHZ655387:SHZ655868 SRV655387:SRV655868 TBR655387:TBR655868 TLN655387:TLN655868 TVJ655387:TVJ655868 UFF655387:UFF655868 UPB655387:UPB655868 UYX655387:UYX655868 VIT655387:VIT655868 VSP655387:VSP655868 WCL655387:WCL655868 WMH655387:WMH655868 WWD655387:WWD655868 J720923:J721404 JR720923:JR721404 TN720923:TN721404 ADJ720923:ADJ721404 ANF720923:ANF721404 AXB720923:AXB721404 BGX720923:BGX721404 BQT720923:BQT721404 CAP720923:CAP721404 CKL720923:CKL721404 CUH720923:CUH721404 DED720923:DED721404 DNZ720923:DNZ721404 DXV720923:DXV721404 EHR720923:EHR721404 ERN720923:ERN721404 FBJ720923:FBJ721404 FLF720923:FLF721404 FVB720923:FVB721404 GEX720923:GEX721404 GOT720923:GOT721404 GYP720923:GYP721404 HIL720923:HIL721404 HSH720923:HSH721404 ICD720923:ICD721404 ILZ720923:ILZ721404 IVV720923:IVV721404 JFR720923:JFR721404 JPN720923:JPN721404 JZJ720923:JZJ721404 KJF720923:KJF721404 KTB720923:KTB721404 LCX720923:LCX721404 LMT720923:LMT721404 LWP720923:LWP721404 MGL720923:MGL721404 MQH720923:MQH721404 NAD720923:NAD721404 NJZ720923:NJZ721404 NTV720923:NTV721404 ODR720923:ODR721404 ONN720923:ONN721404 OXJ720923:OXJ721404 PHF720923:PHF721404 PRB720923:PRB721404 QAX720923:QAX721404 QKT720923:QKT721404 QUP720923:QUP721404 REL720923:REL721404 ROH720923:ROH721404 RYD720923:RYD721404 SHZ720923:SHZ721404 SRV720923:SRV721404 TBR720923:TBR721404 TLN720923:TLN721404 TVJ720923:TVJ721404 UFF720923:UFF721404 UPB720923:UPB721404 UYX720923:UYX721404 VIT720923:VIT721404 VSP720923:VSP721404 WCL720923:WCL721404 WMH720923:WMH721404 WWD720923:WWD721404 J786459:J786940 JR786459:JR786940 TN786459:TN786940 ADJ786459:ADJ786940 ANF786459:ANF786940 AXB786459:AXB786940 BGX786459:BGX786940 BQT786459:BQT786940 CAP786459:CAP786940 CKL786459:CKL786940 CUH786459:CUH786940 DED786459:DED786940 DNZ786459:DNZ786940 DXV786459:DXV786940 EHR786459:EHR786940 ERN786459:ERN786940 FBJ786459:FBJ786940 FLF786459:FLF786940 FVB786459:FVB786940 GEX786459:GEX786940 GOT786459:GOT786940 GYP786459:GYP786940 HIL786459:HIL786940 HSH786459:HSH786940 ICD786459:ICD786940 ILZ786459:ILZ786940 IVV786459:IVV786940 JFR786459:JFR786940 JPN786459:JPN786940 JZJ786459:JZJ786940 KJF786459:KJF786940 KTB786459:KTB786940 LCX786459:LCX786940 LMT786459:LMT786940 LWP786459:LWP786940 MGL786459:MGL786940 MQH786459:MQH786940 NAD786459:NAD786940 NJZ786459:NJZ786940 NTV786459:NTV786940 ODR786459:ODR786940 ONN786459:ONN786940 OXJ786459:OXJ786940 PHF786459:PHF786940 PRB786459:PRB786940 QAX786459:QAX786940 QKT786459:QKT786940 QUP786459:QUP786940 REL786459:REL786940 ROH786459:ROH786940 RYD786459:RYD786940 SHZ786459:SHZ786940 SRV786459:SRV786940 TBR786459:TBR786940 TLN786459:TLN786940 TVJ786459:TVJ786940 UFF786459:UFF786940 UPB786459:UPB786940 UYX786459:UYX786940 VIT786459:VIT786940 VSP786459:VSP786940 WCL786459:WCL786940 WMH786459:WMH786940 WWD786459:WWD786940 J851995:J852476 JR851995:JR852476 TN851995:TN852476 ADJ851995:ADJ852476 ANF851995:ANF852476 AXB851995:AXB852476 BGX851995:BGX852476 BQT851995:BQT852476 CAP851995:CAP852476 CKL851995:CKL852476 CUH851995:CUH852476 DED851995:DED852476 DNZ851995:DNZ852476 DXV851995:DXV852476 EHR851995:EHR852476 ERN851995:ERN852476 FBJ851995:FBJ852476 FLF851995:FLF852476 FVB851995:FVB852476 GEX851995:GEX852476 GOT851995:GOT852476 GYP851995:GYP852476 HIL851995:HIL852476 HSH851995:HSH852476 ICD851995:ICD852476 ILZ851995:ILZ852476 IVV851995:IVV852476 JFR851995:JFR852476 JPN851995:JPN852476 JZJ851995:JZJ852476 KJF851995:KJF852476 KTB851995:KTB852476 LCX851995:LCX852476 LMT851995:LMT852476 LWP851995:LWP852476 MGL851995:MGL852476 MQH851995:MQH852476 NAD851995:NAD852476 NJZ851995:NJZ852476 NTV851995:NTV852476 ODR851995:ODR852476 ONN851995:ONN852476 OXJ851995:OXJ852476 PHF851995:PHF852476 PRB851995:PRB852476 QAX851995:QAX852476 QKT851995:QKT852476 QUP851995:QUP852476 REL851995:REL852476 ROH851995:ROH852476 RYD851995:RYD852476 SHZ851995:SHZ852476 SRV851995:SRV852476 TBR851995:TBR852476 TLN851995:TLN852476 TVJ851995:TVJ852476 UFF851995:UFF852476 UPB851995:UPB852476 UYX851995:UYX852476 VIT851995:VIT852476 VSP851995:VSP852476 WCL851995:WCL852476 WMH851995:WMH852476 WWD851995:WWD852476 J917531:J918012 JR917531:JR918012 TN917531:TN918012 ADJ917531:ADJ918012 ANF917531:ANF918012 AXB917531:AXB918012 BGX917531:BGX918012 BQT917531:BQT918012 CAP917531:CAP918012 CKL917531:CKL918012 CUH917531:CUH918012 DED917531:DED918012 DNZ917531:DNZ918012 DXV917531:DXV918012 EHR917531:EHR918012 ERN917531:ERN918012 FBJ917531:FBJ918012 FLF917531:FLF918012 FVB917531:FVB918012 GEX917531:GEX918012 GOT917531:GOT918012 GYP917531:GYP918012 HIL917531:HIL918012 HSH917531:HSH918012 ICD917531:ICD918012 ILZ917531:ILZ918012 IVV917531:IVV918012 JFR917531:JFR918012 JPN917531:JPN918012 JZJ917531:JZJ918012 KJF917531:KJF918012 KTB917531:KTB918012 LCX917531:LCX918012 LMT917531:LMT918012 LWP917531:LWP918012 MGL917531:MGL918012 MQH917531:MQH918012 NAD917531:NAD918012 NJZ917531:NJZ918012 NTV917531:NTV918012 ODR917531:ODR918012 ONN917531:ONN918012 OXJ917531:OXJ918012 PHF917531:PHF918012 PRB917531:PRB918012 QAX917531:QAX918012 QKT917531:QKT918012 QUP917531:QUP918012 REL917531:REL918012 ROH917531:ROH918012 RYD917531:RYD918012 SHZ917531:SHZ918012 SRV917531:SRV918012 TBR917531:TBR918012 TLN917531:TLN918012 TVJ917531:TVJ918012 UFF917531:UFF918012 UPB917531:UPB918012 UYX917531:UYX918012 VIT917531:VIT918012 VSP917531:VSP918012 WCL917531:WCL918012 WMH917531:WMH918012 WWD917531:WWD918012 J983067:J983548 JR983067:JR983548 TN983067:TN983548 ADJ983067:ADJ983548 ANF983067:ANF983548 AXB983067:AXB983548 BGX983067:BGX983548 BQT983067:BQT983548 CAP983067:CAP983548 CKL983067:CKL983548 CUH983067:CUH983548 DED983067:DED983548 DNZ983067:DNZ983548 DXV983067:DXV983548 EHR983067:EHR983548 ERN983067:ERN983548 FBJ983067:FBJ983548 FLF983067:FLF983548 FVB983067:FVB983548 GEX983067:GEX983548 GOT983067:GOT983548 GYP983067:GYP983548 HIL983067:HIL983548 HSH983067:HSH983548 ICD983067:ICD983548 ILZ983067:ILZ983548 IVV983067:IVV983548 JFR983067:JFR983548 JPN983067:JPN983548 JZJ983067:JZJ983548 KJF983067:KJF983548 KTB983067:KTB983548 LCX983067:LCX983548 LMT983067:LMT983548 LWP983067:LWP983548 MGL983067:MGL983548 MQH983067:MQH983548 NAD983067:NAD983548 NJZ983067:NJZ983548 NTV983067:NTV983548 ODR983067:ODR983548 ONN983067:ONN983548 OXJ983067:OXJ983548 PHF983067:PHF983548 PRB983067:PRB983548 QAX983067:QAX983548 QKT983067:QKT983548 QUP983067:QUP983548 REL983067:REL983548 ROH983067:ROH983548 RYD983067:RYD983548 SHZ983067:SHZ983548 SRV983067:SRV983548 TBR983067:TBR983548 TLN983067:TLN983548 TVJ983067:TVJ983548 UFF983067:UFF983548 UPB983067:UPB983548 UYX983067:UYX983548 VIT983067:VIT983548 VSP983067:VSP983548 WCL983067:WCL983548 WMH983067:WMH983548 J65563:J66044 JR16:JR508 TN16:TN508 ADJ16:ADJ508 ANF16:ANF508 AXB16:AXB508 BGX16:BGX508 BQT16:BQT508 CAP16:CAP508 CKL16:CKL508 CUH16:CUH508 DED16:DED508 DNZ16:DNZ508 DXV16:DXV508 EHR16:EHR508 ERN16:ERN508 FBJ16:FBJ508 FLF16:FLF508 FVB16:FVB508 GEX16:GEX508 GOT16:GOT508 GYP16:GYP508 HIL16:HIL508 HSH16:HSH508 ICD16:ICD508 ILZ16:ILZ508 IVV16:IVV508 JFR16:JFR508 JPN16:JPN508 JZJ16:JZJ508 KJF16:KJF508 KTB16:KTB508 LCX16:LCX508 LMT16:LMT508 LWP16:LWP508 MGL16:MGL508 MQH16:MQH508 NAD16:NAD508 NJZ16:NJZ508 NTV16:NTV508 ODR16:ODR508 ONN16:ONN508 OXJ16:OXJ508 PHF16:PHF508 PRB16:PRB508 QAX16:QAX508 QKT16:QKT508 QUP16:QUP508 REL16:REL508 ROH16:ROH508 RYD16:RYD508 SHZ16:SHZ508 SRV16:SRV508 TBR16:TBR508 TLN16:TLN508 TVJ16:TVJ508 UFF16:UFF508 UPB16:UPB508 UYX16:UYX508 VIT16:VIT508 VSP16:VSP508 WCL16:WCL508 WMH16:WMH508 WWD16:WWD508 J16:J508" xr:uid="{00000000-0002-0000-0100-000000000000}">
      <formula1>$J$512:$J$516</formula1>
    </dataValidation>
    <dataValidation type="list" allowBlank="1" showInputMessage="1" showErrorMessage="1" sqref="L65563:L66044 TP65563:TP66044 ADL65563:ADL66044 ANH65563:ANH66044 AXD65563:AXD66044 BGZ65563:BGZ66044 BQV65563:BQV66044 CAR65563:CAR66044 CKN65563:CKN66044 CUJ65563:CUJ66044 DEF65563:DEF66044 DOB65563:DOB66044 DXX65563:DXX66044 EHT65563:EHT66044 ERP65563:ERP66044 FBL65563:FBL66044 FLH65563:FLH66044 FVD65563:FVD66044 GEZ65563:GEZ66044 GOV65563:GOV66044 GYR65563:GYR66044 HIN65563:HIN66044 HSJ65563:HSJ66044 ICF65563:ICF66044 IMB65563:IMB66044 IVX65563:IVX66044 JFT65563:JFT66044 JPP65563:JPP66044 JZL65563:JZL66044 KJH65563:KJH66044 KTD65563:KTD66044 LCZ65563:LCZ66044 LMV65563:LMV66044 LWR65563:LWR66044 MGN65563:MGN66044 MQJ65563:MQJ66044 NAF65563:NAF66044 NKB65563:NKB66044 NTX65563:NTX66044 ODT65563:ODT66044 ONP65563:ONP66044 OXL65563:OXL66044 PHH65563:PHH66044 PRD65563:PRD66044 QAZ65563:QAZ66044 QKV65563:QKV66044 QUR65563:QUR66044 REN65563:REN66044 ROJ65563:ROJ66044 RYF65563:RYF66044 SIB65563:SIB66044 SRX65563:SRX66044 TBT65563:TBT66044 TLP65563:TLP66044 TVL65563:TVL66044 UFH65563:UFH66044 UPD65563:UPD66044 UYZ65563:UYZ66044 VIV65563:VIV66044 VSR65563:VSR66044 WCN65563:WCN66044 WMJ65563:WMJ66044 WWF65563:WWF66044 L131099:L131580 JT131099:JT131580 TP131099:TP131580 ADL131099:ADL131580 ANH131099:ANH131580 AXD131099:AXD131580 BGZ131099:BGZ131580 BQV131099:BQV131580 CAR131099:CAR131580 CKN131099:CKN131580 CUJ131099:CUJ131580 DEF131099:DEF131580 DOB131099:DOB131580 DXX131099:DXX131580 EHT131099:EHT131580 ERP131099:ERP131580 FBL131099:FBL131580 FLH131099:FLH131580 FVD131099:FVD131580 GEZ131099:GEZ131580 GOV131099:GOV131580 GYR131099:GYR131580 HIN131099:HIN131580 HSJ131099:HSJ131580 ICF131099:ICF131580 IMB131099:IMB131580 IVX131099:IVX131580 JFT131099:JFT131580 JPP131099:JPP131580 JZL131099:JZL131580 KJH131099:KJH131580 KTD131099:KTD131580 LCZ131099:LCZ131580 LMV131099:LMV131580 LWR131099:LWR131580 MGN131099:MGN131580 MQJ131099:MQJ131580 NAF131099:NAF131580 NKB131099:NKB131580 NTX131099:NTX131580 ODT131099:ODT131580 ONP131099:ONP131580 OXL131099:OXL131580 PHH131099:PHH131580 PRD131099:PRD131580 QAZ131099:QAZ131580 QKV131099:QKV131580 QUR131099:QUR131580 REN131099:REN131580 ROJ131099:ROJ131580 RYF131099:RYF131580 SIB131099:SIB131580 SRX131099:SRX131580 TBT131099:TBT131580 TLP131099:TLP131580 TVL131099:TVL131580 UFH131099:UFH131580 UPD131099:UPD131580 UYZ131099:UYZ131580 VIV131099:VIV131580 VSR131099:VSR131580 WCN131099:WCN131580 WMJ131099:WMJ131580 WWF131099:WWF131580 L196635:L197116 JT196635:JT197116 TP196635:TP197116 ADL196635:ADL197116 ANH196635:ANH197116 AXD196635:AXD197116 BGZ196635:BGZ197116 BQV196635:BQV197116 CAR196635:CAR197116 CKN196635:CKN197116 CUJ196635:CUJ197116 DEF196635:DEF197116 DOB196635:DOB197116 DXX196635:DXX197116 EHT196635:EHT197116 ERP196635:ERP197116 FBL196635:FBL197116 FLH196635:FLH197116 FVD196635:FVD197116 GEZ196635:GEZ197116 GOV196635:GOV197116 GYR196635:GYR197116 HIN196635:HIN197116 HSJ196635:HSJ197116 ICF196635:ICF197116 IMB196635:IMB197116 IVX196635:IVX197116 JFT196635:JFT197116 JPP196635:JPP197116 JZL196635:JZL197116 KJH196635:KJH197116 KTD196635:KTD197116 LCZ196635:LCZ197116 LMV196635:LMV197116 LWR196635:LWR197116 MGN196635:MGN197116 MQJ196635:MQJ197116 NAF196635:NAF197116 NKB196635:NKB197116 NTX196635:NTX197116 ODT196635:ODT197116 ONP196635:ONP197116 OXL196635:OXL197116 PHH196635:PHH197116 PRD196635:PRD197116 QAZ196635:QAZ197116 QKV196635:QKV197116 QUR196635:QUR197116 REN196635:REN197116 ROJ196635:ROJ197116 RYF196635:RYF197116 SIB196635:SIB197116 SRX196635:SRX197116 TBT196635:TBT197116 TLP196635:TLP197116 TVL196635:TVL197116 UFH196635:UFH197116 UPD196635:UPD197116 UYZ196635:UYZ197116 VIV196635:VIV197116 VSR196635:VSR197116 WCN196635:WCN197116 WMJ196635:WMJ197116 WWF196635:WWF197116 L262171:L262652 JT262171:JT262652 TP262171:TP262652 ADL262171:ADL262652 ANH262171:ANH262652 AXD262171:AXD262652 BGZ262171:BGZ262652 BQV262171:BQV262652 CAR262171:CAR262652 CKN262171:CKN262652 CUJ262171:CUJ262652 DEF262171:DEF262652 DOB262171:DOB262652 DXX262171:DXX262652 EHT262171:EHT262652 ERP262171:ERP262652 FBL262171:FBL262652 FLH262171:FLH262652 FVD262171:FVD262652 GEZ262171:GEZ262652 GOV262171:GOV262652 GYR262171:GYR262652 HIN262171:HIN262652 HSJ262171:HSJ262652 ICF262171:ICF262652 IMB262171:IMB262652 IVX262171:IVX262652 JFT262171:JFT262652 JPP262171:JPP262652 JZL262171:JZL262652 KJH262171:KJH262652 KTD262171:KTD262652 LCZ262171:LCZ262652 LMV262171:LMV262652 LWR262171:LWR262652 MGN262171:MGN262652 MQJ262171:MQJ262652 NAF262171:NAF262652 NKB262171:NKB262652 NTX262171:NTX262652 ODT262171:ODT262652 ONP262171:ONP262652 OXL262171:OXL262652 PHH262171:PHH262652 PRD262171:PRD262652 QAZ262171:QAZ262652 QKV262171:QKV262652 QUR262171:QUR262652 REN262171:REN262652 ROJ262171:ROJ262652 RYF262171:RYF262652 SIB262171:SIB262652 SRX262171:SRX262652 TBT262171:TBT262652 TLP262171:TLP262652 TVL262171:TVL262652 UFH262171:UFH262652 UPD262171:UPD262652 UYZ262171:UYZ262652 VIV262171:VIV262652 VSR262171:VSR262652 WCN262171:WCN262652 WMJ262171:WMJ262652 WWF262171:WWF262652 L327707:L328188 JT327707:JT328188 TP327707:TP328188 ADL327707:ADL328188 ANH327707:ANH328188 AXD327707:AXD328188 BGZ327707:BGZ328188 BQV327707:BQV328188 CAR327707:CAR328188 CKN327707:CKN328188 CUJ327707:CUJ328188 DEF327707:DEF328188 DOB327707:DOB328188 DXX327707:DXX328188 EHT327707:EHT328188 ERP327707:ERP328188 FBL327707:FBL328188 FLH327707:FLH328188 FVD327707:FVD328188 GEZ327707:GEZ328188 GOV327707:GOV328188 GYR327707:GYR328188 HIN327707:HIN328188 HSJ327707:HSJ328188 ICF327707:ICF328188 IMB327707:IMB328188 IVX327707:IVX328188 JFT327707:JFT328188 JPP327707:JPP328188 JZL327707:JZL328188 KJH327707:KJH328188 KTD327707:KTD328188 LCZ327707:LCZ328188 LMV327707:LMV328188 LWR327707:LWR328188 MGN327707:MGN328188 MQJ327707:MQJ328188 NAF327707:NAF328188 NKB327707:NKB328188 NTX327707:NTX328188 ODT327707:ODT328188 ONP327707:ONP328188 OXL327707:OXL328188 PHH327707:PHH328188 PRD327707:PRD328188 QAZ327707:QAZ328188 QKV327707:QKV328188 QUR327707:QUR328188 REN327707:REN328188 ROJ327707:ROJ328188 RYF327707:RYF328188 SIB327707:SIB328188 SRX327707:SRX328188 TBT327707:TBT328188 TLP327707:TLP328188 TVL327707:TVL328188 UFH327707:UFH328188 UPD327707:UPD328188 UYZ327707:UYZ328188 VIV327707:VIV328188 VSR327707:VSR328188 WCN327707:WCN328188 WMJ327707:WMJ328188 WWF327707:WWF328188 L393243:L393724 JT393243:JT393724 TP393243:TP393724 ADL393243:ADL393724 ANH393243:ANH393724 AXD393243:AXD393724 BGZ393243:BGZ393724 BQV393243:BQV393724 CAR393243:CAR393724 CKN393243:CKN393724 CUJ393243:CUJ393724 DEF393243:DEF393724 DOB393243:DOB393724 DXX393243:DXX393724 EHT393243:EHT393724 ERP393243:ERP393724 FBL393243:FBL393724 FLH393243:FLH393724 FVD393243:FVD393724 GEZ393243:GEZ393724 GOV393243:GOV393724 GYR393243:GYR393724 HIN393243:HIN393724 HSJ393243:HSJ393724 ICF393243:ICF393724 IMB393243:IMB393724 IVX393243:IVX393724 JFT393243:JFT393724 JPP393243:JPP393724 JZL393243:JZL393724 KJH393243:KJH393724 KTD393243:KTD393724 LCZ393243:LCZ393724 LMV393243:LMV393724 LWR393243:LWR393724 MGN393243:MGN393724 MQJ393243:MQJ393724 NAF393243:NAF393724 NKB393243:NKB393724 NTX393243:NTX393724 ODT393243:ODT393724 ONP393243:ONP393724 OXL393243:OXL393724 PHH393243:PHH393724 PRD393243:PRD393724 QAZ393243:QAZ393724 QKV393243:QKV393724 QUR393243:QUR393724 REN393243:REN393724 ROJ393243:ROJ393724 RYF393243:RYF393724 SIB393243:SIB393724 SRX393243:SRX393724 TBT393243:TBT393724 TLP393243:TLP393724 TVL393243:TVL393724 UFH393243:UFH393724 UPD393243:UPD393724 UYZ393243:UYZ393724 VIV393243:VIV393724 VSR393243:VSR393724 WCN393243:WCN393724 WMJ393243:WMJ393724 WWF393243:WWF393724 L458779:L459260 JT458779:JT459260 TP458779:TP459260 ADL458779:ADL459260 ANH458779:ANH459260 AXD458779:AXD459260 BGZ458779:BGZ459260 BQV458779:BQV459260 CAR458779:CAR459260 CKN458779:CKN459260 CUJ458779:CUJ459260 DEF458779:DEF459260 DOB458779:DOB459260 DXX458779:DXX459260 EHT458779:EHT459260 ERP458779:ERP459260 FBL458779:FBL459260 FLH458779:FLH459260 FVD458779:FVD459260 GEZ458779:GEZ459260 GOV458779:GOV459260 GYR458779:GYR459260 HIN458779:HIN459260 HSJ458779:HSJ459260 ICF458779:ICF459260 IMB458779:IMB459260 IVX458779:IVX459260 JFT458779:JFT459260 JPP458779:JPP459260 JZL458779:JZL459260 KJH458779:KJH459260 KTD458779:KTD459260 LCZ458779:LCZ459260 LMV458779:LMV459260 LWR458779:LWR459260 MGN458779:MGN459260 MQJ458779:MQJ459260 NAF458779:NAF459260 NKB458779:NKB459260 NTX458779:NTX459260 ODT458779:ODT459260 ONP458779:ONP459260 OXL458779:OXL459260 PHH458779:PHH459260 PRD458779:PRD459260 QAZ458779:QAZ459260 QKV458779:QKV459260 QUR458779:QUR459260 REN458779:REN459260 ROJ458779:ROJ459260 RYF458779:RYF459260 SIB458779:SIB459260 SRX458779:SRX459260 TBT458779:TBT459260 TLP458779:TLP459260 TVL458779:TVL459260 UFH458779:UFH459260 UPD458779:UPD459260 UYZ458779:UYZ459260 VIV458779:VIV459260 VSR458779:VSR459260 WCN458779:WCN459260 WMJ458779:WMJ459260 WWF458779:WWF459260 L524315:L524796 JT524315:JT524796 TP524315:TP524796 ADL524315:ADL524796 ANH524315:ANH524796 AXD524315:AXD524796 BGZ524315:BGZ524796 BQV524315:BQV524796 CAR524315:CAR524796 CKN524315:CKN524796 CUJ524315:CUJ524796 DEF524315:DEF524796 DOB524315:DOB524796 DXX524315:DXX524796 EHT524315:EHT524796 ERP524315:ERP524796 FBL524315:FBL524796 FLH524315:FLH524796 FVD524315:FVD524796 GEZ524315:GEZ524796 GOV524315:GOV524796 GYR524315:GYR524796 HIN524315:HIN524796 HSJ524315:HSJ524796 ICF524315:ICF524796 IMB524315:IMB524796 IVX524315:IVX524796 JFT524315:JFT524796 JPP524315:JPP524796 JZL524315:JZL524796 KJH524315:KJH524796 KTD524315:KTD524796 LCZ524315:LCZ524796 LMV524315:LMV524796 LWR524315:LWR524796 MGN524315:MGN524796 MQJ524315:MQJ524796 NAF524315:NAF524796 NKB524315:NKB524796 NTX524315:NTX524796 ODT524315:ODT524796 ONP524315:ONP524796 OXL524315:OXL524796 PHH524315:PHH524796 PRD524315:PRD524796 QAZ524315:QAZ524796 QKV524315:QKV524796 QUR524315:QUR524796 REN524315:REN524796 ROJ524315:ROJ524796 RYF524315:RYF524796 SIB524315:SIB524796 SRX524315:SRX524796 TBT524315:TBT524796 TLP524315:TLP524796 TVL524315:TVL524796 UFH524315:UFH524796 UPD524315:UPD524796 UYZ524315:UYZ524796 VIV524315:VIV524796 VSR524315:VSR524796 WCN524315:WCN524796 WMJ524315:WMJ524796 WWF524315:WWF524796 L589851:L590332 JT589851:JT590332 TP589851:TP590332 ADL589851:ADL590332 ANH589851:ANH590332 AXD589851:AXD590332 BGZ589851:BGZ590332 BQV589851:BQV590332 CAR589851:CAR590332 CKN589851:CKN590332 CUJ589851:CUJ590332 DEF589851:DEF590332 DOB589851:DOB590332 DXX589851:DXX590332 EHT589851:EHT590332 ERP589851:ERP590332 FBL589851:FBL590332 FLH589851:FLH590332 FVD589851:FVD590332 GEZ589851:GEZ590332 GOV589851:GOV590332 GYR589851:GYR590332 HIN589851:HIN590332 HSJ589851:HSJ590332 ICF589851:ICF590332 IMB589851:IMB590332 IVX589851:IVX590332 JFT589851:JFT590332 JPP589851:JPP590332 JZL589851:JZL590332 KJH589851:KJH590332 KTD589851:KTD590332 LCZ589851:LCZ590332 LMV589851:LMV590332 LWR589851:LWR590332 MGN589851:MGN590332 MQJ589851:MQJ590332 NAF589851:NAF590332 NKB589851:NKB590332 NTX589851:NTX590332 ODT589851:ODT590332 ONP589851:ONP590332 OXL589851:OXL590332 PHH589851:PHH590332 PRD589851:PRD590332 QAZ589851:QAZ590332 QKV589851:QKV590332 QUR589851:QUR590332 REN589851:REN590332 ROJ589851:ROJ590332 RYF589851:RYF590332 SIB589851:SIB590332 SRX589851:SRX590332 TBT589851:TBT590332 TLP589851:TLP590332 TVL589851:TVL590332 UFH589851:UFH590332 UPD589851:UPD590332 UYZ589851:UYZ590332 VIV589851:VIV590332 VSR589851:VSR590332 WCN589851:WCN590332 WMJ589851:WMJ590332 WWF589851:WWF590332 L655387:L655868 JT655387:JT655868 TP655387:TP655868 ADL655387:ADL655868 ANH655387:ANH655868 AXD655387:AXD655868 BGZ655387:BGZ655868 BQV655387:BQV655868 CAR655387:CAR655868 CKN655387:CKN655868 CUJ655387:CUJ655868 DEF655387:DEF655868 DOB655387:DOB655868 DXX655387:DXX655868 EHT655387:EHT655868 ERP655387:ERP655868 FBL655387:FBL655868 FLH655387:FLH655868 FVD655387:FVD655868 GEZ655387:GEZ655868 GOV655387:GOV655868 GYR655387:GYR655868 HIN655387:HIN655868 HSJ655387:HSJ655868 ICF655387:ICF655868 IMB655387:IMB655868 IVX655387:IVX655868 JFT655387:JFT655868 JPP655387:JPP655868 JZL655387:JZL655868 KJH655387:KJH655868 KTD655387:KTD655868 LCZ655387:LCZ655868 LMV655387:LMV655868 LWR655387:LWR655868 MGN655387:MGN655868 MQJ655387:MQJ655868 NAF655387:NAF655868 NKB655387:NKB655868 NTX655387:NTX655868 ODT655387:ODT655868 ONP655387:ONP655868 OXL655387:OXL655868 PHH655387:PHH655868 PRD655387:PRD655868 QAZ655387:QAZ655868 QKV655387:QKV655868 QUR655387:QUR655868 REN655387:REN655868 ROJ655387:ROJ655868 RYF655387:RYF655868 SIB655387:SIB655868 SRX655387:SRX655868 TBT655387:TBT655868 TLP655387:TLP655868 TVL655387:TVL655868 UFH655387:UFH655868 UPD655387:UPD655868 UYZ655387:UYZ655868 VIV655387:VIV655868 VSR655387:VSR655868 WCN655387:WCN655868 WMJ655387:WMJ655868 WWF655387:WWF655868 L720923:L721404 JT720923:JT721404 TP720923:TP721404 ADL720923:ADL721404 ANH720923:ANH721404 AXD720923:AXD721404 BGZ720923:BGZ721404 BQV720923:BQV721404 CAR720923:CAR721404 CKN720923:CKN721404 CUJ720923:CUJ721404 DEF720923:DEF721404 DOB720923:DOB721404 DXX720923:DXX721404 EHT720923:EHT721404 ERP720923:ERP721404 FBL720923:FBL721404 FLH720923:FLH721404 FVD720923:FVD721404 GEZ720923:GEZ721404 GOV720923:GOV721404 GYR720923:GYR721404 HIN720923:HIN721404 HSJ720923:HSJ721404 ICF720923:ICF721404 IMB720923:IMB721404 IVX720923:IVX721404 JFT720923:JFT721404 JPP720923:JPP721404 JZL720923:JZL721404 KJH720923:KJH721404 KTD720923:KTD721404 LCZ720923:LCZ721404 LMV720923:LMV721404 LWR720923:LWR721404 MGN720923:MGN721404 MQJ720923:MQJ721404 NAF720923:NAF721404 NKB720923:NKB721404 NTX720923:NTX721404 ODT720923:ODT721404 ONP720923:ONP721404 OXL720923:OXL721404 PHH720923:PHH721404 PRD720923:PRD721404 QAZ720923:QAZ721404 QKV720923:QKV721404 QUR720923:QUR721404 REN720923:REN721404 ROJ720923:ROJ721404 RYF720923:RYF721404 SIB720923:SIB721404 SRX720923:SRX721404 TBT720923:TBT721404 TLP720923:TLP721404 TVL720923:TVL721404 UFH720923:UFH721404 UPD720923:UPD721404 UYZ720923:UYZ721404 VIV720923:VIV721404 VSR720923:VSR721404 WCN720923:WCN721404 WMJ720923:WMJ721404 WWF720923:WWF721404 L786459:L786940 JT786459:JT786940 TP786459:TP786940 ADL786459:ADL786940 ANH786459:ANH786940 AXD786459:AXD786940 BGZ786459:BGZ786940 BQV786459:BQV786940 CAR786459:CAR786940 CKN786459:CKN786940 CUJ786459:CUJ786940 DEF786459:DEF786940 DOB786459:DOB786940 DXX786459:DXX786940 EHT786459:EHT786940 ERP786459:ERP786940 FBL786459:FBL786940 FLH786459:FLH786940 FVD786459:FVD786940 GEZ786459:GEZ786940 GOV786459:GOV786940 GYR786459:GYR786940 HIN786459:HIN786940 HSJ786459:HSJ786940 ICF786459:ICF786940 IMB786459:IMB786940 IVX786459:IVX786940 JFT786459:JFT786940 JPP786459:JPP786940 JZL786459:JZL786940 KJH786459:KJH786940 KTD786459:KTD786940 LCZ786459:LCZ786940 LMV786459:LMV786940 LWR786459:LWR786940 MGN786459:MGN786940 MQJ786459:MQJ786940 NAF786459:NAF786940 NKB786459:NKB786940 NTX786459:NTX786940 ODT786459:ODT786940 ONP786459:ONP786940 OXL786459:OXL786940 PHH786459:PHH786940 PRD786459:PRD786940 QAZ786459:QAZ786940 QKV786459:QKV786940 QUR786459:QUR786940 REN786459:REN786940 ROJ786459:ROJ786940 RYF786459:RYF786940 SIB786459:SIB786940 SRX786459:SRX786940 TBT786459:TBT786940 TLP786459:TLP786940 TVL786459:TVL786940 UFH786459:UFH786940 UPD786459:UPD786940 UYZ786459:UYZ786940 VIV786459:VIV786940 VSR786459:VSR786940 WCN786459:WCN786940 WMJ786459:WMJ786940 WWF786459:WWF786940 L851995:L852476 JT851995:JT852476 TP851995:TP852476 ADL851995:ADL852476 ANH851995:ANH852476 AXD851995:AXD852476 BGZ851995:BGZ852476 BQV851995:BQV852476 CAR851995:CAR852476 CKN851995:CKN852476 CUJ851995:CUJ852476 DEF851995:DEF852476 DOB851995:DOB852476 DXX851995:DXX852476 EHT851995:EHT852476 ERP851995:ERP852476 FBL851995:FBL852476 FLH851995:FLH852476 FVD851995:FVD852476 GEZ851995:GEZ852476 GOV851995:GOV852476 GYR851995:GYR852476 HIN851995:HIN852476 HSJ851995:HSJ852476 ICF851995:ICF852476 IMB851995:IMB852476 IVX851995:IVX852476 JFT851995:JFT852476 JPP851995:JPP852476 JZL851995:JZL852476 KJH851995:KJH852476 KTD851995:KTD852476 LCZ851995:LCZ852476 LMV851995:LMV852476 LWR851995:LWR852476 MGN851995:MGN852476 MQJ851995:MQJ852476 NAF851995:NAF852476 NKB851995:NKB852476 NTX851995:NTX852476 ODT851995:ODT852476 ONP851995:ONP852476 OXL851995:OXL852476 PHH851995:PHH852476 PRD851995:PRD852476 QAZ851995:QAZ852476 QKV851995:QKV852476 QUR851995:QUR852476 REN851995:REN852476 ROJ851995:ROJ852476 RYF851995:RYF852476 SIB851995:SIB852476 SRX851995:SRX852476 TBT851995:TBT852476 TLP851995:TLP852476 TVL851995:TVL852476 UFH851995:UFH852476 UPD851995:UPD852476 UYZ851995:UYZ852476 VIV851995:VIV852476 VSR851995:VSR852476 WCN851995:WCN852476 WMJ851995:WMJ852476 WWF851995:WWF852476 L917531:L918012 JT917531:JT918012 TP917531:TP918012 ADL917531:ADL918012 ANH917531:ANH918012 AXD917531:AXD918012 BGZ917531:BGZ918012 BQV917531:BQV918012 CAR917531:CAR918012 CKN917531:CKN918012 CUJ917531:CUJ918012 DEF917531:DEF918012 DOB917531:DOB918012 DXX917531:DXX918012 EHT917531:EHT918012 ERP917531:ERP918012 FBL917531:FBL918012 FLH917531:FLH918012 FVD917531:FVD918012 GEZ917531:GEZ918012 GOV917531:GOV918012 GYR917531:GYR918012 HIN917531:HIN918012 HSJ917531:HSJ918012 ICF917531:ICF918012 IMB917531:IMB918012 IVX917531:IVX918012 JFT917531:JFT918012 JPP917531:JPP918012 JZL917531:JZL918012 KJH917531:KJH918012 KTD917531:KTD918012 LCZ917531:LCZ918012 LMV917531:LMV918012 LWR917531:LWR918012 MGN917531:MGN918012 MQJ917531:MQJ918012 NAF917531:NAF918012 NKB917531:NKB918012 NTX917531:NTX918012 ODT917531:ODT918012 ONP917531:ONP918012 OXL917531:OXL918012 PHH917531:PHH918012 PRD917531:PRD918012 QAZ917531:QAZ918012 QKV917531:QKV918012 QUR917531:QUR918012 REN917531:REN918012 ROJ917531:ROJ918012 RYF917531:RYF918012 SIB917531:SIB918012 SRX917531:SRX918012 TBT917531:TBT918012 TLP917531:TLP918012 TVL917531:TVL918012 UFH917531:UFH918012 UPD917531:UPD918012 UYZ917531:UYZ918012 VIV917531:VIV918012 VSR917531:VSR918012 WCN917531:WCN918012 WMJ917531:WMJ918012 WWF917531:WWF918012 L983067:L983548 JT983067:JT983548 TP983067:TP983548 ADL983067:ADL983548 ANH983067:ANH983548 AXD983067:AXD983548 BGZ983067:BGZ983548 BQV983067:BQV983548 CAR983067:CAR983548 CKN983067:CKN983548 CUJ983067:CUJ983548 DEF983067:DEF983548 DOB983067:DOB983548 DXX983067:DXX983548 EHT983067:EHT983548 ERP983067:ERP983548 FBL983067:FBL983548 FLH983067:FLH983548 FVD983067:FVD983548 GEZ983067:GEZ983548 GOV983067:GOV983548 GYR983067:GYR983548 HIN983067:HIN983548 HSJ983067:HSJ983548 ICF983067:ICF983548 IMB983067:IMB983548 IVX983067:IVX983548 JFT983067:JFT983548 JPP983067:JPP983548 JZL983067:JZL983548 KJH983067:KJH983548 KTD983067:KTD983548 LCZ983067:LCZ983548 LMV983067:LMV983548 LWR983067:LWR983548 MGN983067:MGN983548 MQJ983067:MQJ983548 NAF983067:NAF983548 NKB983067:NKB983548 NTX983067:NTX983548 ODT983067:ODT983548 ONP983067:ONP983548 OXL983067:OXL983548 PHH983067:PHH983548 PRD983067:PRD983548 QAZ983067:QAZ983548 QKV983067:QKV983548 QUR983067:QUR983548 REN983067:REN983548 ROJ983067:ROJ983548 RYF983067:RYF983548 SIB983067:SIB983548 SRX983067:SRX983548 TBT983067:TBT983548 TLP983067:TLP983548 TVL983067:TVL983548 UFH983067:UFH983548 UPD983067:UPD983548 UYZ983067:UYZ983548 VIV983067:VIV983548 VSR983067:VSR983548 WCN983067:WCN983548 WMJ983067:WMJ983548 WWF983067:WWF983548 R65563:R66044 R131099:R131580 R196635:R197116 R262171:R262652 R327707:R328188 R393243:R393724 R458779:R459260 R524315:R524796 R589851:R590332 R655387:R655868 R720923:R721404 R786459:R786940 R851995:R852476 R917531:R918012 R983067:R983548 X983067:X983548 X65563:X66044 X131099:X131580 X196635:X197116 X262171:X262652 X327707:X328188 X393243:X393724 X458779:X459260 X524315:X524796 X589851:X590332 X655387:X655868 X720923:X721404 X786459:X786940 X851995:X852476 X917531:X918012 JT65563:JT66044 JT16:JT508 TP16:TP508 ADL16:ADL508 ANH16:ANH508 AXD16:AXD508 BGZ16:BGZ508 BQV16:BQV508 CAR16:CAR508 CKN16:CKN508 CUJ16:CUJ508 DEF16:DEF508 DOB16:DOB508 DXX16:DXX508 EHT16:EHT508 ERP16:ERP508 FBL16:FBL508 FLH16:FLH508 FVD16:FVD508 GEZ16:GEZ508 GOV16:GOV508 GYR16:GYR508 HIN16:HIN508 HSJ16:HSJ508 ICF16:ICF508 IMB16:IMB508 IVX16:IVX508 JFT16:JFT508 JPP16:JPP508 JZL16:JZL508 KJH16:KJH508 KTD16:KTD508 LCZ16:LCZ508 LMV16:LMV508 LWR16:LWR508 MGN16:MGN508 MQJ16:MQJ508 NAF16:NAF508 NKB16:NKB508 NTX16:NTX508 ODT16:ODT508 ONP16:ONP508 OXL16:OXL508 PHH16:PHH508 PRD16:PRD508 QAZ16:QAZ508 QKV16:QKV508 QUR16:QUR508 REN16:REN508 ROJ16:ROJ508 RYF16:RYF508 SIB16:SIB508 SRX16:SRX508 TBT16:TBT508 TLP16:TLP508 TVL16:TVL508 UFH16:UFH508 UPD16:UPD508 UYZ16:UYZ508 VIV16:VIV508 VSR16:VSR508 WCN16:WCN508 WMJ16:WMJ508 WWF16:WWF508 R16:R508 X16:X508 L16:L508" xr:uid="{00000000-0002-0000-0100-000001000000}">
      <formula1>$L$512:$L$514</formula1>
    </dataValidation>
    <dataValidation type="list" allowBlank="1" showInputMessage="1" showErrorMessage="1" sqref="I510 JQ510 TM510 ADI510 ANE510 AXA510 BGW510 BQS510 CAO510 CKK510 CUG510 DEC510 DNY510 DXU510 EHQ510 ERM510 FBI510 FLE510 FVA510 GEW510 GOS510 GYO510 HIK510 HSG510 ICC510 ILY510 IVU510 JFQ510 JPM510 JZI510 KJE510 KTA510 LCW510 LMS510 LWO510 MGK510 MQG510 NAC510 NJY510 NTU510 ODQ510 ONM510 OXI510 PHE510 PRA510 QAW510 QKS510 QUO510 REK510 ROG510 RYC510 SHY510 SRU510 TBQ510 TLM510 TVI510 UFE510 UPA510 UYW510 VIS510 VSO510 WCK510 WMG510 WWC510 I66046 JQ66046 TM66046 ADI66046 ANE66046 AXA66046 BGW66046 BQS66046 CAO66046 CKK66046 CUG66046 DEC66046 DNY66046 DXU66046 EHQ66046 ERM66046 FBI66046 FLE66046 FVA66046 GEW66046 GOS66046 GYO66046 HIK66046 HSG66046 ICC66046 ILY66046 IVU66046 JFQ66046 JPM66046 JZI66046 KJE66046 KTA66046 LCW66046 LMS66046 LWO66046 MGK66046 MQG66046 NAC66046 NJY66046 NTU66046 ODQ66046 ONM66046 OXI66046 PHE66046 PRA66046 QAW66046 QKS66046 QUO66046 REK66046 ROG66046 RYC66046 SHY66046 SRU66046 TBQ66046 TLM66046 TVI66046 UFE66046 UPA66046 UYW66046 VIS66046 VSO66046 WCK66046 WMG66046 WWC66046 I131582 JQ131582 TM131582 ADI131582 ANE131582 AXA131582 BGW131582 BQS131582 CAO131582 CKK131582 CUG131582 DEC131582 DNY131582 DXU131582 EHQ131582 ERM131582 FBI131582 FLE131582 FVA131582 GEW131582 GOS131582 GYO131582 HIK131582 HSG131582 ICC131582 ILY131582 IVU131582 JFQ131582 JPM131582 JZI131582 KJE131582 KTA131582 LCW131582 LMS131582 LWO131582 MGK131582 MQG131582 NAC131582 NJY131582 NTU131582 ODQ131582 ONM131582 OXI131582 PHE131582 PRA131582 QAW131582 QKS131582 QUO131582 REK131582 ROG131582 RYC131582 SHY131582 SRU131582 TBQ131582 TLM131582 TVI131582 UFE131582 UPA131582 UYW131582 VIS131582 VSO131582 WCK131582 WMG131582 WWC131582 I197118 JQ197118 TM197118 ADI197118 ANE197118 AXA197118 BGW197118 BQS197118 CAO197118 CKK197118 CUG197118 DEC197118 DNY197118 DXU197118 EHQ197118 ERM197118 FBI197118 FLE197118 FVA197118 GEW197118 GOS197118 GYO197118 HIK197118 HSG197118 ICC197118 ILY197118 IVU197118 JFQ197118 JPM197118 JZI197118 KJE197118 KTA197118 LCW197118 LMS197118 LWO197118 MGK197118 MQG197118 NAC197118 NJY197118 NTU197118 ODQ197118 ONM197118 OXI197118 PHE197118 PRA197118 QAW197118 QKS197118 QUO197118 REK197118 ROG197118 RYC197118 SHY197118 SRU197118 TBQ197118 TLM197118 TVI197118 UFE197118 UPA197118 UYW197118 VIS197118 VSO197118 WCK197118 WMG197118 WWC197118 I262654 JQ262654 TM262654 ADI262654 ANE262654 AXA262654 BGW262654 BQS262654 CAO262654 CKK262654 CUG262654 DEC262654 DNY262654 DXU262654 EHQ262654 ERM262654 FBI262654 FLE262654 FVA262654 GEW262654 GOS262654 GYO262654 HIK262654 HSG262654 ICC262654 ILY262654 IVU262654 JFQ262654 JPM262654 JZI262654 KJE262654 KTA262654 LCW262654 LMS262654 LWO262654 MGK262654 MQG262654 NAC262654 NJY262654 NTU262654 ODQ262654 ONM262654 OXI262654 PHE262654 PRA262654 QAW262654 QKS262654 QUO262654 REK262654 ROG262654 RYC262654 SHY262654 SRU262654 TBQ262654 TLM262654 TVI262654 UFE262654 UPA262654 UYW262654 VIS262654 VSO262654 WCK262654 WMG262654 WWC262654 I328190 JQ328190 TM328190 ADI328190 ANE328190 AXA328190 BGW328190 BQS328190 CAO328190 CKK328190 CUG328190 DEC328190 DNY328190 DXU328190 EHQ328190 ERM328190 FBI328190 FLE328190 FVA328190 GEW328190 GOS328190 GYO328190 HIK328190 HSG328190 ICC328190 ILY328190 IVU328190 JFQ328190 JPM328190 JZI328190 KJE328190 KTA328190 LCW328190 LMS328190 LWO328190 MGK328190 MQG328190 NAC328190 NJY328190 NTU328190 ODQ328190 ONM328190 OXI328190 PHE328190 PRA328190 QAW328190 QKS328190 QUO328190 REK328190 ROG328190 RYC328190 SHY328190 SRU328190 TBQ328190 TLM328190 TVI328190 UFE328190 UPA328190 UYW328190 VIS328190 VSO328190 WCK328190 WMG328190 WWC328190 I393726 JQ393726 TM393726 ADI393726 ANE393726 AXA393726 BGW393726 BQS393726 CAO393726 CKK393726 CUG393726 DEC393726 DNY393726 DXU393726 EHQ393726 ERM393726 FBI393726 FLE393726 FVA393726 GEW393726 GOS393726 GYO393726 HIK393726 HSG393726 ICC393726 ILY393726 IVU393726 JFQ393726 JPM393726 JZI393726 KJE393726 KTA393726 LCW393726 LMS393726 LWO393726 MGK393726 MQG393726 NAC393726 NJY393726 NTU393726 ODQ393726 ONM393726 OXI393726 PHE393726 PRA393726 QAW393726 QKS393726 QUO393726 REK393726 ROG393726 RYC393726 SHY393726 SRU393726 TBQ393726 TLM393726 TVI393726 UFE393726 UPA393726 UYW393726 VIS393726 VSO393726 WCK393726 WMG393726 WWC393726 I459262 JQ459262 TM459262 ADI459262 ANE459262 AXA459262 BGW459262 BQS459262 CAO459262 CKK459262 CUG459262 DEC459262 DNY459262 DXU459262 EHQ459262 ERM459262 FBI459262 FLE459262 FVA459262 GEW459262 GOS459262 GYO459262 HIK459262 HSG459262 ICC459262 ILY459262 IVU459262 JFQ459262 JPM459262 JZI459262 KJE459262 KTA459262 LCW459262 LMS459262 LWO459262 MGK459262 MQG459262 NAC459262 NJY459262 NTU459262 ODQ459262 ONM459262 OXI459262 PHE459262 PRA459262 QAW459262 QKS459262 QUO459262 REK459262 ROG459262 RYC459262 SHY459262 SRU459262 TBQ459262 TLM459262 TVI459262 UFE459262 UPA459262 UYW459262 VIS459262 VSO459262 WCK459262 WMG459262 WWC459262 I524798 JQ524798 TM524798 ADI524798 ANE524798 AXA524798 BGW524798 BQS524798 CAO524798 CKK524798 CUG524798 DEC524798 DNY524798 DXU524798 EHQ524798 ERM524798 FBI524798 FLE524798 FVA524798 GEW524798 GOS524798 GYO524798 HIK524798 HSG524798 ICC524798 ILY524798 IVU524798 JFQ524798 JPM524798 JZI524798 KJE524798 KTA524798 LCW524798 LMS524798 LWO524798 MGK524798 MQG524798 NAC524798 NJY524798 NTU524798 ODQ524798 ONM524798 OXI524798 PHE524798 PRA524798 QAW524798 QKS524798 QUO524798 REK524798 ROG524798 RYC524798 SHY524798 SRU524798 TBQ524798 TLM524798 TVI524798 UFE524798 UPA524798 UYW524798 VIS524798 VSO524798 WCK524798 WMG524798 WWC524798 I590334 JQ590334 TM590334 ADI590334 ANE590334 AXA590334 BGW590334 BQS590334 CAO590334 CKK590334 CUG590334 DEC590334 DNY590334 DXU590334 EHQ590334 ERM590334 FBI590334 FLE590334 FVA590334 GEW590334 GOS590334 GYO590334 HIK590334 HSG590334 ICC590334 ILY590334 IVU590334 JFQ590334 JPM590334 JZI590334 KJE590334 KTA590334 LCW590334 LMS590334 LWO590334 MGK590334 MQG590334 NAC590334 NJY590334 NTU590334 ODQ590334 ONM590334 OXI590334 PHE590334 PRA590334 QAW590334 QKS590334 QUO590334 REK590334 ROG590334 RYC590334 SHY590334 SRU590334 TBQ590334 TLM590334 TVI590334 UFE590334 UPA590334 UYW590334 VIS590334 VSO590334 WCK590334 WMG590334 WWC590334 I655870 JQ655870 TM655870 ADI655870 ANE655870 AXA655870 BGW655870 BQS655870 CAO655870 CKK655870 CUG655870 DEC655870 DNY655870 DXU655870 EHQ655870 ERM655870 FBI655870 FLE655870 FVA655870 GEW655870 GOS655870 GYO655870 HIK655870 HSG655870 ICC655870 ILY655870 IVU655870 JFQ655870 JPM655870 JZI655870 KJE655870 KTA655870 LCW655870 LMS655870 LWO655870 MGK655870 MQG655870 NAC655870 NJY655870 NTU655870 ODQ655870 ONM655870 OXI655870 PHE655870 PRA655870 QAW655870 QKS655870 QUO655870 REK655870 ROG655870 RYC655870 SHY655870 SRU655870 TBQ655870 TLM655870 TVI655870 UFE655870 UPA655870 UYW655870 VIS655870 VSO655870 WCK655870 WMG655870 WWC655870 I721406 JQ721406 TM721406 ADI721406 ANE721406 AXA721406 BGW721406 BQS721406 CAO721406 CKK721406 CUG721406 DEC721406 DNY721406 DXU721406 EHQ721406 ERM721406 FBI721406 FLE721406 FVA721406 GEW721406 GOS721406 GYO721406 HIK721406 HSG721406 ICC721406 ILY721406 IVU721406 JFQ721406 JPM721406 JZI721406 KJE721406 KTA721406 LCW721406 LMS721406 LWO721406 MGK721406 MQG721406 NAC721406 NJY721406 NTU721406 ODQ721406 ONM721406 OXI721406 PHE721406 PRA721406 QAW721406 QKS721406 QUO721406 REK721406 ROG721406 RYC721406 SHY721406 SRU721406 TBQ721406 TLM721406 TVI721406 UFE721406 UPA721406 UYW721406 VIS721406 VSO721406 WCK721406 WMG721406 WWC721406 I786942 JQ786942 TM786942 ADI786942 ANE786942 AXA786942 BGW786942 BQS786942 CAO786942 CKK786942 CUG786942 DEC786942 DNY786942 DXU786942 EHQ786942 ERM786942 FBI786942 FLE786942 FVA786942 GEW786942 GOS786942 GYO786942 HIK786942 HSG786942 ICC786942 ILY786942 IVU786942 JFQ786942 JPM786942 JZI786942 KJE786942 KTA786942 LCW786942 LMS786942 LWO786942 MGK786942 MQG786942 NAC786942 NJY786942 NTU786942 ODQ786942 ONM786942 OXI786942 PHE786942 PRA786942 QAW786942 QKS786942 QUO786942 REK786942 ROG786942 RYC786942 SHY786942 SRU786942 TBQ786942 TLM786942 TVI786942 UFE786942 UPA786942 UYW786942 VIS786942 VSO786942 WCK786942 WMG786942 WWC786942 I852478 JQ852478 TM852478 ADI852478 ANE852478 AXA852478 BGW852478 BQS852478 CAO852478 CKK852478 CUG852478 DEC852478 DNY852478 DXU852478 EHQ852478 ERM852478 FBI852478 FLE852478 FVA852478 GEW852478 GOS852478 GYO852478 HIK852478 HSG852478 ICC852478 ILY852478 IVU852478 JFQ852478 JPM852478 JZI852478 KJE852478 KTA852478 LCW852478 LMS852478 LWO852478 MGK852478 MQG852478 NAC852478 NJY852478 NTU852478 ODQ852478 ONM852478 OXI852478 PHE852478 PRA852478 QAW852478 QKS852478 QUO852478 REK852478 ROG852478 RYC852478 SHY852478 SRU852478 TBQ852478 TLM852478 TVI852478 UFE852478 UPA852478 UYW852478 VIS852478 VSO852478 WCK852478 WMG852478 WWC852478 I918014 JQ918014 TM918014 ADI918014 ANE918014 AXA918014 BGW918014 BQS918014 CAO918014 CKK918014 CUG918014 DEC918014 DNY918014 DXU918014 EHQ918014 ERM918014 FBI918014 FLE918014 FVA918014 GEW918014 GOS918014 GYO918014 HIK918014 HSG918014 ICC918014 ILY918014 IVU918014 JFQ918014 JPM918014 JZI918014 KJE918014 KTA918014 LCW918014 LMS918014 LWO918014 MGK918014 MQG918014 NAC918014 NJY918014 NTU918014 ODQ918014 ONM918014 OXI918014 PHE918014 PRA918014 QAW918014 QKS918014 QUO918014 REK918014 ROG918014 RYC918014 SHY918014 SRU918014 TBQ918014 TLM918014 TVI918014 UFE918014 UPA918014 UYW918014 VIS918014 VSO918014 WCK918014 WMG918014 WWC918014 I983550 JQ983550 TM983550 ADI983550 ANE983550 AXA983550 BGW983550 BQS983550 CAO983550 CKK983550 CUG983550 DEC983550 DNY983550 DXU983550 EHQ983550 ERM983550 FBI983550 FLE983550 FVA983550 GEW983550 GOS983550 GYO983550 HIK983550 HSG983550 ICC983550 ILY983550 IVU983550 JFQ983550 JPM983550 JZI983550 KJE983550 KTA983550 LCW983550 LMS983550 LWO983550 MGK983550 MQG983550 NAC983550 NJY983550 NTU983550 ODQ983550 ONM983550 OXI983550 PHE983550 PRA983550 QAW983550 QKS983550 QUO983550 REK983550 ROG983550 RYC983550 SHY983550 SRU983550 TBQ983550 TLM983550 TVI983550 UFE983550 UPA983550 UYW983550 VIS983550 VSO983550 WCK983550 WMG983550 WWC983550" xr:uid="{00000000-0002-0000-0100-000002000000}">
      <formula1>AP_EVENT_TYPE</formula1>
    </dataValidation>
    <dataValidation type="list" allowBlank="1" showInputMessage="1" showErrorMessage="1" sqref="C510 JN510 TJ510 ADF510 ANB510 AWX510 BGT510 BQP510 CAL510 CKH510 CUD510 DDZ510 DNV510 DXR510 EHN510 ERJ510 FBF510 FLB510 FUX510 GET510 GOP510 GYL510 HIH510 HSD510 IBZ510 ILV510 IVR510 JFN510 JPJ510 JZF510 KJB510 KSX510 LCT510 LMP510 LWL510 MGH510 MQD510 MZZ510 NJV510 NTR510 ODN510 ONJ510 OXF510 PHB510 PQX510 QAT510 QKP510 QUL510 REH510 ROD510 RXZ510 SHV510 SRR510 TBN510 TLJ510 TVF510 UFB510 UOX510 UYT510 VIP510 VSL510 WCH510 WMD510 WVZ510 C66046 JN66046 TJ66046 ADF66046 ANB66046 AWX66046 BGT66046 BQP66046 CAL66046 CKH66046 CUD66046 DDZ66046 DNV66046 DXR66046 EHN66046 ERJ66046 FBF66046 FLB66046 FUX66046 GET66046 GOP66046 GYL66046 HIH66046 HSD66046 IBZ66046 ILV66046 IVR66046 JFN66046 JPJ66046 JZF66046 KJB66046 KSX66046 LCT66046 LMP66046 LWL66046 MGH66046 MQD66046 MZZ66046 NJV66046 NTR66046 ODN66046 ONJ66046 OXF66046 PHB66046 PQX66046 QAT66046 QKP66046 QUL66046 REH66046 ROD66046 RXZ66046 SHV66046 SRR66046 TBN66046 TLJ66046 TVF66046 UFB66046 UOX66046 UYT66046 VIP66046 VSL66046 WCH66046 WMD66046 WVZ66046 C131582 JN131582 TJ131582 ADF131582 ANB131582 AWX131582 BGT131582 BQP131582 CAL131582 CKH131582 CUD131582 DDZ131582 DNV131582 DXR131582 EHN131582 ERJ131582 FBF131582 FLB131582 FUX131582 GET131582 GOP131582 GYL131582 HIH131582 HSD131582 IBZ131582 ILV131582 IVR131582 JFN131582 JPJ131582 JZF131582 KJB131582 KSX131582 LCT131582 LMP131582 LWL131582 MGH131582 MQD131582 MZZ131582 NJV131582 NTR131582 ODN131582 ONJ131582 OXF131582 PHB131582 PQX131582 QAT131582 QKP131582 QUL131582 REH131582 ROD131582 RXZ131582 SHV131582 SRR131582 TBN131582 TLJ131582 TVF131582 UFB131582 UOX131582 UYT131582 VIP131582 VSL131582 WCH131582 WMD131582 WVZ131582 C197118 JN197118 TJ197118 ADF197118 ANB197118 AWX197118 BGT197118 BQP197118 CAL197118 CKH197118 CUD197118 DDZ197118 DNV197118 DXR197118 EHN197118 ERJ197118 FBF197118 FLB197118 FUX197118 GET197118 GOP197118 GYL197118 HIH197118 HSD197118 IBZ197118 ILV197118 IVR197118 JFN197118 JPJ197118 JZF197118 KJB197118 KSX197118 LCT197118 LMP197118 LWL197118 MGH197118 MQD197118 MZZ197118 NJV197118 NTR197118 ODN197118 ONJ197118 OXF197118 PHB197118 PQX197118 QAT197118 QKP197118 QUL197118 REH197118 ROD197118 RXZ197118 SHV197118 SRR197118 TBN197118 TLJ197118 TVF197118 UFB197118 UOX197118 UYT197118 VIP197118 VSL197118 WCH197118 WMD197118 WVZ197118 C262654 JN262654 TJ262654 ADF262654 ANB262654 AWX262654 BGT262654 BQP262654 CAL262654 CKH262654 CUD262654 DDZ262654 DNV262654 DXR262654 EHN262654 ERJ262654 FBF262654 FLB262654 FUX262654 GET262654 GOP262654 GYL262654 HIH262654 HSD262654 IBZ262654 ILV262654 IVR262654 JFN262654 JPJ262654 JZF262654 KJB262654 KSX262654 LCT262654 LMP262654 LWL262654 MGH262654 MQD262654 MZZ262654 NJV262654 NTR262654 ODN262654 ONJ262654 OXF262654 PHB262654 PQX262654 QAT262654 QKP262654 QUL262654 REH262654 ROD262654 RXZ262654 SHV262654 SRR262654 TBN262654 TLJ262654 TVF262654 UFB262654 UOX262654 UYT262654 VIP262654 VSL262654 WCH262654 WMD262654 WVZ262654 C328190 JN328190 TJ328190 ADF328190 ANB328190 AWX328190 BGT328190 BQP328190 CAL328190 CKH328190 CUD328190 DDZ328190 DNV328190 DXR328190 EHN328190 ERJ328190 FBF328190 FLB328190 FUX328190 GET328190 GOP328190 GYL328190 HIH328190 HSD328190 IBZ328190 ILV328190 IVR328190 JFN328190 JPJ328190 JZF328190 KJB328190 KSX328190 LCT328190 LMP328190 LWL328190 MGH328190 MQD328190 MZZ328190 NJV328190 NTR328190 ODN328190 ONJ328190 OXF328190 PHB328190 PQX328190 QAT328190 QKP328190 QUL328190 REH328190 ROD328190 RXZ328190 SHV328190 SRR328190 TBN328190 TLJ328190 TVF328190 UFB328190 UOX328190 UYT328190 VIP328190 VSL328190 WCH328190 WMD328190 WVZ328190 C393726 JN393726 TJ393726 ADF393726 ANB393726 AWX393726 BGT393726 BQP393726 CAL393726 CKH393726 CUD393726 DDZ393726 DNV393726 DXR393726 EHN393726 ERJ393726 FBF393726 FLB393726 FUX393726 GET393726 GOP393726 GYL393726 HIH393726 HSD393726 IBZ393726 ILV393726 IVR393726 JFN393726 JPJ393726 JZF393726 KJB393726 KSX393726 LCT393726 LMP393726 LWL393726 MGH393726 MQD393726 MZZ393726 NJV393726 NTR393726 ODN393726 ONJ393726 OXF393726 PHB393726 PQX393726 QAT393726 QKP393726 QUL393726 REH393726 ROD393726 RXZ393726 SHV393726 SRR393726 TBN393726 TLJ393726 TVF393726 UFB393726 UOX393726 UYT393726 VIP393726 VSL393726 WCH393726 WMD393726 WVZ393726 C459262 JN459262 TJ459262 ADF459262 ANB459262 AWX459262 BGT459262 BQP459262 CAL459262 CKH459262 CUD459262 DDZ459262 DNV459262 DXR459262 EHN459262 ERJ459262 FBF459262 FLB459262 FUX459262 GET459262 GOP459262 GYL459262 HIH459262 HSD459262 IBZ459262 ILV459262 IVR459262 JFN459262 JPJ459262 JZF459262 KJB459262 KSX459262 LCT459262 LMP459262 LWL459262 MGH459262 MQD459262 MZZ459262 NJV459262 NTR459262 ODN459262 ONJ459262 OXF459262 PHB459262 PQX459262 QAT459262 QKP459262 QUL459262 REH459262 ROD459262 RXZ459262 SHV459262 SRR459262 TBN459262 TLJ459262 TVF459262 UFB459262 UOX459262 UYT459262 VIP459262 VSL459262 WCH459262 WMD459262 WVZ459262 C524798 JN524798 TJ524798 ADF524798 ANB524798 AWX524798 BGT524798 BQP524798 CAL524798 CKH524798 CUD524798 DDZ524798 DNV524798 DXR524798 EHN524798 ERJ524798 FBF524798 FLB524798 FUX524798 GET524798 GOP524798 GYL524798 HIH524798 HSD524798 IBZ524798 ILV524798 IVR524798 JFN524798 JPJ524798 JZF524798 KJB524798 KSX524798 LCT524798 LMP524798 LWL524798 MGH524798 MQD524798 MZZ524798 NJV524798 NTR524798 ODN524798 ONJ524798 OXF524798 PHB524798 PQX524798 QAT524798 QKP524798 QUL524798 REH524798 ROD524798 RXZ524798 SHV524798 SRR524798 TBN524798 TLJ524798 TVF524798 UFB524798 UOX524798 UYT524798 VIP524798 VSL524798 WCH524798 WMD524798 WVZ524798 C590334 JN590334 TJ590334 ADF590334 ANB590334 AWX590334 BGT590334 BQP590334 CAL590334 CKH590334 CUD590334 DDZ590334 DNV590334 DXR590334 EHN590334 ERJ590334 FBF590334 FLB590334 FUX590334 GET590334 GOP590334 GYL590334 HIH590334 HSD590334 IBZ590334 ILV590334 IVR590334 JFN590334 JPJ590334 JZF590334 KJB590334 KSX590334 LCT590334 LMP590334 LWL590334 MGH590334 MQD590334 MZZ590334 NJV590334 NTR590334 ODN590334 ONJ590334 OXF590334 PHB590334 PQX590334 QAT590334 QKP590334 QUL590334 REH590334 ROD590334 RXZ590334 SHV590334 SRR590334 TBN590334 TLJ590334 TVF590334 UFB590334 UOX590334 UYT590334 VIP590334 VSL590334 WCH590334 WMD590334 WVZ590334 C655870 JN655870 TJ655870 ADF655870 ANB655870 AWX655870 BGT655870 BQP655870 CAL655870 CKH655870 CUD655870 DDZ655870 DNV655870 DXR655870 EHN655870 ERJ655870 FBF655870 FLB655870 FUX655870 GET655870 GOP655870 GYL655870 HIH655870 HSD655870 IBZ655870 ILV655870 IVR655870 JFN655870 JPJ655870 JZF655870 KJB655870 KSX655870 LCT655870 LMP655870 LWL655870 MGH655870 MQD655870 MZZ655870 NJV655870 NTR655870 ODN655870 ONJ655870 OXF655870 PHB655870 PQX655870 QAT655870 QKP655870 QUL655870 REH655870 ROD655870 RXZ655870 SHV655870 SRR655870 TBN655870 TLJ655870 TVF655870 UFB655870 UOX655870 UYT655870 VIP655870 VSL655870 WCH655870 WMD655870 WVZ655870 C721406 JN721406 TJ721406 ADF721406 ANB721406 AWX721406 BGT721406 BQP721406 CAL721406 CKH721406 CUD721406 DDZ721406 DNV721406 DXR721406 EHN721406 ERJ721406 FBF721406 FLB721406 FUX721406 GET721406 GOP721406 GYL721406 HIH721406 HSD721406 IBZ721406 ILV721406 IVR721406 JFN721406 JPJ721406 JZF721406 KJB721406 KSX721406 LCT721406 LMP721406 LWL721406 MGH721406 MQD721406 MZZ721406 NJV721406 NTR721406 ODN721406 ONJ721406 OXF721406 PHB721406 PQX721406 QAT721406 QKP721406 QUL721406 REH721406 ROD721406 RXZ721406 SHV721406 SRR721406 TBN721406 TLJ721406 TVF721406 UFB721406 UOX721406 UYT721406 VIP721406 VSL721406 WCH721406 WMD721406 WVZ721406 C786942 JN786942 TJ786942 ADF786942 ANB786942 AWX786942 BGT786942 BQP786942 CAL786942 CKH786942 CUD786942 DDZ786942 DNV786942 DXR786942 EHN786942 ERJ786942 FBF786942 FLB786942 FUX786942 GET786942 GOP786942 GYL786942 HIH786942 HSD786942 IBZ786942 ILV786942 IVR786942 JFN786942 JPJ786942 JZF786942 KJB786942 KSX786942 LCT786942 LMP786942 LWL786942 MGH786942 MQD786942 MZZ786942 NJV786942 NTR786942 ODN786942 ONJ786942 OXF786942 PHB786942 PQX786942 QAT786942 QKP786942 QUL786942 REH786942 ROD786942 RXZ786942 SHV786942 SRR786942 TBN786942 TLJ786942 TVF786942 UFB786942 UOX786942 UYT786942 VIP786942 VSL786942 WCH786942 WMD786942 WVZ786942 C852478 JN852478 TJ852478 ADF852478 ANB852478 AWX852478 BGT852478 BQP852478 CAL852478 CKH852478 CUD852478 DDZ852478 DNV852478 DXR852478 EHN852478 ERJ852478 FBF852478 FLB852478 FUX852478 GET852478 GOP852478 GYL852478 HIH852478 HSD852478 IBZ852478 ILV852478 IVR852478 JFN852478 JPJ852478 JZF852478 KJB852478 KSX852478 LCT852478 LMP852478 LWL852478 MGH852478 MQD852478 MZZ852478 NJV852478 NTR852478 ODN852478 ONJ852478 OXF852478 PHB852478 PQX852478 QAT852478 QKP852478 QUL852478 REH852478 ROD852478 RXZ852478 SHV852478 SRR852478 TBN852478 TLJ852478 TVF852478 UFB852478 UOX852478 UYT852478 VIP852478 VSL852478 WCH852478 WMD852478 WVZ852478 C918014 JN918014 TJ918014 ADF918014 ANB918014 AWX918014 BGT918014 BQP918014 CAL918014 CKH918014 CUD918014 DDZ918014 DNV918014 DXR918014 EHN918014 ERJ918014 FBF918014 FLB918014 FUX918014 GET918014 GOP918014 GYL918014 HIH918014 HSD918014 IBZ918014 ILV918014 IVR918014 JFN918014 JPJ918014 JZF918014 KJB918014 KSX918014 LCT918014 LMP918014 LWL918014 MGH918014 MQD918014 MZZ918014 NJV918014 NTR918014 ODN918014 ONJ918014 OXF918014 PHB918014 PQX918014 QAT918014 QKP918014 QUL918014 REH918014 ROD918014 RXZ918014 SHV918014 SRR918014 TBN918014 TLJ918014 TVF918014 UFB918014 UOX918014 UYT918014 VIP918014 VSL918014 WCH918014 WMD918014 WVZ918014 C983550 JN983550 TJ983550 ADF983550 ANB983550 AWX983550 BGT983550 BQP983550 CAL983550 CKH983550 CUD983550 DDZ983550 DNV983550 DXR983550 EHN983550 ERJ983550 FBF983550 FLB983550 FUX983550 GET983550 GOP983550 GYL983550 HIH983550 HSD983550 IBZ983550 ILV983550 IVR983550 JFN983550 JPJ983550 JZF983550 KJB983550 KSX983550 LCT983550 LMP983550 LWL983550 MGH983550 MQD983550 MZZ983550 NJV983550 NTR983550 ODN983550 ONJ983550 OXF983550 PHB983550 PQX983550 QAT983550 QKP983550 QUL983550 REH983550 ROD983550 RXZ983550 SHV983550 SRR983550 TBN983550 TLJ983550 TVF983550 UFB983550 UOX983550 UYT983550 VIP983550 VSL983550 WCH983550 WMD983550 WVZ983550" xr:uid="{00000000-0002-0000-0100-000003000000}">
      <formula1>AP_STATE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B415"/>
  <sheetViews>
    <sheetView tabSelected="1" zoomScale="90" zoomScaleNormal="90" workbookViewId="0">
      <pane xSplit="6" ySplit="12" topLeftCell="G13" activePane="bottomRight" state="frozen"/>
      <selection activeCell="A6" sqref="A6"/>
      <selection pane="topRight" activeCell="G6" sqref="G6"/>
      <selection pane="bottomLeft" activeCell="A13" sqref="A13"/>
      <selection pane="bottomRight" activeCell="B21" sqref="B21"/>
    </sheetView>
  </sheetViews>
  <sheetFormatPr defaultRowHeight="14.4" x14ac:dyDescent="0.3"/>
  <cols>
    <col min="1" max="1" width="9.109375" style="177" customWidth="1"/>
    <col min="2" max="2" width="22.44140625" customWidth="1"/>
    <col min="3" max="3" width="7.44140625" customWidth="1"/>
    <col min="4" max="4" width="10.77734375" customWidth="1"/>
    <col min="5" max="6" width="8.88671875" customWidth="1"/>
    <col min="13" max="13" width="9.109375" style="1" customWidth="1"/>
    <col min="15" max="28" width="8.88671875" style="2"/>
    <col min="257" max="257" width="9.109375" customWidth="1"/>
    <col min="258" max="258" width="28.6640625" customWidth="1"/>
    <col min="260" max="260" width="15.44140625" bestFit="1" customWidth="1"/>
    <col min="261" max="262" width="8.88671875" customWidth="1"/>
    <col min="269" max="269" width="9.109375" customWidth="1"/>
    <col min="513" max="513" width="9.109375" customWidth="1"/>
    <col min="514" max="514" width="28.6640625" customWidth="1"/>
    <col min="516" max="516" width="15.44140625" bestFit="1" customWidth="1"/>
    <col min="517" max="518" width="8.88671875" customWidth="1"/>
    <col min="525" max="525" width="9.109375" customWidth="1"/>
    <col min="769" max="769" width="9.109375" customWidth="1"/>
    <col min="770" max="770" width="28.6640625" customWidth="1"/>
    <col min="772" max="772" width="15.44140625" bestFit="1" customWidth="1"/>
    <col min="773" max="774" width="8.88671875" customWidth="1"/>
    <col min="781" max="781" width="9.109375" customWidth="1"/>
    <col min="1025" max="1025" width="9.109375" customWidth="1"/>
    <col min="1026" max="1026" width="28.6640625" customWidth="1"/>
    <col min="1028" max="1028" width="15.44140625" bestFit="1" customWidth="1"/>
    <col min="1029" max="1030" width="8.88671875" customWidth="1"/>
    <col min="1037" max="1037" width="9.109375" customWidth="1"/>
    <col min="1281" max="1281" width="9.109375" customWidth="1"/>
    <col min="1282" max="1282" width="28.6640625" customWidth="1"/>
    <col min="1284" max="1284" width="15.44140625" bestFit="1" customWidth="1"/>
    <col min="1285" max="1286" width="8.88671875" customWidth="1"/>
    <col min="1293" max="1293" width="9.109375" customWidth="1"/>
    <col min="1537" max="1537" width="9.109375" customWidth="1"/>
    <col min="1538" max="1538" width="28.6640625" customWidth="1"/>
    <col min="1540" max="1540" width="15.44140625" bestFit="1" customWidth="1"/>
    <col min="1541" max="1542" width="8.88671875" customWidth="1"/>
    <col min="1549" max="1549" width="9.109375" customWidth="1"/>
    <col min="1793" max="1793" width="9.109375" customWidth="1"/>
    <col min="1794" max="1794" width="28.6640625" customWidth="1"/>
    <col min="1796" max="1796" width="15.44140625" bestFit="1" customWidth="1"/>
    <col min="1797" max="1798" width="8.88671875" customWidth="1"/>
    <col min="1805" max="1805" width="9.109375" customWidth="1"/>
    <col min="2049" max="2049" width="9.109375" customWidth="1"/>
    <col min="2050" max="2050" width="28.6640625" customWidth="1"/>
    <col min="2052" max="2052" width="15.44140625" bestFit="1" customWidth="1"/>
    <col min="2053" max="2054" width="8.88671875" customWidth="1"/>
    <col min="2061" max="2061" width="9.109375" customWidth="1"/>
    <col min="2305" max="2305" width="9.109375" customWidth="1"/>
    <col min="2306" max="2306" width="28.6640625" customWidth="1"/>
    <col min="2308" max="2308" width="15.44140625" bestFit="1" customWidth="1"/>
    <col min="2309" max="2310" width="8.88671875" customWidth="1"/>
    <col min="2317" max="2317" width="9.109375" customWidth="1"/>
    <col min="2561" max="2561" width="9.109375" customWidth="1"/>
    <col min="2562" max="2562" width="28.6640625" customWidth="1"/>
    <col min="2564" max="2564" width="15.44140625" bestFit="1" customWidth="1"/>
    <col min="2565" max="2566" width="8.88671875" customWidth="1"/>
    <col min="2573" max="2573" width="9.109375" customWidth="1"/>
    <col min="2817" max="2817" width="9.109375" customWidth="1"/>
    <col min="2818" max="2818" width="28.6640625" customWidth="1"/>
    <col min="2820" max="2820" width="15.44140625" bestFit="1" customWidth="1"/>
    <col min="2821" max="2822" width="8.88671875" customWidth="1"/>
    <col min="2829" max="2829" width="9.109375" customWidth="1"/>
    <col min="3073" max="3073" width="9.109375" customWidth="1"/>
    <col min="3074" max="3074" width="28.6640625" customWidth="1"/>
    <col min="3076" max="3076" width="15.44140625" bestFit="1" customWidth="1"/>
    <col min="3077" max="3078" width="8.88671875" customWidth="1"/>
    <col min="3085" max="3085" width="9.109375" customWidth="1"/>
    <col min="3329" max="3329" width="9.109375" customWidth="1"/>
    <col min="3330" max="3330" width="28.6640625" customWidth="1"/>
    <col min="3332" max="3332" width="15.44140625" bestFit="1" customWidth="1"/>
    <col min="3333" max="3334" width="8.88671875" customWidth="1"/>
    <col min="3341" max="3341" width="9.109375" customWidth="1"/>
    <col min="3585" max="3585" width="9.109375" customWidth="1"/>
    <col min="3586" max="3586" width="28.6640625" customWidth="1"/>
    <col min="3588" max="3588" width="15.44140625" bestFit="1" customWidth="1"/>
    <col min="3589" max="3590" width="8.88671875" customWidth="1"/>
    <col min="3597" max="3597" width="9.109375" customWidth="1"/>
    <col min="3841" max="3841" width="9.109375" customWidth="1"/>
    <col min="3842" max="3842" width="28.6640625" customWidth="1"/>
    <col min="3844" max="3844" width="15.44140625" bestFit="1" customWidth="1"/>
    <col min="3845" max="3846" width="8.88671875" customWidth="1"/>
    <col min="3853" max="3853" width="9.109375" customWidth="1"/>
    <col min="4097" max="4097" width="9.109375" customWidth="1"/>
    <col min="4098" max="4098" width="28.6640625" customWidth="1"/>
    <col min="4100" max="4100" width="15.44140625" bestFit="1" customWidth="1"/>
    <col min="4101" max="4102" width="8.88671875" customWidth="1"/>
    <col min="4109" max="4109" width="9.109375" customWidth="1"/>
    <col min="4353" max="4353" width="9.109375" customWidth="1"/>
    <col min="4354" max="4354" width="28.6640625" customWidth="1"/>
    <col min="4356" max="4356" width="15.44140625" bestFit="1" customWidth="1"/>
    <col min="4357" max="4358" width="8.88671875" customWidth="1"/>
    <col min="4365" max="4365" width="9.109375" customWidth="1"/>
    <col min="4609" max="4609" width="9.109375" customWidth="1"/>
    <col min="4610" max="4610" width="28.6640625" customWidth="1"/>
    <col min="4612" max="4612" width="15.44140625" bestFit="1" customWidth="1"/>
    <col min="4613" max="4614" width="8.88671875" customWidth="1"/>
    <col min="4621" max="4621" width="9.109375" customWidth="1"/>
    <col min="4865" max="4865" width="9.109375" customWidth="1"/>
    <col min="4866" max="4866" width="28.6640625" customWidth="1"/>
    <col min="4868" max="4868" width="15.44140625" bestFit="1" customWidth="1"/>
    <col min="4869" max="4870" width="8.88671875" customWidth="1"/>
    <col min="4877" max="4877" width="9.109375" customWidth="1"/>
    <col min="5121" max="5121" width="9.109375" customWidth="1"/>
    <col min="5122" max="5122" width="28.6640625" customWidth="1"/>
    <col min="5124" max="5124" width="15.44140625" bestFit="1" customWidth="1"/>
    <col min="5125" max="5126" width="8.88671875" customWidth="1"/>
    <col min="5133" max="5133" width="9.109375" customWidth="1"/>
    <col min="5377" max="5377" width="9.109375" customWidth="1"/>
    <col min="5378" max="5378" width="28.6640625" customWidth="1"/>
    <col min="5380" max="5380" width="15.44140625" bestFit="1" customWidth="1"/>
    <col min="5381" max="5382" width="8.88671875" customWidth="1"/>
    <col min="5389" max="5389" width="9.109375" customWidth="1"/>
    <col min="5633" max="5633" width="9.109375" customWidth="1"/>
    <col min="5634" max="5634" width="28.6640625" customWidth="1"/>
    <col min="5636" max="5636" width="15.44140625" bestFit="1" customWidth="1"/>
    <col min="5637" max="5638" width="8.88671875" customWidth="1"/>
    <col min="5645" max="5645" width="9.109375" customWidth="1"/>
    <col min="5889" max="5889" width="9.109375" customWidth="1"/>
    <col min="5890" max="5890" width="28.6640625" customWidth="1"/>
    <col min="5892" max="5892" width="15.44140625" bestFit="1" customWidth="1"/>
    <col min="5893" max="5894" width="8.88671875" customWidth="1"/>
    <col min="5901" max="5901" width="9.109375" customWidth="1"/>
    <col min="6145" max="6145" width="9.109375" customWidth="1"/>
    <col min="6146" max="6146" width="28.6640625" customWidth="1"/>
    <col min="6148" max="6148" width="15.44140625" bestFit="1" customWidth="1"/>
    <col min="6149" max="6150" width="8.88671875" customWidth="1"/>
    <col min="6157" max="6157" width="9.109375" customWidth="1"/>
    <col min="6401" max="6401" width="9.109375" customWidth="1"/>
    <col min="6402" max="6402" width="28.6640625" customWidth="1"/>
    <col min="6404" max="6404" width="15.44140625" bestFit="1" customWidth="1"/>
    <col min="6405" max="6406" width="8.88671875" customWidth="1"/>
    <col min="6413" max="6413" width="9.109375" customWidth="1"/>
    <col min="6657" max="6657" width="9.109375" customWidth="1"/>
    <col min="6658" max="6658" width="28.6640625" customWidth="1"/>
    <col min="6660" max="6660" width="15.44140625" bestFit="1" customWidth="1"/>
    <col min="6661" max="6662" width="8.88671875" customWidth="1"/>
    <col min="6669" max="6669" width="9.109375" customWidth="1"/>
    <col min="6913" max="6913" width="9.109375" customWidth="1"/>
    <col min="6914" max="6914" width="28.6640625" customWidth="1"/>
    <col min="6916" max="6916" width="15.44140625" bestFit="1" customWidth="1"/>
    <col min="6917" max="6918" width="8.88671875" customWidth="1"/>
    <col min="6925" max="6925" width="9.109375" customWidth="1"/>
    <col min="7169" max="7169" width="9.109375" customWidth="1"/>
    <col min="7170" max="7170" width="28.6640625" customWidth="1"/>
    <col min="7172" max="7172" width="15.44140625" bestFit="1" customWidth="1"/>
    <col min="7173" max="7174" width="8.88671875" customWidth="1"/>
    <col min="7181" max="7181" width="9.109375" customWidth="1"/>
    <col min="7425" max="7425" width="9.109375" customWidth="1"/>
    <col min="7426" max="7426" width="28.6640625" customWidth="1"/>
    <col min="7428" max="7428" width="15.44140625" bestFit="1" customWidth="1"/>
    <col min="7429" max="7430" width="8.88671875" customWidth="1"/>
    <col min="7437" max="7437" width="9.109375" customWidth="1"/>
    <col min="7681" max="7681" width="9.109375" customWidth="1"/>
    <col min="7682" max="7682" width="28.6640625" customWidth="1"/>
    <col min="7684" max="7684" width="15.44140625" bestFit="1" customWidth="1"/>
    <col min="7685" max="7686" width="8.88671875" customWidth="1"/>
    <col min="7693" max="7693" width="9.109375" customWidth="1"/>
    <col min="7937" max="7937" width="9.109375" customWidth="1"/>
    <col min="7938" max="7938" width="28.6640625" customWidth="1"/>
    <col min="7940" max="7940" width="15.44140625" bestFit="1" customWidth="1"/>
    <col min="7941" max="7942" width="8.88671875" customWidth="1"/>
    <col min="7949" max="7949" width="9.109375" customWidth="1"/>
    <col min="8193" max="8193" width="9.109375" customWidth="1"/>
    <col min="8194" max="8194" width="28.6640625" customWidth="1"/>
    <col min="8196" max="8196" width="15.44140625" bestFit="1" customWidth="1"/>
    <col min="8197" max="8198" width="8.88671875" customWidth="1"/>
    <col min="8205" max="8205" width="9.109375" customWidth="1"/>
    <col min="8449" max="8449" width="9.109375" customWidth="1"/>
    <col min="8450" max="8450" width="28.6640625" customWidth="1"/>
    <col min="8452" max="8452" width="15.44140625" bestFit="1" customWidth="1"/>
    <col min="8453" max="8454" width="8.88671875" customWidth="1"/>
    <col min="8461" max="8461" width="9.109375" customWidth="1"/>
    <col min="8705" max="8705" width="9.109375" customWidth="1"/>
    <col min="8706" max="8706" width="28.6640625" customWidth="1"/>
    <col min="8708" max="8708" width="15.44140625" bestFit="1" customWidth="1"/>
    <col min="8709" max="8710" width="8.88671875" customWidth="1"/>
    <col min="8717" max="8717" width="9.109375" customWidth="1"/>
    <col min="8961" max="8961" width="9.109375" customWidth="1"/>
    <col min="8962" max="8962" width="28.6640625" customWidth="1"/>
    <col min="8964" max="8964" width="15.44140625" bestFit="1" customWidth="1"/>
    <col min="8965" max="8966" width="8.88671875" customWidth="1"/>
    <col min="8973" max="8973" width="9.109375" customWidth="1"/>
    <col min="9217" max="9217" width="9.109375" customWidth="1"/>
    <col min="9218" max="9218" width="28.6640625" customWidth="1"/>
    <col min="9220" max="9220" width="15.44140625" bestFit="1" customWidth="1"/>
    <col min="9221" max="9222" width="8.88671875" customWidth="1"/>
    <col min="9229" max="9229" width="9.109375" customWidth="1"/>
    <col min="9473" max="9473" width="9.109375" customWidth="1"/>
    <col min="9474" max="9474" width="28.6640625" customWidth="1"/>
    <col min="9476" max="9476" width="15.44140625" bestFit="1" customWidth="1"/>
    <col min="9477" max="9478" width="8.88671875" customWidth="1"/>
    <col min="9485" max="9485" width="9.109375" customWidth="1"/>
    <col min="9729" max="9729" width="9.109375" customWidth="1"/>
    <col min="9730" max="9730" width="28.6640625" customWidth="1"/>
    <col min="9732" max="9732" width="15.44140625" bestFit="1" customWidth="1"/>
    <col min="9733" max="9734" width="8.88671875" customWidth="1"/>
    <col min="9741" max="9741" width="9.109375" customWidth="1"/>
    <col min="9985" max="9985" width="9.109375" customWidth="1"/>
    <col min="9986" max="9986" width="28.6640625" customWidth="1"/>
    <col min="9988" max="9988" width="15.44140625" bestFit="1" customWidth="1"/>
    <col min="9989" max="9990" width="8.88671875" customWidth="1"/>
    <col min="9997" max="9997" width="9.109375" customWidth="1"/>
    <col min="10241" max="10241" width="9.109375" customWidth="1"/>
    <col min="10242" max="10242" width="28.6640625" customWidth="1"/>
    <col min="10244" max="10244" width="15.44140625" bestFit="1" customWidth="1"/>
    <col min="10245" max="10246" width="8.88671875" customWidth="1"/>
    <col min="10253" max="10253" width="9.109375" customWidth="1"/>
    <col min="10497" max="10497" width="9.109375" customWidth="1"/>
    <col min="10498" max="10498" width="28.6640625" customWidth="1"/>
    <col min="10500" max="10500" width="15.44140625" bestFit="1" customWidth="1"/>
    <col min="10501" max="10502" width="8.88671875" customWidth="1"/>
    <col min="10509" max="10509" width="9.109375" customWidth="1"/>
    <col min="10753" max="10753" width="9.109375" customWidth="1"/>
    <col min="10754" max="10754" width="28.6640625" customWidth="1"/>
    <col min="10756" max="10756" width="15.44140625" bestFit="1" customWidth="1"/>
    <col min="10757" max="10758" width="8.88671875" customWidth="1"/>
    <col min="10765" max="10765" width="9.109375" customWidth="1"/>
    <col min="11009" max="11009" width="9.109375" customWidth="1"/>
    <col min="11010" max="11010" width="28.6640625" customWidth="1"/>
    <col min="11012" max="11012" width="15.44140625" bestFit="1" customWidth="1"/>
    <col min="11013" max="11014" width="8.88671875" customWidth="1"/>
    <col min="11021" max="11021" width="9.109375" customWidth="1"/>
    <col min="11265" max="11265" width="9.109375" customWidth="1"/>
    <col min="11266" max="11266" width="28.6640625" customWidth="1"/>
    <col min="11268" max="11268" width="15.44140625" bestFit="1" customWidth="1"/>
    <col min="11269" max="11270" width="8.88671875" customWidth="1"/>
    <col min="11277" max="11277" width="9.109375" customWidth="1"/>
    <col min="11521" max="11521" width="9.109375" customWidth="1"/>
    <col min="11522" max="11522" width="28.6640625" customWidth="1"/>
    <col min="11524" max="11524" width="15.44140625" bestFit="1" customWidth="1"/>
    <col min="11525" max="11526" width="8.88671875" customWidth="1"/>
    <col min="11533" max="11533" width="9.109375" customWidth="1"/>
    <col min="11777" max="11777" width="9.109375" customWidth="1"/>
    <col min="11778" max="11778" width="28.6640625" customWidth="1"/>
    <col min="11780" max="11780" width="15.44140625" bestFit="1" customWidth="1"/>
    <col min="11781" max="11782" width="8.88671875" customWidth="1"/>
    <col min="11789" max="11789" width="9.109375" customWidth="1"/>
    <col min="12033" max="12033" width="9.109375" customWidth="1"/>
    <col min="12034" max="12034" width="28.6640625" customWidth="1"/>
    <col min="12036" max="12036" width="15.44140625" bestFit="1" customWidth="1"/>
    <col min="12037" max="12038" width="8.88671875" customWidth="1"/>
    <col min="12045" max="12045" width="9.109375" customWidth="1"/>
    <col min="12289" max="12289" width="9.109375" customWidth="1"/>
    <col min="12290" max="12290" width="28.6640625" customWidth="1"/>
    <col min="12292" max="12292" width="15.44140625" bestFit="1" customWidth="1"/>
    <col min="12293" max="12294" width="8.88671875" customWidth="1"/>
    <col min="12301" max="12301" width="9.109375" customWidth="1"/>
    <col min="12545" max="12545" width="9.109375" customWidth="1"/>
    <col min="12546" max="12546" width="28.6640625" customWidth="1"/>
    <col min="12548" max="12548" width="15.44140625" bestFit="1" customWidth="1"/>
    <col min="12549" max="12550" width="8.88671875" customWidth="1"/>
    <col min="12557" max="12557" width="9.109375" customWidth="1"/>
    <col min="12801" max="12801" width="9.109375" customWidth="1"/>
    <col min="12802" max="12802" width="28.6640625" customWidth="1"/>
    <col min="12804" max="12804" width="15.44140625" bestFit="1" customWidth="1"/>
    <col min="12805" max="12806" width="8.88671875" customWidth="1"/>
    <col min="12813" max="12813" width="9.109375" customWidth="1"/>
    <col min="13057" max="13057" width="9.109375" customWidth="1"/>
    <col min="13058" max="13058" width="28.6640625" customWidth="1"/>
    <col min="13060" max="13060" width="15.44140625" bestFit="1" customWidth="1"/>
    <col min="13061" max="13062" width="8.88671875" customWidth="1"/>
    <col min="13069" max="13069" width="9.109375" customWidth="1"/>
    <col min="13313" max="13313" width="9.109375" customWidth="1"/>
    <col min="13314" max="13314" width="28.6640625" customWidth="1"/>
    <col min="13316" max="13316" width="15.44140625" bestFit="1" customWidth="1"/>
    <col min="13317" max="13318" width="8.88671875" customWidth="1"/>
    <col min="13325" max="13325" width="9.109375" customWidth="1"/>
    <col min="13569" max="13569" width="9.109375" customWidth="1"/>
    <col min="13570" max="13570" width="28.6640625" customWidth="1"/>
    <col min="13572" max="13572" width="15.44140625" bestFit="1" customWidth="1"/>
    <col min="13573" max="13574" width="8.88671875" customWidth="1"/>
    <col min="13581" max="13581" width="9.109375" customWidth="1"/>
    <col min="13825" max="13825" width="9.109375" customWidth="1"/>
    <col min="13826" max="13826" width="28.6640625" customWidth="1"/>
    <col min="13828" max="13828" width="15.44140625" bestFit="1" customWidth="1"/>
    <col min="13829" max="13830" width="8.88671875" customWidth="1"/>
    <col min="13837" max="13837" width="9.109375" customWidth="1"/>
    <col min="14081" max="14081" width="9.109375" customWidth="1"/>
    <col min="14082" max="14082" width="28.6640625" customWidth="1"/>
    <col min="14084" max="14084" width="15.44140625" bestFit="1" customWidth="1"/>
    <col min="14085" max="14086" width="8.88671875" customWidth="1"/>
    <col min="14093" max="14093" width="9.109375" customWidth="1"/>
    <col min="14337" max="14337" width="9.109375" customWidth="1"/>
    <col min="14338" max="14338" width="28.6640625" customWidth="1"/>
    <col min="14340" max="14340" width="15.44140625" bestFit="1" customWidth="1"/>
    <col min="14341" max="14342" width="8.88671875" customWidth="1"/>
    <col min="14349" max="14349" width="9.109375" customWidth="1"/>
    <col min="14593" max="14593" width="9.109375" customWidth="1"/>
    <col min="14594" max="14594" width="28.6640625" customWidth="1"/>
    <col min="14596" max="14596" width="15.44140625" bestFit="1" customWidth="1"/>
    <col min="14597" max="14598" width="8.88671875" customWidth="1"/>
    <col min="14605" max="14605" width="9.109375" customWidth="1"/>
    <col min="14849" max="14849" width="9.109375" customWidth="1"/>
    <col min="14850" max="14850" width="28.6640625" customWidth="1"/>
    <col min="14852" max="14852" width="15.44140625" bestFit="1" customWidth="1"/>
    <col min="14853" max="14854" width="8.88671875" customWidth="1"/>
    <col min="14861" max="14861" width="9.109375" customWidth="1"/>
    <col min="15105" max="15105" width="9.109375" customWidth="1"/>
    <col min="15106" max="15106" width="28.6640625" customWidth="1"/>
    <col min="15108" max="15108" width="15.44140625" bestFit="1" customWidth="1"/>
    <col min="15109" max="15110" width="8.88671875" customWidth="1"/>
    <col min="15117" max="15117" width="9.109375" customWidth="1"/>
    <col min="15361" max="15361" width="9.109375" customWidth="1"/>
    <col min="15362" max="15362" width="28.6640625" customWidth="1"/>
    <col min="15364" max="15364" width="15.44140625" bestFit="1" customWidth="1"/>
    <col min="15365" max="15366" width="8.88671875" customWidth="1"/>
    <col min="15373" max="15373" width="9.109375" customWidth="1"/>
    <col min="15617" max="15617" width="9.109375" customWidth="1"/>
    <col min="15618" max="15618" width="28.6640625" customWidth="1"/>
    <col min="15620" max="15620" width="15.44140625" bestFit="1" customWidth="1"/>
    <col min="15621" max="15622" width="8.88671875" customWidth="1"/>
    <col min="15629" max="15629" width="9.109375" customWidth="1"/>
    <col min="15873" max="15873" width="9.109375" customWidth="1"/>
    <col min="15874" max="15874" width="28.6640625" customWidth="1"/>
    <col min="15876" max="15876" width="15.44140625" bestFit="1" customWidth="1"/>
    <col min="15877" max="15878" width="8.88671875" customWidth="1"/>
    <col min="15885" max="15885" width="9.109375" customWidth="1"/>
    <col min="16129" max="16129" width="9.109375" customWidth="1"/>
    <col min="16130" max="16130" width="28.6640625" customWidth="1"/>
    <col min="16132" max="16132" width="15.44140625" bestFit="1" customWidth="1"/>
    <col min="16133" max="16134" width="8.88671875" customWidth="1"/>
    <col min="16141" max="16141" width="9.109375" customWidth="1"/>
  </cols>
  <sheetData>
    <row r="1" spans="1:28" x14ac:dyDescent="0.3">
      <c r="A1" s="182" t="s">
        <v>0</v>
      </c>
    </row>
    <row r="2" spans="1:28" x14ac:dyDescent="0.3">
      <c r="A2" s="183" t="s">
        <v>1</v>
      </c>
    </row>
    <row r="3" spans="1:28" x14ac:dyDescent="0.3">
      <c r="A3" s="183" t="s">
        <v>2</v>
      </c>
    </row>
    <row r="4" spans="1:28" x14ac:dyDescent="0.3">
      <c r="A4" s="183" t="s">
        <v>3</v>
      </c>
    </row>
    <row r="5" spans="1:28" ht="15" thickBot="1" x14ac:dyDescent="0.35"/>
    <row r="6" spans="1:28" ht="15" thickTop="1" x14ac:dyDescent="0.3">
      <c r="H6" s="157" t="s">
        <v>4</v>
      </c>
      <c r="I6" s="158"/>
      <c r="J6" s="158"/>
      <c r="K6" s="158"/>
      <c r="L6" s="158"/>
      <c r="M6" s="158"/>
      <c r="N6" s="159"/>
      <c r="O6" s="160"/>
      <c r="P6" s="161"/>
      <c r="Q6" s="161"/>
      <c r="R6" s="161"/>
      <c r="S6" s="161"/>
      <c r="T6" s="161"/>
      <c r="U6" s="162"/>
      <c r="V6" s="160"/>
      <c r="W6" s="161"/>
      <c r="X6" s="161"/>
      <c r="Y6" s="161"/>
      <c r="Z6" s="161"/>
      <c r="AA6" s="161"/>
      <c r="AB6" s="162"/>
    </row>
    <row r="7" spans="1:28" ht="15" thickBot="1" x14ac:dyDescent="0.35">
      <c r="D7" s="3"/>
      <c r="H7" s="163" t="s">
        <v>5</v>
      </c>
      <c r="I7" s="164"/>
      <c r="J7" s="164"/>
      <c r="K7" s="164"/>
      <c r="L7" s="164"/>
      <c r="M7" s="165">
        <f>SUM(G14:G408)/1000</f>
        <v>303.43509333333344</v>
      </c>
      <c r="N7" s="166"/>
      <c r="O7" s="167"/>
      <c r="P7" s="168"/>
      <c r="Q7" s="168"/>
      <c r="R7" s="168"/>
      <c r="S7" s="168"/>
      <c r="T7" s="155"/>
      <c r="U7" s="156"/>
      <c r="V7" s="169"/>
      <c r="W7" s="170"/>
      <c r="X7" s="170"/>
      <c r="Y7" s="170"/>
      <c r="Z7" s="170"/>
      <c r="AA7" s="155"/>
      <c r="AB7" s="156"/>
    </row>
    <row r="8" spans="1:28" ht="15.6" thickTop="1" thickBot="1" x14ac:dyDescent="0.35">
      <c r="D8" s="3"/>
      <c r="H8" s="163" t="s">
        <v>6</v>
      </c>
      <c r="I8" s="164"/>
      <c r="J8" s="164"/>
      <c r="K8" s="164"/>
      <c r="L8" s="164"/>
      <c r="M8" s="165">
        <f>SUM(N14:N408)/1000</f>
        <v>11.825226666666664</v>
      </c>
      <c r="N8" s="166"/>
      <c r="O8" s="167"/>
      <c r="P8" s="168"/>
      <c r="Q8" s="168"/>
      <c r="R8" s="168"/>
      <c r="S8" s="168"/>
      <c r="T8" s="155"/>
      <c r="U8" s="156"/>
      <c r="V8" s="169"/>
      <c r="W8" s="170"/>
      <c r="X8" s="170"/>
      <c r="Y8" s="170"/>
      <c r="Z8" s="170"/>
      <c r="AA8" s="155"/>
      <c r="AB8" s="156"/>
    </row>
    <row r="9" spans="1:28" ht="15.6" thickTop="1" thickBot="1" x14ac:dyDescent="0.35">
      <c r="D9" s="3"/>
      <c r="H9" s="171" t="s">
        <v>7</v>
      </c>
      <c r="I9" s="172"/>
      <c r="J9" s="172"/>
      <c r="K9" s="172"/>
      <c r="L9" s="172"/>
      <c r="M9" s="4"/>
      <c r="N9" s="5">
        <f>((384*1024*1024)/60/60/72)*8/1000</f>
        <v>12.427567407407409</v>
      </c>
      <c r="O9" s="173"/>
      <c r="P9" s="174"/>
      <c r="Q9" s="174"/>
      <c r="R9" s="174"/>
      <c r="S9" s="174"/>
      <c r="T9" s="6"/>
      <c r="U9" s="7"/>
      <c r="V9" s="175"/>
      <c r="W9" s="176"/>
      <c r="X9" s="176"/>
      <c r="Y9" s="176"/>
      <c r="Z9" s="176"/>
      <c r="AA9" s="6"/>
      <c r="AB9" s="7"/>
    </row>
    <row r="10" spans="1:28" ht="15.6" thickTop="1" thickBot="1" x14ac:dyDescent="0.35">
      <c r="H10" s="171" t="s">
        <v>8</v>
      </c>
      <c r="I10" s="172"/>
      <c r="J10" s="172"/>
      <c r="K10" s="172"/>
      <c r="L10" s="172"/>
      <c r="M10" s="4"/>
      <c r="N10" s="5">
        <f>((384*1024*1024))/(SUM(N14:N408)/8)/60/60</f>
        <v>75.667458946523382</v>
      </c>
      <c r="O10" s="173"/>
      <c r="P10" s="174"/>
      <c r="Q10" s="174"/>
      <c r="R10" s="174"/>
      <c r="S10" s="174"/>
      <c r="T10" s="6"/>
      <c r="U10" s="7"/>
      <c r="V10" s="175"/>
      <c r="W10" s="176"/>
      <c r="X10" s="176"/>
      <c r="Y10" s="176"/>
      <c r="Z10" s="176"/>
      <c r="AA10" s="6"/>
      <c r="AB10" s="7"/>
    </row>
    <row r="11" spans="1:28" ht="15.6" thickTop="1" thickBot="1" x14ac:dyDescent="0.35">
      <c r="H11" s="171" t="s">
        <v>9</v>
      </c>
      <c r="I11" s="172"/>
      <c r="J11" s="172"/>
      <c r="K11" s="172"/>
      <c r="L11" s="172"/>
      <c r="M11" s="4"/>
      <c r="N11" s="8">
        <f>N10/72</f>
        <v>1.0509369298128248</v>
      </c>
      <c r="O11" s="173"/>
      <c r="P11" s="174"/>
      <c r="Q11" s="174"/>
      <c r="R11" s="174"/>
      <c r="S11" s="174"/>
      <c r="T11" s="6"/>
      <c r="U11" s="7"/>
      <c r="V11" s="175"/>
      <c r="W11" s="176"/>
      <c r="X11" s="176"/>
      <c r="Y11" s="176"/>
      <c r="Z11" s="176"/>
      <c r="AA11" s="6"/>
      <c r="AB11" s="7"/>
    </row>
    <row r="12" spans="1:28" ht="41.4" thickTop="1" x14ac:dyDescent="0.3">
      <c r="A12" s="9"/>
      <c r="B12" s="9" t="s">
        <v>10</v>
      </c>
      <c r="C12" s="9" t="s">
        <v>11</v>
      </c>
      <c r="D12" s="9" t="s">
        <v>12</v>
      </c>
      <c r="E12" s="10" t="s">
        <v>13</v>
      </c>
      <c r="F12" s="11" t="s">
        <v>14</v>
      </c>
      <c r="G12" s="12" t="s">
        <v>15</v>
      </c>
      <c r="H12" s="13" t="s">
        <v>16</v>
      </c>
      <c r="I12" s="9" t="s">
        <v>17</v>
      </c>
      <c r="J12" s="9" t="s">
        <v>18</v>
      </c>
      <c r="K12" s="9" t="s">
        <v>19</v>
      </c>
      <c r="L12" s="9" t="s">
        <v>20</v>
      </c>
      <c r="M12" s="14" t="s">
        <v>21</v>
      </c>
      <c r="N12" s="12" t="s">
        <v>22</v>
      </c>
      <c r="O12" s="15"/>
      <c r="P12" s="16"/>
      <c r="Q12" s="16"/>
      <c r="R12" s="16"/>
      <c r="S12" s="16"/>
      <c r="T12" s="17"/>
      <c r="U12" s="18"/>
      <c r="V12" s="15"/>
      <c r="W12" s="16"/>
      <c r="X12" s="16"/>
      <c r="Y12" s="16"/>
      <c r="Z12" s="16"/>
      <c r="AA12" s="17"/>
      <c r="AB12" s="18"/>
    </row>
    <row r="13" spans="1:28" s="36" customFormat="1" ht="20.399999999999999" x14ac:dyDescent="0.3">
      <c r="A13" s="19" t="s">
        <v>23</v>
      </c>
      <c r="B13" s="19" t="s">
        <v>24</v>
      </c>
      <c r="C13" s="20" t="s">
        <v>25</v>
      </c>
      <c r="D13" s="20"/>
      <c r="E13" s="21"/>
      <c r="F13" s="22"/>
      <c r="G13" s="23"/>
      <c r="H13" s="24" t="s">
        <v>26</v>
      </c>
      <c r="I13" s="25" t="s">
        <v>27</v>
      </c>
      <c r="J13" s="25" t="s">
        <v>28</v>
      </c>
      <c r="K13" s="26" t="s">
        <v>29</v>
      </c>
      <c r="L13" s="27" t="s">
        <v>30</v>
      </c>
      <c r="M13" s="28"/>
      <c r="N13" s="29"/>
      <c r="O13" s="30"/>
      <c r="P13" s="31"/>
      <c r="Q13" s="31"/>
      <c r="R13" s="32"/>
      <c r="S13" s="33"/>
      <c r="T13" s="34"/>
      <c r="U13" s="35"/>
      <c r="V13" s="30"/>
      <c r="W13" s="31"/>
      <c r="X13" s="31"/>
      <c r="Y13" s="33"/>
      <c r="Z13" s="33"/>
      <c r="AA13" s="34"/>
      <c r="AB13" s="35"/>
    </row>
    <row r="14" spans="1:28" x14ac:dyDescent="0.3">
      <c r="A14" s="38">
        <v>1</v>
      </c>
      <c r="B14" s="37" t="s">
        <v>31</v>
      </c>
      <c r="C14" s="38">
        <v>1</v>
      </c>
      <c r="D14" s="38" t="s">
        <v>32</v>
      </c>
      <c r="E14" s="39">
        <v>284</v>
      </c>
      <c r="F14" s="40">
        <v>0.25</v>
      </c>
      <c r="G14" s="41">
        <f>E14*8*F14</f>
        <v>568</v>
      </c>
      <c r="H14" s="42" t="s">
        <v>33</v>
      </c>
      <c r="I14" s="43">
        <v>0</v>
      </c>
      <c r="J14" s="43">
        <v>1</v>
      </c>
      <c r="K14" s="43">
        <v>0</v>
      </c>
      <c r="L14" s="43">
        <v>1</v>
      </c>
      <c r="M14" s="44">
        <f>IF(F14=0,0,IF(I14=0,0,1/F14*J14))</f>
        <v>0</v>
      </c>
      <c r="N14" s="45">
        <f>IF(I14=0,0,IF(G14=0,0,E14*8*I14/M14))</f>
        <v>0</v>
      </c>
      <c r="O14" s="46"/>
      <c r="P14" s="47"/>
      <c r="Q14" s="47"/>
      <c r="R14" s="47"/>
      <c r="S14" s="47"/>
      <c r="T14" s="48"/>
      <c r="U14" s="49"/>
      <c r="V14" s="46"/>
      <c r="W14" s="47"/>
      <c r="X14" s="47"/>
      <c r="Y14" s="47"/>
      <c r="Z14" s="47"/>
      <c r="AA14" s="48"/>
      <c r="AB14" s="49"/>
    </row>
    <row r="15" spans="1:28" hidden="1" x14ac:dyDescent="0.3">
      <c r="A15" s="38"/>
      <c r="B15" s="37"/>
      <c r="C15" s="38"/>
      <c r="D15" s="38"/>
      <c r="E15" s="39"/>
      <c r="F15" s="40"/>
      <c r="G15" s="41"/>
      <c r="H15" s="42" t="s">
        <v>34</v>
      </c>
      <c r="I15" s="43"/>
      <c r="J15" s="43"/>
      <c r="K15" s="43"/>
      <c r="L15" s="43"/>
      <c r="M15" s="44"/>
      <c r="N15" s="45"/>
      <c r="O15" s="46"/>
      <c r="P15" s="47"/>
      <c r="Q15" s="47"/>
      <c r="R15" s="47"/>
      <c r="S15" s="47"/>
      <c r="T15" s="48"/>
      <c r="U15" s="49"/>
      <c r="V15" s="46"/>
      <c r="W15" s="47"/>
      <c r="X15" s="47"/>
      <c r="Y15" s="47"/>
      <c r="Z15" s="47"/>
      <c r="AA15" s="48"/>
      <c r="AB15" s="49"/>
    </row>
    <row r="16" spans="1:28" x14ac:dyDescent="0.3">
      <c r="A16" s="38">
        <v>2</v>
      </c>
      <c r="B16" s="50" t="s">
        <v>35</v>
      </c>
      <c r="C16" s="51">
        <v>2</v>
      </c>
      <c r="D16" s="51" t="s">
        <v>36</v>
      </c>
      <c r="E16" s="52">
        <v>156</v>
      </c>
      <c r="F16" s="53">
        <v>0.25</v>
      </c>
      <c r="G16" s="41">
        <f>E16*8*F16</f>
        <v>312</v>
      </c>
      <c r="H16" s="42" t="s">
        <v>33</v>
      </c>
      <c r="I16" s="43">
        <v>0</v>
      </c>
      <c r="J16" s="43">
        <v>1</v>
      </c>
      <c r="K16" s="43">
        <v>0</v>
      </c>
      <c r="L16" s="43">
        <v>1</v>
      </c>
      <c r="M16" s="44">
        <f>IF(F16=0,0,IF(I16=0,0,1/F16*J16))</f>
        <v>0</v>
      </c>
      <c r="N16" s="45">
        <f>IF(I16=0,0,IF(G16=0,0,E16*8*I16/M16))</f>
        <v>0</v>
      </c>
      <c r="O16" s="46"/>
      <c r="P16" s="47"/>
      <c r="Q16" s="47"/>
      <c r="R16" s="47"/>
      <c r="S16" s="47"/>
      <c r="T16" s="48"/>
      <c r="U16" s="49"/>
      <c r="V16" s="46"/>
      <c r="W16" s="47"/>
      <c r="X16" s="47"/>
      <c r="Y16" s="47"/>
      <c r="Z16" s="47"/>
      <c r="AA16" s="48"/>
      <c r="AB16" s="49"/>
    </row>
    <row r="17" spans="1:28" hidden="1" x14ac:dyDescent="0.3">
      <c r="A17" s="38"/>
      <c r="B17" s="37"/>
      <c r="C17" s="38"/>
      <c r="D17" s="38"/>
      <c r="E17" s="39"/>
      <c r="F17" s="40"/>
      <c r="G17" s="41"/>
      <c r="H17" s="42" t="s">
        <v>34</v>
      </c>
      <c r="I17" s="43"/>
      <c r="J17" s="43"/>
      <c r="K17" s="43"/>
      <c r="L17" s="43"/>
      <c r="M17" s="44"/>
      <c r="N17" s="45"/>
      <c r="O17" s="46"/>
      <c r="P17" s="47"/>
      <c r="Q17" s="47"/>
      <c r="R17" s="47"/>
      <c r="S17" s="47"/>
      <c r="T17" s="48"/>
      <c r="U17" s="49"/>
      <c r="V17" s="46"/>
      <c r="W17" s="47"/>
      <c r="X17" s="47"/>
      <c r="Y17" s="47"/>
      <c r="Z17" s="47"/>
      <c r="AA17" s="48"/>
      <c r="AB17" s="49"/>
    </row>
    <row r="18" spans="1:28" x14ac:dyDescent="0.3">
      <c r="A18" s="38">
        <v>3</v>
      </c>
      <c r="B18" s="50" t="s">
        <v>37</v>
      </c>
      <c r="C18" s="51">
        <v>3</v>
      </c>
      <c r="D18" s="51" t="s">
        <v>38</v>
      </c>
      <c r="E18" s="52">
        <v>40</v>
      </c>
      <c r="F18" s="53">
        <v>0.25</v>
      </c>
      <c r="G18" s="41">
        <f>E18*8*F18</f>
        <v>80</v>
      </c>
      <c r="H18" s="42" t="s">
        <v>33</v>
      </c>
      <c r="I18" s="43">
        <v>0</v>
      </c>
      <c r="J18" s="43">
        <v>1</v>
      </c>
      <c r="K18" s="43">
        <v>0</v>
      </c>
      <c r="L18" s="43">
        <v>1</v>
      </c>
      <c r="M18" s="44">
        <f>IF(F18=0,0,IF(I18=0,0,1/F18*J18))</f>
        <v>0</v>
      </c>
      <c r="N18" s="45">
        <f>IF(I18=0,0,IF(G18=0,0,E18*8*I18/M18))</f>
        <v>0</v>
      </c>
      <c r="O18" s="46"/>
      <c r="P18" s="47"/>
      <c r="Q18" s="47"/>
      <c r="R18" s="47"/>
      <c r="S18" s="47"/>
      <c r="T18" s="48"/>
      <c r="U18" s="49"/>
      <c r="V18" s="46"/>
      <c r="W18" s="47"/>
      <c r="X18" s="47"/>
      <c r="Y18" s="47"/>
      <c r="Z18" s="47"/>
      <c r="AA18" s="48"/>
      <c r="AB18" s="49"/>
    </row>
    <row r="19" spans="1:28" x14ac:dyDescent="0.3">
      <c r="A19" s="38"/>
      <c r="B19" s="37"/>
      <c r="C19" s="38"/>
      <c r="D19" s="38"/>
      <c r="E19" s="39"/>
      <c r="F19" s="40"/>
      <c r="G19" s="41"/>
      <c r="H19" s="42" t="s">
        <v>34</v>
      </c>
      <c r="I19" s="43"/>
      <c r="J19" s="43"/>
      <c r="K19" s="43"/>
      <c r="L19" s="43"/>
      <c r="M19" s="44"/>
      <c r="N19" s="45"/>
      <c r="O19" s="46"/>
      <c r="P19" s="47"/>
      <c r="Q19" s="47"/>
      <c r="R19" s="47"/>
      <c r="S19" s="47"/>
      <c r="T19" s="48"/>
      <c r="U19" s="49"/>
      <c r="V19" s="46"/>
      <c r="W19" s="47"/>
      <c r="X19" s="47"/>
      <c r="Y19" s="47"/>
      <c r="Z19" s="47"/>
      <c r="AA19" s="48"/>
      <c r="AB19" s="49"/>
    </row>
    <row r="20" spans="1:28" x14ac:dyDescent="0.3">
      <c r="A20" s="38">
        <v>4</v>
      </c>
      <c r="B20" s="50" t="s">
        <v>39</v>
      </c>
      <c r="C20" s="51">
        <v>4</v>
      </c>
      <c r="D20" s="51" t="s">
        <v>40</v>
      </c>
      <c r="E20" s="52">
        <v>248</v>
      </c>
      <c r="F20" s="53">
        <v>0.25</v>
      </c>
      <c r="G20" s="41">
        <f>E20*8*F20</f>
        <v>496</v>
      </c>
      <c r="H20" s="42" t="s">
        <v>33</v>
      </c>
      <c r="I20" s="43">
        <v>0</v>
      </c>
      <c r="J20" s="43">
        <v>1</v>
      </c>
      <c r="K20" s="43">
        <v>0</v>
      </c>
      <c r="L20" s="43">
        <v>1</v>
      </c>
      <c r="M20" s="44">
        <f>IF(F20=0,0,IF(I20=0,0,1/F20*J20))</f>
        <v>0</v>
      </c>
      <c r="N20" s="45">
        <f>IF(I20=0,0,IF(G20=0,0,E20*8*I20/M20))</f>
        <v>0</v>
      </c>
      <c r="O20" s="46"/>
      <c r="P20" s="47"/>
      <c r="Q20" s="47"/>
      <c r="R20" s="47"/>
      <c r="S20" s="47"/>
      <c r="T20" s="48"/>
      <c r="U20" s="49"/>
      <c r="V20" s="46"/>
      <c r="W20" s="47"/>
      <c r="X20" s="47"/>
      <c r="Y20" s="47"/>
      <c r="Z20" s="47"/>
      <c r="AA20" s="48"/>
      <c r="AB20" s="49"/>
    </row>
    <row r="21" spans="1:28" x14ac:dyDescent="0.3">
      <c r="A21" s="38"/>
      <c r="B21" s="37"/>
      <c r="C21" s="38"/>
      <c r="D21" s="38"/>
      <c r="E21" s="39"/>
      <c r="F21" s="40"/>
      <c r="G21" s="41"/>
      <c r="H21" s="42" t="s">
        <v>34</v>
      </c>
      <c r="I21" s="43"/>
      <c r="J21" s="43"/>
      <c r="K21" s="43"/>
      <c r="L21" s="43"/>
      <c r="M21" s="44"/>
      <c r="N21" s="45"/>
      <c r="O21" s="46"/>
      <c r="P21" s="47"/>
      <c r="Q21" s="47"/>
      <c r="R21" s="47"/>
      <c r="S21" s="47"/>
      <c r="T21" s="48"/>
      <c r="U21" s="49"/>
      <c r="V21" s="46"/>
      <c r="W21" s="47"/>
      <c r="X21" s="47"/>
      <c r="Y21" s="47"/>
      <c r="Z21" s="47"/>
      <c r="AA21" s="48"/>
      <c r="AB21" s="49"/>
    </row>
    <row r="22" spans="1:28" x14ac:dyDescent="0.3">
      <c r="A22" s="38">
        <v>5</v>
      </c>
      <c r="B22" s="50" t="s">
        <v>41</v>
      </c>
      <c r="C22" s="51">
        <v>5</v>
      </c>
      <c r="D22" s="51" t="s">
        <v>42</v>
      </c>
      <c r="E22" s="52">
        <v>44</v>
      </c>
      <c r="F22" s="53">
        <v>0.25</v>
      </c>
      <c r="G22" s="41">
        <f>E22*8*F22</f>
        <v>88</v>
      </c>
      <c r="H22" s="42" t="s">
        <v>33</v>
      </c>
      <c r="I22" s="43">
        <v>0</v>
      </c>
      <c r="J22" s="43">
        <v>1</v>
      </c>
      <c r="K22" s="43">
        <v>0</v>
      </c>
      <c r="L22" s="43">
        <v>1</v>
      </c>
      <c r="M22" s="44">
        <f>IF(F22=0,0,IF(I22=0,0,1/F22*J22))</f>
        <v>0</v>
      </c>
      <c r="N22" s="45">
        <f>IF(I22=0,0,IF(G22=0,0,E22*8*I22/M22))</f>
        <v>0</v>
      </c>
      <c r="O22" s="46"/>
      <c r="P22" s="47"/>
      <c r="Q22" s="47"/>
      <c r="R22" s="47"/>
      <c r="S22" s="47"/>
      <c r="T22" s="48"/>
      <c r="U22" s="49"/>
      <c r="V22" s="46"/>
      <c r="W22" s="47"/>
      <c r="X22" s="47"/>
      <c r="Y22" s="47"/>
      <c r="Z22" s="47"/>
      <c r="AA22" s="48"/>
      <c r="AB22" s="49"/>
    </row>
    <row r="23" spans="1:28" x14ac:dyDescent="0.3">
      <c r="A23" s="38"/>
      <c r="B23" s="37"/>
      <c r="C23" s="38"/>
      <c r="D23" s="38"/>
      <c r="E23" s="39"/>
      <c r="F23" s="40"/>
      <c r="G23" s="41"/>
      <c r="H23" s="42" t="s">
        <v>34</v>
      </c>
      <c r="I23" s="43"/>
      <c r="J23" s="43"/>
      <c r="K23" s="43"/>
      <c r="L23" s="43"/>
      <c r="M23" s="44"/>
      <c r="N23" s="45"/>
      <c r="O23" s="46"/>
      <c r="P23" s="47"/>
      <c r="Q23" s="47"/>
      <c r="R23" s="47"/>
      <c r="S23" s="47"/>
      <c r="T23" s="48"/>
      <c r="U23" s="49"/>
      <c r="V23" s="46"/>
      <c r="W23" s="47"/>
      <c r="X23" s="47"/>
      <c r="Y23" s="47"/>
      <c r="Z23" s="47"/>
      <c r="AA23" s="48"/>
      <c r="AB23" s="49"/>
    </row>
    <row r="24" spans="1:28" x14ac:dyDescent="0.3">
      <c r="A24" s="38">
        <v>6</v>
      </c>
      <c r="B24" s="54" t="s">
        <v>43</v>
      </c>
      <c r="C24" s="55">
        <v>6</v>
      </c>
      <c r="D24" s="55" t="s">
        <v>44</v>
      </c>
      <c r="E24" s="56">
        <v>212</v>
      </c>
      <c r="F24" s="57">
        <v>0</v>
      </c>
      <c r="G24" s="41">
        <f>E24*8*F24</f>
        <v>0</v>
      </c>
      <c r="H24" s="42" t="s">
        <v>33</v>
      </c>
      <c r="I24" s="43">
        <v>0</v>
      </c>
      <c r="J24" s="43">
        <v>1</v>
      </c>
      <c r="K24" s="43">
        <v>0</v>
      </c>
      <c r="L24" s="43">
        <v>1</v>
      </c>
      <c r="M24" s="44">
        <f>IF(F24=0,0,IF(I24=0,0,1/F24*J24))</f>
        <v>0</v>
      </c>
      <c r="N24" s="45">
        <f>IF(I24=0,0,IF(G24=0,0,E24*8*I24/M24))</f>
        <v>0</v>
      </c>
      <c r="O24" s="46"/>
      <c r="P24" s="47"/>
      <c r="Q24" s="47"/>
      <c r="R24" s="47"/>
      <c r="S24" s="47"/>
      <c r="T24" s="48"/>
      <c r="U24" s="49"/>
      <c r="V24" s="46"/>
      <c r="W24" s="47"/>
      <c r="X24" s="47"/>
      <c r="Y24" s="47"/>
      <c r="Z24" s="47"/>
      <c r="AA24" s="48"/>
      <c r="AB24" s="49"/>
    </row>
    <row r="25" spans="1:28" x14ac:dyDescent="0.3">
      <c r="A25" s="38"/>
      <c r="B25" s="37"/>
      <c r="C25" s="38"/>
      <c r="D25" s="38"/>
      <c r="E25" s="39"/>
      <c r="F25" s="40"/>
      <c r="G25" s="41"/>
      <c r="H25" s="42" t="s">
        <v>34</v>
      </c>
      <c r="I25" s="43"/>
      <c r="J25" s="43"/>
      <c r="K25" s="43"/>
      <c r="L25" s="43"/>
      <c r="M25" s="44"/>
      <c r="N25" s="45"/>
      <c r="O25" s="46"/>
      <c r="P25" s="47"/>
      <c r="Q25" s="47"/>
      <c r="R25" s="47"/>
      <c r="S25" s="47"/>
      <c r="T25" s="48"/>
      <c r="U25" s="49"/>
      <c r="V25" s="46"/>
      <c r="W25" s="47"/>
      <c r="X25" s="47"/>
      <c r="Y25" s="47"/>
      <c r="Z25" s="47"/>
      <c r="AA25" s="48"/>
      <c r="AB25" s="49"/>
    </row>
    <row r="26" spans="1:28" x14ac:dyDescent="0.3">
      <c r="A26" s="38">
        <v>7</v>
      </c>
      <c r="B26" s="54" t="s">
        <v>45</v>
      </c>
      <c r="C26" s="55">
        <v>8</v>
      </c>
      <c r="D26" s="55" t="s">
        <v>46</v>
      </c>
      <c r="E26" s="56">
        <v>168</v>
      </c>
      <c r="F26" s="57">
        <v>0</v>
      </c>
      <c r="G26" s="41">
        <f>E26*8*F26</f>
        <v>0</v>
      </c>
      <c r="H26" s="42" t="s">
        <v>33</v>
      </c>
      <c r="I26" s="43">
        <v>1</v>
      </c>
      <c r="J26" s="43">
        <v>1</v>
      </c>
      <c r="K26" s="43">
        <v>0</v>
      </c>
      <c r="L26" s="58">
        <v>0</v>
      </c>
      <c r="M26" s="44">
        <f>IF(F26=0,0,IF(I26=0,0,1/F26*J26))</f>
        <v>0</v>
      </c>
      <c r="N26" s="45">
        <f>IF(I26=0,0,IF(G26=0,0,E26*8*I26/M26))</f>
        <v>0</v>
      </c>
      <c r="O26" s="46"/>
      <c r="P26" s="47"/>
      <c r="Q26" s="47"/>
      <c r="R26" s="47"/>
      <c r="S26" s="47"/>
      <c r="T26" s="48"/>
      <c r="U26" s="49"/>
      <c r="V26" s="46"/>
      <c r="W26" s="47"/>
      <c r="X26" s="47"/>
      <c r="Y26" s="47"/>
      <c r="Z26" s="47"/>
      <c r="AA26" s="48"/>
      <c r="AB26" s="49"/>
    </row>
    <row r="27" spans="1:28" x14ac:dyDescent="0.3">
      <c r="A27" s="38"/>
      <c r="B27" s="37"/>
      <c r="C27" s="38"/>
      <c r="D27" s="38"/>
      <c r="E27" s="39"/>
      <c r="F27" s="40"/>
      <c r="G27" s="41"/>
      <c r="H27" s="42" t="s">
        <v>34</v>
      </c>
      <c r="I27" s="43"/>
      <c r="J27" s="43"/>
      <c r="K27" s="43"/>
      <c r="L27" s="43"/>
      <c r="M27" s="44"/>
      <c r="N27" s="45"/>
      <c r="O27" s="46"/>
      <c r="P27" s="47"/>
      <c r="Q27" s="47"/>
      <c r="R27" s="47"/>
      <c r="S27" s="47"/>
      <c r="T27" s="48"/>
      <c r="U27" s="49"/>
      <c r="V27" s="46"/>
      <c r="W27" s="47"/>
      <c r="X27" s="47"/>
      <c r="Y27" s="47"/>
      <c r="Z27" s="47"/>
      <c r="AA27" s="48"/>
      <c r="AB27" s="49"/>
    </row>
    <row r="28" spans="1:28" x14ac:dyDescent="0.3">
      <c r="A28" s="38">
        <v>8</v>
      </c>
      <c r="B28" s="54" t="s">
        <v>47</v>
      </c>
      <c r="C28" s="55">
        <v>10</v>
      </c>
      <c r="D28" s="55" t="s">
        <v>48</v>
      </c>
      <c r="E28" s="56">
        <v>584</v>
      </c>
      <c r="F28" s="57">
        <v>0</v>
      </c>
      <c r="G28" s="41">
        <f>E28*8*F28</f>
        <v>0</v>
      </c>
      <c r="H28" s="42" t="s">
        <v>33</v>
      </c>
      <c r="I28" s="43">
        <v>0</v>
      </c>
      <c r="J28" s="43">
        <v>1</v>
      </c>
      <c r="K28" s="43">
        <v>0</v>
      </c>
      <c r="L28" s="43">
        <v>1</v>
      </c>
      <c r="M28" s="44">
        <f>IF(F28=0,0,IF(I28=0,0,1/F28*J28))</f>
        <v>0</v>
      </c>
      <c r="N28" s="45">
        <f>IF(I28=0,0,IF(G28=0,0,E28*8*I28/M28))</f>
        <v>0</v>
      </c>
      <c r="O28" s="46"/>
      <c r="P28" s="47"/>
      <c r="Q28" s="47"/>
      <c r="R28" s="47"/>
      <c r="S28" s="47"/>
      <c r="T28" s="48"/>
      <c r="U28" s="49"/>
      <c r="V28" s="46"/>
      <c r="W28" s="47"/>
      <c r="X28" s="47"/>
      <c r="Y28" s="47"/>
      <c r="Z28" s="47"/>
      <c r="AA28" s="48"/>
      <c r="AB28" s="49"/>
    </row>
    <row r="29" spans="1:28" x14ac:dyDescent="0.3">
      <c r="A29" s="38"/>
      <c r="B29" s="37"/>
      <c r="C29" s="38"/>
      <c r="D29" s="38"/>
      <c r="E29" s="39"/>
      <c r="F29" s="40"/>
      <c r="G29" s="41"/>
      <c r="H29" s="42" t="s">
        <v>34</v>
      </c>
      <c r="I29" s="43"/>
      <c r="J29" s="43"/>
      <c r="K29" s="43"/>
      <c r="L29" s="43"/>
      <c r="M29" s="44"/>
      <c r="N29" s="45"/>
      <c r="O29" s="46"/>
      <c r="P29" s="47"/>
      <c r="Q29" s="47"/>
      <c r="R29" s="47"/>
      <c r="S29" s="47"/>
      <c r="T29" s="48"/>
      <c r="U29" s="49"/>
      <c r="V29" s="46"/>
      <c r="W29" s="47"/>
      <c r="X29" s="47"/>
      <c r="Y29" s="47"/>
      <c r="Z29" s="47"/>
      <c r="AA29" s="48"/>
      <c r="AB29" s="49"/>
    </row>
    <row r="30" spans="1:28" x14ac:dyDescent="0.3">
      <c r="A30" s="38">
        <v>9</v>
      </c>
      <c r="B30" s="54" t="s">
        <v>49</v>
      </c>
      <c r="C30" s="55">
        <v>11</v>
      </c>
      <c r="D30" s="55" t="s">
        <v>50</v>
      </c>
      <c r="E30" s="56">
        <v>176</v>
      </c>
      <c r="F30" s="57">
        <v>0</v>
      </c>
      <c r="G30" s="41">
        <f>E30*8*F30</f>
        <v>0</v>
      </c>
      <c r="H30" s="42" t="s">
        <v>33</v>
      </c>
      <c r="I30" s="43">
        <v>0</v>
      </c>
      <c r="J30" s="43">
        <v>1</v>
      </c>
      <c r="K30" s="43">
        <v>0</v>
      </c>
      <c r="L30" s="43">
        <v>1</v>
      </c>
      <c r="M30" s="44">
        <f>IF(F30=0,0,IF(I30=0,0,1/F30*J30))</f>
        <v>0</v>
      </c>
      <c r="N30" s="45">
        <f>IF(I30=0,0,IF(G30=0,0,E30*8*I30/M30))</f>
        <v>0</v>
      </c>
      <c r="O30" s="46"/>
      <c r="P30" s="47"/>
      <c r="Q30" s="47"/>
      <c r="R30" s="47"/>
      <c r="S30" s="47"/>
      <c r="T30" s="48"/>
      <c r="U30" s="49"/>
      <c r="V30" s="46"/>
      <c r="W30" s="47"/>
      <c r="X30" s="47"/>
      <c r="Y30" s="47"/>
      <c r="Z30" s="47"/>
      <c r="AA30" s="48"/>
      <c r="AB30" s="49"/>
    </row>
    <row r="31" spans="1:28" x14ac:dyDescent="0.3">
      <c r="A31" s="38"/>
      <c r="B31" s="37"/>
      <c r="C31" s="38"/>
      <c r="D31" s="38"/>
      <c r="E31" s="39"/>
      <c r="F31" s="40"/>
      <c r="G31" s="41"/>
      <c r="H31" s="42" t="s">
        <v>34</v>
      </c>
      <c r="I31" s="43"/>
      <c r="J31" s="43"/>
      <c r="K31" s="43"/>
      <c r="L31" s="43"/>
      <c r="M31" s="44"/>
      <c r="N31" s="45"/>
      <c r="O31" s="46"/>
      <c r="P31" s="47"/>
      <c r="Q31" s="47"/>
      <c r="R31" s="47"/>
      <c r="S31" s="47"/>
      <c r="T31" s="48"/>
      <c r="U31" s="49"/>
      <c r="V31" s="46"/>
      <c r="W31" s="47"/>
      <c r="X31" s="47"/>
      <c r="Y31" s="47"/>
      <c r="Z31" s="47"/>
      <c r="AA31" s="48"/>
      <c r="AB31" s="49"/>
    </row>
    <row r="32" spans="1:28" x14ac:dyDescent="0.3">
      <c r="A32" s="38">
        <v>10</v>
      </c>
      <c r="B32" s="54" t="s">
        <v>51</v>
      </c>
      <c r="C32" s="55">
        <v>12</v>
      </c>
      <c r="D32" s="55" t="s">
        <v>52</v>
      </c>
      <c r="E32" s="56">
        <v>156</v>
      </c>
      <c r="F32" s="57">
        <v>0</v>
      </c>
      <c r="G32" s="41">
        <f>E32*8*F32</f>
        <v>0</v>
      </c>
      <c r="H32" s="42" t="s">
        <v>33</v>
      </c>
      <c r="I32" s="43">
        <v>0</v>
      </c>
      <c r="J32" s="43">
        <v>1</v>
      </c>
      <c r="K32" s="43">
        <v>0</v>
      </c>
      <c r="L32" s="43">
        <v>1</v>
      </c>
      <c r="M32" s="44">
        <f>IF(F32=0,0,IF(I32=0,0,1/F32*J32))</f>
        <v>0</v>
      </c>
      <c r="N32" s="45">
        <f>IF(I32=0,0,IF(G32=0,0,E32*8*I32/M32))</f>
        <v>0</v>
      </c>
      <c r="O32" s="46"/>
      <c r="P32" s="47"/>
      <c r="Q32" s="47"/>
      <c r="R32" s="47"/>
      <c r="S32" s="47"/>
      <c r="T32" s="48"/>
      <c r="U32" s="49"/>
      <c r="V32" s="46"/>
      <c r="W32" s="47"/>
      <c r="X32" s="47"/>
      <c r="Y32" s="47"/>
      <c r="Z32" s="47"/>
      <c r="AA32" s="48"/>
      <c r="AB32" s="49"/>
    </row>
    <row r="33" spans="1:28" x14ac:dyDescent="0.3">
      <c r="A33" s="38"/>
      <c r="B33" s="37"/>
      <c r="C33" s="38"/>
      <c r="D33" s="38"/>
      <c r="E33" s="39"/>
      <c r="F33" s="40"/>
      <c r="G33" s="41"/>
      <c r="H33" s="42" t="s">
        <v>34</v>
      </c>
      <c r="I33" s="43"/>
      <c r="J33" s="43"/>
      <c r="K33" s="43"/>
      <c r="L33" s="43"/>
      <c r="M33" s="44"/>
      <c r="N33" s="45"/>
      <c r="O33" s="46"/>
      <c r="P33" s="47"/>
      <c r="Q33" s="47"/>
      <c r="R33" s="47"/>
      <c r="S33" s="47"/>
      <c r="T33" s="48"/>
      <c r="U33" s="49"/>
      <c r="V33" s="46"/>
      <c r="W33" s="47"/>
      <c r="X33" s="47"/>
      <c r="Y33" s="47"/>
      <c r="Z33" s="47"/>
      <c r="AA33" s="48"/>
      <c r="AB33" s="49"/>
    </row>
    <row r="34" spans="1:28" x14ac:dyDescent="0.3">
      <c r="A34" s="38">
        <v>11</v>
      </c>
      <c r="B34" s="54" t="s">
        <v>53</v>
      </c>
      <c r="C34" s="55">
        <v>13</v>
      </c>
      <c r="D34" s="55" t="s">
        <v>54</v>
      </c>
      <c r="E34" s="56"/>
      <c r="F34" s="57"/>
      <c r="G34" s="41">
        <f>E34*8*F34</f>
        <v>0</v>
      </c>
      <c r="H34" s="42" t="s">
        <v>33</v>
      </c>
      <c r="I34" s="43">
        <v>0</v>
      </c>
      <c r="J34" s="43">
        <v>1</v>
      </c>
      <c r="K34" s="43">
        <v>0</v>
      </c>
      <c r="L34" s="43">
        <v>1</v>
      </c>
      <c r="M34" s="44">
        <f>IF(F34=0,0,IF(I34=0,0,1/F34*J34))</f>
        <v>0</v>
      </c>
      <c r="N34" s="45">
        <f>IF(I34=0,0,IF(G34=0,0,E34*8*I34/M34))</f>
        <v>0</v>
      </c>
      <c r="O34" s="46"/>
      <c r="P34" s="47"/>
      <c r="Q34" s="47"/>
      <c r="R34" s="47"/>
      <c r="S34" s="47"/>
      <c r="T34" s="48"/>
      <c r="U34" s="49"/>
      <c r="V34" s="46"/>
      <c r="W34" s="47"/>
      <c r="X34" s="47"/>
      <c r="Y34" s="47"/>
      <c r="Z34" s="47"/>
      <c r="AA34" s="48"/>
      <c r="AB34" s="49"/>
    </row>
    <row r="35" spans="1:28" x14ac:dyDescent="0.3">
      <c r="A35" s="38"/>
      <c r="B35" s="37"/>
      <c r="C35" s="38"/>
      <c r="D35" s="38"/>
      <c r="E35" s="39"/>
      <c r="F35" s="40"/>
      <c r="G35" s="41"/>
      <c r="H35" s="42" t="s">
        <v>34</v>
      </c>
      <c r="I35" s="43"/>
      <c r="J35" s="43"/>
      <c r="K35" s="43"/>
      <c r="L35" s="43"/>
      <c r="M35" s="44"/>
      <c r="N35" s="45"/>
      <c r="O35" s="46"/>
      <c r="P35" s="47"/>
      <c r="Q35" s="47"/>
      <c r="R35" s="47"/>
      <c r="S35" s="47"/>
      <c r="T35" s="48"/>
      <c r="U35" s="49"/>
      <c r="V35" s="46"/>
      <c r="W35" s="47"/>
      <c r="X35" s="47"/>
      <c r="Y35" s="47"/>
      <c r="Z35" s="47"/>
      <c r="AA35" s="48"/>
      <c r="AB35" s="49"/>
    </row>
    <row r="36" spans="1:28" x14ac:dyDescent="0.3">
      <c r="A36" s="38">
        <v>12</v>
      </c>
      <c r="B36" s="54" t="s">
        <v>55</v>
      </c>
      <c r="C36" s="55">
        <v>14</v>
      </c>
      <c r="D36" s="55" t="s">
        <v>56</v>
      </c>
      <c r="E36" s="56"/>
      <c r="F36" s="57"/>
      <c r="G36" s="41">
        <f>E36*8*F36</f>
        <v>0</v>
      </c>
      <c r="H36" s="42" t="s">
        <v>33</v>
      </c>
      <c r="I36" s="43">
        <v>0</v>
      </c>
      <c r="J36" s="43">
        <v>1</v>
      </c>
      <c r="K36" s="43">
        <v>0</v>
      </c>
      <c r="L36" s="43">
        <v>1</v>
      </c>
      <c r="M36" s="44">
        <f>IF(F36=0,0,IF(I36=0,0,1/F36*J36))</f>
        <v>0</v>
      </c>
      <c r="N36" s="45">
        <f>IF(I36=0,0,IF(G36=0,0,E36*8*I36/M36))</f>
        <v>0</v>
      </c>
      <c r="O36" s="46"/>
      <c r="P36" s="47"/>
      <c r="Q36" s="47"/>
      <c r="R36" s="47"/>
      <c r="S36" s="47"/>
      <c r="T36" s="48"/>
      <c r="U36" s="49"/>
      <c r="V36" s="46"/>
      <c r="W36" s="47"/>
      <c r="X36" s="47"/>
      <c r="Y36" s="47"/>
      <c r="Z36" s="47"/>
      <c r="AA36" s="48"/>
      <c r="AB36" s="49"/>
    </row>
    <row r="37" spans="1:28" x14ac:dyDescent="0.3">
      <c r="A37" s="38"/>
      <c r="B37" s="37"/>
      <c r="C37" s="38"/>
      <c r="D37" s="38"/>
      <c r="E37" s="39"/>
      <c r="F37" s="40"/>
      <c r="G37" s="41"/>
      <c r="H37" s="42" t="s">
        <v>34</v>
      </c>
      <c r="I37" s="43"/>
      <c r="J37" s="43"/>
      <c r="K37" s="43"/>
      <c r="L37" s="43"/>
      <c r="M37" s="44"/>
      <c r="N37" s="45"/>
      <c r="O37" s="46"/>
      <c r="P37" s="47"/>
      <c r="Q37" s="47"/>
      <c r="R37" s="47"/>
      <c r="S37" s="47"/>
      <c r="T37" s="48"/>
      <c r="U37" s="49"/>
      <c r="V37" s="46"/>
      <c r="W37" s="47"/>
      <c r="X37" s="47"/>
      <c r="Y37" s="47"/>
      <c r="Z37" s="47"/>
      <c r="AA37" s="48"/>
      <c r="AB37" s="49"/>
    </row>
    <row r="38" spans="1:28" x14ac:dyDescent="0.3">
      <c r="A38" s="38">
        <v>13</v>
      </c>
      <c r="B38" s="54" t="s">
        <v>57</v>
      </c>
      <c r="C38" s="55">
        <v>15</v>
      </c>
      <c r="D38" s="55" t="s">
        <v>58</v>
      </c>
      <c r="E38" s="56"/>
      <c r="F38" s="57"/>
      <c r="G38" s="41">
        <f>E38*8*F38</f>
        <v>0</v>
      </c>
      <c r="H38" s="42" t="s">
        <v>33</v>
      </c>
      <c r="I38" s="43">
        <v>0</v>
      </c>
      <c r="J38" s="43">
        <v>1</v>
      </c>
      <c r="K38" s="43">
        <v>0</v>
      </c>
      <c r="L38" s="43">
        <v>1</v>
      </c>
      <c r="M38" s="44">
        <f>IF(F38=0,0,IF(I38=0,0,1/F38*J38))</f>
        <v>0</v>
      </c>
      <c r="N38" s="45">
        <f>IF(I38=0,0,IF(G38=0,0,E38*8*I38/M38))</f>
        <v>0</v>
      </c>
      <c r="O38" s="46"/>
      <c r="P38" s="47"/>
      <c r="Q38" s="47"/>
      <c r="R38" s="47"/>
      <c r="S38" s="47"/>
      <c r="T38" s="48"/>
      <c r="U38" s="49"/>
      <c r="V38" s="46"/>
      <c r="W38" s="47"/>
      <c r="X38" s="47"/>
      <c r="Y38" s="47"/>
      <c r="Z38" s="47"/>
      <c r="AA38" s="48"/>
      <c r="AB38" s="49"/>
    </row>
    <row r="39" spans="1:28" x14ac:dyDescent="0.3">
      <c r="A39" s="38"/>
      <c r="B39" s="37"/>
      <c r="C39" s="38"/>
      <c r="D39" s="38"/>
      <c r="E39" s="39"/>
      <c r="F39" s="40"/>
      <c r="G39" s="41"/>
      <c r="H39" s="42" t="s">
        <v>34</v>
      </c>
      <c r="I39" s="43"/>
      <c r="J39" s="43"/>
      <c r="K39" s="43"/>
      <c r="L39" s="43"/>
      <c r="M39" s="44"/>
      <c r="N39" s="45"/>
      <c r="O39" s="46"/>
      <c r="P39" s="47"/>
      <c r="Q39" s="47"/>
      <c r="R39" s="47"/>
      <c r="S39" s="47"/>
      <c r="T39" s="48"/>
      <c r="U39" s="49"/>
      <c r="V39" s="46"/>
      <c r="W39" s="47"/>
      <c r="X39" s="47"/>
      <c r="Y39" s="47"/>
      <c r="Z39" s="47"/>
      <c r="AA39" s="48"/>
      <c r="AB39" s="49"/>
    </row>
    <row r="40" spans="1:28" x14ac:dyDescent="0.3">
      <c r="A40" s="38">
        <v>14</v>
      </c>
      <c r="B40" s="54" t="s">
        <v>59</v>
      </c>
      <c r="C40" s="55">
        <v>16</v>
      </c>
      <c r="D40" s="55" t="s">
        <v>60</v>
      </c>
      <c r="E40" s="56">
        <v>236</v>
      </c>
      <c r="F40" s="57">
        <v>0</v>
      </c>
      <c r="G40" s="41">
        <f>E40*8*F40</f>
        <v>0</v>
      </c>
      <c r="H40" s="42" t="s">
        <v>33</v>
      </c>
      <c r="I40" s="43">
        <v>0</v>
      </c>
      <c r="J40" s="43">
        <v>1</v>
      </c>
      <c r="K40" s="43">
        <v>0</v>
      </c>
      <c r="L40" s="43">
        <v>1</v>
      </c>
      <c r="M40" s="44">
        <f>IF(F40=0,0,IF(I40=0,0,1/F40*J40))</f>
        <v>0</v>
      </c>
      <c r="N40" s="45">
        <f>IF(I40=0,0,IF(G40=0,0,E40*8*I40/M40))</f>
        <v>0</v>
      </c>
      <c r="O40" s="46"/>
      <c r="P40" s="47"/>
      <c r="Q40" s="47"/>
      <c r="R40" s="47"/>
      <c r="S40" s="47"/>
      <c r="T40" s="48"/>
      <c r="U40" s="49"/>
      <c r="V40" s="46"/>
      <c r="W40" s="47"/>
      <c r="X40" s="47"/>
      <c r="Y40" s="47"/>
      <c r="Z40" s="47"/>
      <c r="AA40" s="48"/>
      <c r="AB40" s="49"/>
    </row>
    <row r="41" spans="1:28" x14ac:dyDescent="0.3">
      <c r="A41" s="38"/>
      <c r="B41" s="37"/>
      <c r="C41" s="38"/>
      <c r="D41" s="38"/>
      <c r="E41" s="39"/>
      <c r="F41" s="40"/>
      <c r="G41" s="41"/>
      <c r="H41" s="42" t="s">
        <v>34</v>
      </c>
      <c r="I41" s="43"/>
      <c r="J41" s="43"/>
      <c r="K41" s="43"/>
      <c r="L41" s="43"/>
      <c r="M41" s="44"/>
      <c r="N41" s="45"/>
      <c r="O41" s="46"/>
      <c r="P41" s="47"/>
      <c r="Q41" s="47"/>
      <c r="R41" s="47"/>
      <c r="S41" s="47"/>
      <c r="T41" s="48"/>
      <c r="U41" s="49"/>
      <c r="V41" s="46"/>
      <c r="W41" s="47"/>
      <c r="X41" s="47"/>
      <c r="Y41" s="47"/>
      <c r="Z41" s="47"/>
      <c r="AA41" s="48"/>
      <c r="AB41" s="49"/>
    </row>
    <row r="42" spans="1:28" x14ac:dyDescent="0.3">
      <c r="A42" s="38">
        <v>15</v>
      </c>
      <c r="B42" s="50" t="s">
        <v>61</v>
      </c>
      <c r="C42" s="51">
        <v>40</v>
      </c>
      <c r="D42" s="51" t="s">
        <v>62</v>
      </c>
      <c r="E42" s="52">
        <v>76</v>
      </c>
      <c r="F42" s="53">
        <v>0.25</v>
      </c>
      <c r="G42" s="41">
        <f>E42*8*F42</f>
        <v>152</v>
      </c>
      <c r="H42" s="42" t="s">
        <v>33</v>
      </c>
      <c r="I42" s="43">
        <v>0</v>
      </c>
      <c r="J42" s="43">
        <v>1</v>
      </c>
      <c r="K42" s="43">
        <v>0</v>
      </c>
      <c r="L42" s="43">
        <v>1</v>
      </c>
      <c r="M42" s="44">
        <f>IF(F42=0,0,IF(I42=0,0,1/F42*J42))</f>
        <v>0</v>
      </c>
      <c r="N42" s="45">
        <f>IF(I42=0,0,IF(G42=0,0,E42*8*I42/M42))</f>
        <v>0</v>
      </c>
      <c r="O42" s="46"/>
      <c r="P42" s="47"/>
      <c r="Q42" s="47"/>
      <c r="R42" s="47"/>
      <c r="S42" s="47"/>
      <c r="T42" s="48"/>
      <c r="U42" s="49"/>
      <c r="V42" s="46"/>
      <c r="W42" s="47"/>
      <c r="X42" s="47"/>
      <c r="Y42" s="47"/>
      <c r="Z42" s="47"/>
      <c r="AA42" s="48"/>
      <c r="AB42" s="49"/>
    </row>
    <row r="43" spans="1:28" x14ac:dyDescent="0.3">
      <c r="A43" s="38"/>
      <c r="B43" s="37"/>
      <c r="C43" s="38"/>
      <c r="D43" s="38"/>
      <c r="E43" s="39"/>
      <c r="F43" s="40"/>
      <c r="G43" s="41"/>
      <c r="H43" s="42" t="s">
        <v>34</v>
      </c>
      <c r="I43" s="43"/>
      <c r="J43" s="43"/>
      <c r="K43" s="43"/>
      <c r="L43" s="43"/>
      <c r="M43" s="44"/>
      <c r="N43" s="45"/>
      <c r="O43" s="46"/>
      <c r="P43" s="47"/>
      <c r="Q43" s="47"/>
      <c r="R43" s="47"/>
      <c r="S43" s="47"/>
      <c r="T43" s="48"/>
      <c r="U43" s="49"/>
      <c r="V43" s="46"/>
      <c r="W43" s="47"/>
      <c r="X43" s="47"/>
      <c r="Y43" s="47"/>
      <c r="Z43" s="47"/>
      <c r="AA43" s="48"/>
      <c r="AB43" s="49"/>
    </row>
    <row r="44" spans="1:28" x14ac:dyDescent="0.3">
      <c r="A44" s="38">
        <v>16</v>
      </c>
      <c r="B44" s="54" t="s">
        <v>63</v>
      </c>
      <c r="C44" s="55">
        <v>41</v>
      </c>
      <c r="D44" s="55" t="s">
        <v>64</v>
      </c>
      <c r="E44" s="56">
        <v>1286</v>
      </c>
      <c r="F44" s="57">
        <v>2</v>
      </c>
      <c r="G44" s="41">
        <f>E44*8*F44</f>
        <v>20576</v>
      </c>
      <c r="H44" s="42" t="s">
        <v>33</v>
      </c>
      <c r="I44" s="43">
        <v>0</v>
      </c>
      <c r="J44" s="43">
        <v>1</v>
      </c>
      <c r="K44" s="43">
        <v>0</v>
      </c>
      <c r="L44" s="43">
        <v>1</v>
      </c>
      <c r="M44" s="44">
        <f>IF(F44=0,0,IF(I44=0,0,1/F44*J44))</f>
        <v>0</v>
      </c>
      <c r="N44" s="45">
        <f>IF(I44=0,0,IF(G44=0,0,E44*8*I44/M44))</f>
        <v>0</v>
      </c>
      <c r="O44" s="46"/>
      <c r="P44" s="47"/>
      <c r="Q44" s="47"/>
      <c r="R44" s="47"/>
      <c r="S44" s="47"/>
      <c r="T44" s="48"/>
      <c r="U44" s="49"/>
      <c r="V44" s="46"/>
      <c r="W44" s="47"/>
      <c r="X44" s="47"/>
      <c r="Y44" s="47"/>
      <c r="Z44" s="47"/>
      <c r="AA44" s="48"/>
      <c r="AB44" s="49"/>
    </row>
    <row r="45" spans="1:28" x14ac:dyDescent="0.3">
      <c r="A45" s="38"/>
      <c r="B45" s="37"/>
      <c r="C45" s="38"/>
      <c r="D45" s="38"/>
      <c r="E45" s="39"/>
      <c r="F45" s="40"/>
      <c r="G45" s="41"/>
      <c r="H45" s="42" t="s">
        <v>34</v>
      </c>
      <c r="I45" s="43"/>
      <c r="J45" s="43"/>
      <c r="K45" s="43"/>
      <c r="L45" s="43"/>
      <c r="M45" s="44"/>
      <c r="N45" s="45"/>
      <c r="O45" s="46"/>
      <c r="P45" s="47"/>
      <c r="Q45" s="47"/>
      <c r="R45" s="47"/>
      <c r="S45" s="47"/>
      <c r="T45" s="48"/>
      <c r="U45" s="49"/>
      <c r="V45" s="46"/>
      <c r="W45" s="47"/>
      <c r="X45" s="47"/>
      <c r="Y45" s="47"/>
      <c r="Z45" s="47"/>
      <c r="AA45" s="48"/>
      <c r="AB45" s="49"/>
    </row>
    <row r="46" spans="1:28" x14ac:dyDescent="0.3">
      <c r="A46" s="38">
        <v>17</v>
      </c>
      <c r="B46" s="50" t="s">
        <v>65</v>
      </c>
      <c r="C46" s="51">
        <v>48</v>
      </c>
      <c r="D46" s="51" t="s">
        <v>66</v>
      </c>
      <c r="E46" s="52">
        <v>62</v>
      </c>
      <c r="F46" s="53">
        <v>0.25</v>
      </c>
      <c r="G46" s="41">
        <f>E46*8*F46</f>
        <v>124</v>
      </c>
      <c r="H46" s="42" t="s">
        <v>33</v>
      </c>
      <c r="I46" s="43">
        <v>0</v>
      </c>
      <c r="J46" s="43">
        <v>1</v>
      </c>
      <c r="K46" s="43">
        <v>0</v>
      </c>
      <c r="L46" s="43">
        <v>1</v>
      </c>
      <c r="M46" s="44">
        <f>IF(F46=0,0,IF(I46=0,0,1/F46*J46))</f>
        <v>0</v>
      </c>
      <c r="N46" s="45">
        <f>IF(I46=0,0,IF(G46=0,0,E46*8*I46/M46))</f>
        <v>0</v>
      </c>
      <c r="O46" s="46"/>
      <c r="P46" s="47"/>
      <c r="Q46" s="47"/>
      <c r="R46" s="47"/>
      <c r="S46" s="47"/>
      <c r="T46" s="48"/>
      <c r="U46" s="49"/>
      <c r="V46" s="46"/>
      <c r="W46" s="47"/>
      <c r="X46" s="47"/>
      <c r="Y46" s="47"/>
      <c r="Z46" s="47"/>
      <c r="AA46" s="48"/>
      <c r="AB46" s="49"/>
    </row>
    <row r="47" spans="1:28" x14ac:dyDescent="0.3">
      <c r="A47" s="38"/>
      <c r="B47" s="37"/>
      <c r="C47" s="38"/>
      <c r="D47" s="38"/>
      <c r="E47" s="39"/>
      <c r="F47" s="40"/>
      <c r="G47" s="41"/>
      <c r="H47" s="42" t="s">
        <v>34</v>
      </c>
      <c r="I47" s="43"/>
      <c r="J47" s="43"/>
      <c r="K47" s="43"/>
      <c r="L47" s="43"/>
      <c r="M47" s="44"/>
      <c r="N47" s="45"/>
      <c r="O47" s="46"/>
      <c r="P47" s="47"/>
      <c r="Q47" s="47"/>
      <c r="R47" s="47"/>
      <c r="S47" s="47"/>
      <c r="T47" s="48"/>
      <c r="U47" s="49"/>
      <c r="V47" s="46"/>
      <c r="W47" s="47"/>
      <c r="X47" s="47"/>
      <c r="Y47" s="47"/>
      <c r="Z47" s="47"/>
      <c r="AA47" s="48"/>
      <c r="AB47" s="49"/>
    </row>
    <row r="48" spans="1:28" x14ac:dyDescent="0.3">
      <c r="A48" s="38">
        <v>18</v>
      </c>
      <c r="B48" s="50" t="s">
        <v>67</v>
      </c>
      <c r="C48" s="51">
        <v>49</v>
      </c>
      <c r="D48" s="51" t="s">
        <v>68</v>
      </c>
      <c r="E48" s="52">
        <v>296</v>
      </c>
      <c r="F48" s="53">
        <v>0.25</v>
      </c>
      <c r="G48" s="41">
        <f>E48*8*F48</f>
        <v>592</v>
      </c>
      <c r="H48" s="42" t="s">
        <v>33</v>
      </c>
      <c r="I48" s="43">
        <v>0</v>
      </c>
      <c r="J48" s="43">
        <v>1</v>
      </c>
      <c r="K48" s="43">
        <v>0</v>
      </c>
      <c r="L48" s="43">
        <v>1</v>
      </c>
      <c r="M48" s="44">
        <f>IF(F48=0,0,IF(I48=0,0,1/F48*J48))</f>
        <v>0</v>
      </c>
      <c r="N48" s="45">
        <f>IF(I48=0,0,IF(G48=0,0,E48*8*I48/M48))</f>
        <v>0</v>
      </c>
      <c r="O48" s="46"/>
      <c r="P48" s="47"/>
      <c r="Q48" s="47"/>
      <c r="R48" s="47"/>
      <c r="S48" s="47"/>
      <c r="T48" s="48"/>
      <c r="U48" s="49"/>
      <c r="V48" s="46"/>
      <c r="W48" s="47"/>
      <c r="X48" s="47"/>
      <c r="Y48" s="47"/>
      <c r="Z48" s="47"/>
      <c r="AA48" s="48"/>
      <c r="AB48" s="49"/>
    </row>
    <row r="49" spans="1:28" x14ac:dyDescent="0.3">
      <c r="A49" s="38"/>
      <c r="B49" s="37"/>
      <c r="C49" s="38"/>
      <c r="D49" s="38"/>
      <c r="E49" s="39"/>
      <c r="F49" s="40"/>
      <c r="G49" s="41"/>
      <c r="H49" s="42" t="s">
        <v>34</v>
      </c>
      <c r="I49" s="43"/>
      <c r="J49" s="43"/>
      <c r="K49" s="43"/>
      <c r="L49" s="43"/>
      <c r="M49" s="44"/>
      <c r="N49" s="45"/>
      <c r="O49" s="46"/>
      <c r="P49" s="47"/>
      <c r="Q49" s="47"/>
      <c r="R49" s="47"/>
      <c r="S49" s="47"/>
      <c r="T49" s="48"/>
      <c r="U49" s="49"/>
      <c r="V49" s="46"/>
      <c r="W49" s="47"/>
      <c r="X49" s="47"/>
      <c r="Y49" s="47"/>
      <c r="Z49" s="47"/>
      <c r="AA49" s="48"/>
      <c r="AB49" s="49"/>
    </row>
    <row r="50" spans="1:28" x14ac:dyDescent="0.3">
      <c r="A50" s="38">
        <v>19</v>
      </c>
      <c r="B50" s="54" t="s">
        <v>69</v>
      </c>
      <c r="C50" s="55">
        <v>50</v>
      </c>
      <c r="D50" s="55" t="s">
        <v>70</v>
      </c>
      <c r="E50" s="56">
        <v>816</v>
      </c>
      <c r="F50" s="57">
        <v>0</v>
      </c>
      <c r="G50" s="41">
        <f>E50*8*F50</f>
        <v>0</v>
      </c>
      <c r="H50" s="42" t="s">
        <v>33</v>
      </c>
      <c r="I50" s="43">
        <v>0</v>
      </c>
      <c r="J50" s="43">
        <v>1</v>
      </c>
      <c r="K50" s="43">
        <v>0</v>
      </c>
      <c r="L50" s="43">
        <v>1</v>
      </c>
      <c r="M50" s="44">
        <f>IF(F50=0,0,IF(I50=0,0,1/F50*J50))</f>
        <v>0</v>
      </c>
      <c r="N50" s="45">
        <f>IF(I50=0,0,IF(G50=0,0,E50*8*I50/M50))</f>
        <v>0</v>
      </c>
      <c r="O50" s="46"/>
      <c r="P50" s="47"/>
      <c r="Q50" s="47"/>
      <c r="R50" s="47"/>
      <c r="S50" s="47"/>
      <c r="T50" s="48"/>
      <c r="U50" s="49"/>
      <c r="V50" s="46"/>
      <c r="W50" s="47"/>
      <c r="X50" s="47"/>
      <c r="Y50" s="47"/>
      <c r="Z50" s="47"/>
      <c r="AA50" s="48"/>
      <c r="AB50" s="49"/>
    </row>
    <row r="51" spans="1:28" x14ac:dyDescent="0.3">
      <c r="A51" s="38"/>
      <c r="B51" s="37"/>
      <c r="C51" s="38"/>
      <c r="D51" s="38"/>
      <c r="E51" s="39"/>
      <c r="F51" s="40"/>
      <c r="G51" s="41"/>
      <c r="H51" s="42" t="s">
        <v>34</v>
      </c>
      <c r="I51" s="43"/>
      <c r="J51" s="43"/>
      <c r="K51" s="43"/>
      <c r="L51" s="43"/>
      <c r="M51" s="44"/>
      <c r="N51" s="45"/>
      <c r="O51" s="46"/>
      <c r="P51" s="47"/>
      <c r="Q51" s="47"/>
      <c r="R51" s="47"/>
      <c r="S51" s="47"/>
      <c r="T51" s="48"/>
      <c r="U51" s="49"/>
      <c r="V51" s="46"/>
      <c r="W51" s="47"/>
      <c r="X51" s="47"/>
      <c r="Y51" s="47"/>
      <c r="Z51" s="47"/>
      <c r="AA51" s="48"/>
      <c r="AB51" s="49"/>
    </row>
    <row r="52" spans="1:28" x14ac:dyDescent="0.3">
      <c r="A52" s="38">
        <v>20</v>
      </c>
      <c r="B52" s="54" t="s">
        <v>71</v>
      </c>
      <c r="C52" s="55">
        <v>80</v>
      </c>
      <c r="D52" s="55" t="s">
        <v>72</v>
      </c>
      <c r="E52" s="56">
        <v>336</v>
      </c>
      <c r="F52" s="57">
        <v>0</v>
      </c>
      <c r="G52" s="41">
        <f>E52*8*F52</f>
        <v>0</v>
      </c>
      <c r="H52" s="42" t="s">
        <v>33</v>
      </c>
      <c r="I52" s="43">
        <v>0</v>
      </c>
      <c r="J52" s="43">
        <v>1</v>
      </c>
      <c r="K52" s="43">
        <v>0</v>
      </c>
      <c r="L52" s="43">
        <v>1</v>
      </c>
      <c r="M52" s="44">
        <f>IF(F52=0,0,IF(I52=0,0,1/F52*J52))</f>
        <v>0</v>
      </c>
      <c r="N52" s="45">
        <f>IF(I52=0,0,IF(G52=0,0,E52*8*I52/M52))</f>
        <v>0</v>
      </c>
      <c r="O52" s="46"/>
      <c r="P52" s="47"/>
      <c r="Q52" s="47"/>
      <c r="R52" s="47"/>
      <c r="S52" s="47"/>
      <c r="T52" s="48"/>
      <c r="U52" s="49"/>
      <c r="V52" s="46"/>
      <c r="W52" s="47"/>
      <c r="X52" s="47"/>
      <c r="Y52" s="47"/>
      <c r="Z52" s="47"/>
      <c r="AA52" s="48"/>
      <c r="AB52" s="49"/>
    </row>
    <row r="53" spans="1:28" x14ac:dyDescent="0.3">
      <c r="A53" s="38"/>
      <c r="B53" s="37"/>
      <c r="C53" s="38"/>
      <c r="D53" s="38"/>
      <c r="E53" s="39"/>
      <c r="F53" s="40"/>
      <c r="G53" s="41"/>
      <c r="H53" s="42" t="s">
        <v>34</v>
      </c>
      <c r="I53" s="43"/>
      <c r="J53" s="43"/>
      <c r="K53" s="43"/>
      <c r="L53" s="43"/>
      <c r="M53" s="44"/>
      <c r="N53" s="45"/>
      <c r="O53" s="46"/>
      <c r="P53" s="47"/>
      <c r="Q53" s="47"/>
      <c r="R53" s="47"/>
      <c r="S53" s="47"/>
      <c r="T53" s="48"/>
      <c r="U53" s="49"/>
      <c r="V53" s="46"/>
      <c r="W53" s="47"/>
      <c r="X53" s="47"/>
      <c r="Y53" s="47"/>
      <c r="Z53" s="47"/>
      <c r="AA53" s="48"/>
      <c r="AB53" s="49"/>
    </row>
    <row r="54" spans="1:28" x14ac:dyDescent="0.3">
      <c r="A54" s="38">
        <v>21</v>
      </c>
      <c r="B54" s="54" t="s">
        <v>73</v>
      </c>
      <c r="C54" s="55">
        <v>81</v>
      </c>
      <c r="D54" s="55" t="s">
        <v>74</v>
      </c>
      <c r="E54" s="56">
        <v>336</v>
      </c>
      <c r="F54" s="57">
        <v>0</v>
      </c>
      <c r="G54" s="41">
        <f>E54*8*F54</f>
        <v>0</v>
      </c>
      <c r="H54" s="42" t="s">
        <v>33</v>
      </c>
      <c r="I54" s="43">
        <v>0</v>
      </c>
      <c r="J54" s="43">
        <v>1</v>
      </c>
      <c r="K54" s="43">
        <v>0</v>
      </c>
      <c r="L54" s="43">
        <v>1</v>
      </c>
      <c r="M54" s="44">
        <f>IF(F54=0,0,IF(I54=0,0,1/F54*J54))</f>
        <v>0</v>
      </c>
      <c r="N54" s="45">
        <f>IF(I54=0,0,IF(G54=0,0,E54*8*I54/M54))</f>
        <v>0</v>
      </c>
      <c r="O54" s="46"/>
      <c r="P54" s="47"/>
      <c r="Q54" s="47"/>
      <c r="R54" s="47"/>
      <c r="S54" s="47"/>
      <c r="T54" s="48"/>
      <c r="U54" s="49"/>
      <c r="V54" s="46"/>
      <c r="W54" s="47"/>
      <c r="X54" s="47"/>
      <c r="Y54" s="47"/>
      <c r="Z54" s="47"/>
      <c r="AA54" s="48"/>
      <c r="AB54" s="49"/>
    </row>
    <row r="55" spans="1:28" x14ac:dyDescent="0.3">
      <c r="A55" s="38"/>
      <c r="B55" s="37"/>
      <c r="C55" s="38"/>
      <c r="D55" s="38"/>
      <c r="E55" s="39"/>
      <c r="F55" s="40"/>
      <c r="G55" s="41"/>
      <c r="H55" s="42" t="s">
        <v>34</v>
      </c>
      <c r="I55" s="43"/>
      <c r="J55" s="43"/>
      <c r="K55" s="43"/>
      <c r="L55" s="43"/>
      <c r="M55" s="44"/>
      <c r="N55" s="45"/>
      <c r="O55" s="46"/>
      <c r="P55" s="47"/>
      <c r="Q55" s="47"/>
      <c r="R55" s="47"/>
      <c r="S55" s="47"/>
      <c r="T55" s="48"/>
      <c r="U55" s="49"/>
      <c r="V55" s="46"/>
      <c r="W55" s="47"/>
      <c r="X55" s="47"/>
      <c r="Y55" s="47"/>
      <c r="Z55" s="47"/>
      <c r="AA55" s="48"/>
      <c r="AB55" s="49"/>
    </row>
    <row r="56" spans="1:28" x14ac:dyDescent="0.3">
      <c r="A56" s="38">
        <v>22</v>
      </c>
      <c r="B56" s="54" t="s">
        <v>75</v>
      </c>
      <c r="C56" s="55">
        <v>82</v>
      </c>
      <c r="D56" s="55" t="s">
        <v>76</v>
      </c>
      <c r="E56" s="56">
        <v>336</v>
      </c>
      <c r="F56" s="57">
        <v>0</v>
      </c>
      <c r="G56" s="41">
        <f>E56*8*F56</f>
        <v>0</v>
      </c>
      <c r="H56" s="42" t="s">
        <v>33</v>
      </c>
      <c r="I56" s="43">
        <v>0</v>
      </c>
      <c r="J56" s="43">
        <v>1</v>
      </c>
      <c r="K56" s="43">
        <v>0</v>
      </c>
      <c r="L56" s="43">
        <v>1</v>
      </c>
      <c r="M56" s="44">
        <f>IF(F56=0,0,IF(I56=0,0,1/F56*J56))</f>
        <v>0</v>
      </c>
      <c r="N56" s="45">
        <f>IF(I56=0,0,IF(G56=0,0,E56*8*I56/M56))</f>
        <v>0</v>
      </c>
      <c r="O56" s="46"/>
      <c r="P56" s="47"/>
      <c r="Q56" s="47"/>
      <c r="R56" s="47"/>
      <c r="S56" s="47"/>
      <c r="T56" s="48"/>
      <c r="U56" s="49"/>
      <c r="V56" s="46"/>
      <c r="W56" s="47"/>
      <c r="X56" s="47"/>
      <c r="Y56" s="47"/>
      <c r="Z56" s="47"/>
      <c r="AA56" s="48"/>
      <c r="AB56" s="49"/>
    </row>
    <row r="57" spans="1:28" x14ac:dyDescent="0.3">
      <c r="A57" s="38"/>
      <c r="B57" s="37"/>
      <c r="C57" s="38"/>
      <c r="D57" s="38"/>
      <c r="E57" s="39"/>
      <c r="F57" s="40"/>
      <c r="G57" s="41"/>
      <c r="H57" s="42" t="s">
        <v>34</v>
      </c>
      <c r="I57" s="43"/>
      <c r="J57" s="43"/>
      <c r="K57" s="43"/>
      <c r="L57" s="43"/>
      <c r="M57" s="44"/>
      <c r="N57" s="45"/>
      <c r="O57" s="46"/>
      <c r="P57" s="47"/>
      <c r="Q57" s="47"/>
      <c r="R57" s="47"/>
      <c r="S57" s="47"/>
      <c r="T57" s="48"/>
      <c r="U57" s="49"/>
      <c r="V57" s="46"/>
      <c r="W57" s="47"/>
      <c r="X57" s="47"/>
      <c r="Y57" s="47"/>
      <c r="Z57" s="47"/>
      <c r="AA57" s="48"/>
      <c r="AB57" s="49"/>
    </row>
    <row r="58" spans="1:28" x14ac:dyDescent="0.3">
      <c r="A58" s="38">
        <v>23</v>
      </c>
      <c r="B58" s="54" t="s">
        <v>77</v>
      </c>
      <c r="C58" s="55">
        <v>83</v>
      </c>
      <c r="D58" s="55" t="s">
        <v>78</v>
      </c>
      <c r="E58" s="56">
        <v>336</v>
      </c>
      <c r="F58" s="57">
        <v>0</v>
      </c>
      <c r="G58" s="41">
        <f>E58*8*F58</f>
        <v>0</v>
      </c>
      <c r="H58" s="42" t="s">
        <v>33</v>
      </c>
      <c r="I58" s="43">
        <v>0</v>
      </c>
      <c r="J58" s="43">
        <v>1</v>
      </c>
      <c r="K58" s="43">
        <v>0</v>
      </c>
      <c r="L58" s="43">
        <v>1</v>
      </c>
      <c r="M58" s="44">
        <f>IF(F58=0,0,IF(I58=0,0,1/F58*J58))</f>
        <v>0</v>
      </c>
      <c r="N58" s="45">
        <f>IF(I58=0,0,IF(G58=0,0,E58*8*I58/M58))</f>
        <v>0</v>
      </c>
      <c r="O58" s="46"/>
      <c r="P58" s="47"/>
      <c r="Q58" s="47"/>
      <c r="R58" s="47"/>
      <c r="S58" s="47"/>
      <c r="T58" s="48"/>
      <c r="U58" s="49"/>
      <c r="V58" s="46"/>
      <c r="W58" s="47"/>
      <c r="X58" s="47"/>
      <c r="Y58" s="47"/>
      <c r="Z58" s="47"/>
      <c r="AA58" s="48"/>
      <c r="AB58" s="49"/>
    </row>
    <row r="59" spans="1:28" x14ac:dyDescent="0.3">
      <c r="A59" s="38"/>
      <c r="B59" s="37"/>
      <c r="C59" s="38"/>
      <c r="D59" s="38"/>
      <c r="E59" s="39"/>
      <c r="F59" s="40"/>
      <c r="G59" s="41"/>
      <c r="H59" s="42" t="s">
        <v>34</v>
      </c>
      <c r="I59" s="43"/>
      <c r="J59" s="43"/>
      <c r="K59" s="43"/>
      <c r="L59" s="43"/>
      <c r="M59" s="44"/>
      <c r="N59" s="45"/>
      <c r="O59" s="46"/>
      <c r="P59" s="47"/>
      <c r="Q59" s="47"/>
      <c r="R59" s="47"/>
      <c r="S59" s="47"/>
      <c r="T59" s="48"/>
      <c r="U59" s="49"/>
      <c r="V59" s="46"/>
      <c r="W59" s="47"/>
      <c r="X59" s="47"/>
      <c r="Y59" s="47"/>
      <c r="Z59" s="47"/>
      <c r="AA59" s="48"/>
      <c r="AB59" s="49"/>
    </row>
    <row r="60" spans="1:28" x14ac:dyDescent="0.3">
      <c r="A60" s="38">
        <v>24</v>
      </c>
      <c r="B60" s="54" t="s">
        <v>79</v>
      </c>
      <c r="C60" s="55">
        <v>84</v>
      </c>
      <c r="D60" s="55" t="s">
        <v>80</v>
      </c>
      <c r="E60" s="56">
        <v>336</v>
      </c>
      <c r="F60" s="57">
        <v>0</v>
      </c>
      <c r="G60" s="41">
        <f>E60*8*F60</f>
        <v>0</v>
      </c>
      <c r="H60" s="42" t="s">
        <v>33</v>
      </c>
      <c r="I60" s="43">
        <v>0</v>
      </c>
      <c r="J60" s="43">
        <v>1</v>
      </c>
      <c r="K60" s="43">
        <v>0</v>
      </c>
      <c r="L60" s="43">
        <v>1</v>
      </c>
      <c r="M60" s="44">
        <f>IF(F60=0,0,IF(I60=0,0,1/F60*J60))</f>
        <v>0</v>
      </c>
      <c r="N60" s="45">
        <f>IF(I60=0,0,IF(G60=0,0,E60*8*I60/M60))</f>
        <v>0</v>
      </c>
      <c r="O60" s="46"/>
      <c r="P60" s="47"/>
      <c r="Q60" s="47"/>
      <c r="R60" s="47"/>
      <c r="S60" s="47"/>
      <c r="T60" s="48"/>
      <c r="U60" s="49"/>
      <c r="V60" s="46"/>
      <c r="W60" s="47"/>
      <c r="X60" s="47"/>
      <c r="Y60" s="47"/>
      <c r="Z60" s="47"/>
      <c r="AA60" s="48"/>
      <c r="AB60" s="49"/>
    </row>
    <row r="61" spans="1:28" x14ac:dyDescent="0.3">
      <c r="A61" s="38"/>
      <c r="B61" s="37"/>
      <c r="C61" s="38"/>
      <c r="D61" s="38"/>
      <c r="E61" s="39"/>
      <c r="F61" s="40"/>
      <c r="G61" s="41"/>
      <c r="H61" s="42" t="s">
        <v>34</v>
      </c>
      <c r="I61" s="43"/>
      <c r="J61" s="43"/>
      <c r="K61" s="43"/>
      <c r="L61" s="43"/>
      <c r="M61" s="44"/>
      <c r="N61" s="45"/>
      <c r="O61" s="46"/>
      <c r="P61" s="47"/>
      <c r="Q61" s="47"/>
      <c r="R61" s="47"/>
      <c r="S61" s="47"/>
      <c r="T61" s="48"/>
      <c r="U61" s="49"/>
      <c r="V61" s="46"/>
      <c r="W61" s="47"/>
      <c r="X61" s="47"/>
      <c r="Y61" s="47"/>
      <c r="Z61" s="47"/>
      <c r="AA61" s="48"/>
      <c r="AB61" s="49"/>
    </row>
    <row r="62" spans="1:28" x14ac:dyDescent="0.3">
      <c r="A62" s="38">
        <v>25</v>
      </c>
      <c r="B62" s="54" t="s">
        <v>81</v>
      </c>
      <c r="C62" s="55">
        <v>85</v>
      </c>
      <c r="D62" s="55" t="s">
        <v>82</v>
      </c>
      <c r="E62" s="56">
        <v>336</v>
      </c>
      <c r="F62" s="57">
        <v>0</v>
      </c>
      <c r="G62" s="41">
        <f>E62*8*F62</f>
        <v>0</v>
      </c>
      <c r="H62" s="42" t="s">
        <v>33</v>
      </c>
      <c r="I62" s="43">
        <v>0</v>
      </c>
      <c r="J62" s="43">
        <v>1</v>
      </c>
      <c r="K62" s="43">
        <v>0</v>
      </c>
      <c r="L62" s="43">
        <v>1</v>
      </c>
      <c r="M62" s="44">
        <f>IF(F62=0,0,IF(I62=0,0,1/F62*J62))</f>
        <v>0</v>
      </c>
      <c r="N62" s="45">
        <f>IF(I62=0,0,IF(G62=0,0,E62*8*I62/M62))</f>
        <v>0</v>
      </c>
      <c r="O62" s="46"/>
      <c r="P62" s="47"/>
      <c r="Q62" s="47"/>
      <c r="R62" s="47"/>
      <c r="S62" s="47"/>
      <c r="T62" s="48"/>
      <c r="U62" s="49"/>
      <c r="V62" s="46"/>
      <c r="W62" s="47"/>
      <c r="X62" s="47"/>
      <c r="Y62" s="47"/>
      <c r="Z62" s="47"/>
      <c r="AA62" s="48"/>
      <c r="AB62" s="49"/>
    </row>
    <row r="63" spans="1:28" x14ac:dyDescent="0.3">
      <c r="A63" s="38"/>
      <c r="B63" s="37"/>
      <c r="C63" s="38"/>
      <c r="D63" s="38"/>
      <c r="E63" s="39"/>
      <c r="F63" s="40"/>
      <c r="G63" s="41"/>
      <c r="H63" s="42" t="s">
        <v>34</v>
      </c>
      <c r="I63" s="43"/>
      <c r="J63" s="43"/>
      <c r="K63" s="43"/>
      <c r="L63" s="43"/>
      <c r="M63" s="44"/>
      <c r="N63" s="45"/>
      <c r="O63" s="46"/>
      <c r="P63" s="47"/>
      <c r="Q63" s="47"/>
      <c r="R63" s="47"/>
      <c r="S63" s="47"/>
      <c r="T63" s="48"/>
      <c r="U63" s="49"/>
      <c r="V63" s="46"/>
      <c r="W63" s="47"/>
      <c r="X63" s="47"/>
      <c r="Y63" s="47"/>
      <c r="Z63" s="47"/>
      <c r="AA63" s="48"/>
      <c r="AB63" s="49"/>
    </row>
    <row r="64" spans="1:28" x14ac:dyDescent="0.3">
      <c r="A64" s="38">
        <v>26</v>
      </c>
      <c r="B64" s="54" t="s">
        <v>83</v>
      </c>
      <c r="C64" s="55">
        <v>86</v>
      </c>
      <c r="D64" s="55" t="s">
        <v>84</v>
      </c>
      <c r="E64" s="56">
        <v>336</v>
      </c>
      <c r="F64" s="57">
        <v>0</v>
      </c>
      <c r="G64" s="41">
        <f>E64*8*F64</f>
        <v>0</v>
      </c>
      <c r="H64" s="42" t="s">
        <v>33</v>
      </c>
      <c r="I64" s="43">
        <v>0</v>
      </c>
      <c r="J64" s="43">
        <v>1</v>
      </c>
      <c r="K64" s="43">
        <v>0</v>
      </c>
      <c r="L64" s="43">
        <v>1</v>
      </c>
      <c r="M64" s="44">
        <f>IF(F64=0,0,IF(I64=0,0,1/F64*J64))</f>
        <v>0</v>
      </c>
      <c r="N64" s="45">
        <f>IF(I64=0,0,IF(G64=0,0,E64*8*I64/M64))</f>
        <v>0</v>
      </c>
      <c r="O64" s="46"/>
      <c r="P64" s="47"/>
      <c r="Q64" s="47"/>
      <c r="R64" s="47"/>
      <c r="S64" s="47"/>
      <c r="T64" s="48"/>
      <c r="U64" s="49"/>
      <c r="V64" s="46"/>
      <c r="W64" s="47"/>
      <c r="X64" s="47"/>
      <c r="Y64" s="47"/>
      <c r="Z64" s="47"/>
      <c r="AA64" s="48"/>
      <c r="AB64" s="49"/>
    </row>
    <row r="65" spans="1:28" x14ac:dyDescent="0.3">
      <c r="A65" s="38"/>
      <c r="B65" s="37"/>
      <c r="C65" s="38"/>
      <c r="D65" s="38"/>
      <c r="E65" s="39"/>
      <c r="F65" s="40"/>
      <c r="G65" s="41"/>
      <c r="H65" s="42" t="s">
        <v>34</v>
      </c>
      <c r="I65" s="43"/>
      <c r="J65" s="43"/>
      <c r="K65" s="43"/>
      <c r="L65" s="43"/>
      <c r="M65" s="44"/>
      <c r="N65" s="45"/>
      <c r="O65" s="46"/>
      <c r="P65" s="47"/>
      <c r="Q65" s="47"/>
      <c r="R65" s="47"/>
      <c r="S65" s="47"/>
      <c r="T65" s="48"/>
      <c r="U65" s="49"/>
      <c r="V65" s="46"/>
      <c r="W65" s="47"/>
      <c r="X65" s="47"/>
      <c r="Y65" s="47"/>
      <c r="Z65" s="47"/>
      <c r="AA65" s="48"/>
      <c r="AB65" s="49"/>
    </row>
    <row r="66" spans="1:28" x14ac:dyDescent="0.3">
      <c r="A66" s="38">
        <v>27</v>
      </c>
      <c r="B66" s="50" t="s">
        <v>85</v>
      </c>
      <c r="C66" s="51">
        <v>96</v>
      </c>
      <c r="D66" s="51" t="s">
        <v>86</v>
      </c>
      <c r="E66" s="52">
        <v>264</v>
      </c>
      <c r="F66" s="53">
        <v>1</v>
      </c>
      <c r="G66" s="41">
        <f>E66*8*F66</f>
        <v>2112</v>
      </c>
      <c r="H66" s="42" t="s">
        <v>33</v>
      </c>
      <c r="I66" s="43">
        <v>1</v>
      </c>
      <c r="J66" s="43">
        <v>30</v>
      </c>
      <c r="K66" s="43">
        <v>0</v>
      </c>
      <c r="L66" s="43">
        <v>1</v>
      </c>
      <c r="M66" s="44">
        <f>IF(F66=0,0,IF(I66=0,0,1/F66*J66))</f>
        <v>30</v>
      </c>
      <c r="N66" s="45">
        <f>IF(I66=0,0,IF(G66=0,0,E66*8*I66/M66))</f>
        <v>70.400000000000006</v>
      </c>
      <c r="O66" s="46"/>
      <c r="P66" s="47"/>
      <c r="Q66" s="47"/>
      <c r="R66" s="47"/>
      <c r="S66" s="47"/>
      <c r="T66" s="48"/>
      <c r="U66" s="49"/>
      <c r="V66" s="46"/>
      <c r="W66" s="47"/>
      <c r="X66" s="47"/>
      <c r="Y66" s="47"/>
      <c r="Z66" s="47"/>
      <c r="AA66" s="48"/>
      <c r="AB66" s="49"/>
    </row>
    <row r="67" spans="1:28" x14ac:dyDescent="0.3">
      <c r="A67" s="38"/>
      <c r="B67" s="37"/>
      <c r="C67" s="38"/>
      <c r="D67" s="38"/>
      <c r="E67" s="39"/>
      <c r="F67" s="40"/>
      <c r="G67" s="41"/>
      <c r="H67" s="42" t="s">
        <v>34</v>
      </c>
      <c r="I67" s="43"/>
      <c r="J67" s="43"/>
      <c r="K67" s="43"/>
      <c r="L67" s="43"/>
      <c r="M67" s="44"/>
      <c r="N67" s="45"/>
      <c r="O67" s="46"/>
      <c r="P67" s="47"/>
      <c r="Q67" s="47"/>
      <c r="R67" s="47"/>
      <c r="S67" s="47"/>
      <c r="T67" s="48"/>
      <c r="U67" s="49"/>
      <c r="V67" s="46"/>
      <c r="W67" s="47"/>
      <c r="X67" s="47"/>
      <c r="Y67" s="47"/>
      <c r="Z67" s="47"/>
      <c r="AA67" s="48"/>
      <c r="AB67" s="49"/>
    </row>
    <row r="68" spans="1:28" x14ac:dyDescent="0.3">
      <c r="A68" s="38">
        <v>28</v>
      </c>
      <c r="B68" s="50" t="s">
        <v>87</v>
      </c>
      <c r="C68" s="51">
        <v>97</v>
      </c>
      <c r="D68" s="51" t="s">
        <v>88</v>
      </c>
      <c r="E68" s="52">
        <v>264</v>
      </c>
      <c r="F68" s="53">
        <v>1</v>
      </c>
      <c r="G68" s="41">
        <f>E68*8*F68</f>
        <v>2112</v>
      </c>
      <c r="H68" s="42" t="s">
        <v>33</v>
      </c>
      <c r="I68" s="43">
        <v>1</v>
      </c>
      <c r="J68" s="43">
        <v>30</v>
      </c>
      <c r="K68" s="43">
        <v>0</v>
      </c>
      <c r="L68" s="43">
        <v>1</v>
      </c>
      <c r="M68" s="44">
        <f>IF(F68=0,0,IF(I68=0,0,1/F68*J68))</f>
        <v>30</v>
      </c>
      <c r="N68" s="45">
        <f>IF(I68=0,0,IF(G68=0,0,E68*8*I68/M68))</f>
        <v>70.400000000000006</v>
      </c>
      <c r="O68" s="46"/>
      <c r="P68" s="47"/>
      <c r="Q68" s="47"/>
      <c r="R68" s="47"/>
      <c r="S68" s="47"/>
      <c r="T68" s="48"/>
      <c r="U68" s="49"/>
      <c r="V68" s="46"/>
      <c r="W68" s="47"/>
      <c r="X68" s="47"/>
      <c r="Y68" s="47"/>
      <c r="Z68" s="47"/>
      <c r="AA68" s="48"/>
      <c r="AB68" s="49"/>
    </row>
    <row r="69" spans="1:28" x14ac:dyDescent="0.3">
      <c r="A69" s="38"/>
      <c r="B69" s="37"/>
      <c r="C69" s="38"/>
      <c r="D69" s="38"/>
      <c r="E69" s="39"/>
      <c r="F69" s="40"/>
      <c r="G69" s="41"/>
      <c r="H69" s="42" t="s">
        <v>34</v>
      </c>
      <c r="I69" s="43"/>
      <c r="J69" s="43"/>
      <c r="K69" s="43"/>
      <c r="L69" s="43"/>
      <c r="M69" s="44"/>
      <c r="N69" s="45"/>
      <c r="O69" s="46"/>
      <c r="P69" s="47"/>
      <c r="Q69" s="47"/>
      <c r="R69" s="47"/>
      <c r="S69" s="47"/>
      <c r="T69" s="48"/>
      <c r="U69" s="49"/>
      <c r="V69" s="46"/>
      <c r="W69" s="47"/>
      <c r="X69" s="47"/>
      <c r="Y69" s="47"/>
      <c r="Z69" s="47"/>
      <c r="AA69" s="48"/>
      <c r="AB69" s="49"/>
    </row>
    <row r="70" spans="1:28" x14ac:dyDescent="0.3">
      <c r="A70" s="38">
        <v>29</v>
      </c>
      <c r="B70" s="50" t="s">
        <v>89</v>
      </c>
      <c r="C70" s="51">
        <v>98</v>
      </c>
      <c r="D70" s="51" t="s">
        <v>90</v>
      </c>
      <c r="E70" s="52">
        <v>264</v>
      </c>
      <c r="F70" s="53">
        <v>1</v>
      </c>
      <c r="G70" s="41">
        <f>E70*8*F70</f>
        <v>2112</v>
      </c>
      <c r="H70" s="42" t="s">
        <v>33</v>
      </c>
      <c r="I70" s="43">
        <v>1</v>
      </c>
      <c r="J70" s="43">
        <v>30</v>
      </c>
      <c r="K70" s="43">
        <v>0</v>
      </c>
      <c r="L70" s="43">
        <v>1</v>
      </c>
      <c r="M70" s="44">
        <f>IF(F70=0,0,IF(I70=0,0,1/F70*J70))</f>
        <v>30</v>
      </c>
      <c r="N70" s="45">
        <f>IF(I70=0,0,IF(G70=0,0,E70*8*I70/M70))</f>
        <v>70.400000000000006</v>
      </c>
      <c r="O70" s="46"/>
      <c r="P70" s="47"/>
      <c r="Q70" s="47"/>
      <c r="R70" s="47"/>
      <c r="S70" s="47"/>
      <c r="T70" s="48"/>
      <c r="U70" s="49"/>
      <c r="V70" s="46"/>
      <c r="W70" s="47"/>
      <c r="X70" s="47"/>
      <c r="Y70" s="47"/>
      <c r="Z70" s="47"/>
      <c r="AA70" s="48"/>
      <c r="AB70" s="49"/>
    </row>
    <row r="71" spans="1:28" x14ac:dyDescent="0.3">
      <c r="A71" s="38"/>
      <c r="B71" s="37"/>
      <c r="C71" s="38"/>
      <c r="D71" s="38"/>
      <c r="E71" s="39"/>
      <c r="F71" s="40"/>
      <c r="G71" s="41"/>
      <c r="H71" s="42" t="s">
        <v>34</v>
      </c>
      <c r="I71" s="43"/>
      <c r="J71" s="43"/>
      <c r="K71" s="43"/>
      <c r="L71" s="43"/>
      <c r="M71" s="44"/>
      <c r="N71" s="45"/>
      <c r="O71" s="46"/>
      <c r="P71" s="47"/>
      <c r="Q71" s="47"/>
      <c r="R71" s="47"/>
      <c r="S71" s="47"/>
      <c r="T71" s="48"/>
      <c r="U71" s="49"/>
      <c r="V71" s="46"/>
      <c r="W71" s="47"/>
      <c r="X71" s="47"/>
      <c r="Y71" s="47"/>
      <c r="Z71" s="47"/>
      <c r="AA71" s="48"/>
      <c r="AB71" s="49"/>
    </row>
    <row r="72" spans="1:28" x14ac:dyDescent="0.3">
      <c r="A72" s="38">
        <v>30</v>
      </c>
      <c r="B72" s="50" t="s">
        <v>91</v>
      </c>
      <c r="C72" s="51">
        <v>99</v>
      </c>
      <c r="D72" s="51" t="s">
        <v>92</v>
      </c>
      <c r="E72" s="52">
        <v>264</v>
      </c>
      <c r="F72" s="53">
        <v>1</v>
      </c>
      <c r="G72" s="41">
        <f>E72*8*F72</f>
        <v>2112</v>
      </c>
      <c r="H72" s="42" t="s">
        <v>33</v>
      </c>
      <c r="I72" s="43">
        <v>1</v>
      </c>
      <c r="J72" s="43">
        <v>30</v>
      </c>
      <c r="K72" s="43">
        <v>0</v>
      </c>
      <c r="L72" s="43">
        <v>1</v>
      </c>
      <c r="M72" s="44">
        <f>IF(F72=0,0,IF(I72=0,0,1/F72*J72))</f>
        <v>30</v>
      </c>
      <c r="N72" s="45">
        <f>IF(I72=0,0,IF(G72=0,0,E72*8*I72/M72))</f>
        <v>70.400000000000006</v>
      </c>
      <c r="O72" s="46"/>
      <c r="P72" s="47"/>
      <c r="Q72" s="47"/>
      <c r="R72" s="47"/>
      <c r="S72" s="47"/>
      <c r="T72" s="48"/>
      <c r="U72" s="49"/>
      <c r="V72" s="46"/>
      <c r="W72" s="47"/>
      <c r="X72" s="47"/>
      <c r="Y72" s="47"/>
      <c r="Z72" s="47"/>
      <c r="AA72" s="48"/>
      <c r="AB72" s="49"/>
    </row>
    <row r="73" spans="1:28" x14ac:dyDescent="0.3">
      <c r="A73" s="38"/>
      <c r="B73" s="37"/>
      <c r="C73" s="38"/>
      <c r="D73" s="38"/>
      <c r="E73" s="39"/>
      <c r="F73" s="40"/>
      <c r="G73" s="41"/>
      <c r="H73" s="42" t="s">
        <v>34</v>
      </c>
      <c r="I73" s="43"/>
      <c r="J73" s="43"/>
      <c r="K73" s="43"/>
      <c r="L73" s="43"/>
      <c r="M73" s="44"/>
      <c r="N73" s="45"/>
      <c r="O73" s="46"/>
      <c r="P73" s="47"/>
      <c r="Q73" s="47"/>
      <c r="R73" s="47"/>
      <c r="S73" s="47"/>
      <c r="T73" s="48"/>
      <c r="U73" s="49"/>
      <c r="V73" s="46"/>
      <c r="W73" s="47"/>
      <c r="X73" s="47"/>
      <c r="Y73" s="47"/>
      <c r="Z73" s="47"/>
      <c r="AA73" s="48"/>
      <c r="AB73" s="49"/>
    </row>
    <row r="74" spans="1:28" x14ac:dyDescent="0.3">
      <c r="A74" s="38">
        <v>31</v>
      </c>
      <c r="B74" s="50" t="s">
        <v>93</v>
      </c>
      <c r="C74" s="51">
        <v>100</v>
      </c>
      <c r="D74" s="51" t="s">
        <v>94</v>
      </c>
      <c r="E74" s="52">
        <v>264</v>
      </c>
      <c r="F74" s="53">
        <v>1</v>
      </c>
      <c r="G74" s="41">
        <f>E74*8*F74</f>
        <v>2112</v>
      </c>
      <c r="H74" s="42" t="s">
        <v>33</v>
      </c>
      <c r="I74" s="43">
        <v>1</v>
      </c>
      <c r="J74" s="43">
        <v>30</v>
      </c>
      <c r="K74" s="43">
        <v>0</v>
      </c>
      <c r="L74" s="43">
        <v>1</v>
      </c>
      <c r="M74" s="44">
        <f>IF(F74=0,0,IF(I74=0,0,1/F74*J74))</f>
        <v>30</v>
      </c>
      <c r="N74" s="45">
        <f>IF(I74=0,0,IF(G74=0,0,E74*8*I74/M74))</f>
        <v>70.400000000000006</v>
      </c>
      <c r="O74" s="46"/>
      <c r="P74" s="47"/>
      <c r="Q74" s="47"/>
      <c r="R74" s="47"/>
      <c r="S74" s="47"/>
      <c r="T74" s="48"/>
      <c r="U74" s="49"/>
      <c r="V74" s="46"/>
      <c r="W74" s="47"/>
      <c r="X74" s="47"/>
      <c r="Y74" s="47"/>
      <c r="Z74" s="47"/>
      <c r="AA74" s="48"/>
      <c r="AB74" s="49"/>
    </row>
    <row r="75" spans="1:28" x14ac:dyDescent="0.3">
      <c r="A75" s="38"/>
      <c r="B75" s="37"/>
      <c r="C75" s="38"/>
      <c r="D75" s="38"/>
      <c r="E75" s="39"/>
      <c r="F75" s="40"/>
      <c r="G75" s="41"/>
      <c r="H75" s="42" t="s">
        <v>34</v>
      </c>
      <c r="I75" s="43"/>
      <c r="J75" s="43"/>
      <c r="K75" s="43"/>
      <c r="L75" s="43"/>
      <c r="M75" s="44"/>
      <c r="N75" s="45"/>
      <c r="O75" s="46"/>
      <c r="P75" s="47"/>
      <c r="Q75" s="47"/>
      <c r="R75" s="47"/>
      <c r="S75" s="47"/>
      <c r="T75" s="48"/>
      <c r="U75" s="49"/>
      <c r="V75" s="46"/>
      <c r="W75" s="47"/>
      <c r="X75" s="47"/>
      <c r="Y75" s="47"/>
      <c r="Z75" s="47"/>
      <c r="AA75" s="48"/>
      <c r="AB75" s="49"/>
    </row>
    <row r="76" spans="1:28" x14ac:dyDescent="0.3">
      <c r="A76" s="38">
        <v>32</v>
      </c>
      <c r="B76" s="50" t="s">
        <v>95</v>
      </c>
      <c r="C76" s="51">
        <v>101</v>
      </c>
      <c r="D76" s="51" t="s">
        <v>96</v>
      </c>
      <c r="E76" s="52">
        <v>264</v>
      </c>
      <c r="F76" s="53">
        <v>1</v>
      </c>
      <c r="G76" s="41">
        <f>E76*8*F76</f>
        <v>2112</v>
      </c>
      <c r="H76" s="42" t="s">
        <v>33</v>
      </c>
      <c r="I76" s="43">
        <v>1</v>
      </c>
      <c r="J76" s="43">
        <v>30</v>
      </c>
      <c r="K76" s="43">
        <v>0</v>
      </c>
      <c r="L76" s="43">
        <v>1</v>
      </c>
      <c r="M76" s="44">
        <f>IF(F76=0,0,IF(I76=0,0,1/F76*J76))</f>
        <v>30</v>
      </c>
      <c r="N76" s="45">
        <f>IF(I76=0,0,IF(G76=0,0,E76*8*I76/M76))</f>
        <v>70.400000000000006</v>
      </c>
      <c r="O76" s="46"/>
      <c r="P76" s="47"/>
      <c r="Q76" s="47"/>
      <c r="R76" s="47"/>
      <c r="S76" s="47"/>
      <c r="T76" s="48"/>
      <c r="U76" s="49"/>
      <c r="V76" s="46"/>
      <c r="W76" s="47"/>
      <c r="X76" s="47"/>
      <c r="Y76" s="47"/>
      <c r="Z76" s="47"/>
      <c r="AA76" s="48"/>
      <c r="AB76" s="49"/>
    </row>
    <row r="77" spans="1:28" x14ac:dyDescent="0.3">
      <c r="A77" s="38"/>
      <c r="B77" s="37"/>
      <c r="C77" s="38"/>
      <c r="D77" s="38"/>
      <c r="E77" s="39"/>
      <c r="F77" s="40"/>
      <c r="G77" s="41"/>
      <c r="H77" s="42" t="s">
        <v>34</v>
      </c>
      <c r="I77" s="43"/>
      <c r="J77" s="43"/>
      <c r="K77" s="43"/>
      <c r="L77" s="43"/>
      <c r="M77" s="44"/>
      <c r="N77" s="45"/>
      <c r="O77" s="46"/>
      <c r="P77" s="47"/>
      <c r="Q77" s="47"/>
      <c r="R77" s="47"/>
      <c r="S77" s="47"/>
      <c r="T77" s="48"/>
      <c r="U77" s="49"/>
      <c r="V77" s="46"/>
      <c r="W77" s="47"/>
      <c r="X77" s="47"/>
      <c r="Y77" s="47"/>
      <c r="Z77" s="47"/>
      <c r="AA77" s="48"/>
      <c r="AB77" s="49"/>
    </row>
    <row r="78" spans="1:28" x14ac:dyDescent="0.3">
      <c r="A78" s="38">
        <v>33</v>
      </c>
      <c r="B78" s="50" t="s">
        <v>97</v>
      </c>
      <c r="C78" s="51">
        <v>102</v>
      </c>
      <c r="D78" s="51" t="s">
        <v>98</v>
      </c>
      <c r="E78" s="52">
        <v>264</v>
      </c>
      <c r="F78" s="53">
        <v>1</v>
      </c>
      <c r="G78" s="41">
        <f>E78*8*F78</f>
        <v>2112</v>
      </c>
      <c r="H78" s="42" t="s">
        <v>33</v>
      </c>
      <c r="I78" s="43">
        <v>1</v>
      </c>
      <c r="J78" s="43">
        <v>30</v>
      </c>
      <c r="K78" s="43">
        <v>0</v>
      </c>
      <c r="L78" s="43">
        <v>1</v>
      </c>
      <c r="M78" s="44">
        <f>IF(F78=0,0,IF(I78=0,0,1/F78*J78))</f>
        <v>30</v>
      </c>
      <c r="N78" s="45">
        <f>IF(I78=0,0,IF(G78=0,0,E78*8*I78/M78))</f>
        <v>70.400000000000006</v>
      </c>
      <c r="O78" s="46"/>
      <c r="P78" s="47"/>
      <c r="Q78" s="47"/>
      <c r="R78" s="47"/>
      <c r="S78" s="47"/>
      <c r="T78" s="48"/>
      <c r="U78" s="49"/>
      <c r="V78" s="46"/>
      <c r="W78" s="47"/>
      <c r="X78" s="47"/>
      <c r="Y78" s="47"/>
      <c r="Z78" s="47"/>
      <c r="AA78" s="48"/>
      <c r="AB78" s="49"/>
    </row>
    <row r="79" spans="1:28" x14ac:dyDescent="0.3">
      <c r="A79" s="38"/>
      <c r="B79" s="37"/>
      <c r="C79" s="38"/>
      <c r="D79" s="38"/>
      <c r="E79" s="39"/>
      <c r="F79" s="40"/>
      <c r="G79" s="41"/>
      <c r="H79" s="42" t="s">
        <v>34</v>
      </c>
      <c r="I79" s="43"/>
      <c r="J79" s="43"/>
      <c r="K79" s="43"/>
      <c r="L79" s="43"/>
      <c r="M79" s="44"/>
      <c r="N79" s="45"/>
      <c r="O79" s="46"/>
      <c r="P79" s="47"/>
      <c r="Q79" s="47"/>
      <c r="R79" s="47"/>
      <c r="S79" s="47"/>
      <c r="T79" s="48"/>
      <c r="U79" s="49"/>
      <c r="V79" s="46"/>
      <c r="W79" s="47"/>
      <c r="X79" s="47"/>
      <c r="Y79" s="47"/>
      <c r="Z79" s="47"/>
      <c r="AA79" s="48"/>
      <c r="AB79" s="49"/>
    </row>
    <row r="80" spans="1:28" x14ac:dyDescent="0.3">
      <c r="A80" s="38">
        <v>34</v>
      </c>
      <c r="B80" s="50" t="s">
        <v>99</v>
      </c>
      <c r="C80" s="51">
        <v>112</v>
      </c>
      <c r="D80" s="51" t="s">
        <v>100</v>
      </c>
      <c r="E80" s="52">
        <v>830</v>
      </c>
      <c r="F80" s="53">
        <f>0.097*2</f>
        <v>0.19400000000000001</v>
      </c>
      <c r="G80" s="41">
        <f>E80*8*F80</f>
        <v>1288.1600000000001</v>
      </c>
      <c r="H80" s="42" t="s">
        <v>33</v>
      </c>
      <c r="I80" s="43">
        <v>1</v>
      </c>
      <c r="J80" s="43">
        <v>1</v>
      </c>
      <c r="K80" s="43">
        <v>0</v>
      </c>
      <c r="L80" s="43">
        <v>1</v>
      </c>
      <c r="M80" s="44">
        <f>IF(F80=0,0,IF(I80=0,0,1/F80*J80))</f>
        <v>5.1546391752577314</v>
      </c>
      <c r="N80" s="45">
        <f>IF(I80=0,0,IF(G80=0,0,E80*8*I80/M80))</f>
        <v>1288.1600000000001</v>
      </c>
      <c r="O80" s="46"/>
      <c r="P80" s="47"/>
      <c r="Q80" s="47"/>
      <c r="R80" s="47"/>
      <c r="S80" s="47"/>
      <c r="T80" s="48"/>
      <c r="U80" s="49"/>
      <c r="V80" s="46"/>
      <c r="W80" s="47"/>
      <c r="X80" s="47"/>
      <c r="Y80" s="47"/>
      <c r="Z80" s="47"/>
      <c r="AA80" s="48"/>
      <c r="AB80" s="49"/>
    </row>
    <row r="81" spans="1:28" x14ac:dyDescent="0.3">
      <c r="A81" s="38"/>
      <c r="B81" s="37"/>
      <c r="C81" s="38"/>
      <c r="D81" s="38"/>
      <c r="E81" s="39"/>
      <c r="F81" s="40"/>
      <c r="G81" s="41"/>
      <c r="H81" s="42" t="s">
        <v>34</v>
      </c>
      <c r="I81" s="43"/>
      <c r="J81" s="43"/>
      <c r="K81" s="43"/>
      <c r="L81" s="43"/>
      <c r="M81" s="44"/>
      <c r="N81" s="45"/>
      <c r="O81" s="46"/>
      <c r="P81" s="47"/>
      <c r="Q81" s="47"/>
      <c r="R81" s="47"/>
      <c r="S81" s="47"/>
      <c r="T81" s="48"/>
      <c r="U81" s="49"/>
      <c r="V81" s="46"/>
      <c r="W81" s="47"/>
      <c r="X81" s="47"/>
      <c r="Y81" s="47"/>
      <c r="Z81" s="47"/>
      <c r="AA81" s="48"/>
      <c r="AB81" s="49"/>
    </row>
    <row r="82" spans="1:28" x14ac:dyDescent="0.3">
      <c r="A82" s="38">
        <v>35</v>
      </c>
      <c r="B82" s="50" t="s">
        <v>101</v>
      </c>
      <c r="C82" s="51">
        <v>113</v>
      </c>
      <c r="D82" s="51" t="s">
        <v>102</v>
      </c>
      <c r="E82" s="52">
        <v>830</v>
      </c>
      <c r="F82" s="53">
        <f t="shared" ref="F82:F92" si="0">0.097*2</f>
        <v>0.19400000000000001</v>
      </c>
      <c r="G82" s="41">
        <f>E82*8*F82</f>
        <v>1288.1600000000001</v>
      </c>
      <c r="H82" s="42" t="s">
        <v>33</v>
      </c>
      <c r="I82" s="43">
        <v>1</v>
      </c>
      <c r="J82" s="43">
        <v>1</v>
      </c>
      <c r="K82" s="43">
        <v>0</v>
      </c>
      <c r="L82" s="43">
        <v>1</v>
      </c>
      <c r="M82" s="44">
        <f>IF(F82=0,0,IF(I82=0,0,1/F82*J82))</f>
        <v>5.1546391752577314</v>
      </c>
      <c r="N82" s="45">
        <f>IF(I82=0,0,IF(G82=0,0,E82*8*I82/M82))</f>
        <v>1288.1600000000001</v>
      </c>
      <c r="O82" s="46"/>
      <c r="P82" s="47"/>
      <c r="Q82" s="47"/>
      <c r="R82" s="47"/>
      <c r="S82" s="47"/>
      <c r="T82" s="48"/>
      <c r="U82" s="49"/>
      <c r="V82" s="46"/>
      <c r="W82" s="47"/>
      <c r="X82" s="47"/>
      <c r="Y82" s="47"/>
      <c r="Z82" s="47"/>
      <c r="AA82" s="48"/>
      <c r="AB82" s="49"/>
    </row>
    <row r="83" spans="1:28" x14ac:dyDescent="0.3">
      <c r="A83" s="38"/>
      <c r="B83" s="37"/>
      <c r="C83" s="38"/>
      <c r="D83" s="38"/>
      <c r="E83" s="39"/>
      <c r="F83" s="40"/>
      <c r="G83" s="41"/>
      <c r="H83" s="42" t="s">
        <v>34</v>
      </c>
      <c r="I83" s="43"/>
      <c r="J83" s="43"/>
      <c r="K83" s="43"/>
      <c r="L83" s="43"/>
      <c r="M83" s="44"/>
      <c r="N83" s="45"/>
      <c r="O83" s="46"/>
      <c r="P83" s="47"/>
      <c r="Q83" s="47"/>
      <c r="R83" s="47"/>
      <c r="S83" s="47"/>
      <c r="T83" s="48"/>
      <c r="U83" s="49"/>
      <c r="V83" s="46"/>
      <c r="W83" s="47"/>
      <c r="X83" s="47"/>
      <c r="Y83" s="47"/>
      <c r="Z83" s="47"/>
      <c r="AA83" s="48"/>
      <c r="AB83" s="49"/>
    </row>
    <row r="84" spans="1:28" x14ac:dyDescent="0.3">
      <c r="A84" s="38">
        <v>36</v>
      </c>
      <c r="B84" s="50" t="s">
        <v>103</v>
      </c>
      <c r="C84" s="51">
        <v>114</v>
      </c>
      <c r="D84" s="51" t="s">
        <v>104</v>
      </c>
      <c r="E84" s="52">
        <v>830</v>
      </c>
      <c r="F84" s="53">
        <f t="shared" si="0"/>
        <v>0.19400000000000001</v>
      </c>
      <c r="G84" s="41">
        <f>E84*8*F84</f>
        <v>1288.1600000000001</v>
      </c>
      <c r="H84" s="42" t="s">
        <v>33</v>
      </c>
      <c r="I84" s="43">
        <v>1</v>
      </c>
      <c r="J84" s="43">
        <v>1</v>
      </c>
      <c r="K84" s="43">
        <v>0</v>
      </c>
      <c r="L84" s="43">
        <v>1</v>
      </c>
      <c r="M84" s="44">
        <f>IF(F84=0,0,IF(I84=0,0,1/F84*J84))</f>
        <v>5.1546391752577314</v>
      </c>
      <c r="N84" s="45">
        <f>IF(I84=0,0,IF(G84=0,0,E84*8*I84/M84))</f>
        <v>1288.1600000000001</v>
      </c>
      <c r="O84" s="46"/>
      <c r="P84" s="47"/>
      <c r="Q84" s="47"/>
      <c r="R84" s="47"/>
      <c r="S84" s="47"/>
      <c r="T84" s="48"/>
      <c r="U84" s="49"/>
      <c r="V84" s="46"/>
      <c r="W84" s="47"/>
      <c r="X84" s="47"/>
      <c r="Y84" s="47"/>
      <c r="Z84" s="47"/>
      <c r="AA84" s="48"/>
      <c r="AB84" s="49"/>
    </row>
    <row r="85" spans="1:28" x14ac:dyDescent="0.3">
      <c r="A85" s="38"/>
      <c r="B85" s="37"/>
      <c r="C85" s="38"/>
      <c r="D85" s="38"/>
      <c r="E85" s="39"/>
      <c r="F85" s="40"/>
      <c r="G85" s="41"/>
      <c r="H85" s="42" t="s">
        <v>34</v>
      </c>
      <c r="I85" s="43"/>
      <c r="J85" s="43"/>
      <c r="K85" s="43"/>
      <c r="L85" s="43"/>
      <c r="M85" s="44"/>
      <c r="N85" s="45"/>
      <c r="O85" s="46"/>
      <c r="P85" s="47"/>
      <c r="Q85" s="47"/>
      <c r="R85" s="47"/>
      <c r="S85" s="47"/>
      <c r="T85" s="48"/>
      <c r="U85" s="49"/>
      <c r="V85" s="46"/>
      <c r="W85" s="47"/>
      <c r="X85" s="47"/>
      <c r="Y85" s="47"/>
      <c r="Z85" s="47"/>
      <c r="AA85" s="48"/>
      <c r="AB85" s="49"/>
    </row>
    <row r="86" spans="1:28" x14ac:dyDescent="0.3">
      <c r="A86" s="38">
        <v>37</v>
      </c>
      <c r="B86" s="50" t="s">
        <v>105</v>
      </c>
      <c r="C86" s="51">
        <v>115</v>
      </c>
      <c r="D86" s="51" t="s">
        <v>106</v>
      </c>
      <c r="E86" s="52">
        <v>830</v>
      </c>
      <c r="F86" s="53">
        <f t="shared" si="0"/>
        <v>0.19400000000000001</v>
      </c>
      <c r="G86" s="41">
        <f>E86*8*F86</f>
        <v>1288.1600000000001</v>
      </c>
      <c r="H86" s="42" t="s">
        <v>33</v>
      </c>
      <c r="I86" s="43">
        <v>1</v>
      </c>
      <c r="J86" s="43">
        <v>1</v>
      </c>
      <c r="K86" s="43">
        <v>0</v>
      </c>
      <c r="L86" s="43">
        <v>1</v>
      </c>
      <c r="M86" s="44">
        <f>IF(F86=0,0,IF(I86=0,0,1/F86*J86))</f>
        <v>5.1546391752577314</v>
      </c>
      <c r="N86" s="45">
        <f>IF(I86=0,0,IF(G86=0,0,E86*8*I86/M86))</f>
        <v>1288.1600000000001</v>
      </c>
      <c r="O86" s="46"/>
      <c r="P86" s="47"/>
      <c r="Q86" s="47"/>
      <c r="R86" s="47"/>
      <c r="S86" s="47"/>
      <c r="T86" s="48"/>
      <c r="U86" s="49"/>
      <c r="V86" s="46"/>
      <c r="W86" s="47"/>
      <c r="X86" s="47"/>
      <c r="Y86" s="47"/>
      <c r="Z86" s="47"/>
      <c r="AA86" s="48"/>
      <c r="AB86" s="49"/>
    </row>
    <row r="87" spans="1:28" x14ac:dyDescent="0.3">
      <c r="A87" s="38"/>
      <c r="B87" s="37"/>
      <c r="C87" s="38"/>
      <c r="D87" s="38"/>
      <c r="E87" s="39"/>
      <c r="F87" s="40"/>
      <c r="G87" s="41"/>
      <c r="H87" s="42" t="s">
        <v>34</v>
      </c>
      <c r="I87" s="43"/>
      <c r="J87" s="43"/>
      <c r="K87" s="43"/>
      <c r="L87" s="43"/>
      <c r="M87" s="44"/>
      <c r="N87" s="45"/>
      <c r="O87" s="46"/>
      <c r="P87" s="47"/>
      <c r="Q87" s="47"/>
      <c r="R87" s="47"/>
      <c r="S87" s="47"/>
      <c r="T87" s="48"/>
      <c r="U87" s="49"/>
      <c r="V87" s="46"/>
      <c r="W87" s="47"/>
      <c r="X87" s="47"/>
      <c r="Y87" s="47"/>
      <c r="Z87" s="47"/>
      <c r="AA87" s="48"/>
      <c r="AB87" s="49"/>
    </row>
    <row r="88" spans="1:28" x14ac:dyDescent="0.3">
      <c r="A88" s="38">
        <v>38</v>
      </c>
      <c r="B88" s="50" t="s">
        <v>107</v>
      </c>
      <c r="C88" s="51">
        <v>116</v>
      </c>
      <c r="D88" s="51" t="s">
        <v>108</v>
      </c>
      <c r="E88" s="52">
        <v>830</v>
      </c>
      <c r="F88" s="53">
        <f t="shared" si="0"/>
        <v>0.19400000000000001</v>
      </c>
      <c r="G88" s="41">
        <f>E88*8*F88</f>
        <v>1288.1600000000001</v>
      </c>
      <c r="H88" s="42" t="s">
        <v>33</v>
      </c>
      <c r="I88" s="43">
        <v>1</v>
      </c>
      <c r="J88" s="43">
        <v>1</v>
      </c>
      <c r="K88" s="43">
        <v>0</v>
      </c>
      <c r="L88" s="43">
        <v>1</v>
      </c>
      <c r="M88" s="44">
        <f>IF(F88=0,0,IF(I88=0,0,1/F88*J88))</f>
        <v>5.1546391752577314</v>
      </c>
      <c r="N88" s="45">
        <f>IF(I88=0,0,IF(G88=0,0,E88*8*I88/M88))</f>
        <v>1288.1600000000001</v>
      </c>
      <c r="O88" s="46"/>
      <c r="P88" s="47"/>
      <c r="Q88" s="47"/>
      <c r="R88" s="47"/>
      <c r="S88" s="47"/>
      <c r="T88" s="48"/>
      <c r="U88" s="49"/>
      <c r="V88" s="46"/>
      <c r="W88" s="47"/>
      <c r="X88" s="47"/>
      <c r="Y88" s="47"/>
      <c r="Z88" s="47"/>
      <c r="AA88" s="48"/>
      <c r="AB88" s="49"/>
    </row>
    <row r="89" spans="1:28" x14ac:dyDescent="0.3">
      <c r="A89" s="38"/>
      <c r="B89" s="37"/>
      <c r="C89" s="38"/>
      <c r="D89" s="38"/>
      <c r="E89" s="39"/>
      <c r="F89" s="40"/>
      <c r="G89" s="41"/>
      <c r="H89" s="42" t="s">
        <v>34</v>
      </c>
      <c r="I89" s="43"/>
      <c r="J89" s="43"/>
      <c r="K89" s="43"/>
      <c r="L89" s="43"/>
      <c r="M89" s="44"/>
      <c r="N89" s="45"/>
      <c r="O89" s="46"/>
      <c r="P89" s="47"/>
      <c r="Q89" s="47"/>
      <c r="R89" s="47"/>
      <c r="S89" s="47"/>
      <c r="T89" s="48"/>
      <c r="U89" s="49"/>
      <c r="V89" s="46"/>
      <c r="W89" s="47"/>
      <c r="X89" s="47"/>
      <c r="Y89" s="47"/>
      <c r="Z89" s="47"/>
      <c r="AA89" s="48"/>
      <c r="AB89" s="49"/>
    </row>
    <row r="90" spans="1:28" x14ac:dyDescent="0.3">
      <c r="A90" s="38">
        <v>39</v>
      </c>
      <c r="B90" s="50" t="s">
        <v>109</v>
      </c>
      <c r="C90" s="51">
        <v>117</v>
      </c>
      <c r="D90" s="51" t="s">
        <v>110</v>
      </c>
      <c r="E90" s="52">
        <v>830</v>
      </c>
      <c r="F90" s="53">
        <f t="shared" si="0"/>
        <v>0.19400000000000001</v>
      </c>
      <c r="G90" s="41">
        <f>E90*8*F90</f>
        <v>1288.1600000000001</v>
      </c>
      <c r="H90" s="42" t="s">
        <v>33</v>
      </c>
      <c r="I90" s="43">
        <v>1</v>
      </c>
      <c r="J90" s="43">
        <v>1</v>
      </c>
      <c r="K90" s="43">
        <v>0</v>
      </c>
      <c r="L90" s="43">
        <v>1</v>
      </c>
      <c r="M90" s="44">
        <f>IF(F90=0,0,IF(I90=0,0,1/F90*J90))</f>
        <v>5.1546391752577314</v>
      </c>
      <c r="N90" s="45">
        <f>IF(I90=0,0,IF(G90=0,0,E90*8*I90/M90))</f>
        <v>1288.1600000000001</v>
      </c>
      <c r="O90" s="46"/>
      <c r="P90" s="47"/>
      <c r="Q90" s="47"/>
      <c r="R90" s="47"/>
      <c r="S90" s="47"/>
      <c r="T90" s="48"/>
      <c r="U90" s="49"/>
      <c r="V90" s="46"/>
      <c r="W90" s="47"/>
      <c r="X90" s="47"/>
      <c r="Y90" s="47"/>
      <c r="Z90" s="47"/>
      <c r="AA90" s="48"/>
      <c r="AB90" s="49"/>
    </row>
    <row r="91" spans="1:28" x14ac:dyDescent="0.3">
      <c r="A91" s="38"/>
      <c r="B91" s="37"/>
      <c r="C91" s="38"/>
      <c r="D91" s="38"/>
      <c r="E91" s="39"/>
      <c r="F91" s="40"/>
      <c r="G91" s="41"/>
      <c r="H91" s="42" t="s">
        <v>34</v>
      </c>
      <c r="I91" s="43"/>
      <c r="J91" s="43"/>
      <c r="K91" s="43"/>
      <c r="L91" s="43"/>
      <c r="M91" s="44"/>
      <c r="N91" s="45"/>
      <c r="O91" s="46"/>
      <c r="P91" s="47"/>
      <c r="Q91" s="47"/>
      <c r="R91" s="47"/>
      <c r="S91" s="47"/>
      <c r="T91" s="48"/>
      <c r="U91" s="49"/>
      <c r="V91" s="46"/>
      <c r="W91" s="47"/>
      <c r="X91" s="47"/>
      <c r="Y91" s="47"/>
      <c r="Z91" s="47"/>
      <c r="AA91" s="48"/>
      <c r="AB91" s="49"/>
    </row>
    <row r="92" spans="1:28" x14ac:dyDescent="0.3">
      <c r="A92" s="38">
        <v>40</v>
      </c>
      <c r="B92" s="50" t="s">
        <v>111</v>
      </c>
      <c r="C92" s="51">
        <v>118</v>
      </c>
      <c r="D92" s="51" t="s">
        <v>112</v>
      </c>
      <c r="E92" s="52">
        <v>830</v>
      </c>
      <c r="F92" s="53">
        <f t="shared" si="0"/>
        <v>0.19400000000000001</v>
      </c>
      <c r="G92" s="41">
        <f>E92*8*F92</f>
        <v>1288.1600000000001</v>
      </c>
      <c r="H92" s="42" t="s">
        <v>33</v>
      </c>
      <c r="I92" s="43">
        <v>1</v>
      </c>
      <c r="J92" s="43">
        <v>1</v>
      </c>
      <c r="K92" s="43">
        <v>0</v>
      </c>
      <c r="L92" s="43">
        <v>1</v>
      </c>
      <c r="M92" s="44">
        <f>IF(F92=0,0,IF(I92=0,0,1/F92*J92))</f>
        <v>5.1546391752577314</v>
      </c>
      <c r="N92" s="45">
        <f>IF(I92=0,0,IF(G92=0,0,E92*8*I92/M92))</f>
        <v>1288.1600000000001</v>
      </c>
      <c r="O92" s="46"/>
      <c r="P92" s="47"/>
      <c r="Q92" s="47"/>
      <c r="R92" s="47"/>
      <c r="S92" s="47"/>
      <c r="T92" s="48"/>
      <c r="U92" s="49"/>
      <c r="V92" s="46"/>
      <c r="W92" s="47"/>
      <c r="X92" s="47"/>
      <c r="Y92" s="47"/>
      <c r="Z92" s="47"/>
      <c r="AA92" s="48"/>
      <c r="AB92" s="49"/>
    </row>
    <row r="93" spans="1:28" x14ac:dyDescent="0.3">
      <c r="A93" s="38"/>
      <c r="B93" s="37"/>
      <c r="C93" s="38"/>
      <c r="D93" s="38"/>
      <c r="E93" s="39"/>
      <c r="F93" s="40"/>
      <c r="G93" s="41"/>
      <c r="H93" s="42" t="s">
        <v>34</v>
      </c>
      <c r="I93" s="43"/>
      <c r="J93" s="43"/>
      <c r="K93" s="43"/>
      <c r="L93" s="43"/>
      <c r="M93" s="44"/>
      <c r="N93" s="45"/>
      <c r="O93" s="46"/>
      <c r="P93" s="47"/>
      <c r="Q93" s="47"/>
      <c r="R93" s="47"/>
      <c r="S93" s="47"/>
      <c r="T93" s="48"/>
      <c r="U93" s="49"/>
      <c r="V93" s="46"/>
      <c r="W93" s="47"/>
      <c r="X93" s="47"/>
      <c r="Y93" s="47"/>
      <c r="Z93" s="47"/>
      <c r="AA93" s="48"/>
      <c r="AB93" s="49"/>
    </row>
    <row r="94" spans="1:28" x14ac:dyDescent="0.3">
      <c r="A94" s="38">
        <v>41</v>
      </c>
      <c r="B94" s="50" t="s">
        <v>113</v>
      </c>
      <c r="C94" s="51">
        <v>135</v>
      </c>
      <c r="D94" s="51" t="s">
        <v>114</v>
      </c>
      <c r="E94" s="52">
        <v>68</v>
      </c>
      <c r="F94" s="53">
        <v>0.25</v>
      </c>
      <c r="G94" s="41">
        <f>E94*8*F94</f>
        <v>136</v>
      </c>
      <c r="H94" s="42" t="s">
        <v>33</v>
      </c>
      <c r="I94" s="43">
        <v>0</v>
      </c>
      <c r="J94" s="43">
        <v>1</v>
      </c>
      <c r="K94" s="43">
        <v>0</v>
      </c>
      <c r="L94" s="43">
        <v>1</v>
      </c>
      <c r="M94" s="44">
        <f>IF(F94=0,0,IF(I94=0,0,1/F94*J94))</f>
        <v>0</v>
      </c>
      <c r="N94" s="45">
        <f>IF(I94=0,0,IF(G94=0,0,E94*8*I94/M94))</f>
        <v>0</v>
      </c>
      <c r="O94" s="46"/>
      <c r="P94" s="47"/>
      <c r="Q94" s="47"/>
      <c r="R94" s="47"/>
      <c r="S94" s="47"/>
      <c r="T94" s="48"/>
      <c r="U94" s="49"/>
      <c r="V94" s="46"/>
      <c r="W94" s="47"/>
      <c r="X94" s="47"/>
      <c r="Y94" s="47"/>
      <c r="Z94" s="47"/>
      <c r="AA94" s="48"/>
      <c r="AB94" s="49"/>
    </row>
    <row r="95" spans="1:28" x14ac:dyDescent="0.3">
      <c r="A95" s="38"/>
      <c r="B95" s="37"/>
      <c r="C95" s="38"/>
      <c r="D95" s="38"/>
      <c r="E95" s="39"/>
      <c r="F95" s="40"/>
      <c r="G95" s="41"/>
      <c r="H95" s="42" t="s">
        <v>34</v>
      </c>
      <c r="I95" s="43"/>
      <c r="J95" s="43"/>
      <c r="K95" s="43"/>
      <c r="L95" s="43"/>
      <c r="M95" s="44"/>
      <c r="N95" s="45"/>
      <c r="O95" s="46"/>
      <c r="P95" s="47"/>
      <c r="Q95" s="47"/>
      <c r="R95" s="47"/>
      <c r="S95" s="47"/>
      <c r="T95" s="48"/>
      <c r="U95" s="49"/>
      <c r="V95" s="46"/>
      <c r="W95" s="47"/>
      <c r="X95" s="47"/>
      <c r="Y95" s="47"/>
      <c r="Z95" s="47"/>
      <c r="AA95" s="48"/>
      <c r="AB95" s="49"/>
    </row>
    <row r="96" spans="1:28" x14ac:dyDescent="0.3">
      <c r="A96" s="38">
        <v>42</v>
      </c>
      <c r="B96" s="50" t="s">
        <v>115</v>
      </c>
      <c r="C96" s="51">
        <v>136</v>
      </c>
      <c r="D96" s="51" t="s">
        <v>116</v>
      </c>
      <c r="E96" s="52">
        <v>136</v>
      </c>
      <c r="F96" s="53">
        <v>0.25</v>
      </c>
      <c r="G96" s="41">
        <f>E96*8*F96</f>
        <v>272</v>
      </c>
      <c r="H96" s="42" t="s">
        <v>33</v>
      </c>
      <c r="I96" s="43">
        <v>0</v>
      </c>
      <c r="J96" s="43">
        <v>1</v>
      </c>
      <c r="K96" s="43">
        <v>0</v>
      </c>
      <c r="L96" s="43">
        <v>1</v>
      </c>
      <c r="M96" s="44">
        <f>IF(F96=0,0,IF(I96=0,0,1/F96*J96))</f>
        <v>0</v>
      </c>
      <c r="N96" s="45">
        <f>IF(I96=0,0,IF(G96=0,0,E96*8*I96/M96))</f>
        <v>0</v>
      </c>
      <c r="O96" s="46"/>
      <c r="P96" s="47"/>
      <c r="Q96" s="47"/>
      <c r="R96" s="47"/>
      <c r="S96" s="47"/>
      <c r="T96" s="48"/>
      <c r="U96" s="49"/>
      <c r="V96" s="46"/>
      <c r="W96" s="47"/>
      <c r="X96" s="47"/>
      <c r="Y96" s="47"/>
      <c r="Z96" s="47"/>
      <c r="AA96" s="48"/>
      <c r="AB96" s="49"/>
    </row>
    <row r="97" spans="1:28" x14ac:dyDescent="0.3">
      <c r="A97" s="38"/>
      <c r="B97" s="37"/>
      <c r="C97" s="38"/>
      <c r="D97" s="38"/>
      <c r="E97" s="39"/>
      <c r="F97" s="40"/>
      <c r="G97" s="41"/>
      <c r="H97" s="42" t="s">
        <v>34</v>
      </c>
      <c r="I97" s="43"/>
      <c r="J97" s="43"/>
      <c r="K97" s="43"/>
      <c r="L97" s="43"/>
      <c r="M97" s="44"/>
      <c r="N97" s="45"/>
      <c r="O97" s="46"/>
      <c r="P97" s="47"/>
      <c r="Q97" s="47"/>
      <c r="R97" s="47"/>
      <c r="S97" s="47"/>
      <c r="T97" s="48"/>
      <c r="U97" s="49"/>
      <c r="V97" s="46"/>
      <c r="W97" s="47"/>
      <c r="X97" s="47"/>
      <c r="Y97" s="47"/>
      <c r="Z97" s="47"/>
      <c r="AA97" s="48"/>
      <c r="AB97" s="49"/>
    </row>
    <row r="98" spans="1:28" x14ac:dyDescent="0.3">
      <c r="A98" s="38">
        <v>43</v>
      </c>
      <c r="B98" s="50" t="s">
        <v>117</v>
      </c>
      <c r="C98" s="51">
        <v>138</v>
      </c>
      <c r="D98" s="51" t="s">
        <v>118</v>
      </c>
      <c r="E98" s="52">
        <v>22</v>
      </c>
      <c r="F98" s="53">
        <v>0.25</v>
      </c>
      <c r="G98" s="41">
        <f>E98*8*F98</f>
        <v>44</v>
      </c>
      <c r="H98" s="42" t="s">
        <v>33</v>
      </c>
      <c r="I98" s="43">
        <v>0</v>
      </c>
      <c r="J98" s="43">
        <v>1</v>
      </c>
      <c r="K98" s="43">
        <v>0</v>
      </c>
      <c r="L98" s="43">
        <v>1</v>
      </c>
      <c r="M98" s="44">
        <f>IF(F98=0,0,IF(I98=0,0,1/F98*J98))</f>
        <v>0</v>
      </c>
      <c r="N98" s="45">
        <f>IF(I98=0,0,IF(G98=0,0,E98*8*I98/M98))</f>
        <v>0</v>
      </c>
      <c r="O98" s="46"/>
      <c r="P98" s="47"/>
      <c r="Q98" s="47"/>
      <c r="R98" s="47"/>
      <c r="S98" s="47"/>
      <c r="T98" s="48"/>
      <c r="U98" s="49"/>
      <c r="V98" s="46"/>
      <c r="W98" s="47"/>
      <c r="X98" s="47"/>
      <c r="Y98" s="47"/>
      <c r="Z98" s="47"/>
      <c r="AA98" s="48"/>
      <c r="AB98" s="49"/>
    </row>
    <row r="99" spans="1:28" x14ac:dyDescent="0.3">
      <c r="A99" s="38"/>
      <c r="B99" s="37"/>
      <c r="C99" s="38"/>
      <c r="D99" s="38"/>
      <c r="E99" s="39"/>
      <c r="F99" s="40"/>
      <c r="G99" s="41"/>
      <c r="H99" s="42" t="s">
        <v>34</v>
      </c>
      <c r="I99" s="43"/>
      <c r="J99" s="43"/>
      <c r="K99" s="43"/>
      <c r="L99" s="43"/>
      <c r="M99" s="44"/>
      <c r="N99" s="45"/>
      <c r="O99" s="46"/>
      <c r="P99" s="47"/>
      <c r="Q99" s="47"/>
      <c r="R99" s="47"/>
      <c r="S99" s="47"/>
      <c r="T99" s="48"/>
      <c r="U99" s="49"/>
      <c r="V99" s="46"/>
      <c r="W99" s="47"/>
      <c r="X99" s="47"/>
      <c r="Y99" s="47"/>
      <c r="Z99" s="47"/>
      <c r="AA99" s="48"/>
      <c r="AB99" s="49"/>
    </row>
    <row r="100" spans="1:28" x14ac:dyDescent="0.3">
      <c r="A100" s="38">
        <v>44</v>
      </c>
      <c r="B100" s="54" t="s">
        <v>119</v>
      </c>
      <c r="C100" s="55">
        <v>139</v>
      </c>
      <c r="D100" s="55" t="s">
        <v>120</v>
      </c>
      <c r="E100" s="56">
        <v>68</v>
      </c>
      <c r="F100" s="57">
        <v>0</v>
      </c>
      <c r="G100" s="41">
        <f>E100*8*F100</f>
        <v>0</v>
      </c>
      <c r="H100" s="42" t="s">
        <v>33</v>
      </c>
      <c r="I100" s="43">
        <v>0</v>
      </c>
      <c r="J100" s="43">
        <v>1</v>
      </c>
      <c r="K100" s="43">
        <v>0</v>
      </c>
      <c r="L100" s="43">
        <v>1</v>
      </c>
      <c r="M100" s="44">
        <f>IF(F100=0,0,IF(I100=0,0,1/F100*J100))</f>
        <v>0</v>
      </c>
      <c r="N100" s="45">
        <f>IF(I100=0,0,IF(G100=0,0,E100*8*I100/M100))</f>
        <v>0</v>
      </c>
      <c r="O100" s="46"/>
      <c r="P100" s="47"/>
      <c r="Q100" s="47"/>
      <c r="R100" s="47"/>
      <c r="S100" s="47"/>
      <c r="T100" s="48"/>
      <c r="U100" s="49"/>
      <c r="V100" s="46"/>
      <c r="W100" s="47"/>
      <c r="X100" s="47"/>
      <c r="Y100" s="47"/>
      <c r="Z100" s="47"/>
      <c r="AA100" s="48"/>
      <c r="AB100" s="49"/>
    </row>
    <row r="101" spans="1:28" x14ac:dyDescent="0.3">
      <c r="A101" s="38"/>
      <c r="B101" s="37"/>
      <c r="C101" s="38"/>
      <c r="D101" s="38"/>
      <c r="E101" s="39"/>
      <c r="F101" s="40"/>
      <c r="G101" s="41"/>
      <c r="H101" s="42" t="s">
        <v>34</v>
      </c>
      <c r="I101" s="43"/>
      <c r="J101" s="43"/>
      <c r="K101" s="43"/>
      <c r="L101" s="43"/>
      <c r="M101" s="44"/>
      <c r="N101" s="45"/>
      <c r="O101" s="46"/>
      <c r="P101" s="47"/>
      <c r="Q101" s="47"/>
      <c r="R101" s="47"/>
      <c r="S101" s="47"/>
      <c r="T101" s="48"/>
      <c r="U101" s="49"/>
      <c r="V101" s="46"/>
      <c r="W101" s="47"/>
      <c r="X101" s="47"/>
      <c r="Y101" s="47"/>
      <c r="Z101" s="47"/>
      <c r="AA101" s="48"/>
      <c r="AB101" s="49"/>
    </row>
    <row r="102" spans="1:28" x14ac:dyDescent="0.3">
      <c r="A102" s="38">
        <v>45</v>
      </c>
      <c r="B102" s="54" t="s">
        <v>121</v>
      </c>
      <c r="C102" s="55">
        <v>140</v>
      </c>
      <c r="D102" s="55" t="s">
        <v>122</v>
      </c>
      <c r="E102" s="56">
        <v>1024</v>
      </c>
      <c r="F102" s="57">
        <v>0</v>
      </c>
      <c r="G102" s="41">
        <f>E102*8*F102</f>
        <v>0</v>
      </c>
      <c r="H102" s="42" t="s">
        <v>33</v>
      </c>
      <c r="I102" s="43">
        <v>0</v>
      </c>
      <c r="J102" s="43">
        <v>1</v>
      </c>
      <c r="K102" s="43">
        <v>0</v>
      </c>
      <c r="L102" s="43">
        <v>1</v>
      </c>
      <c r="M102" s="44">
        <f>IF(F102=0,0,IF(I102=0,0,1/F102*J102))</f>
        <v>0</v>
      </c>
      <c r="N102" s="45">
        <f>IF(I102=0,0,IF(G102=0,0,E102*8*I102/M102))</f>
        <v>0</v>
      </c>
      <c r="O102" s="46"/>
      <c r="P102" s="47"/>
      <c r="Q102" s="47"/>
      <c r="R102" s="47"/>
      <c r="S102" s="47"/>
      <c r="T102" s="48"/>
      <c r="U102" s="49"/>
      <c r="V102" s="46"/>
      <c r="W102" s="47"/>
      <c r="X102" s="47"/>
      <c r="Y102" s="47"/>
      <c r="Z102" s="47"/>
      <c r="AA102" s="48"/>
      <c r="AB102" s="49"/>
    </row>
    <row r="103" spans="1:28" x14ac:dyDescent="0.3">
      <c r="A103" s="38"/>
      <c r="B103" s="37"/>
      <c r="C103" s="38"/>
      <c r="D103" s="38"/>
      <c r="E103" s="39"/>
      <c r="F103" s="40"/>
      <c r="G103" s="41"/>
      <c r="H103" s="42" t="s">
        <v>34</v>
      </c>
      <c r="I103" s="43"/>
      <c r="J103" s="43"/>
      <c r="K103" s="43"/>
      <c r="L103" s="43"/>
      <c r="M103" s="44"/>
      <c r="N103" s="45"/>
      <c r="O103" s="46"/>
      <c r="P103" s="47"/>
      <c r="Q103" s="47"/>
      <c r="R103" s="47"/>
      <c r="S103" s="47"/>
      <c r="T103" s="48"/>
      <c r="U103" s="49"/>
      <c r="V103" s="46"/>
      <c r="W103" s="47"/>
      <c r="X103" s="47"/>
      <c r="Y103" s="47"/>
      <c r="Z103" s="47"/>
      <c r="AA103" s="48"/>
      <c r="AB103" s="49"/>
    </row>
    <row r="104" spans="1:28" x14ac:dyDescent="0.3">
      <c r="A104" s="38">
        <v>46</v>
      </c>
      <c r="B104" s="54" t="s">
        <v>123</v>
      </c>
      <c r="C104" s="55">
        <v>141</v>
      </c>
      <c r="D104" s="55" t="s">
        <v>124</v>
      </c>
      <c r="E104" s="56">
        <v>3016</v>
      </c>
      <c r="F104" s="57">
        <v>0</v>
      </c>
      <c r="G104" s="41">
        <f>E104*8*F104</f>
        <v>0</v>
      </c>
      <c r="H104" s="42" t="s">
        <v>33</v>
      </c>
      <c r="I104" s="43">
        <v>0</v>
      </c>
      <c r="J104" s="43">
        <v>1</v>
      </c>
      <c r="K104" s="43">
        <v>0</v>
      </c>
      <c r="L104" s="43">
        <v>1</v>
      </c>
      <c r="M104" s="44">
        <f>IF(F104=0,0,IF(I104=0,0,1/F104*J104))</f>
        <v>0</v>
      </c>
      <c r="N104" s="45">
        <f>IF(I104=0,0,IF(G104=0,0,E104*8*I104/M104))</f>
        <v>0</v>
      </c>
      <c r="O104" s="46"/>
      <c r="P104" s="47"/>
      <c r="Q104" s="47"/>
      <c r="R104" s="47"/>
      <c r="S104" s="47"/>
      <c r="T104" s="48"/>
      <c r="U104" s="49"/>
      <c r="V104" s="46"/>
      <c r="W104" s="47"/>
      <c r="X104" s="47"/>
      <c r="Y104" s="47"/>
      <c r="Z104" s="47"/>
      <c r="AA104" s="48"/>
      <c r="AB104" s="49"/>
    </row>
    <row r="105" spans="1:28" x14ac:dyDescent="0.3">
      <c r="A105" s="38"/>
      <c r="B105" s="37"/>
      <c r="C105" s="38"/>
      <c r="D105" s="38"/>
      <c r="E105" s="39"/>
      <c r="F105" s="40"/>
      <c r="G105" s="41"/>
      <c r="H105" s="42" t="s">
        <v>34</v>
      </c>
      <c r="I105" s="43"/>
      <c r="J105" s="43"/>
      <c r="K105" s="43"/>
      <c r="L105" s="43"/>
      <c r="M105" s="44"/>
      <c r="N105" s="45"/>
      <c r="O105" s="46"/>
      <c r="P105" s="47"/>
      <c r="Q105" s="47"/>
      <c r="R105" s="47"/>
      <c r="S105" s="47"/>
      <c r="T105" s="48"/>
      <c r="U105" s="49"/>
      <c r="V105" s="46"/>
      <c r="W105" s="47"/>
      <c r="X105" s="47"/>
      <c r="Y105" s="47"/>
      <c r="Z105" s="47"/>
      <c r="AA105" s="48"/>
      <c r="AB105" s="49"/>
    </row>
    <row r="106" spans="1:28" x14ac:dyDescent="0.3">
      <c r="A106" s="38">
        <v>47</v>
      </c>
      <c r="B106" s="54" t="s">
        <v>125</v>
      </c>
      <c r="C106" s="55">
        <v>142</v>
      </c>
      <c r="D106" s="55" t="s">
        <v>126</v>
      </c>
      <c r="E106" s="56">
        <v>396</v>
      </c>
      <c r="F106" s="57">
        <v>0</v>
      </c>
      <c r="G106" s="41">
        <f>E106*8*F106</f>
        <v>0</v>
      </c>
      <c r="H106" s="42" t="s">
        <v>33</v>
      </c>
      <c r="I106" s="43">
        <v>0</v>
      </c>
      <c r="J106" s="43">
        <v>1</v>
      </c>
      <c r="K106" s="43">
        <v>0</v>
      </c>
      <c r="L106" s="43">
        <v>1</v>
      </c>
      <c r="M106" s="44">
        <f>IF(F106=0,0,IF(I106=0,0,1/F106*J106))</f>
        <v>0</v>
      </c>
      <c r="N106" s="45">
        <f>IF(I106=0,0,IF(G106=0,0,E106*8*I106/M106))</f>
        <v>0</v>
      </c>
      <c r="O106" s="46"/>
      <c r="P106" s="47"/>
      <c r="Q106" s="47"/>
      <c r="R106" s="47"/>
      <c r="S106" s="47"/>
      <c r="T106" s="48"/>
      <c r="U106" s="49"/>
      <c r="V106" s="46"/>
      <c r="W106" s="47"/>
      <c r="X106" s="47"/>
      <c r="Y106" s="47"/>
      <c r="Z106" s="47"/>
      <c r="AA106" s="48"/>
      <c r="AB106" s="49"/>
    </row>
    <row r="107" spans="1:28" x14ac:dyDescent="0.3">
      <c r="A107" s="38"/>
      <c r="B107" s="37"/>
      <c r="C107" s="38"/>
      <c r="D107" s="38"/>
      <c r="E107" s="39"/>
      <c r="F107" s="40"/>
      <c r="G107" s="41"/>
      <c r="H107" s="42" t="s">
        <v>34</v>
      </c>
      <c r="I107" s="43"/>
      <c r="J107" s="43"/>
      <c r="K107" s="43"/>
      <c r="L107" s="43"/>
      <c r="M107" s="44"/>
      <c r="N107" s="45"/>
      <c r="O107" s="46"/>
      <c r="P107" s="47"/>
      <c r="Q107" s="47"/>
      <c r="R107" s="47"/>
      <c r="S107" s="47"/>
      <c r="T107" s="48"/>
      <c r="U107" s="49"/>
      <c r="V107" s="46"/>
      <c r="W107" s="47"/>
      <c r="X107" s="47"/>
      <c r="Y107" s="47"/>
      <c r="Z107" s="47"/>
      <c r="AA107" s="48"/>
      <c r="AB107" s="49"/>
    </row>
    <row r="108" spans="1:28" x14ac:dyDescent="0.3">
      <c r="A108" s="38">
        <v>48</v>
      </c>
      <c r="B108" s="50" t="s">
        <v>127</v>
      </c>
      <c r="C108" s="51">
        <v>144</v>
      </c>
      <c r="D108" s="51" t="s">
        <v>128</v>
      </c>
      <c r="E108" s="52">
        <v>64</v>
      </c>
      <c r="F108" s="53">
        <v>0.25</v>
      </c>
      <c r="G108" s="41">
        <f>E108*8*F108</f>
        <v>128</v>
      </c>
      <c r="H108" s="42" t="s">
        <v>33</v>
      </c>
      <c r="I108" s="43">
        <v>0</v>
      </c>
      <c r="J108" s="43">
        <v>1</v>
      </c>
      <c r="K108" s="43">
        <v>0</v>
      </c>
      <c r="L108" s="43">
        <v>1</v>
      </c>
      <c r="M108" s="44">
        <f>IF(F108=0,0,IF(I108=0,0,1/F108*J108))</f>
        <v>0</v>
      </c>
      <c r="N108" s="45">
        <f>IF(I108=0,0,IF(G108=0,0,E108*8*I108/M108))</f>
        <v>0</v>
      </c>
      <c r="O108" s="46"/>
      <c r="P108" s="47"/>
      <c r="Q108" s="47"/>
      <c r="R108" s="47"/>
      <c r="S108" s="47"/>
      <c r="T108" s="48"/>
      <c r="U108" s="49"/>
      <c r="V108" s="46"/>
      <c r="W108" s="47"/>
      <c r="X108" s="47"/>
      <c r="Y108" s="47"/>
      <c r="Z108" s="47"/>
      <c r="AA108" s="48"/>
      <c r="AB108" s="49"/>
    </row>
    <row r="109" spans="1:28" x14ac:dyDescent="0.3">
      <c r="A109" s="38"/>
      <c r="B109" s="37"/>
      <c r="C109" s="38"/>
      <c r="D109" s="38"/>
      <c r="E109" s="39"/>
      <c r="F109" s="40"/>
      <c r="G109" s="41"/>
      <c r="H109" s="42" t="s">
        <v>34</v>
      </c>
      <c r="I109" s="43"/>
      <c r="J109" s="43"/>
      <c r="K109" s="43"/>
      <c r="L109" s="43"/>
      <c r="M109" s="44"/>
      <c r="N109" s="45"/>
      <c r="O109" s="46"/>
      <c r="P109" s="47"/>
      <c r="Q109" s="47"/>
      <c r="R109" s="47"/>
      <c r="S109" s="47"/>
      <c r="T109" s="48"/>
      <c r="U109" s="49"/>
      <c r="V109" s="46"/>
      <c r="W109" s="47"/>
      <c r="X109" s="47"/>
      <c r="Y109" s="47"/>
      <c r="Z109" s="47"/>
      <c r="AA109" s="48"/>
      <c r="AB109" s="49"/>
    </row>
    <row r="110" spans="1:28" x14ac:dyDescent="0.3">
      <c r="A110" s="38">
        <v>49</v>
      </c>
      <c r="B110" s="54" t="s">
        <v>129</v>
      </c>
      <c r="C110" s="55">
        <v>145</v>
      </c>
      <c r="D110" s="55" t="s">
        <v>130</v>
      </c>
      <c r="E110" s="56">
        <v>308</v>
      </c>
      <c r="F110" s="57">
        <v>0</v>
      </c>
      <c r="G110" s="41">
        <f>E110*8*F110</f>
        <v>0</v>
      </c>
      <c r="H110" s="42" t="s">
        <v>33</v>
      </c>
      <c r="I110" s="43">
        <v>0</v>
      </c>
      <c r="J110" s="43">
        <v>1</v>
      </c>
      <c r="K110" s="43">
        <v>0</v>
      </c>
      <c r="L110" s="43">
        <v>1</v>
      </c>
      <c r="M110" s="44">
        <f>IF(F110=0,0,IF(I110=0,0,1/F110*J110))</f>
        <v>0</v>
      </c>
      <c r="N110" s="45">
        <f>IF(I110=0,0,IF(G110=0,0,E110*8*I110/M110))</f>
        <v>0</v>
      </c>
      <c r="O110" s="46"/>
      <c r="P110" s="47"/>
      <c r="Q110" s="47"/>
      <c r="R110" s="47"/>
      <c r="S110" s="47"/>
      <c r="T110" s="48"/>
      <c r="U110" s="49"/>
      <c r="V110" s="46"/>
      <c r="W110" s="47"/>
      <c r="X110" s="47"/>
      <c r="Y110" s="47"/>
      <c r="Z110" s="47"/>
      <c r="AA110" s="48"/>
      <c r="AB110" s="49"/>
    </row>
    <row r="111" spans="1:28" x14ac:dyDescent="0.3">
      <c r="A111" s="38"/>
      <c r="B111" s="37"/>
      <c r="C111" s="38"/>
      <c r="D111" s="38"/>
      <c r="E111" s="39"/>
      <c r="F111" s="40"/>
      <c r="G111" s="41"/>
      <c r="H111" s="42" t="s">
        <v>34</v>
      </c>
      <c r="I111" s="43"/>
      <c r="J111" s="43"/>
      <c r="K111" s="43"/>
      <c r="L111" s="43"/>
      <c r="M111" s="44"/>
      <c r="N111" s="45"/>
      <c r="O111" s="46"/>
      <c r="P111" s="47"/>
      <c r="Q111" s="47"/>
      <c r="R111" s="47"/>
      <c r="S111" s="47"/>
      <c r="T111" s="48"/>
      <c r="U111" s="49"/>
      <c r="V111" s="46"/>
      <c r="W111" s="47"/>
      <c r="X111" s="47"/>
      <c r="Y111" s="47"/>
      <c r="Z111" s="47"/>
      <c r="AA111" s="48"/>
      <c r="AB111" s="49"/>
    </row>
    <row r="112" spans="1:28" x14ac:dyDescent="0.3">
      <c r="A112" s="38">
        <v>50</v>
      </c>
      <c r="B112" s="54" t="s">
        <v>131</v>
      </c>
      <c r="C112" s="55">
        <v>146</v>
      </c>
      <c r="D112" s="55" t="s">
        <v>132</v>
      </c>
      <c r="E112" s="56">
        <v>308</v>
      </c>
      <c r="F112" s="57">
        <v>0</v>
      </c>
      <c r="G112" s="41">
        <f>E112*8*F112</f>
        <v>0</v>
      </c>
      <c r="H112" s="42" t="s">
        <v>33</v>
      </c>
      <c r="I112" s="43">
        <v>0</v>
      </c>
      <c r="J112" s="43">
        <v>1</v>
      </c>
      <c r="K112" s="43">
        <v>0</v>
      </c>
      <c r="L112" s="43">
        <v>1</v>
      </c>
      <c r="M112" s="44">
        <f>IF(F112=0,0,IF(I112=0,0,1/F112*J112))</f>
        <v>0</v>
      </c>
      <c r="N112" s="45">
        <f>IF(I112=0,0,IF(G112=0,0,E112*8*I112/M112))</f>
        <v>0</v>
      </c>
      <c r="O112" s="46"/>
      <c r="P112" s="47"/>
      <c r="Q112" s="47"/>
      <c r="R112" s="47"/>
      <c r="S112" s="47"/>
      <c r="T112" s="48"/>
      <c r="U112" s="49"/>
      <c r="V112" s="46"/>
      <c r="W112" s="47"/>
      <c r="X112" s="47"/>
      <c r="Y112" s="47"/>
      <c r="Z112" s="47"/>
      <c r="AA112" s="48"/>
      <c r="AB112" s="49"/>
    </row>
    <row r="113" spans="1:28" x14ac:dyDescent="0.3">
      <c r="A113" s="38"/>
      <c r="B113" s="37"/>
      <c r="C113" s="38"/>
      <c r="D113" s="38"/>
      <c r="E113" s="39"/>
      <c r="F113" s="40"/>
      <c r="G113" s="41"/>
      <c r="H113" s="42" t="s">
        <v>34</v>
      </c>
      <c r="I113" s="43"/>
      <c r="J113" s="43"/>
      <c r="K113" s="43"/>
      <c r="L113" s="43"/>
      <c r="M113" s="44"/>
      <c r="N113" s="45"/>
      <c r="O113" s="46"/>
      <c r="P113" s="47"/>
      <c r="Q113" s="47"/>
      <c r="R113" s="47"/>
      <c r="S113" s="47"/>
      <c r="T113" s="48"/>
      <c r="U113" s="49"/>
      <c r="V113" s="46"/>
      <c r="W113" s="47"/>
      <c r="X113" s="47"/>
      <c r="Y113" s="47"/>
      <c r="Z113" s="47"/>
      <c r="AA113" s="48"/>
      <c r="AB113" s="49"/>
    </row>
    <row r="114" spans="1:28" x14ac:dyDescent="0.3">
      <c r="A114" s="38">
        <v>51</v>
      </c>
      <c r="B114" s="54" t="s">
        <v>133</v>
      </c>
      <c r="C114" s="55">
        <v>147</v>
      </c>
      <c r="D114" s="55" t="s">
        <v>134</v>
      </c>
      <c r="E114" s="56">
        <v>308</v>
      </c>
      <c r="F114" s="57">
        <v>0</v>
      </c>
      <c r="G114" s="41">
        <f>E114*8*F114</f>
        <v>0</v>
      </c>
      <c r="H114" s="42" t="s">
        <v>33</v>
      </c>
      <c r="I114" s="43">
        <v>0</v>
      </c>
      <c r="J114" s="43">
        <v>1</v>
      </c>
      <c r="K114" s="43">
        <v>0</v>
      </c>
      <c r="L114" s="43">
        <v>1</v>
      </c>
      <c r="M114" s="44">
        <f>IF(F114=0,0,IF(I114=0,0,1/F114*J114))</f>
        <v>0</v>
      </c>
      <c r="N114" s="45">
        <f>IF(I114=0,0,IF(G114=0,0,E114*8*I114/M114))</f>
        <v>0</v>
      </c>
      <c r="O114" s="46"/>
      <c r="P114" s="47"/>
      <c r="Q114" s="47"/>
      <c r="R114" s="47"/>
      <c r="S114" s="47"/>
      <c r="T114" s="48"/>
      <c r="U114" s="49"/>
      <c r="V114" s="46"/>
      <c r="W114" s="47"/>
      <c r="X114" s="47"/>
      <c r="Y114" s="47"/>
      <c r="Z114" s="47"/>
      <c r="AA114" s="48"/>
      <c r="AB114" s="49"/>
    </row>
    <row r="115" spans="1:28" x14ac:dyDescent="0.3">
      <c r="A115" s="38"/>
      <c r="B115" s="37"/>
      <c r="C115" s="38"/>
      <c r="D115" s="38"/>
      <c r="E115" s="39"/>
      <c r="F115" s="40"/>
      <c r="G115" s="41"/>
      <c r="H115" s="42" t="s">
        <v>34</v>
      </c>
      <c r="I115" s="43"/>
      <c r="J115" s="43"/>
      <c r="K115" s="43"/>
      <c r="L115" s="43"/>
      <c r="M115" s="44"/>
      <c r="N115" s="45"/>
      <c r="O115" s="46"/>
      <c r="P115" s="47"/>
      <c r="Q115" s="47"/>
      <c r="R115" s="47"/>
      <c r="S115" s="47"/>
      <c r="T115" s="48"/>
      <c r="U115" s="49"/>
      <c r="V115" s="46"/>
      <c r="W115" s="47"/>
      <c r="X115" s="47"/>
      <c r="Y115" s="47"/>
      <c r="Z115" s="47"/>
      <c r="AA115" s="48"/>
      <c r="AB115" s="49"/>
    </row>
    <row r="116" spans="1:28" x14ac:dyDescent="0.3">
      <c r="A116" s="38">
        <v>52</v>
      </c>
      <c r="B116" s="54" t="s">
        <v>135</v>
      </c>
      <c r="C116" s="55">
        <v>148</v>
      </c>
      <c r="D116" s="55" t="s">
        <v>136</v>
      </c>
      <c r="E116" s="56">
        <v>308</v>
      </c>
      <c r="F116" s="57">
        <v>0</v>
      </c>
      <c r="G116" s="41">
        <f>E116*8*F116</f>
        <v>0</v>
      </c>
      <c r="H116" s="42" t="s">
        <v>33</v>
      </c>
      <c r="I116" s="43">
        <v>0</v>
      </c>
      <c r="J116" s="43">
        <v>1</v>
      </c>
      <c r="K116" s="43">
        <v>0</v>
      </c>
      <c r="L116" s="43">
        <v>1</v>
      </c>
      <c r="M116" s="44">
        <f>IF(F116=0,0,IF(I116=0,0,1/F116*J116))</f>
        <v>0</v>
      </c>
      <c r="N116" s="45">
        <f>IF(I116=0,0,IF(G116=0,0,E116*8*I116/M116))</f>
        <v>0</v>
      </c>
      <c r="O116" s="46"/>
      <c r="P116" s="47"/>
      <c r="Q116" s="47"/>
      <c r="R116" s="47"/>
      <c r="S116" s="47"/>
      <c r="T116" s="48"/>
      <c r="U116" s="49"/>
      <c r="V116" s="46"/>
      <c r="W116" s="47"/>
      <c r="X116" s="47"/>
      <c r="Y116" s="47"/>
      <c r="Z116" s="47"/>
      <c r="AA116" s="48"/>
      <c r="AB116" s="49"/>
    </row>
    <row r="117" spans="1:28" x14ac:dyDescent="0.3">
      <c r="A117" s="38"/>
      <c r="B117" s="37"/>
      <c r="C117" s="38"/>
      <c r="D117" s="38"/>
      <c r="E117" s="39"/>
      <c r="F117" s="40"/>
      <c r="G117" s="41"/>
      <c r="H117" s="42" t="s">
        <v>34</v>
      </c>
      <c r="I117" s="43"/>
      <c r="J117" s="43"/>
      <c r="K117" s="43"/>
      <c r="L117" s="43"/>
      <c r="M117" s="44"/>
      <c r="N117" s="45"/>
      <c r="O117" s="46"/>
      <c r="P117" s="47"/>
      <c r="Q117" s="47"/>
      <c r="R117" s="47"/>
      <c r="S117" s="47"/>
      <c r="T117" s="48"/>
      <c r="U117" s="49"/>
      <c r="V117" s="46"/>
      <c r="W117" s="47"/>
      <c r="X117" s="47"/>
      <c r="Y117" s="47"/>
      <c r="Z117" s="47"/>
      <c r="AA117" s="48"/>
      <c r="AB117" s="49"/>
    </row>
    <row r="118" spans="1:28" x14ac:dyDescent="0.3">
      <c r="A118" s="38">
        <v>53</v>
      </c>
      <c r="B118" s="50" t="s">
        <v>137</v>
      </c>
      <c r="C118" s="51">
        <v>151</v>
      </c>
      <c r="D118" s="51" t="s">
        <v>138</v>
      </c>
      <c r="E118" s="52">
        <v>64</v>
      </c>
      <c r="F118" s="53">
        <v>0.25</v>
      </c>
      <c r="G118" s="41">
        <f>E118*8*F118</f>
        <v>128</v>
      </c>
      <c r="H118" s="42" t="s">
        <v>33</v>
      </c>
      <c r="I118" s="43">
        <v>0</v>
      </c>
      <c r="J118" s="43">
        <v>1</v>
      </c>
      <c r="K118" s="43">
        <v>0</v>
      </c>
      <c r="L118" s="43">
        <v>1</v>
      </c>
      <c r="M118" s="44">
        <f>IF(F118=0,0,IF(I118=0,0,1/F118*J118))</f>
        <v>0</v>
      </c>
      <c r="N118" s="45">
        <f>IF(I118=0,0,IF(G118=0,0,E118*8*I118/M118))</f>
        <v>0</v>
      </c>
      <c r="O118" s="46"/>
      <c r="P118" s="47"/>
      <c r="Q118" s="47"/>
      <c r="R118" s="47"/>
      <c r="S118" s="47"/>
      <c r="T118" s="48"/>
      <c r="U118" s="49"/>
      <c r="V118" s="46"/>
      <c r="W118" s="47"/>
      <c r="X118" s="47"/>
      <c r="Y118" s="47"/>
      <c r="Z118" s="47"/>
      <c r="AA118" s="48"/>
      <c r="AB118" s="49"/>
    </row>
    <row r="119" spans="1:28" x14ac:dyDescent="0.3">
      <c r="A119" s="38"/>
      <c r="B119" s="37"/>
      <c r="C119" s="38"/>
      <c r="D119" s="38"/>
      <c r="E119" s="39"/>
      <c r="F119" s="40"/>
      <c r="G119" s="41"/>
      <c r="H119" s="42" t="s">
        <v>34</v>
      </c>
      <c r="I119" s="43"/>
      <c r="J119" s="43"/>
      <c r="K119" s="43"/>
      <c r="L119" s="43"/>
      <c r="M119" s="44"/>
      <c r="N119" s="45"/>
      <c r="O119" s="46"/>
      <c r="P119" s="47"/>
      <c r="Q119" s="47"/>
      <c r="R119" s="47"/>
      <c r="S119" s="47"/>
      <c r="T119" s="48"/>
      <c r="U119" s="49"/>
      <c r="V119" s="46"/>
      <c r="W119" s="47"/>
      <c r="X119" s="47"/>
      <c r="Y119" s="47"/>
      <c r="Z119" s="47"/>
      <c r="AA119" s="48"/>
      <c r="AB119" s="49"/>
    </row>
    <row r="120" spans="1:28" x14ac:dyDescent="0.3">
      <c r="A120" s="38">
        <v>54</v>
      </c>
      <c r="B120" s="54" t="s">
        <v>139</v>
      </c>
      <c r="C120" s="55">
        <v>152</v>
      </c>
      <c r="D120" s="55" t="s">
        <v>140</v>
      </c>
      <c r="E120" s="56">
        <v>1138</v>
      </c>
      <c r="F120" s="57">
        <v>0</v>
      </c>
      <c r="G120" s="41">
        <f>E120*8*F120</f>
        <v>0</v>
      </c>
      <c r="H120" s="42" t="s">
        <v>33</v>
      </c>
      <c r="I120" s="43">
        <v>0</v>
      </c>
      <c r="J120" s="43">
        <v>1</v>
      </c>
      <c r="K120" s="43">
        <v>0</v>
      </c>
      <c r="L120" s="43">
        <v>1</v>
      </c>
      <c r="M120" s="44">
        <f>IF(F120=0,0,IF(I120=0,0,1/F120*J120))</f>
        <v>0</v>
      </c>
      <c r="N120" s="45">
        <f>IF(I120=0,0,IF(G120=0,0,E120*8*I120/M120))</f>
        <v>0</v>
      </c>
      <c r="O120" s="46"/>
      <c r="P120" s="47"/>
      <c r="Q120" s="47"/>
      <c r="R120" s="47"/>
      <c r="S120" s="47"/>
      <c r="T120" s="48"/>
      <c r="U120" s="49"/>
      <c r="V120" s="46"/>
      <c r="W120" s="47"/>
      <c r="X120" s="47"/>
      <c r="Y120" s="47"/>
      <c r="Z120" s="47"/>
      <c r="AA120" s="48"/>
      <c r="AB120" s="49"/>
    </row>
    <row r="121" spans="1:28" x14ac:dyDescent="0.3">
      <c r="A121" s="38"/>
      <c r="B121" s="37"/>
      <c r="C121" s="38"/>
      <c r="D121" s="38"/>
      <c r="E121" s="39"/>
      <c r="F121" s="40"/>
      <c r="G121" s="41"/>
      <c r="H121" s="42" t="s">
        <v>34</v>
      </c>
      <c r="I121" s="43"/>
      <c r="J121" s="43"/>
      <c r="K121" s="43"/>
      <c r="L121" s="43"/>
      <c r="M121" s="44"/>
      <c r="N121" s="45"/>
      <c r="O121" s="46"/>
      <c r="P121" s="47"/>
      <c r="Q121" s="47"/>
      <c r="R121" s="47"/>
      <c r="S121" s="47"/>
      <c r="T121" s="48"/>
      <c r="U121" s="49"/>
      <c r="V121" s="46"/>
      <c r="W121" s="47"/>
      <c r="X121" s="47"/>
      <c r="Y121" s="47"/>
      <c r="Z121" s="47"/>
      <c r="AA121" s="48"/>
      <c r="AB121" s="49"/>
    </row>
    <row r="122" spans="1:28" x14ac:dyDescent="0.3">
      <c r="A122" s="38">
        <v>55</v>
      </c>
      <c r="B122" s="50" t="s">
        <v>141</v>
      </c>
      <c r="C122" s="51">
        <v>155</v>
      </c>
      <c r="D122" s="51" t="s">
        <v>142</v>
      </c>
      <c r="E122" s="52">
        <v>24</v>
      </c>
      <c r="F122" s="53">
        <v>0.25</v>
      </c>
      <c r="G122" s="41">
        <f>E122*8*F122</f>
        <v>48</v>
      </c>
      <c r="H122" s="42" t="s">
        <v>33</v>
      </c>
      <c r="I122" s="43">
        <v>0</v>
      </c>
      <c r="J122" s="43">
        <v>1</v>
      </c>
      <c r="K122" s="43">
        <v>0</v>
      </c>
      <c r="L122" s="43">
        <v>1</v>
      </c>
      <c r="M122" s="44">
        <f>IF(F122=0,0,IF(I122=0,0,1/F122*J122))</f>
        <v>0</v>
      </c>
      <c r="N122" s="45">
        <f>IF(I122=0,0,IF(G122=0,0,E122*8*I122/M122))</f>
        <v>0</v>
      </c>
      <c r="O122" s="46"/>
      <c r="P122" s="47"/>
      <c r="Q122" s="47"/>
      <c r="R122" s="47"/>
      <c r="S122" s="47"/>
      <c r="T122" s="48"/>
      <c r="U122" s="49"/>
      <c r="V122" s="46"/>
      <c r="W122" s="47"/>
      <c r="X122" s="47"/>
      <c r="Y122" s="47"/>
      <c r="Z122" s="47"/>
      <c r="AA122" s="48"/>
      <c r="AB122" s="49"/>
    </row>
    <row r="123" spans="1:28" x14ac:dyDescent="0.3">
      <c r="A123" s="38"/>
      <c r="B123" s="37"/>
      <c r="C123" s="38"/>
      <c r="D123" s="38"/>
      <c r="E123" s="39"/>
      <c r="F123" s="40"/>
      <c r="G123" s="41"/>
      <c r="H123" s="42" t="s">
        <v>34</v>
      </c>
      <c r="I123" s="43"/>
      <c r="J123" s="43"/>
      <c r="K123" s="43"/>
      <c r="L123" s="43"/>
      <c r="M123" s="44"/>
      <c r="N123" s="45"/>
      <c r="O123" s="46"/>
      <c r="P123" s="47"/>
      <c r="Q123" s="47"/>
      <c r="R123" s="47"/>
      <c r="S123" s="47"/>
      <c r="T123" s="48"/>
      <c r="U123" s="49"/>
      <c r="V123" s="46"/>
      <c r="W123" s="47"/>
      <c r="X123" s="47"/>
      <c r="Y123" s="47"/>
      <c r="Z123" s="47"/>
      <c r="AA123" s="48"/>
      <c r="AB123" s="49"/>
    </row>
    <row r="124" spans="1:28" x14ac:dyDescent="0.3">
      <c r="A124" s="38">
        <v>56</v>
      </c>
      <c r="B124" s="50" t="s">
        <v>143</v>
      </c>
      <c r="C124" s="51">
        <v>164</v>
      </c>
      <c r="D124" s="51" t="s">
        <v>144</v>
      </c>
      <c r="E124" s="52">
        <v>68</v>
      </c>
      <c r="F124" s="53">
        <v>0.25</v>
      </c>
      <c r="G124" s="41">
        <f>E124*8*F124</f>
        <v>136</v>
      </c>
      <c r="H124" s="42" t="s">
        <v>33</v>
      </c>
      <c r="I124" s="43">
        <v>0</v>
      </c>
      <c r="J124" s="43">
        <v>1</v>
      </c>
      <c r="K124" s="43">
        <v>0</v>
      </c>
      <c r="L124" s="43">
        <v>1</v>
      </c>
      <c r="M124" s="44">
        <f>IF(F124=0,0,IF(I124=0,0,1/F124*J124))</f>
        <v>0</v>
      </c>
      <c r="N124" s="45">
        <f>IF(I124=0,0,IF(G124=0,0,E124*8*I124/M124))</f>
        <v>0</v>
      </c>
      <c r="O124" s="46"/>
      <c r="P124" s="47"/>
      <c r="Q124" s="47"/>
      <c r="R124" s="47"/>
      <c r="S124" s="47"/>
      <c r="T124" s="48"/>
      <c r="U124" s="49"/>
      <c r="V124" s="46"/>
      <c r="W124" s="47"/>
      <c r="X124" s="47"/>
      <c r="Y124" s="47"/>
      <c r="Z124" s="47"/>
      <c r="AA124" s="48"/>
      <c r="AB124" s="49"/>
    </row>
    <row r="125" spans="1:28" x14ac:dyDescent="0.3">
      <c r="A125" s="38"/>
      <c r="B125" s="37"/>
      <c r="C125" s="38"/>
      <c r="D125" s="38"/>
      <c r="E125" s="39"/>
      <c r="F125" s="40"/>
      <c r="G125" s="41"/>
      <c r="H125" s="42" t="s">
        <v>34</v>
      </c>
      <c r="I125" s="43"/>
      <c r="J125" s="43"/>
      <c r="K125" s="43"/>
      <c r="L125" s="43"/>
      <c r="M125" s="44"/>
      <c r="N125" s="45"/>
      <c r="O125" s="46"/>
      <c r="P125" s="47"/>
      <c r="Q125" s="47"/>
      <c r="R125" s="47"/>
      <c r="S125" s="47"/>
      <c r="T125" s="48"/>
      <c r="U125" s="49"/>
      <c r="V125" s="46"/>
      <c r="W125" s="47"/>
      <c r="X125" s="47"/>
      <c r="Y125" s="47"/>
      <c r="Z125" s="47"/>
      <c r="AA125" s="48"/>
      <c r="AB125" s="49"/>
    </row>
    <row r="126" spans="1:28" x14ac:dyDescent="0.3">
      <c r="A126" s="38">
        <v>57</v>
      </c>
      <c r="B126" s="50" t="s">
        <v>145</v>
      </c>
      <c r="C126" s="51">
        <v>167</v>
      </c>
      <c r="D126" s="51" t="s">
        <v>146</v>
      </c>
      <c r="E126" s="52">
        <v>420</v>
      </c>
      <c r="F126" s="53">
        <v>0.25</v>
      </c>
      <c r="G126" s="41">
        <f>E126*8*F126</f>
        <v>840</v>
      </c>
      <c r="H126" s="42" t="s">
        <v>33</v>
      </c>
      <c r="I126" s="43">
        <v>0</v>
      </c>
      <c r="J126" s="43">
        <v>1</v>
      </c>
      <c r="K126" s="43">
        <v>0</v>
      </c>
      <c r="L126" s="43">
        <v>1</v>
      </c>
      <c r="M126" s="44">
        <f>IF(F126=0,0,IF(I126=0,0,1/F126*J126))</f>
        <v>0</v>
      </c>
      <c r="N126" s="45">
        <f>IF(I126=0,0,IF(G126=0,0,E126*8*I126/M126))</f>
        <v>0</v>
      </c>
      <c r="O126" s="46"/>
      <c r="P126" s="47"/>
      <c r="Q126" s="47"/>
      <c r="R126" s="47"/>
      <c r="S126" s="47"/>
      <c r="T126" s="48"/>
      <c r="U126" s="49"/>
      <c r="V126" s="46"/>
      <c r="W126" s="47"/>
      <c r="X126" s="47"/>
      <c r="Y126" s="47"/>
      <c r="Z126" s="47"/>
      <c r="AA126" s="48"/>
      <c r="AB126" s="49"/>
    </row>
    <row r="127" spans="1:28" x14ac:dyDescent="0.3">
      <c r="A127" s="38"/>
      <c r="B127" s="37"/>
      <c r="C127" s="38"/>
      <c r="D127" s="38"/>
      <c r="E127" s="39"/>
      <c r="F127" s="40"/>
      <c r="G127" s="41"/>
      <c r="H127" s="42" t="s">
        <v>34</v>
      </c>
      <c r="I127" s="43"/>
      <c r="J127" s="43"/>
      <c r="K127" s="43"/>
      <c r="L127" s="43"/>
      <c r="M127" s="44"/>
      <c r="N127" s="45"/>
      <c r="O127" s="46"/>
      <c r="P127" s="47"/>
      <c r="Q127" s="47"/>
      <c r="R127" s="47"/>
      <c r="S127" s="47"/>
      <c r="T127" s="48"/>
      <c r="U127" s="49"/>
      <c r="V127" s="46"/>
      <c r="W127" s="47"/>
      <c r="X127" s="47"/>
      <c r="Y127" s="47"/>
      <c r="Z127" s="47"/>
      <c r="AA127" s="48"/>
      <c r="AB127" s="49"/>
    </row>
    <row r="128" spans="1:28" x14ac:dyDescent="0.3">
      <c r="A128" s="38">
        <v>58</v>
      </c>
      <c r="B128" s="50" t="s">
        <v>147</v>
      </c>
      <c r="C128" s="51">
        <v>170</v>
      </c>
      <c r="D128" s="51" t="s">
        <v>148</v>
      </c>
      <c r="E128" s="52">
        <v>136</v>
      </c>
      <c r="F128" s="53">
        <v>0.25</v>
      </c>
      <c r="G128" s="41">
        <f>E128*8*F128</f>
        <v>272</v>
      </c>
      <c r="H128" s="42" t="s">
        <v>33</v>
      </c>
      <c r="I128" s="43">
        <v>0</v>
      </c>
      <c r="J128" s="43">
        <v>1</v>
      </c>
      <c r="K128" s="43">
        <v>0</v>
      </c>
      <c r="L128" s="43">
        <v>1</v>
      </c>
      <c r="M128" s="44">
        <f>IF(F128=0,0,IF(I128=0,0,1/F128*J128))</f>
        <v>0</v>
      </c>
      <c r="N128" s="45">
        <f>IF(I128=0,0,IF(G128=0,0,E128*8*I128/M128))</f>
        <v>0</v>
      </c>
      <c r="O128" s="46"/>
      <c r="P128" s="47"/>
      <c r="Q128" s="47"/>
      <c r="R128" s="47"/>
      <c r="S128" s="47"/>
      <c r="T128" s="48"/>
      <c r="U128" s="49"/>
      <c r="V128" s="46"/>
      <c r="W128" s="47"/>
      <c r="X128" s="47"/>
      <c r="Y128" s="47"/>
      <c r="Z128" s="47"/>
      <c r="AA128" s="48"/>
      <c r="AB128" s="49"/>
    </row>
    <row r="129" spans="1:28" x14ac:dyDescent="0.3">
      <c r="A129" s="38"/>
      <c r="B129" s="37"/>
      <c r="C129" s="38"/>
      <c r="D129" s="38"/>
      <c r="E129" s="39"/>
      <c r="F129" s="40"/>
      <c r="G129" s="41"/>
      <c r="H129" s="42" t="s">
        <v>34</v>
      </c>
      <c r="I129" s="43"/>
      <c r="J129" s="43"/>
      <c r="K129" s="43"/>
      <c r="L129" s="43"/>
      <c r="M129" s="44"/>
      <c r="N129" s="45"/>
      <c r="O129" s="46"/>
      <c r="P129" s="47"/>
      <c r="Q129" s="47"/>
      <c r="R129" s="47"/>
      <c r="S129" s="47"/>
      <c r="T129" s="48"/>
      <c r="U129" s="49"/>
      <c r="V129" s="46"/>
      <c r="W129" s="47"/>
      <c r="X129" s="47"/>
      <c r="Y129" s="47"/>
      <c r="Z129" s="47"/>
      <c r="AA129" s="48"/>
      <c r="AB129" s="49"/>
    </row>
    <row r="130" spans="1:28" x14ac:dyDescent="0.3">
      <c r="A130" s="38">
        <v>59</v>
      </c>
      <c r="B130" s="50" t="s">
        <v>149</v>
      </c>
      <c r="C130" s="51">
        <v>173</v>
      </c>
      <c r="D130" s="51" t="s">
        <v>150</v>
      </c>
      <c r="E130" s="52">
        <v>176</v>
      </c>
      <c r="F130" s="53">
        <v>0.25</v>
      </c>
      <c r="G130" s="41">
        <f>E130*8*F130</f>
        <v>352</v>
      </c>
      <c r="H130" s="42" t="s">
        <v>33</v>
      </c>
      <c r="I130" s="43">
        <v>0</v>
      </c>
      <c r="J130" s="43">
        <v>1</v>
      </c>
      <c r="K130" s="43">
        <v>0</v>
      </c>
      <c r="L130" s="43">
        <v>1</v>
      </c>
      <c r="M130" s="44">
        <f>IF(F130=0,0,IF(I130=0,0,1/F130*J130))</f>
        <v>0</v>
      </c>
      <c r="N130" s="45">
        <f>IF(I130=0,0,IF(G130=0,0,E130*8*I130/M130))</f>
        <v>0</v>
      </c>
      <c r="O130" s="46"/>
      <c r="P130" s="47"/>
      <c r="Q130" s="47"/>
      <c r="R130" s="47"/>
      <c r="S130" s="47"/>
      <c r="T130" s="48"/>
      <c r="U130" s="49"/>
      <c r="V130" s="46"/>
      <c r="W130" s="47"/>
      <c r="X130" s="47"/>
      <c r="Y130" s="47"/>
      <c r="Z130" s="47"/>
      <c r="AA130" s="48"/>
      <c r="AB130" s="49"/>
    </row>
    <row r="131" spans="1:28" x14ac:dyDescent="0.3">
      <c r="A131" s="38"/>
      <c r="B131" s="37"/>
      <c r="C131" s="38"/>
      <c r="D131" s="38"/>
      <c r="E131" s="39"/>
      <c r="F131" s="40"/>
      <c r="G131" s="41"/>
      <c r="H131" s="42" t="s">
        <v>34</v>
      </c>
      <c r="I131" s="43"/>
      <c r="J131" s="43"/>
      <c r="K131" s="43"/>
      <c r="L131" s="43"/>
      <c r="M131" s="44"/>
      <c r="N131" s="45"/>
      <c r="O131" s="46"/>
      <c r="P131" s="47"/>
      <c r="Q131" s="47"/>
      <c r="R131" s="47"/>
      <c r="S131" s="47"/>
      <c r="T131" s="48"/>
      <c r="U131" s="49"/>
      <c r="V131" s="46"/>
      <c r="W131" s="47"/>
      <c r="X131" s="47"/>
      <c r="Y131" s="47"/>
      <c r="Z131" s="47"/>
      <c r="AA131" s="48"/>
      <c r="AB131" s="49"/>
    </row>
    <row r="132" spans="1:28" x14ac:dyDescent="0.3">
      <c r="A132" s="38">
        <v>60</v>
      </c>
      <c r="B132" s="50" t="s">
        <v>151</v>
      </c>
      <c r="C132" s="51">
        <v>174</v>
      </c>
      <c r="D132" s="51" t="s">
        <v>152</v>
      </c>
      <c r="E132" s="52">
        <v>168</v>
      </c>
      <c r="F132" s="53">
        <v>0.25</v>
      </c>
      <c r="G132" s="41">
        <f>E132*8*F132</f>
        <v>336</v>
      </c>
      <c r="H132" s="42" t="s">
        <v>33</v>
      </c>
      <c r="I132" s="43">
        <v>0</v>
      </c>
      <c r="J132" s="43">
        <v>1</v>
      </c>
      <c r="K132" s="43">
        <v>0</v>
      </c>
      <c r="L132" s="43">
        <v>1</v>
      </c>
      <c r="M132" s="44">
        <f>IF(F132=0,0,IF(I132=0,0,1/F132*J132))</f>
        <v>0</v>
      </c>
      <c r="N132" s="45">
        <f>IF(I132=0,0,IF(G132=0,0,E132*8*I132/M132))</f>
        <v>0</v>
      </c>
      <c r="O132" s="46"/>
      <c r="P132" s="47"/>
      <c r="Q132" s="47"/>
      <c r="R132" s="47"/>
      <c r="S132" s="47"/>
      <c r="T132" s="48"/>
      <c r="U132" s="49"/>
      <c r="V132" s="46"/>
      <c r="W132" s="47"/>
      <c r="X132" s="47"/>
      <c r="Y132" s="47"/>
      <c r="Z132" s="47"/>
      <c r="AA132" s="48"/>
      <c r="AB132" s="49"/>
    </row>
    <row r="133" spans="1:28" x14ac:dyDescent="0.3">
      <c r="A133" s="38"/>
      <c r="B133" s="37"/>
      <c r="C133" s="38"/>
      <c r="D133" s="38"/>
      <c r="E133" s="39"/>
      <c r="F133" s="40"/>
      <c r="G133" s="41"/>
      <c r="H133" s="42" t="s">
        <v>34</v>
      </c>
      <c r="I133" s="43"/>
      <c r="J133" s="43"/>
      <c r="K133" s="43"/>
      <c r="L133" s="43"/>
      <c r="M133" s="44"/>
      <c r="N133" s="45"/>
      <c r="O133" s="46"/>
      <c r="P133" s="47"/>
      <c r="Q133" s="47"/>
      <c r="R133" s="47"/>
      <c r="S133" s="47"/>
      <c r="T133" s="48"/>
      <c r="U133" s="49"/>
      <c r="V133" s="46"/>
      <c r="W133" s="47"/>
      <c r="X133" s="47"/>
      <c r="Y133" s="47"/>
      <c r="Z133" s="47"/>
      <c r="AA133" s="48"/>
      <c r="AB133" s="49"/>
    </row>
    <row r="134" spans="1:28" x14ac:dyDescent="0.3">
      <c r="A134" s="38">
        <v>61</v>
      </c>
      <c r="B134" s="50" t="s">
        <v>153</v>
      </c>
      <c r="C134" s="51">
        <v>176</v>
      </c>
      <c r="D134" s="51" t="s">
        <v>154</v>
      </c>
      <c r="E134" s="52">
        <v>344</v>
      </c>
      <c r="F134" s="53">
        <v>0.25</v>
      </c>
      <c r="G134" s="41">
        <f>E134*8*F134</f>
        <v>688</v>
      </c>
      <c r="H134" s="42" t="s">
        <v>33</v>
      </c>
      <c r="I134" s="43">
        <v>0</v>
      </c>
      <c r="J134" s="43">
        <v>1</v>
      </c>
      <c r="K134" s="43">
        <v>0</v>
      </c>
      <c r="L134" s="43">
        <v>1</v>
      </c>
      <c r="M134" s="44">
        <f>IF(F134=0,0,IF(I134=0,0,1/F134*J134))</f>
        <v>0</v>
      </c>
      <c r="N134" s="45">
        <f>IF(I134=0,0,IF(G134=0,0,E134*8*I134/M134))</f>
        <v>0</v>
      </c>
      <c r="O134" s="46"/>
      <c r="P134" s="47"/>
      <c r="Q134" s="47"/>
      <c r="R134" s="47"/>
      <c r="S134" s="47"/>
      <c r="T134" s="48"/>
      <c r="U134" s="49"/>
      <c r="V134" s="46"/>
      <c r="W134" s="47"/>
      <c r="X134" s="47"/>
      <c r="Y134" s="47"/>
      <c r="Z134" s="47"/>
      <c r="AA134" s="48"/>
      <c r="AB134" s="49"/>
    </row>
    <row r="135" spans="1:28" x14ac:dyDescent="0.3">
      <c r="A135" s="38"/>
      <c r="B135" s="37"/>
      <c r="C135" s="38"/>
      <c r="D135" s="38"/>
      <c r="E135" s="39"/>
      <c r="F135" s="40"/>
      <c r="G135" s="41"/>
      <c r="H135" s="42" t="s">
        <v>34</v>
      </c>
      <c r="I135" s="43"/>
      <c r="J135" s="43"/>
      <c r="K135" s="43"/>
      <c r="L135" s="43"/>
      <c r="M135" s="44"/>
      <c r="N135" s="45"/>
      <c r="O135" s="46"/>
      <c r="P135" s="47"/>
      <c r="Q135" s="47"/>
      <c r="R135" s="47"/>
      <c r="S135" s="47"/>
      <c r="T135" s="48"/>
      <c r="U135" s="49"/>
      <c r="V135" s="46"/>
      <c r="W135" s="47"/>
      <c r="X135" s="47"/>
      <c r="Y135" s="47"/>
      <c r="Z135" s="47"/>
      <c r="AA135" s="48"/>
      <c r="AB135" s="49"/>
    </row>
    <row r="136" spans="1:28" x14ac:dyDescent="0.3">
      <c r="A136" s="38">
        <v>62</v>
      </c>
      <c r="B136" s="54" t="s">
        <v>155</v>
      </c>
      <c r="C136" s="55">
        <v>177</v>
      </c>
      <c r="D136" s="55" t="s">
        <v>156</v>
      </c>
      <c r="E136" s="56">
        <v>324</v>
      </c>
      <c r="F136" s="57">
        <v>0</v>
      </c>
      <c r="G136" s="41">
        <f>E136*8*F136</f>
        <v>0</v>
      </c>
      <c r="H136" s="42" t="s">
        <v>33</v>
      </c>
      <c r="I136" s="43">
        <v>0</v>
      </c>
      <c r="J136" s="43">
        <v>1</v>
      </c>
      <c r="K136" s="43">
        <v>0</v>
      </c>
      <c r="L136" s="43">
        <v>1</v>
      </c>
      <c r="M136" s="44">
        <f>IF(F136=0,0,IF(I136=0,0,1/F136*J136))</f>
        <v>0</v>
      </c>
      <c r="N136" s="45">
        <f>IF(I136=0,0,IF(G136=0,0,E136*8*I136/M136))</f>
        <v>0</v>
      </c>
      <c r="O136" s="46"/>
      <c r="P136" s="47"/>
      <c r="Q136" s="47"/>
      <c r="R136" s="47"/>
      <c r="S136" s="47"/>
      <c r="T136" s="48"/>
      <c r="U136" s="49"/>
      <c r="V136" s="46"/>
      <c r="W136" s="47"/>
      <c r="X136" s="47"/>
      <c r="Y136" s="47"/>
      <c r="Z136" s="47"/>
      <c r="AA136" s="48"/>
      <c r="AB136" s="49"/>
    </row>
    <row r="137" spans="1:28" x14ac:dyDescent="0.3">
      <c r="A137" s="38"/>
      <c r="B137" s="37"/>
      <c r="C137" s="38"/>
      <c r="D137" s="38"/>
      <c r="E137" s="39"/>
      <c r="F137" s="40"/>
      <c r="G137" s="41"/>
      <c r="H137" s="42" t="s">
        <v>34</v>
      </c>
      <c r="I137" s="43"/>
      <c r="J137" s="43"/>
      <c r="K137" s="43"/>
      <c r="L137" s="43"/>
      <c r="M137" s="44"/>
      <c r="N137" s="45"/>
      <c r="O137" s="46"/>
      <c r="P137" s="47"/>
      <c r="Q137" s="47"/>
      <c r="R137" s="47"/>
      <c r="S137" s="47"/>
      <c r="T137" s="48"/>
      <c r="U137" s="49"/>
      <c r="V137" s="46"/>
      <c r="W137" s="47"/>
      <c r="X137" s="47"/>
      <c r="Y137" s="47"/>
      <c r="Z137" s="47"/>
      <c r="AA137" s="48"/>
      <c r="AB137" s="49"/>
    </row>
    <row r="138" spans="1:28" x14ac:dyDescent="0.3">
      <c r="A138" s="38">
        <v>63</v>
      </c>
      <c r="B138" s="54" t="s">
        <v>157</v>
      </c>
      <c r="C138" s="55">
        <v>178</v>
      </c>
      <c r="D138" s="55" t="s">
        <v>158</v>
      </c>
      <c r="E138" s="56">
        <v>264</v>
      </c>
      <c r="F138" s="57">
        <v>0</v>
      </c>
      <c r="G138" s="41">
        <f>E138*8*F138</f>
        <v>0</v>
      </c>
      <c r="H138" s="42" t="s">
        <v>33</v>
      </c>
      <c r="I138" s="43">
        <v>0</v>
      </c>
      <c r="J138" s="43">
        <v>1</v>
      </c>
      <c r="K138" s="43">
        <v>0</v>
      </c>
      <c r="L138" s="43">
        <v>1</v>
      </c>
      <c r="M138" s="44">
        <f>IF(F138=0,0,IF(I138=0,0,1/F138*J138))</f>
        <v>0</v>
      </c>
      <c r="N138" s="45">
        <f>IF(I138=0,0,IF(G138=0,0,E138*8*I138/M138))</f>
        <v>0</v>
      </c>
      <c r="O138" s="46"/>
      <c r="P138" s="47"/>
      <c r="Q138" s="47"/>
      <c r="R138" s="47"/>
      <c r="S138" s="47"/>
      <c r="T138" s="48"/>
      <c r="U138" s="49"/>
      <c r="V138" s="46"/>
      <c r="W138" s="47"/>
      <c r="X138" s="47"/>
      <c r="Y138" s="47"/>
      <c r="Z138" s="47"/>
      <c r="AA138" s="48"/>
      <c r="AB138" s="49"/>
    </row>
    <row r="139" spans="1:28" x14ac:dyDescent="0.3">
      <c r="A139" s="38"/>
      <c r="B139" s="37"/>
      <c r="C139" s="38"/>
      <c r="D139" s="38"/>
      <c r="E139" s="39"/>
      <c r="F139" s="40"/>
      <c r="G139" s="41"/>
      <c r="H139" s="42" t="s">
        <v>34</v>
      </c>
      <c r="I139" s="43"/>
      <c r="J139" s="43"/>
      <c r="K139" s="43"/>
      <c r="L139" s="43"/>
      <c r="M139" s="44"/>
      <c r="N139" s="45"/>
      <c r="O139" s="46"/>
      <c r="P139" s="47"/>
      <c r="Q139" s="47"/>
      <c r="R139" s="47"/>
      <c r="S139" s="47"/>
      <c r="T139" s="48"/>
      <c r="U139" s="49"/>
      <c r="V139" s="46"/>
      <c r="W139" s="47"/>
      <c r="X139" s="47"/>
      <c r="Y139" s="47"/>
      <c r="Z139" s="47"/>
      <c r="AA139" s="48"/>
      <c r="AB139" s="49"/>
    </row>
    <row r="140" spans="1:28" x14ac:dyDescent="0.3">
      <c r="A140" s="38">
        <v>64</v>
      </c>
      <c r="B140" s="50" t="s">
        <v>159</v>
      </c>
      <c r="C140" s="51">
        <v>181</v>
      </c>
      <c r="D140" s="51" t="s">
        <v>160</v>
      </c>
      <c r="E140" s="52">
        <v>112</v>
      </c>
      <c r="F140" s="53">
        <v>1</v>
      </c>
      <c r="G140" s="41">
        <f>E140*8*F140</f>
        <v>896</v>
      </c>
      <c r="H140" s="42" t="s">
        <v>33</v>
      </c>
      <c r="I140" s="43">
        <v>0</v>
      </c>
      <c r="J140" s="43">
        <v>1</v>
      </c>
      <c r="K140" s="43">
        <v>0</v>
      </c>
      <c r="L140" s="43">
        <v>1</v>
      </c>
      <c r="M140" s="44">
        <f>IF(F140=0,0,IF(I140=0,0,1/F140*J140))</f>
        <v>0</v>
      </c>
      <c r="N140" s="45">
        <f>IF(I140=0,0,IF(G140=0,0,E140*8*I140/M140))</f>
        <v>0</v>
      </c>
      <c r="O140" s="46"/>
      <c r="P140" s="47"/>
      <c r="Q140" s="47"/>
      <c r="R140" s="47"/>
      <c r="S140" s="47"/>
      <c r="T140" s="48"/>
      <c r="U140" s="49"/>
      <c r="V140" s="46"/>
      <c r="W140" s="47"/>
      <c r="X140" s="47"/>
      <c r="Y140" s="47"/>
      <c r="Z140" s="47"/>
      <c r="AA140" s="48"/>
      <c r="AB140" s="49"/>
    </row>
    <row r="141" spans="1:28" x14ac:dyDescent="0.3">
      <c r="A141" s="38"/>
      <c r="B141" s="37"/>
      <c r="C141" s="38"/>
      <c r="D141" s="38"/>
      <c r="E141" s="39"/>
      <c r="F141" s="40"/>
      <c r="G141" s="41"/>
      <c r="H141" s="42" t="s">
        <v>34</v>
      </c>
      <c r="I141" s="43"/>
      <c r="J141" s="43"/>
      <c r="K141" s="43"/>
      <c r="L141" s="43"/>
      <c r="M141" s="44"/>
      <c r="N141" s="45"/>
      <c r="O141" s="46"/>
      <c r="P141" s="47"/>
      <c r="Q141" s="47"/>
      <c r="R141" s="47"/>
      <c r="S141" s="47"/>
      <c r="T141" s="48"/>
      <c r="U141" s="49"/>
      <c r="V141" s="46"/>
      <c r="W141" s="47"/>
      <c r="X141" s="47"/>
      <c r="Y141" s="47"/>
      <c r="Z141" s="47"/>
      <c r="AA141" s="48"/>
      <c r="AB141" s="49"/>
    </row>
    <row r="142" spans="1:28" x14ac:dyDescent="0.3">
      <c r="A142" s="38">
        <v>65</v>
      </c>
      <c r="B142" s="50" t="s">
        <v>161</v>
      </c>
      <c r="C142" s="51">
        <v>182</v>
      </c>
      <c r="D142" s="51" t="s">
        <v>162</v>
      </c>
      <c r="E142" s="52">
        <v>120</v>
      </c>
      <c r="F142" s="53">
        <v>1</v>
      </c>
      <c r="G142" s="41">
        <f>E142*8*F142</f>
        <v>960</v>
      </c>
      <c r="H142" s="42" t="s">
        <v>33</v>
      </c>
      <c r="I142" s="43">
        <v>0</v>
      </c>
      <c r="J142" s="43">
        <v>1</v>
      </c>
      <c r="K142" s="43">
        <v>0</v>
      </c>
      <c r="L142" s="43">
        <v>1</v>
      </c>
      <c r="M142" s="44">
        <f>IF(F142=0,0,IF(I142=0,0,1/F142*J142))</f>
        <v>0</v>
      </c>
      <c r="N142" s="45">
        <f>IF(I142=0,0,IF(G142=0,0,E142*8*I142/M142))</f>
        <v>0</v>
      </c>
      <c r="O142" s="46"/>
      <c r="P142" s="47"/>
      <c r="Q142" s="47"/>
      <c r="R142" s="47"/>
      <c r="S142" s="47"/>
      <c r="T142" s="48"/>
      <c r="U142" s="49"/>
      <c r="V142" s="46"/>
      <c r="W142" s="47"/>
      <c r="X142" s="47"/>
      <c r="Y142" s="47"/>
      <c r="Z142" s="47"/>
      <c r="AA142" s="48"/>
      <c r="AB142" s="49"/>
    </row>
    <row r="143" spans="1:28" x14ac:dyDescent="0.3">
      <c r="A143" s="38"/>
      <c r="B143" s="37"/>
      <c r="C143" s="38"/>
      <c r="D143" s="38"/>
      <c r="E143" s="39"/>
      <c r="F143" s="40"/>
      <c r="G143" s="41"/>
      <c r="H143" s="42" t="s">
        <v>34</v>
      </c>
      <c r="I143" s="43"/>
      <c r="J143" s="43"/>
      <c r="K143" s="43"/>
      <c r="L143" s="43"/>
      <c r="M143" s="44"/>
      <c r="N143" s="45"/>
      <c r="O143" s="46"/>
      <c r="P143" s="47"/>
      <c r="Q143" s="47"/>
      <c r="R143" s="47"/>
      <c r="S143" s="47"/>
      <c r="T143" s="48"/>
      <c r="U143" s="49"/>
      <c r="V143" s="46"/>
      <c r="W143" s="47"/>
      <c r="X143" s="47"/>
      <c r="Y143" s="47"/>
      <c r="Z143" s="47"/>
      <c r="AA143" s="48"/>
      <c r="AB143" s="49"/>
    </row>
    <row r="144" spans="1:28" x14ac:dyDescent="0.3">
      <c r="A144" s="38">
        <v>66</v>
      </c>
      <c r="B144" s="50" t="s">
        <v>163</v>
      </c>
      <c r="C144" s="51">
        <v>184</v>
      </c>
      <c r="D144" s="51" t="s">
        <v>164</v>
      </c>
      <c r="E144" s="52">
        <v>84</v>
      </c>
      <c r="F144" s="53">
        <v>0.25</v>
      </c>
      <c r="G144" s="41">
        <f>E144*8*F144</f>
        <v>168</v>
      </c>
      <c r="H144" s="42" t="s">
        <v>33</v>
      </c>
      <c r="I144" s="43">
        <v>0</v>
      </c>
      <c r="J144" s="43">
        <v>1</v>
      </c>
      <c r="K144" s="43">
        <v>0</v>
      </c>
      <c r="L144" s="43">
        <v>1</v>
      </c>
      <c r="M144" s="44">
        <f>IF(F144=0,0,IF(I144=0,0,1/F144*J144))</f>
        <v>0</v>
      </c>
      <c r="N144" s="45">
        <f>IF(I144=0,0,IF(G144=0,0,E144*8*I144/M144))</f>
        <v>0</v>
      </c>
      <c r="O144" s="46"/>
      <c r="P144" s="47"/>
      <c r="Q144" s="47"/>
      <c r="R144" s="47"/>
      <c r="S144" s="47"/>
      <c r="T144" s="48"/>
      <c r="U144" s="49"/>
      <c r="V144" s="46"/>
      <c r="W144" s="47"/>
      <c r="X144" s="47"/>
      <c r="Y144" s="47"/>
      <c r="Z144" s="47"/>
      <c r="AA144" s="48"/>
      <c r="AB144" s="49"/>
    </row>
    <row r="145" spans="1:28" x14ac:dyDescent="0.3">
      <c r="A145" s="38"/>
      <c r="B145" s="37"/>
      <c r="C145" s="38"/>
      <c r="D145" s="38"/>
      <c r="E145" s="39"/>
      <c r="F145" s="40"/>
      <c r="G145" s="41"/>
      <c r="H145" s="42" t="s">
        <v>34</v>
      </c>
      <c r="I145" s="43"/>
      <c r="J145" s="43"/>
      <c r="K145" s="43"/>
      <c r="L145" s="43"/>
      <c r="M145" s="44"/>
      <c r="N145" s="45"/>
      <c r="O145" s="46"/>
      <c r="P145" s="47"/>
      <c r="Q145" s="47"/>
      <c r="R145" s="47"/>
      <c r="S145" s="47"/>
      <c r="T145" s="48"/>
      <c r="U145" s="49"/>
      <c r="V145" s="46"/>
      <c r="W145" s="47"/>
      <c r="X145" s="47"/>
      <c r="Y145" s="47"/>
      <c r="Z145" s="47"/>
      <c r="AA145" s="48"/>
      <c r="AB145" s="49"/>
    </row>
    <row r="146" spans="1:28" x14ac:dyDescent="0.3">
      <c r="A146" s="38">
        <v>67</v>
      </c>
      <c r="B146" s="54" t="s">
        <v>165</v>
      </c>
      <c r="C146" s="55">
        <v>185</v>
      </c>
      <c r="D146" s="55" t="s">
        <v>166</v>
      </c>
      <c r="E146" s="56">
        <v>972</v>
      </c>
      <c r="F146" s="57">
        <v>0</v>
      </c>
      <c r="G146" s="41">
        <f>E146*8*F146</f>
        <v>0</v>
      </c>
      <c r="H146" s="42" t="s">
        <v>33</v>
      </c>
      <c r="I146" s="43">
        <v>0</v>
      </c>
      <c r="J146" s="43">
        <v>1</v>
      </c>
      <c r="K146" s="43">
        <v>0</v>
      </c>
      <c r="L146" s="43">
        <v>1</v>
      </c>
      <c r="M146" s="44">
        <f>IF(F146=0,0,IF(I146=0,0,1/F146*J146))</f>
        <v>0</v>
      </c>
      <c r="N146" s="45">
        <f>IF(I146=0,0,IF(G146=0,0,E146*8*I146/M146))</f>
        <v>0</v>
      </c>
      <c r="O146" s="46"/>
      <c r="P146" s="47"/>
      <c r="Q146" s="47"/>
      <c r="R146" s="47"/>
      <c r="S146" s="47"/>
      <c r="T146" s="48"/>
      <c r="U146" s="49"/>
      <c r="V146" s="46"/>
      <c r="W146" s="47"/>
      <c r="X146" s="47"/>
      <c r="Y146" s="47"/>
      <c r="Z146" s="47"/>
      <c r="AA146" s="48"/>
      <c r="AB146" s="49"/>
    </row>
    <row r="147" spans="1:28" x14ac:dyDescent="0.3">
      <c r="A147" s="38"/>
      <c r="B147" s="37"/>
      <c r="C147" s="38"/>
      <c r="D147" s="38"/>
      <c r="E147" s="39"/>
      <c r="F147" s="40"/>
      <c r="G147" s="41"/>
      <c r="H147" s="42" t="s">
        <v>34</v>
      </c>
      <c r="I147" s="43"/>
      <c r="J147" s="43"/>
      <c r="K147" s="43"/>
      <c r="L147" s="43"/>
      <c r="M147" s="44"/>
      <c r="N147" s="45"/>
      <c r="O147" s="46"/>
      <c r="P147" s="47"/>
      <c r="Q147" s="47"/>
      <c r="R147" s="47"/>
      <c r="S147" s="47"/>
      <c r="T147" s="48"/>
      <c r="U147" s="49"/>
      <c r="V147" s="46"/>
      <c r="W147" s="47"/>
      <c r="X147" s="47"/>
      <c r="Y147" s="47"/>
      <c r="Z147" s="47"/>
      <c r="AA147" s="48"/>
      <c r="AB147" s="49"/>
    </row>
    <row r="148" spans="1:28" x14ac:dyDescent="0.3">
      <c r="A148" s="38">
        <v>68</v>
      </c>
      <c r="B148" s="50" t="s">
        <v>167</v>
      </c>
      <c r="C148" s="51">
        <v>188</v>
      </c>
      <c r="D148" s="51" t="s">
        <v>168</v>
      </c>
      <c r="E148" s="52">
        <v>20</v>
      </c>
      <c r="F148" s="53">
        <v>0.25</v>
      </c>
      <c r="G148" s="41">
        <f>E148*8*F148</f>
        <v>40</v>
      </c>
      <c r="H148" s="42" t="s">
        <v>33</v>
      </c>
      <c r="I148" s="43">
        <v>0</v>
      </c>
      <c r="J148" s="43">
        <v>1</v>
      </c>
      <c r="K148" s="43">
        <v>0</v>
      </c>
      <c r="L148" s="43">
        <v>1</v>
      </c>
      <c r="M148" s="44">
        <f>IF(F148=0,0,IF(I148=0,0,1/F148*J148))</f>
        <v>0</v>
      </c>
      <c r="N148" s="45">
        <f>IF(I148=0,0,IF(G148=0,0,E148*8*I148/M148))</f>
        <v>0</v>
      </c>
      <c r="O148" s="46"/>
      <c r="P148" s="47"/>
      <c r="Q148" s="47"/>
      <c r="R148" s="47"/>
      <c r="S148" s="47"/>
      <c r="T148" s="48"/>
      <c r="U148" s="49"/>
      <c r="V148" s="46"/>
      <c r="W148" s="47"/>
      <c r="X148" s="47"/>
      <c r="Y148" s="47"/>
      <c r="Z148" s="47"/>
      <c r="AA148" s="48"/>
      <c r="AB148" s="49"/>
    </row>
    <row r="149" spans="1:28" x14ac:dyDescent="0.3">
      <c r="A149" s="38"/>
      <c r="B149" s="37"/>
      <c r="C149" s="38"/>
      <c r="D149" s="38"/>
      <c r="E149" s="39"/>
      <c r="F149" s="40"/>
      <c r="G149" s="41"/>
      <c r="H149" s="42" t="s">
        <v>34</v>
      </c>
      <c r="I149" s="43"/>
      <c r="J149" s="43"/>
      <c r="K149" s="43"/>
      <c r="L149" s="43"/>
      <c r="M149" s="44"/>
      <c r="N149" s="45"/>
      <c r="O149" s="46"/>
      <c r="P149" s="47"/>
      <c r="Q149" s="47"/>
      <c r="R149" s="47"/>
      <c r="S149" s="47"/>
      <c r="T149" s="48"/>
      <c r="U149" s="49"/>
      <c r="V149" s="46"/>
      <c r="W149" s="47"/>
      <c r="X149" s="47"/>
      <c r="Y149" s="47"/>
      <c r="Z149" s="47"/>
      <c r="AA149" s="48"/>
      <c r="AB149" s="49"/>
    </row>
    <row r="150" spans="1:28" x14ac:dyDescent="0.3">
      <c r="A150" s="38">
        <v>69</v>
      </c>
      <c r="B150" s="50" t="s">
        <v>169</v>
      </c>
      <c r="C150" s="51">
        <v>191</v>
      </c>
      <c r="D150" s="51" t="s">
        <v>170</v>
      </c>
      <c r="E150" s="52">
        <v>32</v>
      </c>
      <c r="F150" s="53">
        <v>0</v>
      </c>
      <c r="G150" s="41">
        <f>E150*8*F150</f>
        <v>0</v>
      </c>
      <c r="H150" s="42" t="s">
        <v>33</v>
      </c>
      <c r="I150" s="43">
        <v>1</v>
      </c>
      <c r="J150" s="43">
        <v>1</v>
      </c>
      <c r="K150" s="43">
        <v>0</v>
      </c>
      <c r="L150" s="43">
        <v>1</v>
      </c>
      <c r="M150" s="44">
        <f>IF(F150=0,0,IF(I150=0,0,1/F150*J150))</f>
        <v>0</v>
      </c>
      <c r="N150" s="45">
        <f>IF(I150=0,0,IF(G150=0,0,E150*8*I150/M150))</f>
        <v>0</v>
      </c>
      <c r="O150" s="46"/>
      <c r="P150" s="47"/>
      <c r="Q150" s="47"/>
      <c r="R150" s="47"/>
      <c r="S150" s="47"/>
      <c r="T150" s="48"/>
      <c r="U150" s="49"/>
      <c r="V150" s="46"/>
      <c r="W150" s="47"/>
      <c r="X150" s="47"/>
      <c r="Y150" s="47"/>
      <c r="Z150" s="47"/>
      <c r="AA150" s="48"/>
      <c r="AB150" s="49"/>
    </row>
    <row r="151" spans="1:28" x14ac:dyDescent="0.3">
      <c r="A151" s="38"/>
      <c r="B151" s="37"/>
      <c r="C151" s="38"/>
      <c r="D151" s="38"/>
      <c r="E151" s="39"/>
      <c r="F151" s="40"/>
      <c r="G151" s="41"/>
      <c r="H151" s="42" t="s">
        <v>34</v>
      </c>
      <c r="I151" s="43"/>
      <c r="J151" s="43"/>
      <c r="K151" s="43"/>
      <c r="L151" s="43"/>
      <c r="M151" s="44"/>
      <c r="N151" s="45"/>
      <c r="O151" s="46"/>
      <c r="P151" s="47"/>
      <c r="Q151" s="47"/>
      <c r="R151" s="47"/>
      <c r="S151" s="47"/>
      <c r="T151" s="48"/>
      <c r="U151" s="49"/>
      <c r="V151" s="46"/>
      <c r="W151" s="47"/>
      <c r="X151" s="47"/>
      <c r="Y151" s="47"/>
      <c r="Z151" s="47"/>
      <c r="AA151" s="48"/>
      <c r="AB151" s="49"/>
    </row>
    <row r="152" spans="1:28" x14ac:dyDescent="0.3">
      <c r="A152" s="38">
        <v>70</v>
      </c>
      <c r="B152" s="50" t="s">
        <v>171</v>
      </c>
      <c r="C152" s="51">
        <v>192</v>
      </c>
      <c r="D152" s="51" t="s">
        <v>172</v>
      </c>
      <c r="E152" s="52">
        <v>96</v>
      </c>
      <c r="F152" s="53">
        <v>10</v>
      </c>
      <c r="G152" s="41">
        <f>E152*8*F152</f>
        <v>7680</v>
      </c>
      <c r="H152" s="42" t="s">
        <v>33</v>
      </c>
      <c r="I152" s="43">
        <v>0</v>
      </c>
      <c r="J152" s="43">
        <v>1</v>
      </c>
      <c r="K152" s="43">
        <v>0</v>
      </c>
      <c r="L152" s="43">
        <v>1</v>
      </c>
      <c r="M152" s="44">
        <f>IF(F152=0,0,IF(I152=0,0,1/F152*J152))</f>
        <v>0</v>
      </c>
      <c r="N152" s="45">
        <f>IF(I152=0,0,IF(G152=0,0,E152*8*I152/M152))</f>
        <v>0</v>
      </c>
      <c r="O152" s="46"/>
      <c r="P152" s="47"/>
      <c r="Q152" s="47"/>
      <c r="R152" s="47"/>
      <c r="S152" s="47"/>
      <c r="T152" s="48"/>
      <c r="U152" s="49"/>
      <c r="V152" s="46"/>
      <c r="W152" s="47"/>
      <c r="X152" s="47"/>
      <c r="Y152" s="47"/>
      <c r="Z152" s="47"/>
      <c r="AA152" s="48"/>
      <c r="AB152" s="49"/>
    </row>
    <row r="153" spans="1:28" x14ac:dyDescent="0.3">
      <c r="A153" s="38"/>
      <c r="B153" s="37"/>
      <c r="C153" s="38"/>
      <c r="D153" s="38"/>
      <c r="E153" s="39"/>
      <c r="F153" s="40"/>
      <c r="G153" s="41"/>
      <c r="H153" s="42" t="s">
        <v>34</v>
      </c>
      <c r="I153" s="43"/>
      <c r="J153" s="43"/>
      <c r="K153" s="43"/>
      <c r="L153" s="43"/>
      <c r="M153" s="44"/>
      <c r="N153" s="45"/>
      <c r="O153" s="46"/>
      <c r="P153" s="47"/>
      <c r="Q153" s="47"/>
      <c r="R153" s="47"/>
      <c r="S153" s="47"/>
      <c r="T153" s="48"/>
      <c r="U153" s="49"/>
      <c r="V153" s="46"/>
      <c r="W153" s="47"/>
      <c r="X153" s="47"/>
      <c r="Y153" s="47"/>
      <c r="Z153" s="47"/>
      <c r="AA153" s="48"/>
      <c r="AB153" s="49"/>
    </row>
    <row r="154" spans="1:28" x14ac:dyDescent="0.3">
      <c r="A154" s="38">
        <v>71</v>
      </c>
      <c r="B154" s="50" t="s">
        <v>173</v>
      </c>
      <c r="C154" s="51">
        <v>193</v>
      </c>
      <c r="D154" s="51" t="s">
        <v>174</v>
      </c>
      <c r="E154" s="52">
        <v>314</v>
      </c>
      <c r="F154" s="53">
        <v>10</v>
      </c>
      <c r="G154" s="41">
        <f>E154*8*F154</f>
        <v>25120</v>
      </c>
      <c r="H154" s="42" t="s">
        <v>33</v>
      </c>
      <c r="I154" s="43">
        <v>0</v>
      </c>
      <c r="J154" s="43">
        <v>1</v>
      </c>
      <c r="K154" s="43">
        <v>0</v>
      </c>
      <c r="L154" s="43">
        <v>1</v>
      </c>
      <c r="M154" s="44">
        <f>IF(F154=0,0,IF(I154=0,0,1/F154*J154))</f>
        <v>0</v>
      </c>
      <c r="N154" s="45">
        <f>IF(I154=0,0,IF(G154=0,0,E154*8*I154/M154))</f>
        <v>0</v>
      </c>
      <c r="O154" s="46"/>
      <c r="P154" s="47"/>
      <c r="Q154" s="47"/>
      <c r="R154" s="47"/>
      <c r="S154" s="47"/>
      <c r="T154" s="48"/>
      <c r="U154" s="49"/>
      <c r="V154" s="46"/>
      <c r="W154" s="47"/>
      <c r="X154" s="47"/>
      <c r="Y154" s="47"/>
      <c r="Z154" s="47"/>
      <c r="AA154" s="48"/>
      <c r="AB154" s="49"/>
    </row>
    <row r="155" spans="1:28" x14ac:dyDescent="0.3">
      <c r="A155" s="38"/>
      <c r="B155" s="37"/>
      <c r="C155" s="38"/>
      <c r="D155" s="38"/>
      <c r="E155" s="39"/>
      <c r="F155" s="40"/>
      <c r="G155" s="41"/>
      <c r="H155" s="42" t="s">
        <v>34</v>
      </c>
      <c r="I155" s="43"/>
      <c r="J155" s="43"/>
      <c r="K155" s="43"/>
      <c r="L155" s="43"/>
      <c r="M155" s="44"/>
      <c r="N155" s="45"/>
      <c r="O155" s="46"/>
      <c r="P155" s="47"/>
      <c r="Q155" s="47"/>
      <c r="R155" s="47"/>
      <c r="S155" s="47"/>
      <c r="T155" s="48"/>
      <c r="U155" s="49"/>
      <c r="V155" s="46"/>
      <c r="W155" s="47"/>
      <c r="X155" s="47"/>
      <c r="Y155" s="47"/>
      <c r="Z155" s="47"/>
      <c r="AA155" s="48"/>
      <c r="AB155" s="49"/>
    </row>
    <row r="156" spans="1:28" x14ac:dyDescent="0.3">
      <c r="A156" s="38">
        <v>72</v>
      </c>
      <c r="B156" s="50" t="s">
        <v>175</v>
      </c>
      <c r="C156" s="51">
        <v>196</v>
      </c>
      <c r="D156" s="51" t="s">
        <v>176</v>
      </c>
      <c r="E156" s="52">
        <v>28</v>
      </c>
      <c r="F156" s="53">
        <v>0</v>
      </c>
      <c r="G156" s="41">
        <f>E156*8*F156</f>
        <v>0</v>
      </c>
      <c r="H156" s="42" t="s">
        <v>33</v>
      </c>
      <c r="I156" s="43">
        <v>1</v>
      </c>
      <c r="J156" s="43">
        <v>1</v>
      </c>
      <c r="K156" s="43">
        <v>0</v>
      </c>
      <c r="L156" s="43">
        <v>1</v>
      </c>
      <c r="M156" s="44">
        <f>IF(F156=0,0,IF(I156=0,0,1/F156*J156))</f>
        <v>0</v>
      </c>
      <c r="N156" s="45">
        <f>IF(I156=0,0,IF(G156=0,0,E156*8*I156/M156))</f>
        <v>0</v>
      </c>
      <c r="O156" s="46"/>
      <c r="P156" s="47"/>
      <c r="Q156" s="47"/>
      <c r="R156" s="47"/>
      <c r="S156" s="47"/>
      <c r="T156" s="48"/>
      <c r="U156" s="49"/>
      <c r="V156" s="46"/>
      <c r="W156" s="47"/>
      <c r="X156" s="47"/>
      <c r="Y156" s="47"/>
      <c r="Z156" s="47"/>
      <c r="AA156" s="48"/>
      <c r="AB156" s="49"/>
    </row>
    <row r="157" spans="1:28" x14ac:dyDescent="0.3">
      <c r="A157" s="38"/>
      <c r="B157" s="37"/>
      <c r="C157" s="38"/>
      <c r="D157" s="38"/>
      <c r="E157" s="39"/>
      <c r="F157" s="40"/>
      <c r="G157" s="41"/>
      <c r="H157" s="42" t="s">
        <v>34</v>
      </c>
      <c r="I157" s="43"/>
      <c r="J157" s="43"/>
      <c r="K157" s="43"/>
      <c r="L157" s="43"/>
      <c r="M157" s="44"/>
      <c r="N157" s="45"/>
      <c r="O157" s="46"/>
      <c r="P157" s="47"/>
      <c r="Q157" s="47"/>
      <c r="R157" s="47"/>
      <c r="S157" s="47"/>
      <c r="T157" s="48"/>
      <c r="U157" s="49"/>
      <c r="V157" s="46"/>
      <c r="W157" s="47"/>
      <c r="X157" s="47"/>
      <c r="Y157" s="47"/>
      <c r="Z157" s="47"/>
      <c r="AA157" s="48"/>
      <c r="AB157" s="49"/>
    </row>
    <row r="158" spans="1:28" x14ac:dyDescent="0.3">
      <c r="A158" s="38">
        <v>73</v>
      </c>
      <c r="B158" s="50" t="s">
        <v>177</v>
      </c>
      <c r="C158" s="51">
        <v>197</v>
      </c>
      <c r="D158" s="51" t="s">
        <v>178</v>
      </c>
      <c r="E158" s="52">
        <v>314</v>
      </c>
      <c r="F158" s="53">
        <v>0</v>
      </c>
      <c r="G158" s="41">
        <f>E158*8*F158</f>
        <v>0</v>
      </c>
      <c r="H158" s="42" t="s">
        <v>33</v>
      </c>
      <c r="I158" s="43">
        <v>1</v>
      </c>
      <c r="J158" s="43">
        <v>1</v>
      </c>
      <c r="K158" s="43">
        <v>0</v>
      </c>
      <c r="L158" s="43">
        <v>1</v>
      </c>
      <c r="M158" s="44">
        <f>IF(F158=0,0,IF(I158=0,0,1/F158*J158))</f>
        <v>0</v>
      </c>
      <c r="N158" s="45">
        <f>IF(I158=0,0,IF(G158=0,0,E158*8*I158/M158))</f>
        <v>0</v>
      </c>
      <c r="O158" s="46"/>
      <c r="P158" s="47"/>
      <c r="Q158" s="47"/>
      <c r="R158" s="47"/>
      <c r="S158" s="47"/>
      <c r="T158" s="48"/>
      <c r="U158" s="49"/>
      <c r="V158" s="46"/>
      <c r="W158" s="47"/>
      <c r="X158" s="47"/>
      <c r="Y158" s="47"/>
      <c r="Z158" s="47"/>
      <c r="AA158" s="48"/>
      <c r="AB158" s="49"/>
    </row>
    <row r="159" spans="1:28" x14ac:dyDescent="0.3">
      <c r="A159" s="38"/>
      <c r="B159" s="37"/>
      <c r="C159" s="38"/>
      <c r="D159" s="38"/>
      <c r="E159" s="39"/>
      <c r="F159" s="40"/>
      <c r="G159" s="41"/>
      <c r="H159" s="42" t="s">
        <v>34</v>
      </c>
      <c r="I159" s="43"/>
      <c r="J159" s="43"/>
      <c r="K159" s="43"/>
      <c r="L159" s="43"/>
      <c r="M159" s="44"/>
      <c r="N159" s="45"/>
      <c r="O159" s="46"/>
      <c r="P159" s="47"/>
      <c r="Q159" s="47"/>
      <c r="R159" s="47"/>
      <c r="S159" s="47"/>
      <c r="T159" s="48"/>
      <c r="U159" s="49"/>
      <c r="V159" s="46"/>
      <c r="W159" s="47"/>
      <c r="X159" s="47"/>
      <c r="Y159" s="47"/>
      <c r="Z159" s="47"/>
      <c r="AA159" s="48"/>
      <c r="AB159" s="49"/>
    </row>
    <row r="160" spans="1:28" x14ac:dyDescent="0.3">
      <c r="A160" s="38">
        <v>74</v>
      </c>
      <c r="B160" s="50" t="s">
        <v>179</v>
      </c>
      <c r="C160" s="51">
        <v>198</v>
      </c>
      <c r="D160" s="51" t="s">
        <v>180</v>
      </c>
      <c r="E160" s="52">
        <v>28</v>
      </c>
      <c r="F160" s="53">
        <v>0</v>
      </c>
      <c r="G160" s="41">
        <f>E160*8*F160</f>
        <v>0</v>
      </c>
      <c r="H160" s="42" t="s">
        <v>33</v>
      </c>
      <c r="I160" s="43">
        <v>1</v>
      </c>
      <c r="J160" s="43">
        <v>1</v>
      </c>
      <c r="K160" s="43">
        <v>0</v>
      </c>
      <c r="L160" s="43">
        <v>1</v>
      </c>
      <c r="M160" s="44">
        <f>IF(F160=0,0,IF(I160=0,0,1/F160*J160))</f>
        <v>0</v>
      </c>
      <c r="N160" s="45">
        <f>IF(I160=0,0,IF(G160=0,0,E160*8*I160/M160))</f>
        <v>0</v>
      </c>
      <c r="O160" s="46"/>
      <c r="P160" s="47"/>
      <c r="Q160" s="47"/>
      <c r="R160" s="47"/>
      <c r="S160" s="47"/>
      <c r="T160" s="48"/>
      <c r="U160" s="49"/>
      <c r="V160" s="46"/>
      <c r="W160" s="47"/>
      <c r="X160" s="47"/>
      <c r="Y160" s="47"/>
      <c r="Z160" s="47"/>
      <c r="AA160" s="48"/>
      <c r="AB160" s="49"/>
    </row>
    <row r="161" spans="1:28" x14ac:dyDescent="0.3">
      <c r="A161" s="38"/>
      <c r="B161" s="37"/>
      <c r="C161" s="38"/>
      <c r="D161" s="38"/>
      <c r="E161" s="39"/>
      <c r="F161" s="40"/>
      <c r="G161" s="41"/>
      <c r="H161" s="42" t="s">
        <v>34</v>
      </c>
      <c r="I161" s="43"/>
      <c r="J161" s="43"/>
      <c r="K161" s="43"/>
      <c r="L161" s="43"/>
      <c r="M161" s="44"/>
      <c r="N161" s="45"/>
      <c r="O161" s="46"/>
      <c r="P161" s="47"/>
      <c r="Q161" s="47"/>
      <c r="R161" s="47"/>
      <c r="S161" s="47"/>
      <c r="T161" s="48"/>
      <c r="U161" s="49"/>
      <c r="V161" s="46"/>
      <c r="W161" s="47"/>
      <c r="X161" s="47"/>
      <c r="Y161" s="47"/>
      <c r="Z161" s="47"/>
      <c r="AA161" s="48"/>
      <c r="AB161" s="49"/>
    </row>
    <row r="162" spans="1:28" x14ac:dyDescent="0.3">
      <c r="A162" s="38">
        <v>75</v>
      </c>
      <c r="B162" s="50" t="s">
        <v>181</v>
      </c>
      <c r="C162" s="51">
        <v>199</v>
      </c>
      <c r="D162" s="51" t="s">
        <v>182</v>
      </c>
      <c r="E162" s="52">
        <v>314</v>
      </c>
      <c r="F162" s="53">
        <v>0</v>
      </c>
      <c r="G162" s="41">
        <f>E162*8*F162</f>
        <v>0</v>
      </c>
      <c r="H162" s="42" t="s">
        <v>33</v>
      </c>
      <c r="I162" s="43">
        <v>1</v>
      </c>
      <c r="J162" s="43">
        <v>1</v>
      </c>
      <c r="K162" s="43">
        <v>0</v>
      </c>
      <c r="L162" s="43">
        <v>1</v>
      </c>
      <c r="M162" s="44">
        <f>IF(F162=0,0,IF(I162=0,0,1/F162*J162))</f>
        <v>0</v>
      </c>
      <c r="N162" s="45">
        <f>IF(I162=0,0,IF(G162=0,0,E162*8*I162/M162))</f>
        <v>0</v>
      </c>
      <c r="O162" s="46"/>
      <c r="P162" s="47"/>
      <c r="Q162" s="47"/>
      <c r="R162" s="47"/>
      <c r="S162" s="47"/>
      <c r="T162" s="48"/>
      <c r="U162" s="49"/>
      <c r="V162" s="46"/>
      <c r="W162" s="47"/>
      <c r="X162" s="47"/>
      <c r="Y162" s="47"/>
      <c r="Z162" s="47"/>
      <c r="AA162" s="48"/>
      <c r="AB162" s="49"/>
    </row>
    <row r="163" spans="1:28" x14ac:dyDescent="0.3">
      <c r="A163" s="38"/>
      <c r="B163" s="37"/>
      <c r="C163" s="38"/>
      <c r="D163" s="38"/>
      <c r="E163" s="39"/>
      <c r="F163" s="40"/>
      <c r="G163" s="41"/>
      <c r="H163" s="42" t="s">
        <v>34</v>
      </c>
      <c r="I163" s="43"/>
      <c r="J163" s="43"/>
      <c r="K163" s="43"/>
      <c r="L163" s="43"/>
      <c r="M163" s="44"/>
      <c r="N163" s="45"/>
      <c r="O163" s="46"/>
      <c r="P163" s="47"/>
      <c r="Q163" s="47"/>
      <c r="R163" s="47"/>
      <c r="S163" s="47"/>
      <c r="T163" s="48"/>
      <c r="U163" s="49"/>
      <c r="V163" s="46"/>
      <c r="W163" s="47"/>
      <c r="X163" s="47"/>
      <c r="Y163" s="47"/>
      <c r="Z163" s="47"/>
      <c r="AA163" s="48"/>
      <c r="AB163" s="49"/>
    </row>
    <row r="164" spans="1:28" x14ac:dyDescent="0.3">
      <c r="A164" s="38">
        <v>76</v>
      </c>
      <c r="B164" s="50" t="s">
        <v>183</v>
      </c>
      <c r="C164" s="51">
        <v>200</v>
      </c>
      <c r="D164" s="51" t="s">
        <v>184</v>
      </c>
      <c r="E164" s="52">
        <v>314</v>
      </c>
      <c r="F164" s="53">
        <v>0</v>
      </c>
      <c r="G164" s="41">
        <f>E164*8*F164</f>
        <v>0</v>
      </c>
      <c r="H164" s="42" t="s">
        <v>33</v>
      </c>
      <c r="I164" s="43">
        <v>1</v>
      </c>
      <c r="J164" s="43">
        <v>1</v>
      </c>
      <c r="K164" s="43">
        <v>0</v>
      </c>
      <c r="L164" s="43">
        <v>1</v>
      </c>
      <c r="M164" s="44">
        <f>IF(F164=0,0,IF(I164=0,0,1/F164*J164))</f>
        <v>0</v>
      </c>
      <c r="N164" s="45">
        <f>IF(I164=0,0,IF(G164=0,0,E164*8*I164/M164))</f>
        <v>0</v>
      </c>
      <c r="O164" s="46"/>
      <c r="P164" s="47"/>
      <c r="Q164" s="47"/>
      <c r="R164" s="47"/>
      <c r="S164" s="47"/>
      <c r="T164" s="48"/>
      <c r="U164" s="49"/>
      <c r="V164" s="46"/>
      <c r="W164" s="47"/>
      <c r="X164" s="47"/>
      <c r="Y164" s="47"/>
      <c r="Z164" s="47"/>
      <c r="AA164" s="48"/>
      <c r="AB164" s="49"/>
    </row>
    <row r="165" spans="1:28" x14ac:dyDescent="0.3">
      <c r="A165" s="38"/>
      <c r="B165" s="37"/>
      <c r="C165" s="38"/>
      <c r="D165" s="38"/>
      <c r="E165" s="39"/>
      <c r="F165" s="40"/>
      <c r="G165" s="41"/>
      <c r="H165" s="42" t="s">
        <v>34</v>
      </c>
      <c r="I165" s="43"/>
      <c r="J165" s="43"/>
      <c r="K165" s="43"/>
      <c r="L165" s="43"/>
      <c r="M165" s="44"/>
      <c r="N165" s="45"/>
      <c r="O165" s="46"/>
      <c r="P165" s="47"/>
      <c r="Q165" s="47"/>
      <c r="R165" s="47"/>
      <c r="S165" s="47"/>
      <c r="T165" s="48"/>
      <c r="U165" s="49"/>
      <c r="V165" s="46"/>
      <c r="W165" s="47"/>
      <c r="X165" s="47"/>
      <c r="Y165" s="47"/>
      <c r="Z165" s="47"/>
      <c r="AA165" s="48"/>
      <c r="AB165" s="49"/>
    </row>
    <row r="166" spans="1:28" x14ac:dyDescent="0.3">
      <c r="A166" s="38">
        <v>77</v>
      </c>
      <c r="B166" s="50" t="s">
        <v>185</v>
      </c>
      <c r="C166" s="51">
        <v>201</v>
      </c>
      <c r="D166" s="51" t="s">
        <v>186</v>
      </c>
      <c r="E166" s="52">
        <v>30</v>
      </c>
      <c r="F166" s="53">
        <v>1</v>
      </c>
      <c r="G166" s="41">
        <f>E166*8*F166</f>
        <v>240</v>
      </c>
      <c r="H166" s="42" t="s">
        <v>33</v>
      </c>
      <c r="I166" s="43">
        <v>1</v>
      </c>
      <c r="J166" s="43">
        <v>12</v>
      </c>
      <c r="K166" s="43">
        <v>0</v>
      </c>
      <c r="L166" s="43">
        <v>1</v>
      </c>
      <c r="M166" s="44">
        <f>IF(F166=0,0,IF(I166=0,0,1/F166*J166))</f>
        <v>12</v>
      </c>
      <c r="N166" s="45">
        <f>IF(I166=0,0,IF(G166=0,0,E166*8*I166/M166))</f>
        <v>20</v>
      </c>
      <c r="O166" s="46"/>
      <c r="P166" s="47"/>
      <c r="Q166" s="47"/>
      <c r="R166" s="47"/>
      <c r="S166" s="47"/>
      <c r="T166" s="48"/>
      <c r="U166" s="49"/>
      <c r="V166" s="46"/>
      <c r="W166" s="47"/>
      <c r="X166" s="47"/>
      <c r="Y166" s="47"/>
      <c r="Z166" s="47"/>
      <c r="AA166" s="48"/>
      <c r="AB166" s="49"/>
    </row>
    <row r="167" spans="1:28" x14ac:dyDescent="0.3">
      <c r="A167" s="38"/>
      <c r="B167" s="37"/>
      <c r="C167" s="38"/>
      <c r="D167" s="38"/>
      <c r="E167" s="39"/>
      <c r="F167" s="40"/>
      <c r="G167" s="41"/>
      <c r="H167" s="42" t="s">
        <v>34</v>
      </c>
      <c r="I167" s="43"/>
      <c r="J167" s="43"/>
      <c r="K167" s="43"/>
      <c r="L167" s="43"/>
      <c r="M167" s="44"/>
      <c r="N167" s="45"/>
      <c r="O167" s="46"/>
      <c r="P167" s="47"/>
      <c r="Q167" s="47"/>
      <c r="R167" s="47"/>
      <c r="S167" s="47"/>
      <c r="T167" s="48"/>
      <c r="U167" s="49"/>
      <c r="V167" s="46"/>
      <c r="W167" s="47"/>
      <c r="X167" s="47"/>
      <c r="Y167" s="47"/>
      <c r="Z167" s="47"/>
      <c r="AA167" s="48"/>
      <c r="AB167" s="49"/>
    </row>
    <row r="168" spans="1:28" x14ac:dyDescent="0.3">
      <c r="A168" s="38">
        <v>78</v>
      </c>
      <c r="B168" s="50" t="s">
        <v>187</v>
      </c>
      <c r="C168" s="51">
        <v>202</v>
      </c>
      <c r="D168" s="51" t="s">
        <v>188</v>
      </c>
      <c r="E168" s="52">
        <v>30</v>
      </c>
      <c r="F168" s="53">
        <v>0</v>
      </c>
      <c r="G168" s="41">
        <f>E168*8*F168</f>
        <v>0</v>
      </c>
      <c r="H168" s="42" t="s">
        <v>33</v>
      </c>
      <c r="I168" s="43">
        <v>1</v>
      </c>
      <c r="J168" s="43">
        <v>1</v>
      </c>
      <c r="K168" s="43">
        <v>0</v>
      </c>
      <c r="L168" s="43">
        <v>1</v>
      </c>
      <c r="M168" s="44">
        <f>IF(F168=0,0,IF(I168=0,0,1/F168*J168))</f>
        <v>0</v>
      </c>
      <c r="N168" s="45">
        <f>IF(I168=0,0,IF(G168=0,0,E168*8*I168/M168))</f>
        <v>0</v>
      </c>
      <c r="O168" s="46"/>
      <c r="P168" s="47"/>
      <c r="Q168" s="47"/>
      <c r="R168" s="47"/>
      <c r="S168" s="47"/>
      <c r="T168" s="48"/>
      <c r="U168" s="49"/>
      <c r="V168" s="46"/>
      <c r="W168" s="47"/>
      <c r="X168" s="47"/>
      <c r="Y168" s="47"/>
      <c r="Z168" s="47"/>
      <c r="AA168" s="48"/>
      <c r="AB168" s="49"/>
    </row>
    <row r="169" spans="1:28" x14ac:dyDescent="0.3">
      <c r="A169" s="38"/>
      <c r="B169" s="37"/>
      <c r="C169" s="38"/>
      <c r="D169" s="38"/>
      <c r="E169" s="39"/>
      <c r="F169" s="40"/>
      <c r="G169" s="41"/>
      <c r="H169" s="42" t="s">
        <v>34</v>
      </c>
      <c r="I169" s="43"/>
      <c r="J169" s="43"/>
      <c r="K169" s="43"/>
      <c r="L169" s="43"/>
      <c r="M169" s="44"/>
      <c r="N169" s="45"/>
      <c r="O169" s="46"/>
      <c r="P169" s="47"/>
      <c r="Q169" s="47"/>
      <c r="R169" s="47"/>
      <c r="S169" s="47"/>
      <c r="T169" s="48"/>
      <c r="U169" s="49"/>
      <c r="V169" s="46"/>
      <c r="W169" s="47"/>
      <c r="X169" s="47"/>
      <c r="Y169" s="47"/>
      <c r="Z169" s="47"/>
      <c r="AA169" s="48"/>
      <c r="AB169" s="49"/>
    </row>
    <row r="170" spans="1:28" x14ac:dyDescent="0.3">
      <c r="A170" s="38">
        <v>79</v>
      </c>
      <c r="B170" s="50" t="s">
        <v>189</v>
      </c>
      <c r="C170" s="51">
        <v>203</v>
      </c>
      <c r="D170" s="51" t="s">
        <v>190</v>
      </c>
      <c r="E170" s="52">
        <v>18</v>
      </c>
      <c r="F170" s="53">
        <v>0</v>
      </c>
      <c r="G170" s="41">
        <f>E170*8*F170</f>
        <v>0</v>
      </c>
      <c r="H170" s="42" t="s">
        <v>33</v>
      </c>
      <c r="I170" s="43">
        <v>1</v>
      </c>
      <c r="J170" s="43">
        <v>1</v>
      </c>
      <c r="K170" s="43">
        <v>0</v>
      </c>
      <c r="L170" s="43">
        <v>1</v>
      </c>
      <c r="M170" s="44">
        <f>IF(F170=0,0,IF(I170=0,0,1/F170*J170))</f>
        <v>0</v>
      </c>
      <c r="N170" s="45">
        <f>IF(I170=0,0,IF(G170=0,0,E170*8*I170/M170))</f>
        <v>0</v>
      </c>
      <c r="O170" s="46"/>
      <c r="P170" s="47"/>
      <c r="Q170" s="47"/>
      <c r="R170" s="47"/>
      <c r="S170" s="47"/>
      <c r="T170" s="48"/>
      <c r="U170" s="49"/>
      <c r="V170" s="46"/>
      <c r="W170" s="47"/>
      <c r="X170" s="47"/>
      <c r="Y170" s="47"/>
      <c r="Z170" s="47"/>
      <c r="AA170" s="48"/>
      <c r="AB170" s="49"/>
    </row>
    <row r="171" spans="1:28" x14ac:dyDescent="0.3">
      <c r="A171" s="38"/>
      <c r="B171" s="37"/>
      <c r="C171" s="38"/>
      <c r="D171" s="38"/>
      <c r="E171" s="39"/>
      <c r="F171" s="40"/>
      <c r="G171" s="41"/>
      <c r="H171" s="42" t="s">
        <v>34</v>
      </c>
      <c r="I171" s="43"/>
      <c r="J171" s="43"/>
      <c r="K171" s="43"/>
      <c r="L171" s="43"/>
      <c r="M171" s="44"/>
      <c r="N171" s="45"/>
      <c r="O171" s="46"/>
      <c r="P171" s="47"/>
      <c r="Q171" s="47"/>
      <c r="R171" s="47"/>
      <c r="S171" s="47"/>
      <c r="T171" s="48"/>
      <c r="U171" s="49"/>
      <c r="V171" s="46"/>
      <c r="W171" s="47"/>
      <c r="X171" s="47"/>
      <c r="Y171" s="47"/>
      <c r="Z171" s="47"/>
      <c r="AA171" s="48"/>
      <c r="AB171" s="49"/>
    </row>
    <row r="172" spans="1:28" x14ac:dyDescent="0.3">
      <c r="A172" s="38">
        <v>80</v>
      </c>
      <c r="B172" s="50" t="s">
        <v>191</v>
      </c>
      <c r="C172" s="51">
        <v>204</v>
      </c>
      <c r="D172" s="51" t="s">
        <v>192</v>
      </c>
      <c r="E172" s="52">
        <v>30</v>
      </c>
      <c r="F172" s="53">
        <v>0</v>
      </c>
      <c r="G172" s="41">
        <f>E172*8*F172</f>
        <v>0</v>
      </c>
      <c r="H172" s="42" t="s">
        <v>33</v>
      </c>
      <c r="I172" s="43">
        <v>1</v>
      </c>
      <c r="J172" s="43">
        <v>1</v>
      </c>
      <c r="K172" s="43">
        <v>0</v>
      </c>
      <c r="L172" s="43">
        <v>1</v>
      </c>
      <c r="M172" s="44">
        <f>IF(F172=0,0,IF(I172=0,0,1/F172*J172))</f>
        <v>0</v>
      </c>
      <c r="N172" s="45">
        <f>IF(I172=0,0,IF(G172=0,0,E172*8*I172/M172))</f>
        <v>0</v>
      </c>
      <c r="O172" s="46"/>
      <c r="P172" s="47"/>
      <c r="Q172" s="47"/>
      <c r="R172" s="47"/>
      <c r="S172" s="47"/>
      <c r="T172" s="48"/>
      <c r="U172" s="49"/>
      <c r="V172" s="46"/>
      <c r="W172" s="47"/>
      <c r="X172" s="47"/>
      <c r="Y172" s="47"/>
      <c r="Z172" s="47"/>
      <c r="AA172" s="48"/>
      <c r="AB172" s="49"/>
    </row>
    <row r="173" spans="1:28" x14ac:dyDescent="0.3">
      <c r="A173" s="38"/>
      <c r="B173" s="37"/>
      <c r="C173" s="38"/>
      <c r="D173" s="38"/>
      <c r="E173" s="39"/>
      <c r="F173" s="40"/>
      <c r="G173" s="41"/>
      <c r="H173" s="42" t="s">
        <v>34</v>
      </c>
      <c r="I173" s="43"/>
      <c r="J173" s="43"/>
      <c r="K173" s="43"/>
      <c r="L173" s="43"/>
      <c r="M173" s="44"/>
      <c r="N173" s="45"/>
      <c r="O173" s="46"/>
      <c r="P173" s="47"/>
      <c r="Q173" s="47"/>
      <c r="R173" s="47"/>
      <c r="S173" s="47"/>
      <c r="T173" s="48"/>
      <c r="U173" s="49"/>
      <c r="V173" s="46"/>
      <c r="W173" s="47"/>
      <c r="X173" s="47"/>
      <c r="Y173" s="47"/>
      <c r="Z173" s="47"/>
      <c r="AA173" s="48"/>
      <c r="AB173" s="49"/>
    </row>
    <row r="174" spans="1:28" x14ac:dyDescent="0.3">
      <c r="A174" s="38">
        <v>81</v>
      </c>
      <c r="B174" s="50" t="s">
        <v>193</v>
      </c>
      <c r="C174" s="51">
        <v>205</v>
      </c>
      <c r="D174" s="51" t="s">
        <v>194</v>
      </c>
      <c r="E174" s="52">
        <v>22</v>
      </c>
      <c r="F174" s="53">
        <v>0</v>
      </c>
      <c r="G174" s="41">
        <f>E174*8*F174</f>
        <v>0</v>
      </c>
      <c r="H174" s="42" t="s">
        <v>33</v>
      </c>
      <c r="I174" s="43">
        <v>1</v>
      </c>
      <c r="J174" s="43">
        <v>1</v>
      </c>
      <c r="K174" s="43">
        <v>0</v>
      </c>
      <c r="L174" s="43">
        <v>1</v>
      </c>
      <c r="M174" s="44">
        <f>IF(F174=0,0,IF(I174=0,0,1/F174*J174))</f>
        <v>0</v>
      </c>
      <c r="N174" s="45">
        <f>IF(I174=0,0,IF(G174=0,0,E174*8*I174/M174))</f>
        <v>0</v>
      </c>
      <c r="O174" s="46"/>
      <c r="P174" s="47"/>
      <c r="Q174" s="47"/>
      <c r="R174" s="47"/>
      <c r="S174" s="47"/>
      <c r="T174" s="48"/>
      <c r="U174" s="49"/>
      <c r="V174" s="46"/>
      <c r="W174" s="47"/>
      <c r="X174" s="47"/>
      <c r="Y174" s="47"/>
      <c r="Z174" s="47"/>
      <c r="AA174" s="48"/>
      <c r="AB174" s="49"/>
    </row>
    <row r="175" spans="1:28" x14ac:dyDescent="0.3">
      <c r="A175" s="38"/>
      <c r="B175" s="37"/>
      <c r="C175" s="38"/>
      <c r="D175" s="38"/>
      <c r="E175" s="39"/>
      <c r="F175" s="40"/>
      <c r="G175" s="41"/>
      <c r="H175" s="42" t="s">
        <v>34</v>
      </c>
      <c r="I175" s="43"/>
      <c r="J175" s="43"/>
      <c r="K175" s="43"/>
      <c r="L175" s="43"/>
      <c r="M175" s="44"/>
      <c r="N175" s="45"/>
      <c r="O175" s="46"/>
      <c r="P175" s="47"/>
      <c r="Q175" s="47"/>
      <c r="R175" s="47"/>
      <c r="S175" s="47"/>
      <c r="T175" s="48"/>
      <c r="U175" s="49"/>
      <c r="V175" s="46"/>
      <c r="W175" s="47"/>
      <c r="X175" s="47"/>
      <c r="Y175" s="47"/>
      <c r="Z175" s="47"/>
      <c r="AA175" s="48"/>
      <c r="AB175" s="49"/>
    </row>
    <row r="176" spans="1:28" x14ac:dyDescent="0.3">
      <c r="A176" s="38">
        <v>82</v>
      </c>
      <c r="B176" s="50" t="s">
        <v>195</v>
      </c>
      <c r="C176" s="51">
        <v>207</v>
      </c>
      <c r="D176" s="51" t="s">
        <v>196</v>
      </c>
      <c r="E176" s="52">
        <v>14</v>
      </c>
      <c r="F176" s="53">
        <v>0.25</v>
      </c>
      <c r="G176" s="41">
        <f>E176*8*F176</f>
        <v>28</v>
      </c>
      <c r="H176" s="42" t="s">
        <v>33</v>
      </c>
      <c r="I176" s="43">
        <v>1</v>
      </c>
      <c r="J176" s="43">
        <v>3</v>
      </c>
      <c r="K176" s="43">
        <v>0</v>
      </c>
      <c r="L176" s="43">
        <v>1</v>
      </c>
      <c r="M176" s="44">
        <f>IF(F176=0,0,IF(I176=0,0,1/F176*J176))</f>
        <v>12</v>
      </c>
      <c r="N176" s="45">
        <f>IF(I176=0,0,IF(G176=0,0,E176*8*I176/M176))</f>
        <v>9.3333333333333339</v>
      </c>
      <c r="O176" s="46"/>
      <c r="P176" s="47"/>
      <c r="Q176" s="47"/>
      <c r="R176" s="47"/>
      <c r="S176" s="47"/>
      <c r="T176" s="48"/>
      <c r="U176" s="49"/>
      <c r="V176" s="46"/>
      <c r="W176" s="47"/>
      <c r="X176" s="47"/>
      <c r="Y176" s="47"/>
      <c r="Z176" s="47"/>
      <c r="AA176" s="48"/>
      <c r="AB176" s="49"/>
    </row>
    <row r="177" spans="1:28" x14ac:dyDescent="0.3">
      <c r="A177" s="38"/>
      <c r="B177" s="37"/>
      <c r="C177" s="38"/>
      <c r="D177" s="38"/>
      <c r="E177" s="39"/>
      <c r="F177" s="40"/>
      <c r="G177" s="41"/>
      <c r="H177" s="42" t="s">
        <v>34</v>
      </c>
      <c r="I177" s="43"/>
      <c r="J177" s="43"/>
      <c r="K177" s="43"/>
      <c r="L177" s="43"/>
      <c r="M177" s="44"/>
      <c r="N177" s="45"/>
      <c r="O177" s="46"/>
      <c r="P177" s="47"/>
      <c r="Q177" s="47"/>
      <c r="R177" s="47"/>
      <c r="S177" s="47"/>
      <c r="T177" s="48"/>
      <c r="U177" s="49"/>
      <c r="V177" s="46"/>
      <c r="W177" s="47"/>
      <c r="X177" s="47"/>
      <c r="Y177" s="47"/>
      <c r="Z177" s="47"/>
      <c r="AA177" s="48"/>
      <c r="AB177" s="49"/>
    </row>
    <row r="178" spans="1:28" x14ac:dyDescent="0.3">
      <c r="A178" s="38">
        <v>83</v>
      </c>
      <c r="B178" s="50" t="s">
        <v>197</v>
      </c>
      <c r="C178" s="51">
        <v>208</v>
      </c>
      <c r="D178" s="51" t="s">
        <v>198</v>
      </c>
      <c r="E178" s="52">
        <v>120</v>
      </c>
      <c r="F178" s="53">
        <v>10</v>
      </c>
      <c r="G178" s="41">
        <f>E178*8*F178</f>
        <v>9600</v>
      </c>
      <c r="H178" s="42" t="s">
        <v>33</v>
      </c>
      <c r="I178" s="43">
        <v>0</v>
      </c>
      <c r="J178" s="43">
        <v>1</v>
      </c>
      <c r="K178" s="43">
        <v>0</v>
      </c>
      <c r="L178" s="43">
        <v>1</v>
      </c>
      <c r="M178" s="44">
        <f>IF(F178=0,0,IF(I178=0,0,1/F178*J178))</f>
        <v>0</v>
      </c>
      <c r="N178" s="45">
        <f>IF(I178=0,0,IF(G178=0,0,E178*8*I178/M178))</f>
        <v>0</v>
      </c>
      <c r="O178" s="46"/>
      <c r="P178" s="47"/>
      <c r="Q178" s="47"/>
      <c r="R178" s="47"/>
      <c r="S178" s="47"/>
      <c r="T178" s="48"/>
      <c r="U178" s="49"/>
      <c r="V178" s="46"/>
      <c r="W178" s="47"/>
      <c r="X178" s="47"/>
      <c r="Y178" s="47"/>
      <c r="Z178" s="47"/>
      <c r="AA178" s="48"/>
      <c r="AB178" s="49"/>
    </row>
    <row r="179" spans="1:28" x14ac:dyDescent="0.3">
      <c r="A179" s="38"/>
      <c r="B179" s="37"/>
      <c r="C179" s="38"/>
      <c r="D179" s="38"/>
      <c r="E179" s="39"/>
      <c r="F179" s="40"/>
      <c r="G179" s="41"/>
      <c r="H179" s="42" t="s">
        <v>34</v>
      </c>
      <c r="I179" s="43"/>
      <c r="J179" s="43"/>
      <c r="K179" s="43"/>
      <c r="L179" s="43"/>
      <c r="M179" s="44"/>
      <c r="N179" s="45"/>
      <c r="O179" s="46"/>
      <c r="P179" s="47"/>
      <c r="Q179" s="47"/>
      <c r="R179" s="47"/>
      <c r="S179" s="47"/>
      <c r="T179" s="48"/>
      <c r="U179" s="49"/>
      <c r="V179" s="46"/>
      <c r="W179" s="47"/>
      <c r="X179" s="47"/>
      <c r="Y179" s="47"/>
      <c r="Z179" s="47"/>
      <c r="AA179" s="48"/>
      <c r="AB179" s="49"/>
    </row>
    <row r="180" spans="1:28" x14ac:dyDescent="0.3">
      <c r="A180" s="38">
        <v>84</v>
      </c>
      <c r="B180" s="50" t="s">
        <v>199</v>
      </c>
      <c r="C180" s="51">
        <v>209</v>
      </c>
      <c r="D180" s="51" t="s">
        <v>200</v>
      </c>
      <c r="E180" s="52">
        <v>120</v>
      </c>
      <c r="F180" s="53">
        <v>10</v>
      </c>
      <c r="G180" s="41">
        <f>E180*8*F180</f>
        <v>9600</v>
      </c>
      <c r="H180" s="42" t="s">
        <v>33</v>
      </c>
      <c r="I180" s="43">
        <v>0</v>
      </c>
      <c r="J180" s="43">
        <v>1</v>
      </c>
      <c r="K180" s="43">
        <v>0</v>
      </c>
      <c r="L180" s="43">
        <v>1</v>
      </c>
      <c r="M180" s="44">
        <f>IF(F180=0,0,IF(I180=0,0,1/F180*J180))</f>
        <v>0</v>
      </c>
      <c r="N180" s="45">
        <f>IF(I180=0,0,IF(G180=0,0,E180*8*I180/M180))</f>
        <v>0</v>
      </c>
      <c r="O180" s="46"/>
      <c r="P180" s="47"/>
      <c r="Q180" s="47"/>
      <c r="R180" s="47"/>
      <c r="S180" s="47"/>
      <c r="T180" s="48"/>
      <c r="U180" s="49"/>
      <c r="V180" s="46"/>
      <c r="W180" s="47"/>
      <c r="X180" s="47"/>
      <c r="Y180" s="47"/>
      <c r="Z180" s="47"/>
      <c r="AA180" s="48"/>
      <c r="AB180" s="49"/>
    </row>
    <row r="181" spans="1:28" x14ac:dyDescent="0.3">
      <c r="A181" s="38"/>
      <c r="B181" s="37"/>
      <c r="C181" s="38"/>
      <c r="D181" s="38"/>
      <c r="E181" s="39"/>
      <c r="F181" s="40"/>
      <c r="G181" s="41"/>
      <c r="H181" s="42" t="s">
        <v>34</v>
      </c>
      <c r="I181" s="43"/>
      <c r="J181" s="43"/>
      <c r="K181" s="43"/>
      <c r="L181" s="43"/>
      <c r="M181" s="44"/>
      <c r="N181" s="45"/>
      <c r="O181" s="46"/>
      <c r="P181" s="47"/>
      <c r="Q181" s="47"/>
      <c r="R181" s="47"/>
      <c r="S181" s="47"/>
      <c r="T181" s="48"/>
      <c r="U181" s="49"/>
      <c r="V181" s="46"/>
      <c r="W181" s="47"/>
      <c r="X181" s="47"/>
      <c r="Y181" s="47"/>
      <c r="Z181" s="47"/>
      <c r="AA181" s="48"/>
      <c r="AB181" s="49"/>
    </row>
    <row r="182" spans="1:28" x14ac:dyDescent="0.3">
      <c r="A182" s="38">
        <v>85</v>
      </c>
      <c r="B182" s="50" t="s">
        <v>201</v>
      </c>
      <c r="C182" s="51">
        <v>210</v>
      </c>
      <c r="D182" s="51" t="s">
        <v>202</v>
      </c>
      <c r="E182" s="52">
        <v>54</v>
      </c>
      <c r="F182" s="53">
        <v>0.25</v>
      </c>
      <c r="G182" s="41">
        <f>E182*8*F182</f>
        <v>108</v>
      </c>
      <c r="H182" s="42" t="s">
        <v>33</v>
      </c>
      <c r="I182" s="43">
        <v>1</v>
      </c>
      <c r="J182" s="43">
        <v>3</v>
      </c>
      <c r="K182" s="43">
        <v>0</v>
      </c>
      <c r="L182" s="43">
        <v>1</v>
      </c>
      <c r="M182" s="44">
        <f>IF(F182=0,0,IF(I182=0,0,1/F182*J182))</f>
        <v>12</v>
      </c>
      <c r="N182" s="45">
        <f>IF(I182=0,0,IF(G182=0,0,E182*8*I182/M182))</f>
        <v>36</v>
      </c>
      <c r="O182" s="46"/>
      <c r="P182" s="47"/>
      <c r="Q182" s="47"/>
      <c r="R182" s="47"/>
      <c r="S182" s="47"/>
      <c r="T182" s="48"/>
      <c r="U182" s="49"/>
      <c r="V182" s="46"/>
      <c r="W182" s="47"/>
      <c r="X182" s="47"/>
      <c r="Y182" s="47"/>
      <c r="Z182" s="47"/>
      <c r="AA182" s="48"/>
      <c r="AB182" s="49"/>
    </row>
    <row r="183" spans="1:28" x14ac:dyDescent="0.3">
      <c r="A183" s="38"/>
      <c r="B183" s="37"/>
      <c r="C183" s="38"/>
      <c r="D183" s="38"/>
      <c r="E183" s="39"/>
      <c r="F183" s="40"/>
      <c r="G183" s="41"/>
      <c r="H183" s="42" t="s">
        <v>34</v>
      </c>
      <c r="I183" s="43"/>
      <c r="J183" s="43"/>
      <c r="K183" s="43"/>
      <c r="L183" s="43"/>
      <c r="M183" s="44"/>
      <c r="N183" s="45"/>
      <c r="O183" s="46"/>
      <c r="P183" s="47"/>
      <c r="Q183" s="47"/>
      <c r="R183" s="47"/>
      <c r="S183" s="47"/>
      <c r="T183" s="48"/>
      <c r="U183" s="49"/>
      <c r="V183" s="46"/>
      <c r="W183" s="47"/>
      <c r="X183" s="47"/>
      <c r="Y183" s="47"/>
      <c r="Z183" s="47"/>
      <c r="AA183" s="48"/>
      <c r="AB183" s="49"/>
    </row>
    <row r="184" spans="1:28" x14ac:dyDescent="0.3">
      <c r="A184" s="38">
        <v>86</v>
      </c>
      <c r="B184" s="50" t="s">
        <v>203</v>
      </c>
      <c r="C184" s="51">
        <v>211</v>
      </c>
      <c r="D184" s="51" t="s">
        <v>204</v>
      </c>
      <c r="E184" s="52">
        <v>144</v>
      </c>
      <c r="F184" s="53">
        <v>10</v>
      </c>
      <c r="G184" s="41">
        <f>E184*8*F184</f>
        <v>11520</v>
      </c>
      <c r="H184" s="42" t="s">
        <v>33</v>
      </c>
      <c r="I184" s="43">
        <v>0</v>
      </c>
      <c r="J184" s="43">
        <v>1</v>
      </c>
      <c r="K184" s="43">
        <v>0</v>
      </c>
      <c r="L184" s="43">
        <v>1</v>
      </c>
      <c r="M184" s="44">
        <f>IF(F184=0,0,IF(I184=0,0,1/F184*J184))</f>
        <v>0</v>
      </c>
      <c r="N184" s="45">
        <f>IF(I184=0,0,IF(G184=0,0,E184*8*I184/M184))</f>
        <v>0</v>
      </c>
      <c r="O184" s="46"/>
      <c r="P184" s="47"/>
      <c r="Q184" s="47"/>
      <c r="R184" s="47"/>
      <c r="S184" s="47"/>
      <c r="T184" s="48"/>
      <c r="U184" s="49"/>
      <c r="V184" s="46"/>
      <c r="W184" s="47"/>
      <c r="X184" s="47"/>
      <c r="Y184" s="47"/>
      <c r="Z184" s="47"/>
      <c r="AA184" s="48"/>
      <c r="AB184" s="49"/>
    </row>
    <row r="185" spans="1:28" x14ac:dyDescent="0.3">
      <c r="A185" s="38"/>
      <c r="B185" s="37"/>
      <c r="C185" s="38"/>
      <c r="D185" s="38"/>
      <c r="E185" s="39"/>
      <c r="F185" s="40"/>
      <c r="G185" s="41"/>
      <c r="H185" s="42" t="s">
        <v>34</v>
      </c>
      <c r="I185" s="43"/>
      <c r="J185" s="43"/>
      <c r="K185" s="43"/>
      <c r="L185" s="43"/>
      <c r="M185" s="44"/>
      <c r="N185" s="45"/>
      <c r="O185" s="46"/>
      <c r="P185" s="47"/>
      <c r="Q185" s="47"/>
      <c r="R185" s="47"/>
      <c r="S185" s="47"/>
      <c r="T185" s="48"/>
      <c r="U185" s="49"/>
      <c r="V185" s="46"/>
      <c r="W185" s="47"/>
      <c r="X185" s="47"/>
      <c r="Y185" s="47"/>
      <c r="Z185" s="47"/>
      <c r="AA185" s="48"/>
      <c r="AB185" s="49"/>
    </row>
    <row r="186" spans="1:28" x14ac:dyDescent="0.3">
      <c r="A186" s="38">
        <v>87</v>
      </c>
      <c r="B186" s="50" t="s">
        <v>205</v>
      </c>
      <c r="C186" s="51">
        <v>212</v>
      </c>
      <c r="D186" s="51" t="s">
        <v>206</v>
      </c>
      <c r="E186" s="52">
        <v>96</v>
      </c>
      <c r="F186" s="53">
        <v>10</v>
      </c>
      <c r="G186" s="41">
        <f>E186*8*F186</f>
        <v>7680</v>
      </c>
      <c r="H186" s="42" t="s">
        <v>33</v>
      </c>
      <c r="I186" s="43">
        <v>0</v>
      </c>
      <c r="J186" s="43">
        <v>1</v>
      </c>
      <c r="K186" s="43">
        <v>0</v>
      </c>
      <c r="L186" s="43">
        <v>1</v>
      </c>
      <c r="M186" s="44">
        <f>IF(F186=0,0,IF(I186=0,0,1/F186*J186))</f>
        <v>0</v>
      </c>
      <c r="N186" s="45">
        <f>IF(I186=0,0,IF(G186=0,0,E186*8*I186/M186))</f>
        <v>0</v>
      </c>
      <c r="O186" s="46"/>
      <c r="P186" s="47"/>
      <c r="Q186" s="47"/>
      <c r="R186" s="47"/>
      <c r="S186" s="47"/>
      <c r="T186" s="48"/>
      <c r="U186" s="49"/>
      <c r="V186" s="46"/>
      <c r="W186" s="47"/>
      <c r="X186" s="47"/>
      <c r="Y186" s="47"/>
      <c r="Z186" s="47"/>
      <c r="AA186" s="48"/>
      <c r="AB186" s="49"/>
    </row>
    <row r="187" spans="1:28" x14ac:dyDescent="0.3">
      <c r="A187" s="38"/>
      <c r="B187" s="37"/>
      <c r="C187" s="38"/>
      <c r="D187" s="38"/>
      <c r="E187" s="39"/>
      <c r="F187" s="40"/>
      <c r="G187" s="41"/>
      <c r="H187" s="42" t="s">
        <v>34</v>
      </c>
      <c r="I187" s="43"/>
      <c r="J187" s="43"/>
      <c r="K187" s="43"/>
      <c r="L187" s="43"/>
      <c r="M187" s="44"/>
      <c r="N187" s="45"/>
      <c r="O187" s="46"/>
      <c r="P187" s="47"/>
      <c r="Q187" s="47"/>
      <c r="R187" s="47"/>
      <c r="S187" s="47"/>
      <c r="T187" s="48"/>
      <c r="U187" s="49"/>
      <c r="V187" s="46"/>
      <c r="W187" s="47"/>
      <c r="X187" s="47"/>
      <c r="Y187" s="47"/>
      <c r="Z187" s="47"/>
      <c r="AA187" s="48"/>
      <c r="AB187" s="49"/>
    </row>
    <row r="188" spans="1:28" x14ac:dyDescent="0.3">
      <c r="A188" s="38">
        <v>88</v>
      </c>
      <c r="B188" s="50" t="s">
        <v>207</v>
      </c>
      <c r="C188" s="51">
        <v>213</v>
      </c>
      <c r="D188" s="51" t="s">
        <v>208</v>
      </c>
      <c r="E188" s="52">
        <v>192</v>
      </c>
      <c r="F188" s="53">
        <v>10</v>
      </c>
      <c r="G188" s="41">
        <f>E188*8*F188</f>
        <v>15360</v>
      </c>
      <c r="H188" s="42" t="s">
        <v>33</v>
      </c>
      <c r="I188" s="43">
        <v>0</v>
      </c>
      <c r="J188" s="43">
        <v>1</v>
      </c>
      <c r="K188" s="43">
        <v>0</v>
      </c>
      <c r="L188" s="43">
        <v>1</v>
      </c>
      <c r="M188" s="44">
        <f>IF(F188=0,0,IF(I188=0,0,1/F188*J188))</f>
        <v>0</v>
      </c>
      <c r="N188" s="45">
        <f>IF(I188=0,0,IF(G188=0,0,E188*8*I188/M188))</f>
        <v>0</v>
      </c>
      <c r="O188" s="46"/>
      <c r="P188" s="47"/>
      <c r="Q188" s="47"/>
      <c r="R188" s="47"/>
      <c r="S188" s="47"/>
      <c r="T188" s="48"/>
      <c r="U188" s="49"/>
      <c r="V188" s="46"/>
      <c r="W188" s="47"/>
      <c r="X188" s="47"/>
      <c r="Y188" s="47"/>
      <c r="Z188" s="47"/>
      <c r="AA188" s="48"/>
      <c r="AB188" s="49"/>
    </row>
    <row r="189" spans="1:28" x14ac:dyDescent="0.3">
      <c r="A189" s="38"/>
      <c r="B189" s="37"/>
      <c r="C189" s="38"/>
      <c r="D189" s="38"/>
      <c r="E189" s="39"/>
      <c r="F189" s="40"/>
      <c r="G189" s="41"/>
      <c r="H189" s="42" t="s">
        <v>34</v>
      </c>
      <c r="I189" s="43"/>
      <c r="J189" s="43"/>
      <c r="K189" s="43"/>
      <c r="L189" s="43"/>
      <c r="M189" s="44"/>
      <c r="N189" s="45"/>
      <c r="O189" s="46"/>
      <c r="P189" s="47"/>
      <c r="Q189" s="47"/>
      <c r="R189" s="47"/>
      <c r="S189" s="47"/>
      <c r="T189" s="48"/>
      <c r="U189" s="49"/>
      <c r="V189" s="46"/>
      <c r="W189" s="47"/>
      <c r="X189" s="47"/>
      <c r="Y189" s="47"/>
      <c r="Z189" s="47"/>
      <c r="AA189" s="48"/>
      <c r="AB189" s="49"/>
    </row>
    <row r="190" spans="1:28" x14ac:dyDescent="0.3">
      <c r="A190" s="38">
        <v>89</v>
      </c>
      <c r="B190" s="50" t="s">
        <v>209</v>
      </c>
      <c r="C190" s="51">
        <v>214</v>
      </c>
      <c r="D190" s="51" t="s">
        <v>210</v>
      </c>
      <c r="E190" s="52">
        <v>40</v>
      </c>
      <c r="F190" s="53">
        <v>10</v>
      </c>
      <c r="G190" s="41">
        <f>E190*8*F190</f>
        <v>3200</v>
      </c>
      <c r="H190" s="42" t="s">
        <v>33</v>
      </c>
      <c r="I190" s="43">
        <v>0</v>
      </c>
      <c r="J190" s="43">
        <v>1</v>
      </c>
      <c r="K190" s="43">
        <v>0</v>
      </c>
      <c r="L190" s="43">
        <v>1</v>
      </c>
      <c r="M190" s="44">
        <f>IF(F190=0,0,IF(I190=0,0,1/F190*J190))</f>
        <v>0</v>
      </c>
      <c r="N190" s="45">
        <f>IF(I190=0,0,IF(G190=0,0,E190*8*I190/M190))</f>
        <v>0</v>
      </c>
      <c r="O190" s="46"/>
      <c r="P190" s="47"/>
      <c r="Q190" s="47"/>
      <c r="R190" s="47"/>
      <c r="S190" s="47"/>
      <c r="T190" s="48"/>
      <c r="U190" s="49"/>
      <c r="V190" s="46"/>
      <c r="W190" s="47"/>
      <c r="X190" s="47"/>
      <c r="Y190" s="47"/>
      <c r="Z190" s="47"/>
      <c r="AA190" s="48"/>
      <c r="AB190" s="49"/>
    </row>
    <row r="191" spans="1:28" x14ac:dyDescent="0.3">
      <c r="A191" s="38"/>
      <c r="B191" s="37"/>
      <c r="C191" s="38"/>
      <c r="D191" s="38"/>
      <c r="E191" s="39"/>
      <c r="F191" s="40"/>
      <c r="G191" s="41"/>
      <c r="H191" s="42" t="s">
        <v>34</v>
      </c>
      <c r="I191" s="43"/>
      <c r="J191" s="43"/>
      <c r="K191" s="43"/>
      <c r="L191" s="43"/>
      <c r="M191" s="44"/>
      <c r="N191" s="45"/>
      <c r="O191" s="46"/>
      <c r="P191" s="47"/>
      <c r="Q191" s="47"/>
      <c r="R191" s="47"/>
      <c r="S191" s="47"/>
      <c r="T191" s="48"/>
      <c r="U191" s="49"/>
      <c r="V191" s="46"/>
      <c r="W191" s="47"/>
      <c r="X191" s="47"/>
      <c r="Y191" s="47"/>
      <c r="Z191" s="47"/>
      <c r="AA191" s="48"/>
      <c r="AB191" s="49"/>
    </row>
    <row r="192" spans="1:28" x14ac:dyDescent="0.3">
      <c r="A192" s="38">
        <v>90</v>
      </c>
      <c r="B192" s="50" t="s">
        <v>211</v>
      </c>
      <c r="C192" s="51">
        <v>215</v>
      </c>
      <c r="D192" s="51" t="s">
        <v>212</v>
      </c>
      <c r="E192" s="52">
        <v>184</v>
      </c>
      <c r="F192" s="53">
        <v>10</v>
      </c>
      <c r="G192" s="41">
        <f>E192*8*F192</f>
        <v>14720</v>
      </c>
      <c r="H192" s="42" t="s">
        <v>33</v>
      </c>
      <c r="I192" s="43">
        <v>0</v>
      </c>
      <c r="J192" s="43">
        <v>1</v>
      </c>
      <c r="K192" s="43">
        <v>0</v>
      </c>
      <c r="L192" s="43">
        <v>1</v>
      </c>
      <c r="M192" s="44">
        <f>IF(F192=0,0,IF(I192=0,0,1/F192*J192))</f>
        <v>0</v>
      </c>
      <c r="N192" s="45">
        <f>IF(I192=0,0,IF(G192=0,0,E192*8*I192/M192))</f>
        <v>0</v>
      </c>
      <c r="O192" s="46"/>
      <c r="P192" s="47"/>
      <c r="Q192" s="47"/>
      <c r="R192" s="47"/>
      <c r="S192" s="47"/>
      <c r="T192" s="48"/>
      <c r="U192" s="49"/>
      <c r="V192" s="46"/>
      <c r="W192" s="47"/>
      <c r="X192" s="47"/>
      <c r="Y192" s="47"/>
      <c r="Z192" s="47"/>
      <c r="AA192" s="48"/>
      <c r="AB192" s="49"/>
    </row>
    <row r="193" spans="1:28" x14ac:dyDescent="0.3">
      <c r="A193" s="38"/>
      <c r="B193" s="37"/>
      <c r="C193" s="38"/>
      <c r="D193" s="38"/>
      <c r="E193" s="39"/>
      <c r="F193" s="40"/>
      <c r="G193" s="41"/>
      <c r="H193" s="42" t="s">
        <v>34</v>
      </c>
      <c r="I193" s="43"/>
      <c r="J193" s="43"/>
      <c r="K193" s="43"/>
      <c r="L193" s="43"/>
      <c r="M193" s="44"/>
      <c r="N193" s="45"/>
      <c r="O193" s="46"/>
      <c r="P193" s="47"/>
      <c r="Q193" s="47"/>
      <c r="R193" s="47"/>
      <c r="S193" s="47"/>
      <c r="T193" s="48"/>
      <c r="U193" s="49"/>
      <c r="V193" s="46"/>
      <c r="W193" s="47"/>
      <c r="X193" s="47"/>
      <c r="Y193" s="47"/>
      <c r="Z193" s="47"/>
      <c r="AA193" s="48"/>
      <c r="AB193" s="49"/>
    </row>
    <row r="194" spans="1:28" x14ac:dyDescent="0.3">
      <c r="A194" s="38">
        <v>91</v>
      </c>
      <c r="B194" s="50" t="s">
        <v>213</v>
      </c>
      <c r="C194" s="51">
        <v>216</v>
      </c>
      <c r="D194" s="51" t="s">
        <v>214</v>
      </c>
      <c r="E194" s="52">
        <v>728</v>
      </c>
      <c r="F194" s="53">
        <v>10</v>
      </c>
      <c r="G194" s="41">
        <f>E194*8*F194</f>
        <v>58240</v>
      </c>
      <c r="H194" s="42" t="s">
        <v>33</v>
      </c>
      <c r="I194" s="43">
        <v>1</v>
      </c>
      <c r="J194" s="43">
        <v>120</v>
      </c>
      <c r="K194" s="43">
        <v>0</v>
      </c>
      <c r="L194" s="43">
        <v>1</v>
      </c>
      <c r="M194" s="44">
        <f>IF(F194=0,0,IF(I194=0,0,1/F194*J194))</f>
        <v>12</v>
      </c>
      <c r="N194" s="45">
        <f>IF(I194=0,0,IF(G194=0,0,E194*8*I194/M194))</f>
        <v>485.33333333333331</v>
      </c>
      <c r="O194" s="46"/>
      <c r="P194" s="47"/>
      <c r="Q194" s="47"/>
      <c r="R194" s="47"/>
      <c r="S194" s="47"/>
      <c r="T194" s="48"/>
      <c r="U194" s="49"/>
      <c r="V194" s="46"/>
      <c r="W194" s="47"/>
      <c r="X194" s="47"/>
      <c r="Y194" s="47"/>
      <c r="Z194" s="47"/>
      <c r="AA194" s="48"/>
      <c r="AB194" s="49"/>
    </row>
    <row r="195" spans="1:28" x14ac:dyDescent="0.3">
      <c r="A195" s="38"/>
      <c r="B195" s="37"/>
      <c r="C195" s="38"/>
      <c r="D195" s="38"/>
      <c r="E195" s="39"/>
      <c r="F195" s="40"/>
      <c r="G195" s="41"/>
      <c r="H195" s="42" t="s">
        <v>34</v>
      </c>
      <c r="I195" s="43"/>
      <c r="J195" s="43"/>
      <c r="K195" s="43"/>
      <c r="L195" s="43"/>
      <c r="M195" s="44"/>
      <c r="N195" s="45"/>
      <c r="O195" s="46"/>
      <c r="P195" s="47"/>
      <c r="Q195" s="47"/>
      <c r="R195" s="47"/>
      <c r="S195" s="47"/>
      <c r="T195" s="48"/>
      <c r="U195" s="49"/>
      <c r="V195" s="46"/>
      <c r="W195" s="47"/>
      <c r="X195" s="47"/>
      <c r="Y195" s="47"/>
      <c r="Z195" s="47"/>
      <c r="AA195" s="48"/>
      <c r="AB195" s="49"/>
    </row>
    <row r="196" spans="1:28" x14ac:dyDescent="0.3">
      <c r="A196" s="38">
        <v>92</v>
      </c>
      <c r="B196" s="50" t="s">
        <v>215</v>
      </c>
      <c r="C196" s="51">
        <v>217</v>
      </c>
      <c r="D196" s="51" t="s">
        <v>216</v>
      </c>
      <c r="E196" s="52">
        <v>14</v>
      </c>
      <c r="F196" s="53">
        <v>0.25</v>
      </c>
      <c r="G196" s="41">
        <f>E196*8*F196</f>
        <v>28</v>
      </c>
      <c r="H196" s="42" t="s">
        <v>33</v>
      </c>
      <c r="I196" s="43">
        <v>1</v>
      </c>
      <c r="J196" s="43">
        <v>3</v>
      </c>
      <c r="K196" s="43">
        <v>0</v>
      </c>
      <c r="L196" s="43">
        <v>1</v>
      </c>
      <c r="M196" s="44">
        <f>IF(F196=0,0,IF(I196=0,0,1/F196*J196))</f>
        <v>12</v>
      </c>
      <c r="N196" s="45">
        <f>IF(I196=0,0,IF(G196=0,0,E196*8*I196/M196))</f>
        <v>9.3333333333333339</v>
      </c>
      <c r="O196" s="46"/>
      <c r="P196" s="47"/>
      <c r="Q196" s="47"/>
      <c r="R196" s="47"/>
      <c r="S196" s="47"/>
      <c r="T196" s="48"/>
      <c r="U196" s="49"/>
      <c r="V196" s="46"/>
      <c r="W196" s="47"/>
      <c r="X196" s="47"/>
      <c r="Y196" s="47"/>
      <c r="Z196" s="47"/>
      <c r="AA196" s="48"/>
      <c r="AB196" s="49"/>
    </row>
    <row r="197" spans="1:28" x14ac:dyDescent="0.3">
      <c r="A197" s="38"/>
      <c r="B197" s="37"/>
      <c r="C197" s="38"/>
      <c r="D197" s="38"/>
      <c r="E197" s="39"/>
      <c r="F197" s="40"/>
      <c r="G197" s="41"/>
      <c r="H197" s="42" t="s">
        <v>34</v>
      </c>
      <c r="I197" s="43"/>
      <c r="J197" s="43"/>
      <c r="K197" s="43"/>
      <c r="L197" s="43"/>
      <c r="M197" s="44"/>
      <c r="N197" s="45"/>
      <c r="O197" s="46"/>
      <c r="P197" s="47"/>
      <c r="Q197" s="47"/>
      <c r="R197" s="47"/>
      <c r="S197" s="47"/>
      <c r="T197" s="48"/>
      <c r="U197" s="49"/>
      <c r="V197" s="46"/>
      <c r="W197" s="47"/>
      <c r="X197" s="47"/>
      <c r="Y197" s="47"/>
      <c r="Z197" s="47"/>
      <c r="AA197" s="48"/>
      <c r="AB197" s="49"/>
    </row>
    <row r="198" spans="1:28" x14ac:dyDescent="0.3">
      <c r="A198" s="38">
        <v>93</v>
      </c>
      <c r="B198" s="50" t="s">
        <v>217</v>
      </c>
      <c r="C198" s="51">
        <v>219</v>
      </c>
      <c r="D198" s="51" t="s">
        <v>218</v>
      </c>
      <c r="E198" s="52">
        <v>252</v>
      </c>
      <c r="F198" s="53">
        <v>10</v>
      </c>
      <c r="G198" s="41">
        <f>E198*8*F198</f>
        <v>20160</v>
      </c>
      <c r="H198" s="42" t="s">
        <v>33</v>
      </c>
      <c r="I198" s="43">
        <v>0</v>
      </c>
      <c r="J198" s="43">
        <v>1</v>
      </c>
      <c r="K198" s="43">
        <v>0</v>
      </c>
      <c r="L198" s="43">
        <v>1</v>
      </c>
      <c r="M198" s="44">
        <f>IF(F198=0,0,IF(I198=0,0,1/F198*J198))</f>
        <v>0</v>
      </c>
      <c r="N198" s="45">
        <f>IF(I198=0,0,IF(G198=0,0,E198*8*I198/M198))</f>
        <v>0</v>
      </c>
      <c r="O198" s="46"/>
      <c r="P198" s="47"/>
      <c r="Q198" s="47"/>
      <c r="R198" s="47"/>
      <c r="S198" s="47"/>
      <c r="T198" s="48"/>
      <c r="U198" s="49"/>
      <c r="V198" s="46"/>
      <c r="W198" s="47"/>
      <c r="X198" s="47"/>
      <c r="Y198" s="47"/>
      <c r="Z198" s="47"/>
      <c r="AA198" s="48"/>
      <c r="AB198" s="49"/>
    </row>
    <row r="199" spans="1:28" x14ac:dyDescent="0.3">
      <c r="A199" s="38"/>
      <c r="B199" s="37"/>
      <c r="C199" s="38"/>
      <c r="D199" s="38"/>
      <c r="E199" s="39"/>
      <c r="F199" s="40"/>
      <c r="G199" s="41"/>
      <c r="H199" s="42" t="s">
        <v>34</v>
      </c>
      <c r="I199" s="43"/>
      <c r="J199" s="43"/>
      <c r="K199" s="43"/>
      <c r="L199" s="43"/>
      <c r="M199" s="44"/>
      <c r="N199" s="45"/>
      <c r="O199" s="46"/>
      <c r="P199" s="47"/>
      <c r="Q199" s="47"/>
      <c r="R199" s="47"/>
      <c r="S199" s="47"/>
      <c r="T199" s="48"/>
      <c r="U199" s="49"/>
      <c r="V199" s="46"/>
      <c r="W199" s="47"/>
      <c r="X199" s="47"/>
      <c r="Y199" s="47"/>
      <c r="Z199" s="47"/>
      <c r="AA199" s="48"/>
      <c r="AB199" s="49"/>
    </row>
    <row r="200" spans="1:28" x14ac:dyDescent="0.3">
      <c r="A200" s="38">
        <v>94</v>
      </c>
      <c r="B200" s="50" t="s">
        <v>219</v>
      </c>
      <c r="C200" s="51">
        <v>220</v>
      </c>
      <c r="D200" s="51" t="s">
        <v>220</v>
      </c>
      <c r="E200" s="52">
        <v>80</v>
      </c>
      <c r="F200" s="53">
        <v>0.25</v>
      </c>
      <c r="G200" s="41">
        <f>E200*8*F200</f>
        <v>160</v>
      </c>
      <c r="H200" s="42" t="s">
        <v>33</v>
      </c>
      <c r="I200" s="43">
        <v>0</v>
      </c>
      <c r="J200" s="43">
        <v>1</v>
      </c>
      <c r="K200" s="43">
        <v>0</v>
      </c>
      <c r="L200" s="43">
        <v>1</v>
      </c>
      <c r="M200" s="44">
        <f>IF(F200=0,0,IF(I200=0,0,1/F200*J200))</f>
        <v>0</v>
      </c>
      <c r="N200" s="45">
        <f>IF(I200=0,0,IF(G200=0,0,E200*8*I200/M200))</f>
        <v>0</v>
      </c>
      <c r="O200" s="46"/>
      <c r="P200" s="47"/>
      <c r="Q200" s="47"/>
      <c r="R200" s="47"/>
      <c r="S200" s="47"/>
      <c r="T200" s="48"/>
      <c r="U200" s="49"/>
      <c r="V200" s="46"/>
      <c r="W200" s="47"/>
      <c r="X200" s="47"/>
      <c r="Y200" s="47"/>
      <c r="Z200" s="47"/>
      <c r="AA200" s="48"/>
      <c r="AB200" s="49"/>
    </row>
    <row r="201" spans="1:28" x14ac:dyDescent="0.3">
      <c r="A201" s="38"/>
      <c r="B201" s="37"/>
      <c r="C201" s="38"/>
      <c r="D201" s="38"/>
      <c r="E201" s="39"/>
      <c r="F201" s="40"/>
      <c r="G201" s="41"/>
      <c r="H201" s="42" t="s">
        <v>34</v>
      </c>
      <c r="I201" s="43"/>
      <c r="J201" s="43"/>
      <c r="K201" s="43"/>
      <c r="L201" s="43"/>
      <c r="M201" s="44"/>
      <c r="N201" s="45"/>
      <c r="O201" s="46"/>
      <c r="P201" s="47"/>
      <c r="Q201" s="47"/>
      <c r="R201" s="47"/>
      <c r="S201" s="47"/>
      <c r="T201" s="48"/>
      <c r="U201" s="49"/>
      <c r="V201" s="46"/>
      <c r="W201" s="47"/>
      <c r="X201" s="47"/>
      <c r="Y201" s="47"/>
      <c r="Z201" s="47"/>
      <c r="AA201" s="48"/>
      <c r="AB201" s="49"/>
    </row>
    <row r="202" spans="1:28" x14ac:dyDescent="0.3">
      <c r="A202" s="38">
        <v>95</v>
      </c>
      <c r="B202" s="50" t="s">
        <v>221</v>
      </c>
      <c r="C202" s="51">
        <v>222</v>
      </c>
      <c r="D202" s="51" t="s">
        <v>222</v>
      </c>
      <c r="E202" s="52">
        <v>176</v>
      </c>
      <c r="F202" s="53">
        <v>0.25</v>
      </c>
      <c r="G202" s="41">
        <f>E202*8*F202</f>
        <v>352</v>
      </c>
      <c r="H202" s="42" t="s">
        <v>33</v>
      </c>
      <c r="I202" s="43">
        <v>0</v>
      </c>
      <c r="J202" s="43">
        <v>1</v>
      </c>
      <c r="K202" s="43">
        <v>0</v>
      </c>
      <c r="L202" s="43">
        <v>1</v>
      </c>
      <c r="M202" s="44">
        <f>IF(F202=0,0,IF(I202=0,0,1/F202*J202))</f>
        <v>0</v>
      </c>
      <c r="N202" s="45">
        <f>IF(I202=0,0,IF(G202=0,0,E202*8*I202/M202))</f>
        <v>0</v>
      </c>
      <c r="O202" s="46"/>
      <c r="P202" s="47"/>
      <c r="Q202" s="47"/>
      <c r="R202" s="47"/>
      <c r="S202" s="47"/>
      <c r="T202" s="48"/>
      <c r="U202" s="49"/>
      <c r="V202" s="46"/>
      <c r="W202" s="47"/>
      <c r="X202" s="47"/>
      <c r="Y202" s="47"/>
      <c r="Z202" s="47"/>
      <c r="AA202" s="48"/>
      <c r="AB202" s="49"/>
    </row>
    <row r="203" spans="1:28" x14ac:dyDescent="0.3">
      <c r="A203" s="38"/>
      <c r="B203" s="37"/>
      <c r="C203" s="38"/>
      <c r="D203" s="38"/>
      <c r="E203" s="39"/>
      <c r="F203" s="40"/>
      <c r="G203" s="41"/>
      <c r="H203" s="42" t="s">
        <v>34</v>
      </c>
      <c r="I203" s="43"/>
      <c r="J203" s="43"/>
      <c r="K203" s="43"/>
      <c r="L203" s="43"/>
      <c r="M203" s="44"/>
      <c r="N203" s="45"/>
      <c r="O203" s="46"/>
      <c r="P203" s="47"/>
      <c r="Q203" s="47"/>
      <c r="R203" s="47"/>
      <c r="S203" s="47"/>
      <c r="T203" s="48"/>
      <c r="U203" s="49"/>
      <c r="V203" s="46"/>
      <c r="W203" s="47"/>
      <c r="X203" s="47"/>
      <c r="Y203" s="47"/>
      <c r="Z203" s="47"/>
      <c r="AA203" s="48"/>
      <c r="AB203" s="49"/>
    </row>
    <row r="204" spans="1:28" x14ac:dyDescent="0.3">
      <c r="A204" s="38">
        <v>96</v>
      </c>
      <c r="B204" s="50" t="s">
        <v>223</v>
      </c>
      <c r="C204" s="51">
        <v>223</v>
      </c>
      <c r="D204" s="51" t="s">
        <v>224</v>
      </c>
      <c r="E204" s="52">
        <v>32</v>
      </c>
      <c r="F204" s="53">
        <v>10</v>
      </c>
      <c r="G204" s="41">
        <f>E204*8*F204</f>
        <v>2560</v>
      </c>
      <c r="H204" s="42" t="s">
        <v>33</v>
      </c>
      <c r="I204" s="43">
        <v>0</v>
      </c>
      <c r="J204" s="43">
        <v>1</v>
      </c>
      <c r="K204" s="43">
        <v>0</v>
      </c>
      <c r="L204" s="43">
        <v>1</v>
      </c>
      <c r="M204" s="44">
        <f>IF(F204=0,0,IF(I204=0,0,1/F204*J204))</f>
        <v>0</v>
      </c>
      <c r="N204" s="45">
        <f>IF(I204=0,0,IF(G204=0,0,E204*8*I204/M204))</f>
        <v>0</v>
      </c>
      <c r="O204" s="46"/>
      <c r="P204" s="47"/>
      <c r="Q204" s="47"/>
      <c r="R204" s="47"/>
      <c r="S204" s="47"/>
      <c r="T204" s="48"/>
      <c r="U204" s="49"/>
      <c r="V204" s="46"/>
      <c r="W204" s="47"/>
      <c r="X204" s="47"/>
      <c r="Y204" s="47"/>
      <c r="Z204" s="47"/>
      <c r="AA204" s="48"/>
      <c r="AB204" s="49"/>
    </row>
    <row r="205" spans="1:28" x14ac:dyDescent="0.3">
      <c r="A205" s="38"/>
      <c r="B205" s="37"/>
      <c r="C205" s="38"/>
      <c r="D205" s="38"/>
      <c r="E205" s="39"/>
      <c r="F205" s="40"/>
      <c r="G205" s="41"/>
      <c r="H205" s="42" t="s">
        <v>34</v>
      </c>
      <c r="I205" s="43"/>
      <c r="J205" s="43"/>
      <c r="K205" s="43"/>
      <c r="L205" s="43"/>
      <c r="M205" s="44"/>
      <c r="N205" s="45"/>
      <c r="O205" s="46"/>
      <c r="P205" s="47"/>
      <c r="Q205" s="47"/>
      <c r="R205" s="47"/>
      <c r="S205" s="47"/>
      <c r="T205" s="48"/>
      <c r="U205" s="49"/>
      <c r="V205" s="46"/>
      <c r="W205" s="47"/>
      <c r="X205" s="47"/>
      <c r="Y205" s="47"/>
      <c r="Z205" s="47"/>
      <c r="AA205" s="48"/>
      <c r="AB205" s="49"/>
    </row>
    <row r="206" spans="1:28" x14ac:dyDescent="0.3">
      <c r="A206" s="38">
        <v>97</v>
      </c>
      <c r="B206" s="50" t="s">
        <v>225</v>
      </c>
      <c r="C206" s="51">
        <v>224</v>
      </c>
      <c r="D206" s="51" t="s">
        <v>226</v>
      </c>
      <c r="E206" s="52">
        <v>88</v>
      </c>
      <c r="F206" s="53">
        <v>0.25</v>
      </c>
      <c r="G206" s="41">
        <f>E206*8*F206</f>
        <v>176</v>
      </c>
      <c r="H206" s="42" t="s">
        <v>33</v>
      </c>
      <c r="I206" s="43">
        <v>0</v>
      </c>
      <c r="J206" s="43">
        <v>1</v>
      </c>
      <c r="K206" s="43">
        <v>0</v>
      </c>
      <c r="L206" s="43">
        <v>1</v>
      </c>
      <c r="M206" s="44">
        <f>IF(F206=0,0,IF(I206=0,0,1/F206*J206))</f>
        <v>0</v>
      </c>
      <c r="N206" s="45">
        <f>IF(I206=0,0,IF(G206=0,0,E206*8*I206/M206))</f>
        <v>0</v>
      </c>
      <c r="O206" s="46"/>
      <c r="P206" s="47"/>
      <c r="Q206" s="47"/>
      <c r="R206" s="47"/>
      <c r="S206" s="47"/>
      <c r="T206" s="48"/>
      <c r="U206" s="49"/>
      <c r="V206" s="46"/>
      <c r="W206" s="47"/>
      <c r="X206" s="47"/>
      <c r="Y206" s="47"/>
      <c r="Z206" s="47"/>
      <c r="AA206" s="48"/>
      <c r="AB206" s="49"/>
    </row>
    <row r="207" spans="1:28" x14ac:dyDescent="0.3">
      <c r="A207" s="38"/>
      <c r="B207" s="37"/>
      <c r="C207" s="38"/>
      <c r="D207" s="38"/>
      <c r="E207" s="39"/>
      <c r="F207" s="40"/>
      <c r="G207" s="41"/>
      <c r="H207" s="42" t="s">
        <v>34</v>
      </c>
      <c r="I207" s="43"/>
      <c r="J207" s="43"/>
      <c r="K207" s="43"/>
      <c r="L207" s="43"/>
      <c r="M207" s="44"/>
      <c r="N207" s="45"/>
      <c r="O207" s="46"/>
      <c r="P207" s="47"/>
      <c r="Q207" s="47"/>
      <c r="R207" s="47"/>
      <c r="S207" s="47"/>
      <c r="T207" s="48"/>
      <c r="U207" s="49"/>
      <c r="V207" s="46"/>
      <c r="W207" s="47"/>
      <c r="X207" s="47"/>
      <c r="Y207" s="47"/>
      <c r="Z207" s="47"/>
      <c r="AA207" s="48"/>
      <c r="AB207" s="49"/>
    </row>
    <row r="208" spans="1:28" x14ac:dyDescent="0.3">
      <c r="A208" s="38">
        <v>98</v>
      </c>
      <c r="B208" s="50" t="s">
        <v>227</v>
      </c>
      <c r="C208" s="51">
        <v>226</v>
      </c>
      <c r="D208" s="51" t="s">
        <v>228</v>
      </c>
      <c r="E208" s="52">
        <v>72</v>
      </c>
      <c r="F208" s="53">
        <v>10</v>
      </c>
      <c r="G208" s="41">
        <f>E208*8*F208</f>
        <v>5760</v>
      </c>
      <c r="H208" s="42" t="s">
        <v>33</v>
      </c>
      <c r="I208" s="43">
        <v>1</v>
      </c>
      <c r="J208" s="43">
        <v>10</v>
      </c>
      <c r="K208" s="43">
        <v>0</v>
      </c>
      <c r="L208" s="43">
        <v>1</v>
      </c>
      <c r="M208" s="44">
        <f>IF(F208=0,0,IF(I208=0,0,1/F208*J208))</f>
        <v>1</v>
      </c>
      <c r="N208" s="45">
        <f>IF(I208=0,0,IF(G208=0,0,E208*8*I208/M208))</f>
        <v>576</v>
      </c>
      <c r="O208" s="46"/>
      <c r="P208" s="47"/>
      <c r="Q208" s="47"/>
      <c r="R208" s="47"/>
      <c r="S208" s="47"/>
      <c r="T208" s="48"/>
      <c r="U208" s="49"/>
      <c r="V208" s="46"/>
      <c r="W208" s="47"/>
      <c r="X208" s="47"/>
      <c r="Y208" s="47"/>
      <c r="Z208" s="47"/>
      <c r="AA208" s="48"/>
      <c r="AB208" s="49"/>
    </row>
    <row r="209" spans="1:28" x14ac:dyDescent="0.3">
      <c r="A209" s="38"/>
      <c r="B209" s="37"/>
      <c r="C209" s="38"/>
      <c r="D209" s="38"/>
      <c r="E209" s="39"/>
      <c r="F209" s="40"/>
      <c r="G209" s="41"/>
      <c r="H209" s="42" t="s">
        <v>34</v>
      </c>
      <c r="I209" s="43"/>
      <c r="J209" s="43"/>
      <c r="K209" s="43"/>
      <c r="L209" s="43"/>
      <c r="M209" s="44"/>
      <c r="N209" s="45"/>
      <c r="O209" s="46"/>
      <c r="P209" s="47"/>
      <c r="Q209" s="47"/>
      <c r="R209" s="47"/>
      <c r="S209" s="47"/>
      <c r="T209" s="48"/>
      <c r="U209" s="49"/>
      <c r="V209" s="46"/>
      <c r="W209" s="47"/>
      <c r="X209" s="47"/>
      <c r="Y209" s="47"/>
      <c r="Z209" s="47"/>
      <c r="AA209" s="48"/>
      <c r="AB209" s="49"/>
    </row>
    <row r="210" spans="1:28" x14ac:dyDescent="0.3">
      <c r="A210" s="38">
        <v>99</v>
      </c>
      <c r="B210" s="50" t="s">
        <v>229</v>
      </c>
      <c r="C210" s="51">
        <v>227</v>
      </c>
      <c r="D210" s="51" t="s">
        <v>230</v>
      </c>
      <c r="E210" s="52">
        <v>536</v>
      </c>
      <c r="F210" s="53">
        <v>0.25</v>
      </c>
      <c r="G210" s="41">
        <f>E210*8*F210</f>
        <v>1072</v>
      </c>
      <c r="H210" s="42" t="s">
        <v>33</v>
      </c>
      <c r="I210" s="43">
        <v>0</v>
      </c>
      <c r="J210" s="43">
        <v>1</v>
      </c>
      <c r="K210" s="43">
        <v>0</v>
      </c>
      <c r="L210" s="43">
        <v>1</v>
      </c>
      <c r="M210" s="44">
        <f>IF(F210=0,0,IF(I210=0,0,1/F210*J210))</f>
        <v>0</v>
      </c>
      <c r="N210" s="45">
        <f>IF(I210=0,0,IF(G210=0,0,E210*8*I210/M210))</f>
        <v>0</v>
      </c>
      <c r="O210" s="46"/>
      <c r="P210" s="47"/>
      <c r="Q210" s="47"/>
      <c r="R210" s="47"/>
      <c r="S210" s="47"/>
      <c r="T210" s="48"/>
      <c r="U210" s="49"/>
      <c r="V210" s="46"/>
      <c r="W210" s="47"/>
      <c r="X210" s="47"/>
      <c r="Y210" s="47"/>
      <c r="Z210" s="47"/>
      <c r="AA210" s="48"/>
      <c r="AB210" s="49"/>
    </row>
    <row r="211" spans="1:28" x14ac:dyDescent="0.3">
      <c r="A211" s="38"/>
      <c r="B211" s="37"/>
      <c r="C211" s="38"/>
      <c r="D211" s="38"/>
      <c r="E211" s="39"/>
      <c r="F211" s="40"/>
      <c r="G211" s="41"/>
      <c r="H211" s="42" t="s">
        <v>34</v>
      </c>
      <c r="I211" s="43"/>
      <c r="J211" s="43"/>
      <c r="K211" s="43"/>
      <c r="L211" s="43"/>
      <c r="M211" s="44"/>
      <c r="N211" s="45"/>
      <c r="O211" s="46"/>
      <c r="P211" s="47"/>
      <c r="Q211" s="47"/>
      <c r="R211" s="47"/>
      <c r="S211" s="47"/>
      <c r="T211" s="48"/>
      <c r="U211" s="49"/>
      <c r="V211" s="46"/>
      <c r="W211" s="47"/>
      <c r="X211" s="47"/>
      <c r="Y211" s="47"/>
      <c r="Z211" s="47"/>
      <c r="AA211" s="48"/>
      <c r="AB211" s="49"/>
    </row>
    <row r="212" spans="1:28" x14ac:dyDescent="0.3">
      <c r="A212" s="38">
        <v>100</v>
      </c>
      <c r="B212" s="50" t="s">
        <v>231</v>
      </c>
      <c r="C212" s="51">
        <v>229</v>
      </c>
      <c r="D212" s="51" t="s">
        <v>232</v>
      </c>
      <c r="E212" s="52">
        <v>92</v>
      </c>
      <c r="F212" s="53">
        <v>0.25</v>
      </c>
      <c r="G212" s="41">
        <f>E212*8*F212</f>
        <v>184</v>
      </c>
      <c r="H212" s="42" t="s">
        <v>33</v>
      </c>
      <c r="I212" s="43">
        <v>0</v>
      </c>
      <c r="J212" s="43">
        <v>1</v>
      </c>
      <c r="K212" s="43">
        <v>0</v>
      </c>
      <c r="L212" s="43">
        <v>1</v>
      </c>
      <c r="M212" s="44">
        <f>IF(F212=0,0,IF(I212=0,0,1/F212*J212))</f>
        <v>0</v>
      </c>
      <c r="N212" s="45">
        <f>IF(I212=0,0,IF(G212=0,0,E212*8*I212/M212))</f>
        <v>0</v>
      </c>
      <c r="O212" s="46"/>
      <c r="P212" s="47"/>
      <c r="Q212" s="47"/>
      <c r="R212" s="47"/>
      <c r="S212" s="47"/>
      <c r="T212" s="48"/>
      <c r="U212" s="49"/>
      <c r="V212" s="46"/>
      <c r="W212" s="47"/>
      <c r="X212" s="47"/>
      <c r="Y212" s="47"/>
      <c r="Z212" s="47"/>
      <c r="AA212" s="48"/>
      <c r="AB212" s="49"/>
    </row>
    <row r="213" spans="1:28" x14ac:dyDescent="0.3">
      <c r="A213" s="38"/>
      <c r="B213" s="37"/>
      <c r="C213" s="38"/>
      <c r="D213" s="38"/>
      <c r="E213" s="39"/>
      <c r="F213" s="40"/>
      <c r="G213" s="41"/>
      <c r="H213" s="42" t="s">
        <v>34</v>
      </c>
      <c r="I213" s="43"/>
      <c r="J213" s="43"/>
      <c r="K213" s="43"/>
      <c r="L213" s="43"/>
      <c r="M213" s="44"/>
      <c r="N213" s="45"/>
      <c r="O213" s="46"/>
      <c r="P213" s="47"/>
      <c r="Q213" s="47"/>
      <c r="R213" s="47"/>
      <c r="S213" s="47"/>
      <c r="T213" s="48"/>
      <c r="U213" s="49"/>
      <c r="V213" s="46"/>
      <c r="W213" s="47"/>
      <c r="X213" s="47"/>
      <c r="Y213" s="47"/>
      <c r="Z213" s="47"/>
      <c r="AA213" s="48"/>
      <c r="AB213" s="49"/>
    </row>
    <row r="214" spans="1:28" x14ac:dyDescent="0.3">
      <c r="A214" s="38">
        <v>101</v>
      </c>
      <c r="B214" s="50" t="s">
        <v>233</v>
      </c>
      <c r="C214" s="51">
        <v>230</v>
      </c>
      <c r="D214" s="51" t="s">
        <v>234</v>
      </c>
      <c r="E214" s="52">
        <v>160</v>
      </c>
      <c r="F214" s="53">
        <v>20</v>
      </c>
      <c r="G214" s="41">
        <f>E214*8*F214</f>
        <v>25600</v>
      </c>
      <c r="H214" s="42" t="s">
        <v>33</v>
      </c>
      <c r="I214" s="43">
        <v>0</v>
      </c>
      <c r="J214" s="43">
        <v>1</v>
      </c>
      <c r="K214" s="43">
        <v>0</v>
      </c>
      <c r="L214" s="43">
        <v>1</v>
      </c>
      <c r="M214" s="44">
        <f>IF(F214=0,0,IF(I214=0,0,1/F214*J214))</f>
        <v>0</v>
      </c>
      <c r="N214" s="45">
        <f>IF(I214=0,0,IF(G214=0,0,E214*8*I214/M214))</f>
        <v>0</v>
      </c>
      <c r="O214" s="46"/>
      <c r="P214" s="47"/>
      <c r="Q214" s="47"/>
      <c r="R214" s="47"/>
      <c r="S214" s="47"/>
      <c r="T214" s="48"/>
      <c r="U214" s="49"/>
      <c r="V214" s="46"/>
      <c r="W214" s="47"/>
      <c r="X214" s="47"/>
      <c r="Y214" s="47"/>
      <c r="Z214" s="47"/>
      <c r="AA214" s="48"/>
      <c r="AB214" s="49"/>
    </row>
    <row r="215" spans="1:28" x14ac:dyDescent="0.3">
      <c r="A215" s="38"/>
      <c r="B215" s="37"/>
      <c r="C215" s="38"/>
      <c r="D215" s="38"/>
      <c r="E215" s="39"/>
      <c r="F215" s="40"/>
      <c r="G215" s="41"/>
      <c r="H215" s="42" t="s">
        <v>34</v>
      </c>
      <c r="I215" s="43"/>
      <c r="J215" s="43"/>
      <c r="K215" s="43"/>
      <c r="L215" s="43"/>
      <c r="M215" s="44"/>
      <c r="N215" s="45"/>
      <c r="O215" s="46"/>
      <c r="P215" s="47"/>
      <c r="Q215" s="47"/>
      <c r="R215" s="47"/>
      <c r="S215" s="47"/>
      <c r="T215" s="48"/>
      <c r="U215" s="49"/>
      <c r="V215" s="46"/>
      <c r="W215" s="47"/>
      <c r="X215" s="47"/>
      <c r="Y215" s="47"/>
      <c r="Z215" s="47"/>
      <c r="AA215" s="48"/>
      <c r="AB215" s="49"/>
    </row>
    <row r="216" spans="1:28" x14ac:dyDescent="0.3">
      <c r="A216" s="38">
        <v>102</v>
      </c>
      <c r="B216" s="50" t="s">
        <v>235</v>
      </c>
      <c r="C216" s="51">
        <v>233</v>
      </c>
      <c r="D216" s="51" t="s">
        <v>236</v>
      </c>
      <c r="E216" s="52">
        <v>140</v>
      </c>
      <c r="F216" s="53">
        <v>10</v>
      </c>
      <c r="G216" s="41">
        <f>E216*8*F216</f>
        <v>11200</v>
      </c>
      <c r="H216" s="42" t="s">
        <v>33</v>
      </c>
      <c r="I216" s="43">
        <v>0</v>
      </c>
      <c r="J216" s="43">
        <v>1</v>
      </c>
      <c r="K216" s="43">
        <v>0</v>
      </c>
      <c r="L216" s="43">
        <v>1</v>
      </c>
      <c r="M216" s="44">
        <f>IF(F216=0,0,IF(I216=0,0,1/F216*J216))</f>
        <v>0</v>
      </c>
      <c r="N216" s="45">
        <f>IF(I216=0,0,IF(G216=0,0,E216*8*I216/M216))</f>
        <v>0</v>
      </c>
      <c r="O216" s="46"/>
      <c r="P216" s="47"/>
      <c r="Q216" s="47"/>
      <c r="R216" s="47"/>
      <c r="S216" s="47"/>
      <c r="T216" s="48"/>
      <c r="U216" s="49"/>
      <c r="V216" s="46"/>
      <c r="W216" s="47"/>
      <c r="X216" s="47"/>
      <c r="Y216" s="47"/>
      <c r="Z216" s="47"/>
      <c r="AA216" s="48"/>
      <c r="AB216" s="49"/>
    </row>
    <row r="217" spans="1:28" x14ac:dyDescent="0.3">
      <c r="A217" s="38"/>
      <c r="B217" s="37"/>
      <c r="C217" s="38"/>
      <c r="D217" s="38"/>
      <c r="E217" s="39"/>
      <c r="F217" s="40"/>
      <c r="G217" s="41"/>
      <c r="H217" s="42" t="s">
        <v>34</v>
      </c>
      <c r="I217" s="43"/>
      <c r="J217" s="43"/>
      <c r="K217" s="43"/>
      <c r="L217" s="43"/>
      <c r="M217" s="44"/>
      <c r="N217" s="45"/>
      <c r="O217" s="46"/>
      <c r="P217" s="47"/>
      <c r="Q217" s="47"/>
      <c r="R217" s="47"/>
      <c r="S217" s="47"/>
      <c r="T217" s="48"/>
      <c r="U217" s="49"/>
      <c r="V217" s="46"/>
      <c r="W217" s="47"/>
      <c r="X217" s="47"/>
      <c r="Y217" s="47"/>
      <c r="Z217" s="47"/>
      <c r="AA217" s="48"/>
      <c r="AB217" s="49"/>
    </row>
    <row r="218" spans="1:28" x14ac:dyDescent="0.3">
      <c r="A218" s="38">
        <v>103</v>
      </c>
      <c r="B218" s="50" t="s">
        <v>237</v>
      </c>
      <c r="C218" s="51">
        <v>234</v>
      </c>
      <c r="D218" s="51" t="s">
        <v>238</v>
      </c>
      <c r="E218" s="52">
        <v>76</v>
      </c>
      <c r="F218" s="53">
        <v>0</v>
      </c>
      <c r="G218" s="41">
        <f>E218*8*F218</f>
        <v>0</v>
      </c>
      <c r="H218" s="42" t="s">
        <v>33</v>
      </c>
      <c r="I218" s="43">
        <v>1</v>
      </c>
      <c r="J218" s="43">
        <v>1</v>
      </c>
      <c r="K218" s="43">
        <v>0</v>
      </c>
      <c r="L218" s="43">
        <v>1</v>
      </c>
      <c r="M218" s="44">
        <f>IF(F218=0,0,IF(I218=0,0,1/F218*J218))</f>
        <v>0</v>
      </c>
      <c r="N218" s="45">
        <f>IF(I218=0,0,IF(G218=0,0,E218*8*I218/M218))</f>
        <v>0</v>
      </c>
      <c r="O218" s="46"/>
      <c r="P218" s="47"/>
      <c r="Q218" s="47"/>
      <c r="R218" s="47"/>
      <c r="S218" s="47"/>
      <c r="T218" s="48"/>
      <c r="U218" s="49"/>
      <c r="V218" s="46"/>
      <c r="W218" s="47"/>
      <c r="X218" s="47"/>
      <c r="Y218" s="47"/>
      <c r="Z218" s="47"/>
      <c r="AA218" s="48"/>
      <c r="AB218" s="49"/>
    </row>
    <row r="219" spans="1:28" x14ac:dyDescent="0.3">
      <c r="A219" s="38"/>
      <c r="B219" s="37"/>
      <c r="C219" s="38"/>
      <c r="D219" s="38"/>
      <c r="E219" s="39"/>
      <c r="F219" s="40"/>
      <c r="G219" s="41"/>
      <c r="H219" s="42" t="s">
        <v>34</v>
      </c>
      <c r="I219" s="43"/>
      <c r="J219" s="43"/>
      <c r="K219" s="43"/>
      <c r="L219" s="43"/>
      <c r="M219" s="44"/>
      <c r="N219" s="45"/>
      <c r="O219" s="46"/>
      <c r="P219" s="47"/>
      <c r="Q219" s="47"/>
      <c r="R219" s="47"/>
      <c r="S219" s="47"/>
      <c r="T219" s="48"/>
      <c r="U219" s="49"/>
      <c r="V219" s="46"/>
      <c r="W219" s="47"/>
      <c r="X219" s="47"/>
      <c r="Y219" s="47"/>
      <c r="Z219" s="47"/>
      <c r="AA219" s="48"/>
      <c r="AB219" s="49"/>
    </row>
    <row r="220" spans="1:28" x14ac:dyDescent="0.3">
      <c r="A220" s="38">
        <v>104</v>
      </c>
      <c r="B220" s="50" t="s">
        <v>239</v>
      </c>
      <c r="C220" s="51">
        <v>235</v>
      </c>
      <c r="D220" s="51" t="s">
        <v>240</v>
      </c>
      <c r="E220" s="52">
        <v>40</v>
      </c>
      <c r="F220" s="53">
        <v>1</v>
      </c>
      <c r="G220" s="41">
        <f>E220*8*F220</f>
        <v>320</v>
      </c>
      <c r="H220" s="42" t="s">
        <v>33</v>
      </c>
      <c r="I220" s="43">
        <v>0</v>
      </c>
      <c r="J220" s="43">
        <v>1</v>
      </c>
      <c r="K220" s="43">
        <v>0</v>
      </c>
      <c r="L220" s="43">
        <v>1</v>
      </c>
      <c r="M220" s="44">
        <f>IF(F220=0,0,IF(I220=0,0,1/F220*J220))</f>
        <v>0</v>
      </c>
      <c r="N220" s="45">
        <f>IF(I220=0,0,IF(G220=0,0,E220*8*I220/M220))</f>
        <v>0</v>
      </c>
      <c r="O220" s="46"/>
      <c r="P220" s="47"/>
      <c r="Q220" s="47"/>
      <c r="R220" s="47"/>
      <c r="S220" s="47"/>
      <c r="T220" s="48"/>
      <c r="U220" s="49"/>
      <c r="V220" s="46"/>
      <c r="W220" s="47"/>
      <c r="X220" s="47"/>
      <c r="Y220" s="47"/>
      <c r="Z220" s="47"/>
      <c r="AA220" s="48"/>
      <c r="AB220" s="49"/>
    </row>
    <row r="221" spans="1:28" x14ac:dyDescent="0.3">
      <c r="A221" s="38"/>
      <c r="B221" s="37"/>
      <c r="C221" s="38"/>
      <c r="D221" s="38"/>
      <c r="E221" s="39"/>
      <c r="F221" s="40"/>
      <c r="G221" s="41"/>
      <c r="H221" s="42" t="s">
        <v>34</v>
      </c>
      <c r="I221" s="43"/>
      <c r="J221" s="43"/>
      <c r="K221" s="43"/>
      <c r="L221" s="43"/>
      <c r="M221" s="44"/>
      <c r="N221" s="45"/>
      <c r="O221" s="46"/>
      <c r="P221" s="47"/>
      <c r="Q221" s="47"/>
      <c r="R221" s="47"/>
      <c r="S221" s="47"/>
      <c r="T221" s="48"/>
      <c r="U221" s="49"/>
      <c r="V221" s="46"/>
      <c r="W221" s="47"/>
      <c r="X221" s="47"/>
      <c r="Y221" s="47"/>
      <c r="Z221" s="47"/>
      <c r="AA221" s="48"/>
      <c r="AB221" s="49"/>
    </row>
    <row r="222" spans="1:28" x14ac:dyDescent="0.3">
      <c r="A222" s="38">
        <v>105</v>
      </c>
      <c r="B222" s="54" t="s">
        <v>241</v>
      </c>
      <c r="C222" s="55">
        <v>253</v>
      </c>
      <c r="D222" s="55" t="s">
        <v>242</v>
      </c>
      <c r="E222" s="56">
        <v>1256</v>
      </c>
      <c r="F222" s="57">
        <v>0</v>
      </c>
      <c r="G222" s="41">
        <f>E222*8*F222</f>
        <v>0</v>
      </c>
      <c r="H222" s="42" t="s">
        <v>33</v>
      </c>
      <c r="I222" s="43">
        <v>0</v>
      </c>
      <c r="J222" s="43">
        <v>1</v>
      </c>
      <c r="K222" s="43">
        <v>0</v>
      </c>
      <c r="L222" s="43">
        <v>1</v>
      </c>
      <c r="M222" s="44">
        <f>IF(F222=0,0,IF(I222=0,0,1/F222*J222))</f>
        <v>0</v>
      </c>
      <c r="N222" s="45">
        <f>IF(I222=0,0,IF(G222=0,0,E222*8*I222/M222))</f>
        <v>0</v>
      </c>
      <c r="O222" s="46"/>
      <c r="P222" s="47"/>
      <c r="Q222" s="47"/>
      <c r="R222" s="47"/>
      <c r="S222" s="47"/>
      <c r="T222" s="48"/>
      <c r="U222" s="49"/>
      <c r="V222" s="46"/>
      <c r="W222" s="47"/>
      <c r="X222" s="47"/>
      <c r="Y222" s="47"/>
      <c r="Z222" s="47"/>
      <c r="AA222" s="48"/>
      <c r="AB222" s="49"/>
    </row>
    <row r="223" spans="1:28" x14ac:dyDescent="0.3">
      <c r="A223" s="38"/>
      <c r="B223" s="37"/>
      <c r="C223" s="38"/>
      <c r="D223" s="38"/>
      <c r="E223" s="39"/>
      <c r="F223" s="40"/>
      <c r="G223" s="41"/>
      <c r="H223" s="42" t="s">
        <v>34</v>
      </c>
      <c r="I223" s="43"/>
      <c r="J223" s="43"/>
      <c r="K223" s="43"/>
      <c r="L223" s="43"/>
      <c r="M223" s="44"/>
      <c r="N223" s="45"/>
      <c r="O223" s="46"/>
      <c r="P223" s="47"/>
      <c r="Q223" s="47"/>
      <c r="R223" s="47"/>
      <c r="S223" s="47"/>
      <c r="T223" s="48"/>
      <c r="U223" s="49"/>
      <c r="V223" s="46"/>
      <c r="W223" s="47"/>
      <c r="X223" s="47"/>
      <c r="Y223" s="47"/>
      <c r="Z223" s="47"/>
      <c r="AA223" s="48"/>
      <c r="AB223" s="49"/>
    </row>
    <row r="224" spans="1:28" x14ac:dyDescent="0.3">
      <c r="A224" s="38">
        <v>106</v>
      </c>
      <c r="B224" s="54" t="s">
        <v>243</v>
      </c>
      <c r="C224" s="55">
        <v>254</v>
      </c>
      <c r="D224" s="55" t="s">
        <v>244</v>
      </c>
      <c r="E224" s="56">
        <v>1256</v>
      </c>
      <c r="F224" s="57">
        <v>0</v>
      </c>
      <c r="G224" s="41">
        <f>E224*8*F224</f>
        <v>0</v>
      </c>
      <c r="H224" s="42" t="s">
        <v>33</v>
      </c>
      <c r="I224" s="43">
        <v>0</v>
      </c>
      <c r="J224" s="43">
        <v>1</v>
      </c>
      <c r="K224" s="43">
        <v>0</v>
      </c>
      <c r="L224" s="43">
        <v>1</v>
      </c>
      <c r="M224" s="44">
        <f>IF(F224=0,0,IF(I224=0,0,1/F224*J224))</f>
        <v>0</v>
      </c>
      <c r="N224" s="45">
        <f>IF(I224=0,0,IF(G224=0,0,E224*8*I224/M224))</f>
        <v>0</v>
      </c>
      <c r="O224" s="46"/>
      <c r="P224" s="47"/>
      <c r="Q224" s="47"/>
      <c r="R224" s="47"/>
      <c r="S224" s="47"/>
      <c r="T224" s="48"/>
      <c r="U224" s="49"/>
      <c r="V224" s="46"/>
      <c r="W224" s="47"/>
      <c r="X224" s="47"/>
      <c r="Y224" s="47"/>
      <c r="Z224" s="47"/>
      <c r="AA224" s="48"/>
      <c r="AB224" s="49"/>
    </row>
    <row r="225" spans="1:28" x14ac:dyDescent="0.3">
      <c r="A225" s="38"/>
      <c r="B225" s="37"/>
      <c r="C225" s="38"/>
      <c r="D225" s="38"/>
      <c r="E225" s="39"/>
      <c r="F225" s="40"/>
      <c r="G225" s="41"/>
      <c r="H225" s="42" t="s">
        <v>34</v>
      </c>
      <c r="I225" s="43"/>
      <c r="J225" s="43"/>
      <c r="K225" s="43"/>
      <c r="L225" s="43"/>
      <c r="M225" s="44"/>
      <c r="N225" s="45"/>
      <c r="O225" s="46"/>
      <c r="P225" s="47"/>
      <c r="Q225" s="47"/>
      <c r="R225" s="47"/>
      <c r="S225" s="47"/>
      <c r="T225" s="48"/>
      <c r="U225" s="49"/>
      <c r="V225" s="46"/>
      <c r="W225" s="47"/>
      <c r="X225" s="47"/>
      <c r="Y225" s="47"/>
      <c r="Z225" s="47"/>
      <c r="AA225" s="48"/>
      <c r="AB225" s="49"/>
    </row>
    <row r="226" spans="1:28" x14ac:dyDescent="0.3">
      <c r="A226" s="38">
        <v>107</v>
      </c>
      <c r="B226" s="50" t="s">
        <v>245</v>
      </c>
      <c r="C226" s="51">
        <v>258</v>
      </c>
      <c r="D226" s="51" t="s">
        <v>246</v>
      </c>
      <c r="E226" s="52">
        <v>162</v>
      </c>
      <c r="F226" s="53">
        <v>1</v>
      </c>
      <c r="G226" s="41">
        <f>E226*8*F226</f>
        <v>1296</v>
      </c>
      <c r="H226" s="42" t="s">
        <v>33</v>
      </c>
      <c r="I226" s="43">
        <v>1</v>
      </c>
      <c r="J226" s="43">
        <v>60</v>
      </c>
      <c r="K226" s="43">
        <v>0</v>
      </c>
      <c r="L226" s="43">
        <v>1</v>
      </c>
      <c r="M226" s="44">
        <f>IF(F226=0,0,IF(I226=0,0,1/F226*J226))</f>
        <v>60</v>
      </c>
      <c r="N226" s="45">
        <f>IF(I226=0,0,IF(G226=0,0,E226*8*I226/M226))</f>
        <v>21.6</v>
      </c>
      <c r="O226" s="46"/>
      <c r="P226" s="47"/>
      <c r="Q226" s="47"/>
      <c r="R226" s="47"/>
      <c r="S226" s="47"/>
      <c r="T226" s="48"/>
      <c r="U226" s="49"/>
      <c r="V226" s="46"/>
      <c r="W226" s="47"/>
      <c r="X226" s="47"/>
      <c r="Y226" s="47"/>
      <c r="Z226" s="47"/>
      <c r="AA226" s="48"/>
      <c r="AB226" s="49"/>
    </row>
    <row r="227" spans="1:28" x14ac:dyDescent="0.3">
      <c r="A227" s="38"/>
      <c r="B227" s="37"/>
      <c r="C227" s="38"/>
      <c r="D227" s="38"/>
      <c r="E227" s="39"/>
      <c r="F227" s="40"/>
      <c r="G227" s="41"/>
      <c r="H227" s="42" t="s">
        <v>34</v>
      </c>
      <c r="I227" s="43"/>
      <c r="J227" s="43"/>
      <c r="K227" s="43"/>
      <c r="L227" s="43"/>
      <c r="M227" s="44"/>
      <c r="N227" s="45"/>
      <c r="O227" s="46"/>
      <c r="P227" s="47"/>
      <c r="Q227" s="47"/>
      <c r="R227" s="47"/>
      <c r="S227" s="47"/>
      <c r="T227" s="48"/>
      <c r="U227" s="49"/>
      <c r="V227" s="46"/>
      <c r="W227" s="47"/>
      <c r="X227" s="47"/>
      <c r="Y227" s="47"/>
      <c r="Z227" s="47"/>
      <c r="AA227" s="48"/>
      <c r="AB227" s="49"/>
    </row>
    <row r="228" spans="1:28" x14ac:dyDescent="0.3">
      <c r="A228" s="38">
        <v>108</v>
      </c>
      <c r="B228" s="50" t="s">
        <v>247</v>
      </c>
      <c r="C228" s="51">
        <v>259</v>
      </c>
      <c r="D228" s="51" t="s">
        <v>248</v>
      </c>
      <c r="E228" s="52">
        <v>226</v>
      </c>
      <c r="F228" s="53">
        <v>1</v>
      </c>
      <c r="G228" s="41">
        <f>E228*8*F228</f>
        <v>1808</v>
      </c>
      <c r="H228" s="42" t="s">
        <v>33</v>
      </c>
      <c r="I228" s="43">
        <v>1</v>
      </c>
      <c r="J228" s="43">
        <v>60</v>
      </c>
      <c r="K228" s="43">
        <v>0</v>
      </c>
      <c r="L228" s="43">
        <v>1</v>
      </c>
      <c r="M228" s="44">
        <f>IF(F228=0,0,IF(I228=0,0,1/F228*J228))</f>
        <v>60</v>
      </c>
      <c r="N228" s="45">
        <f>IF(I228=0,0,IF(G228=0,0,E228*8*I228/M228))</f>
        <v>30.133333333333333</v>
      </c>
      <c r="O228" s="46"/>
      <c r="P228" s="47"/>
      <c r="Q228" s="47"/>
      <c r="R228" s="47"/>
      <c r="S228" s="47"/>
      <c r="T228" s="48"/>
      <c r="U228" s="49"/>
      <c r="V228" s="46"/>
      <c r="W228" s="47"/>
      <c r="X228" s="47"/>
      <c r="Y228" s="47"/>
      <c r="Z228" s="47"/>
      <c r="AA228" s="48"/>
      <c r="AB228" s="49"/>
    </row>
    <row r="229" spans="1:28" x14ac:dyDescent="0.3">
      <c r="A229" s="38"/>
      <c r="B229" s="37"/>
      <c r="C229" s="38"/>
      <c r="D229" s="38"/>
      <c r="E229" s="39"/>
      <c r="F229" s="40"/>
      <c r="G229" s="41"/>
      <c r="H229" s="42" t="s">
        <v>34</v>
      </c>
      <c r="I229" s="43"/>
      <c r="J229" s="43"/>
      <c r="K229" s="43"/>
      <c r="L229" s="43"/>
      <c r="M229" s="44"/>
      <c r="N229" s="45"/>
      <c r="O229" s="46"/>
      <c r="P229" s="47"/>
      <c r="Q229" s="47"/>
      <c r="R229" s="47"/>
      <c r="S229" s="47"/>
      <c r="T229" s="48"/>
      <c r="U229" s="49"/>
      <c r="V229" s="46"/>
      <c r="W229" s="47"/>
      <c r="X229" s="47"/>
      <c r="Y229" s="47"/>
      <c r="Z229" s="47"/>
      <c r="AA229" s="48"/>
      <c r="AB229" s="49"/>
    </row>
    <row r="230" spans="1:28" x14ac:dyDescent="0.3">
      <c r="A230" s="38">
        <v>109</v>
      </c>
      <c r="B230" s="50" t="s">
        <v>249</v>
      </c>
      <c r="C230" s="51">
        <v>260</v>
      </c>
      <c r="D230" s="51" t="s">
        <v>250</v>
      </c>
      <c r="E230" s="52">
        <v>218</v>
      </c>
      <c r="F230" s="53">
        <v>1</v>
      </c>
      <c r="G230" s="41">
        <f>E230*8*F230</f>
        <v>1744</v>
      </c>
      <c r="H230" s="42" t="s">
        <v>33</v>
      </c>
      <c r="I230" s="43">
        <v>1</v>
      </c>
      <c r="J230" s="43">
        <v>5</v>
      </c>
      <c r="K230" s="43">
        <v>0</v>
      </c>
      <c r="L230" s="43">
        <v>1</v>
      </c>
      <c r="M230" s="44">
        <f>IF(F230=0,0,IF(I230=0,0,1/F230*J230))</f>
        <v>5</v>
      </c>
      <c r="N230" s="45">
        <f>IF(I230=0,0,IF(G230=0,0,E230*8*I230/M230))</f>
        <v>348.8</v>
      </c>
      <c r="O230" s="46"/>
      <c r="P230" s="47"/>
      <c r="Q230" s="47"/>
      <c r="R230" s="47"/>
      <c r="S230" s="47"/>
      <c r="T230" s="48"/>
      <c r="U230" s="49"/>
      <c r="V230" s="46"/>
      <c r="W230" s="47"/>
      <c r="X230" s="47"/>
      <c r="Y230" s="47"/>
      <c r="Z230" s="47"/>
      <c r="AA230" s="48"/>
      <c r="AB230" s="49"/>
    </row>
    <row r="231" spans="1:28" x14ac:dyDescent="0.3">
      <c r="A231" s="38"/>
      <c r="B231" s="37"/>
      <c r="C231" s="38"/>
      <c r="D231" s="38"/>
      <c r="E231" s="39"/>
      <c r="F231" s="40"/>
      <c r="G231" s="41"/>
      <c r="H231" s="42" t="s">
        <v>34</v>
      </c>
      <c r="I231" s="43"/>
      <c r="J231" s="43"/>
      <c r="K231" s="43"/>
      <c r="L231" s="43"/>
      <c r="M231" s="44"/>
      <c r="N231" s="45"/>
      <c r="O231" s="46"/>
      <c r="P231" s="47"/>
      <c r="Q231" s="47"/>
      <c r="R231" s="47"/>
      <c r="S231" s="47"/>
      <c r="T231" s="48"/>
      <c r="U231" s="49"/>
      <c r="V231" s="46"/>
      <c r="W231" s="47"/>
      <c r="X231" s="47"/>
      <c r="Y231" s="47"/>
      <c r="Z231" s="47"/>
      <c r="AA231" s="48"/>
      <c r="AB231" s="49"/>
    </row>
    <row r="232" spans="1:28" x14ac:dyDescent="0.3">
      <c r="A232" s="38">
        <v>110</v>
      </c>
      <c r="B232" s="50" t="s">
        <v>251</v>
      </c>
      <c r="C232" s="51">
        <v>261</v>
      </c>
      <c r="D232" s="51" t="s">
        <v>252</v>
      </c>
      <c r="E232" s="52">
        <v>34</v>
      </c>
      <c r="F232" s="53">
        <v>1</v>
      </c>
      <c r="G232" s="41">
        <f>E232*8*F232</f>
        <v>272</v>
      </c>
      <c r="H232" s="42" t="s">
        <v>33</v>
      </c>
      <c r="I232" s="43">
        <v>0</v>
      </c>
      <c r="J232" s="43">
        <v>1</v>
      </c>
      <c r="K232" s="43">
        <v>0</v>
      </c>
      <c r="L232" s="43">
        <v>1</v>
      </c>
      <c r="M232" s="44">
        <f>IF(F232=0,0,IF(I232=0,0,1/F232*J232))</f>
        <v>0</v>
      </c>
      <c r="N232" s="45">
        <f>IF(I232=0,0,IF(G232=0,0,E232*8*I232/M232))</f>
        <v>0</v>
      </c>
      <c r="O232" s="46"/>
      <c r="P232" s="47"/>
      <c r="Q232" s="47"/>
      <c r="R232" s="47"/>
      <c r="S232" s="47"/>
      <c r="T232" s="48"/>
      <c r="U232" s="49"/>
      <c r="V232" s="46"/>
      <c r="W232" s="47"/>
      <c r="X232" s="47"/>
      <c r="Y232" s="47"/>
      <c r="Z232" s="47"/>
      <c r="AA232" s="48"/>
      <c r="AB232" s="49"/>
    </row>
    <row r="233" spans="1:28" x14ac:dyDescent="0.3">
      <c r="A233" s="38"/>
      <c r="B233" s="37"/>
      <c r="C233" s="38"/>
      <c r="D233" s="38"/>
      <c r="E233" s="39"/>
      <c r="F233" s="40"/>
      <c r="G233" s="41"/>
      <c r="H233" s="42" t="s">
        <v>34</v>
      </c>
      <c r="I233" s="43"/>
      <c r="J233" s="43"/>
      <c r="K233" s="43"/>
      <c r="L233" s="43"/>
      <c r="M233" s="44"/>
      <c r="N233" s="45"/>
      <c r="O233" s="46"/>
      <c r="P233" s="47"/>
      <c r="Q233" s="47"/>
      <c r="R233" s="47"/>
      <c r="S233" s="47"/>
      <c r="T233" s="48"/>
      <c r="U233" s="49"/>
      <c r="V233" s="46"/>
      <c r="W233" s="47"/>
      <c r="X233" s="47"/>
      <c r="Y233" s="47"/>
      <c r="Z233" s="47"/>
      <c r="AA233" s="48"/>
      <c r="AB233" s="49"/>
    </row>
    <row r="234" spans="1:28" x14ac:dyDescent="0.3">
      <c r="A234" s="38">
        <v>111</v>
      </c>
      <c r="B234" s="50" t="s">
        <v>253</v>
      </c>
      <c r="C234" s="51">
        <v>262</v>
      </c>
      <c r="D234" s="51" t="s">
        <v>254</v>
      </c>
      <c r="E234" s="52">
        <v>74</v>
      </c>
      <c r="F234" s="53">
        <v>0.1</v>
      </c>
      <c r="G234" s="41">
        <f>E234*8*F234</f>
        <v>59.2</v>
      </c>
      <c r="H234" s="42" t="s">
        <v>33</v>
      </c>
      <c r="I234" s="43">
        <v>1</v>
      </c>
      <c r="J234" s="43">
        <v>1</v>
      </c>
      <c r="K234" s="43">
        <v>0</v>
      </c>
      <c r="L234" s="43">
        <v>1</v>
      </c>
      <c r="M234" s="44">
        <f>IF(F234=0,0,IF(I234=0,0,1/F234*J234))</f>
        <v>10</v>
      </c>
      <c r="N234" s="45">
        <f>IF(I234=0,0,IF(G234=0,0,E234*8*I234/M234))</f>
        <v>59.2</v>
      </c>
      <c r="O234" s="46"/>
      <c r="P234" s="47"/>
      <c r="Q234" s="47"/>
      <c r="R234" s="47"/>
      <c r="S234" s="47"/>
      <c r="T234" s="48"/>
      <c r="U234" s="49"/>
      <c r="V234" s="46"/>
      <c r="W234" s="47"/>
      <c r="X234" s="47"/>
      <c r="Y234" s="47"/>
      <c r="Z234" s="47"/>
      <c r="AA234" s="48"/>
      <c r="AB234" s="49"/>
    </row>
    <row r="235" spans="1:28" x14ac:dyDescent="0.3">
      <c r="A235" s="38"/>
      <c r="B235" s="37"/>
      <c r="C235" s="38"/>
      <c r="D235" s="38"/>
      <c r="E235" s="39"/>
      <c r="F235" s="40"/>
      <c r="G235" s="41"/>
      <c r="H235" s="42" t="s">
        <v>34</v>
      </c>
      <c r="I235" s="43"/>
      <c r="J235" s="43"/>
      <c r="K235" s="43"/>
      <c r="L235" s="43"/>
      <c r="M235" s="44"/>
      <c r="N235" s="45"/>
      <c r="O235" s="46"/>
      <c r="P235" s="47"/>
      <c r="Q235" s="47"/>
      <c r="R235" s="47"/>
      <c r="S235" s="47"/>
      <c r="T235" s="48"/>
      <c r="U235" s="49"/>
      <c r="V235" s="46"/>
      <c r="W235" s="47"/>
      <c r="X235" s="47"/>
      <c r="Y235" s="47"/>
      <c r="Z235" s="47"/>
      <c r="AA235" s="48"/>
      <c r="AB235" s="49"/>
    </row>
    <row r="236" spans="1:28" x14ac:dyDescent="0.3">
      <c r="A236" s="38">
        <v>112</v>
      </c>
      <c r="B236" s="50" t="s">
        <v>255</v>
      </c>
      <c r="C236" s="51">
        <v>263</v>
      </c>
      <c r="D236" s="51" t="s">
        <v>256</v>
      </c>
      <c r="E236" s="52">
        <v>98</v>
      </c>
      <c r="F236" s="53">
        <v>1</v>
      </c>
      <c r="G236" s="41">
        <f>E236*8*F236</f>
        <v>784</v>
      </c>
      <c r="H236" s="42" t="s">
        <v>33</v>
      </c>
      <c r="I236" s="43">
        <v>0</v>
      </c>
      <c r="J236" s="43">
        <v>1</v>
      </c>
      <c r="K236" s="43">
        <v>0</v>
      </c>
      <c r="L236" s="43">
        <v>1</v>
      </c>
      <c r="M236" s="44">
        <f>IF(F236=0,0,IF(I236=0,0,1/F236*J236))</f>
        <v>0</v>
      </c>
      <c r="N236" s="45">
        <f>IF(I236=0,0,IF(G236=0,0,E236*8*I236/M236))</f>
        <v>0</v>
      </c>
      <c r="O236" s="46"/>
      <c r="P236" s="47"/>
      <c r="Q236" s="47"/>
      <c r="R236" s="47"/>
      <c r="S236" s="47"/>
      <c r="T236" s="48"/>
      <c r="U236" s="49"/>
      <c r="V236" s="46"/>
      <c r="W236" s="47"/>
      <c r="X236" s="47"/>
      <c r="Y236" s="47"/>
      <c r="Z236" s="47"/>
      <c r="AA236" s="48"/>
      <c r="AB236" s="49"/>
    </row>
    <row r="237" spans="1:28" x14ac:dyDescent="0.3">
      <c r="A237" s="38"/>
      <c r="B237" s="37"/>
      <c r="C237" s="38"/>
      <c r="D237" s="38"/>
      <c r="E237" s="39"/>
      <c r="F237" s="40"/>
      <c r="G237" s="41"/>
      <c r="H237" s="42" t="s">
        <v>34</v>
      </c>
      <c r="I237" s="43"/>
      <c r="J237" s="43"/>
      <c r="K237" s="43"/>
      <c r="L237" s="43"/>
      <c r="M237" s="44"/>
      <c r="N237" s="45"/>
      <c r="O237" s="46"/>
      <c r="P237" s="47"/>
      <c r="Q237" s="47"/>
      <c r="R237" s="47"/>
      <c r="S237" s="47"/>
      <c r="T237" s="48"/>
      <c r="U237" s="49"/>
      <c r="V237" s="46"/>
      <c r="W237" s="47"/>
      <c r="X237" s="47"/>
      <c r="Y237" s="47"/>
      <c r="Z237" s="47"/>
      <c r="AA237" s="48"/>
      <c r="AB237" s="49"/>
    </row>
    <row r="238" spans="1:28" x14ac:dyDescent="0.3">
      <c r="A238" s="38">
        <v>113</v>
      </c>
      <c r="B238" s="50" t="s">
        <v>257</v>
      </c>
      <c r="C238" s="51">
        <v>264</v>
      </c>
      <c r="D238" s="51" t="s">
        <v>258</v>
      </c>
      <c r="E238" s="52">
        <v>190</v>
      </c>
      <c r="F238" s="53">
        <v>1</v>
      </c>
      <c r="G238" s="41">
        <f>E238*8*F238</f>
        <v>1520</v>
      </c>
      <c r="H238" s="42" t="s">
        <v>33</v>
      </c>
      <c r="I238" s="43">
        <v>0</v>
      </c>
      <c r="J238" s="43">
        <v>1</v>
      </c>
      <c r="K238" s="43">
        <v>0</v>
      </c>
      <c r="L238" s="43">
        <v>1</v>
      </c>
      <c r="M238" s="44">
        <f>IF(F238=0,0,IF(I238=0,0,1/F238*J238))</f>
        <v>0</v>
      </c>
      <c r="N238" s="45">
        <f>IF(I238=0,0,IF(G238=0,0,E238*8*I238/M238))</f>
        <v>0</v>
      </c>
      <c r="O238" s="46"/>
      <c r="P238" s="47"/>
      <c r="Q238" s="47"/>
      <c r="R238" s="47"/>
      <c r="S238" s="47"/>
      <c r="T238" s="48"/>
      <c r="U238" s="49"/>
      <c r="V238" s="46"/>
      <c r="W238" s="47"/>
      <c r="X238" s="47"/>
      <c r="Y238" s="47"/>
      <c r="Z238" s="47"/>
      <c r="AA238" s="48"/>
      <c r="AB238" s="49"/>
    </row>
    <row r="239" spans="1:28" x14ac:dyDescent="0.3">
      <c r="A239" s="38"/>
      <c r="B239" s="37"/>
      <c r="C239" s="38"/>
      <c r="D239" s="38"/>
      <c r="E239" s="39"/>
      <c r="F239" s="40"/>
      <c r="G239" s="41"/>
      <c r="H239" s="42" t="s">
        <v>34</v>
      </c>
      <c r="I239" s="43"/>
      <c r="J239" s="43"/>
      <c r="K239" s="43"/>
      <c r="L239" s="43"/>
      <c r="M239" s="44"/>
      <c r="N239" s="45"/>
      <c r="O239" s="46"/>
      <c r="P239" s="47"/>
      <c r="Q239" s="47"/>
      <c r="R239" s="47"/>
      <c r="S239" s="47"/>
      <c r="T239" s="48"/>
      <c r="U239" s="49"/>
      <c r="V239" s="46"/>
      <c r="W239" s="47"/>
      <c r="X239" s="47"/>
      <c r="Y239" s="47"/>
      <c r="Z239" s="47"/>
      <c r="AA239" s="48"/>
      <c r="AB239" s="49"/>
    </row>
    <row r="240" spans="1:28" x14ac:dyDescent="0.3">
      <c r="A240" s="38">
        <v>114</v>
      </c>
      <c r="B240" s="50" t="s">
        <v>259</v>
      </c>
      <c r="C240" s="51">
        <v>265</v>
      </c>
      <c r="D240" s="51" t="s">
        <v>260</v>
      </c>
      <c r="E240" s="52">
        <v>130</v>
      </c>
      <c r="F240" s="53">
        <v>0</v>
      </c>
      <c r="G240" s="41">
        <f>E240*8*F240</f>
        <v>0</v>
      </c>
      <c r="H240" s="42" t="s">
        <v>33</v>
      </c>
      <c r="I240" s="43">
        <v>1</v>
      </c>
      <c r="J240" s="43">
        <v>1</v>
      </c>
      <c r="K240" s="43">
        <v>0</v>
      </c>
      <c r="L240" s="43">
        <v>1</v>
      </c>
      <c r="M240" s="44">
        <f>IF(F240=0,0,IF(I240=0,0,1/F240*J240))</f>
        <v>0</v>
      </c>
      <c r="N240" s="45">
        <f>IF(I240=0,0,IF(G240=0,0,E240*8*I240/M240))</f>
        <v>0</v>
      </c>
      <c r="O240" s="46"/>
      <c r="P240" s="47"/>
      <c r="Q240" s="47"/>
      <c r="R240" s="47"/>
      <c r="S240" s="47"/>
      <c r="T240" s="48"/>
      <c r="U240" s="49"/>
      <c r="V240" s="46"/>
      <c r="W240" s="47"/>
      <c r="X240" s="47"/>
      <c r="Y240" s="47"/>
      <c r="Z240" s="47"/>
      <c r="AA240" s="48"/>
      <c r="AB240" s="49"/>
    </row>
    <row r="241" spans="1:28" x14ac:dyDescent="0.3">
      <c r="A241" s="38"/>
      <c r="B241" s="37"/>
      <c r="C241" s="38"/>
      <c r="D241" s="38"/>
      <c r="E241" s="39"/>
      <c r="F241" s="40"/>
      <c r="G241" s="41"/>
      <c r="H241" s="42" t="s">
        <v>34</v>
      </c>
      <c r="I241" s="43"/>
      <c r="J241" s="43"/>
      <c r="K241" s="43"/>
      <c r="L241" s="43"/>
      <c r="M241" s="44"/>
      <c r="N241" s="45"/>
      <c r="O241" s="46"/>
      <c r="P241" s="47"/>
      <c r="Q241" s="47"/>
      <c r="R241" s="47"/>
      <c r="S241" s="47"/>
      <c r="T241" s="48"/>
      <c r="U241" s="49"/>
      <c r="V241" s="46"/>
      <c r="W241" s="47"/>
      <c r="X241" s="47"/>
      <c r="Y241" s="47"/>
      <c r="Z241" s="47"/>
      <c r="AA241" s="48"/>
      <c r="AB241" s="49"/>
    </row>
    <row r="242" spans="1:28" x14ac:dyDescent="0.3">
      <c r="A242" s="38">
        <v>115</v>
      </c>
      <c r="B242" s="50" t="s">
        <v>261</v>
      </c>
      <c r="C242" s="51">
        <v>266</v>
      </c>
      <c r="D242" s="51" t="s">
        <v>262</v>
      </c>
      <c r="E242" s="52">
        <v>94</v>
      </c>
      <c r="F242" s="53">
        <v>0</v>
      </c>
      <c r="G242" s="41">
        <f>E242*8*F242</f>
        <v>0</v>
      </c>
      <c r="H242" s="42" t="s">
        <v>33</v>
      </c>
      <c r="I242" s="43">
        <v>1</v>
      </c>
      <c r="J242" s="43">
        <v>1</v>
      </c>
      <c r="K242" s="43">
        <v>0</v>
      </c>
      <c r="L242" s="43">
        <v>1</v>
      </c>
      <c r="M242" s="44">
        <f>IF(F242=0,0,IF(I242=0,0,1/F242*J242))</f>
        <v>0</v>
      </c>
      <c r="N242" s="45">
        <f>IF(I242=0,0,IF(G242=0,0,E242*8*I242/M242))</f>
        <v>0</v>
      </c>
      <c r="O242" s="46"/>
      <c r="P242" s="47"/>
      <c r="Q242" s="47"/>
      <c r="R242" s="47"/>
      <c r="S242" s="47"/>
      <c r="T242" s="48"/>
      <c r="U242" s="49"/>
      <c r="V242" s="46"/>
      <c r="W242" s="47"/>
      <c r="X242" s="47"/>
      <c r="Y242" s="47"/>
      <c r="Z242" s="47"/>
      <c r="AA242" s="48"/>
      <c r="AB242" s="49"/>
    </row>
    <row r="243" spans="1:28" x14ac:dyDescent="0.3">
      <c r="A243" s="38"/>
      <c r="B243" s="37"/>
      <c r="C243" s="38"/>
      <c r="D243" s="38"/>
      <c r="E243" s="39"/>
      <c r="F243" s="40"/>
      <c r="G243" s="41"/>
      <c r="H243" s="42" t="s">
        <v>34</v>
      </c>
      <c r="I243" s="43"/>
      <c r="J243" s="43"/>
      <c r="K243" s="43"/>
      <c r="L243" s="43"/>
      <c r="M243" s="44"/>
      <c r="N243" s="45"/>
      <c r="O243" s="46"/>
      <c r="P243" s="47"/>
      <c r="Q243" s="47"/>
      <c r="R243" s="47"/>
      <c r="S243" s="47"/>
      <c r="T243" s="48"/>
      <c r="U243" s="49"/>
      <c r="V243" s="46"/>
      <c r="W243" s="47"/>
      <c r="X243" s="47"/>
      <c r="Y243" s="47"/>
      <c r="Z243" s="47"/>
      <c r="AA243" s="48"/>
      <c r="AB243" s="49"/>
    </row>
    <row r="244" spans="1:28" x14ac:dyDescent="0.3">
      <c r="A244" s="38">
        <v>116</v>
      </c>
      <c r="B244" s="50" t="s">
        <v>263</v>
      </c>
      <c r="C244" s="51">
        <v>267</v>
      </c>
      <c r="D244" s="51" t="s">
        <v>264</v>
      </c>
      <c r="E244" s="52">
        <v>90</v>
      </c>
      <c r="F244" s="53">
        <v>12</v>
      </c>
      <c r="G244" s="41">
        <f>E244*8*F244</f>
        <v>8640</v>
      </c>
      <c r="H244" s="42" t="s">
        <v>33</v>
      </c>
      <c r="I244" s="43">
        <v>0</v>
      </c>
      <c r="J244" s="43">
        <v>1</v>
      </c>
      <c r="K244" s="43">
        <v>0</v>
      </c>
      <c r="L244" s="43">
        <v>1</v>
      </c>
      <c r="M244" s="44">
        <f>IF(F244=0,0,IF(I244=0,0,1/F244*J244))</f>
        <v>0</v>
      </c>
      <c r="N244" s="45">
        <f>IF(I244=0,0,IF(G244=0,0,E244*8*I244/M244))</f>
        <v>0</v>
      </c>
      <c r="O244" s="46"/>
      <c r="P244" s="47"/>
      <c r="Q244" s="47"/>
      <c r="R244" s="47"/>
      <c r="S244" s="47"/>
      <c r="T244" s="48"/>
      <c r="U244" s="49"/>
      <c r="V244" s="46"/>
      <c r="W244" s="47"/>
      <c r="X244" s="47"/>
      <c r="Y244" s="47"/>
      <c r="Z244" s="47"/>
      <c r="AA244" s="48"/>
      <c r="AB244" s="49"/>
    </row>
    <row r="245" spans="1:28" x14ac:dyDescent="0.3">
      <c r="A245" s="38"/>
      <c r="B245" s="37"/>
      <c r="C245" s="38"/>
      <c r="D245" s="38"/>
      <c r="E245" s="39"/>
      <c r="F245" s="40"/>
      <c r="G245" s="41"/>
      <c r="H245" s="42" t="s">
        <v>34</v>
      </c>
      <c r="I245" s="43"/>
      <c r="J245" s="43"/>
      <c r="K245" s="43"/>
      <c r="L245" s="43"/>
      <c r="M245" s="44"/>
      <c r="N245" s="45"/>
      <c r="O245" s="46"/>
      <c r="P245" s="47"/>
      <c r="Q245" s="47"/>
      <c r="R245" s="47"/>
      <c r="S245" s="47"/>
      <c r="T245" s="48"/>
      <c r="U245" s="49"/>
      <c r="V245" s="46"/>
      <c r="W245" s="47"/>
      <c r="X245" s="47"/>
      <c r="Y245" s="47"/>
      <c r="Z245" s="47"/>
      <c r="AA245" s="48"/>
      <c r="AB245" s="49"/>
    </row>
    <row r="246" spans="1:28" x14ac:dyDescent="0.3">
      <c r="A246" s="38">
        <v>117</v>
      </c>
      <c r="B246" s="50" t="s">
        <v>265</v>
      </c>
      <c r="C246" s="51">
        <v>268</v>
      </c>
      <c r="D246" s="51" t="s">
        <v>266</v>
      </c>
      <c r="E246" s="52">
        <v>122</v>
      </c>
      <c r="F246" s="53">
        <v>0</v>
      </c>
      <c r="G246" s="41">
        <f>E246*8*F246</f>
        <v>0</v>
      </c>
      <c r="H246" s="42" t="s">
        <v>33</v>
      </c>
      <c r="I246" s="43">
        <v>1</v>
      </c>
      <c r="J246" s="43">
        <v>1</v>
      </c>
      <c r="K246" s="43">
        <v>0</v>
      </c>
      <c r="L246" s="43">
        <v>1</v>
      </c>
      <c r="M246" s="44">
        <f>IF(F246=0,0,IF(I246=0,0,1/F246*J246))</f>
        <v>0</v>
      </c>
      <c r="N246" s="45">
        <f>IF(I246=0,0,IF(G246=0,0,E246*8*I246/M246))</f>
        <v>0</v>
      </c>
      <c r="O246" s="46"/>
      <c r="P246" s="47"/>
      <c r="Q246" s="47"/>
      <c r="R246" s="47"/>
      <c r="S246" s="47"/>
      <c r="T246" s="48"/>
      <c r="U246" s="49"/>
      <c r="V246" s="46"/>
      <c r="W246" s="47"/>
      <c r="X246" s="47"/>
      <c r="Y246" s="47"/>
      <c r="Z246" s="47"/>
      <c r="AA246" s="48"/>
      <c r="AB246" s="49"/>
    </row>
    <row r="247" spans="1:28" x14ac:dyDescent="0.3">
      <c r="A247" s="38"/>
      <c r="B247" s="37"/>
      <c r="C247" s="38"/>
      <c r="D247" s="38"/>
      <c r="E247" s="39"/>
      <c r="F247" s="40"/>
      <c r="G247" s="41"/>
      <c r="H247" s="42" t="s">
        <v>34</v>
      </c>
      <c r="I247" s="43"/>
      <c r="J247" s="43"/>
      <c r="K247" s="43"/>
      <c r="L247" s="43"/>
      <c r="M247" s="44"/>
      <c r="N247" s="45"/>
      <c r="O247" s="46"/>
      <c r="P247" s="47"/>
      <c r="Q247" s="47"/>
      <c r="R247" s="47"/>
      <c r="S247" s="47"/>
      <c r="T247" s="48"/>
      <c r="U247" s="49"/>
      <c r="V247" s="46"/>
      <c r="W247" s="47"/>
      <c r="X247" s="47"/>
      <c r="Y247" s="47"/>
      <c r="Z247" s="47"/>
      <c r="AA247" s="48"/>
      <c r="AB247" s="49"/>
    </row>
    <row r="248" spans="1:28" x14ac:dyDescent="0.3">
      <c r="A248" s="38">
        <v>118</v>
      </c>
      <c r="B248" s="50" t="s">
        <v>267</v>
      </c>
      <c r="C248" s="51">
        <v>270</v>
      </c>
      <c r="D248" s="51" t="s">
        <v>268</v>
      </c>
      <c r="E248" s="52">
        <v>154</v>
      </c>
      <c r="F248" s="53">
        <v>1</v>
      </c>
      <c r="G248" s="41">
        <f>E248*8*F248</f>
        <v>1232</v>
      </c>
      <c r="H248" s="42" t="s">
        <v>33</v>
      </c>
      <c r="I248" s="43">
        <v>0</v>
      </c>
      <c r="J248" s="43">
        <v>1</v>
      </c>
      <c r="K248" s="43">
        <v>0</v>
      </c>
      <c r="L248" s="43">
        <v>1</v>
      </c>
      <c r="M248" s="44">
        <f>IF(F248=0,0,IF(I248=0,0,1/F248*J248))</f>
        <v>0</v>
      </c>
      <c r="N248" s="45">
        <f>IF(I248=0,0,IF(G248=0,0,E248*8*I248/M248))</f>
        <v>0</v>
      </c>
      <c r="O248" s="46"/>
      <c r="P248" s="47"/>
      <c r="Q248" s="47"/>
      <c r="R248" s="47"/>
      <c r="S248" s="47"/>
      <c r="T248" s="48"/>
      <c r="U248" s="49"/>
      <c r="V248" s="46"/>
      <c r="W248" s="47"/>
      <c r="X248" s="47"/>
      <c r="Y248" s="47"/>
      <c r="Z248" s="47"/>
      <c r="AA248" s="48"/>
      <c r="AB248" s="49"/>
    </row>
    <row r="249" spans="1:28" x14ac:dyDescent="0.3">
      <c r="A249" s="38"/>
      <c r="B249" s="37"/>
      <c r="C249" s="38"/>
      <c r="D249" s="38"/>
      <c r="E249" s="39"/>
      <c r="F249" s="40"/>
      <c r="G249" s="41"/>
      <c r="H249" s="42" t="s">
        <v>34</v>
      </c>
      <c r="I249" s="43"/>
      <c r="J249" s="43"/>
      <c r="K249" s="43"/>
      <c r="L249" s="43"/>
      <c r="M249" s="44"/>
      <c r="N249" s="45"/>
      <c r="O249" s="46"/>
      <c r="P249" s="47"/>
      <c r="Q249" s="47"/>
      <c r="R249" s="47"/>
      <c r="S249" s="47"/>
      <c r="T249" s="48"/>
      <c r="U249" s="49"/>
      <c r="V249" s="46"/>
      <c r="W249" s="47"/>
      <c r="X249" s="47"/>
      <c r="Y249" s="47"/>
      <c r="Z249" s="47"/>
      <c r="AA249" s="48"/>
      <c r="AB249" s="49"/>
    </row>
    <row r="250" spans="1:28" x14ac:dyDescent="0.3">
      <c r="A250" s="38">
        <v>119</v>
      </c>
      <c r="B250" s="50" t="s">
        <v>269</v>
      </c>
      <c r="C250" s="51">
        <v>271</v>
      </c>
      <c r="D250" s="51" t="s">
        <v>270</v>
      </c>
      <c r="E250" s="52">
        <v>106</v>
      </c>
      <c r="F250" s="53">
        <v>0.1</v>
      </c>
      <c r="G250" s="41">
        <f>E250*8*F250</f>
        <v>84.800000000000011</v>
      </c>
      <c r="H250" s="42" t="s">
        <v>33</v>
      </c>
      <c r="I250" s="43">
        <v>1</v>
      </c>
      <c r="J250" s="43">
        <v>1</v>
      </c>
      <c r="K250" s="43">
        <v>0</v>
      </c>
      <c r="L250" s="43">
        <v>1</v>
      </c>
      <c r="M250" s="44">
        <f>IF(F250=0,0,IF(I250=0,0,1/F250*J250))</f>
        <v>10</v>
      </c>
      <c r="N250" s="45">
        <f>IF(I250=0,0,IF(G250=0,0,E250*8*I250/M250))</f>
        <v>84.8</v>
      </c>
      <c r="O250" s="46"/>
      <c r="P250" s="47"/>
      <c r="Q250" s="47"/>
      <c r="R250" s="47"/>
      <c r="S250" s="47"/>
      <c r="T250" s="48"/>
      <c r="U250" s="49"/>
      <c r="V250" s="46"/>
      <c r="W250" s="47"/>
      <c r="X250" s="47"/>
      <c r="Y250" s="47"/>
      <c r="Z250" s="47"/>
      <c r="AA250" s="48"/>
      <c r="AB250" s="49"/>
    </row>
    <row r="251" spans="1:28" x14ac:dyDescent="0.3">
      <c r="A251" s="38"/>
      <c r="B251" s="37"/>
      <c r="C251" s="38"/>
      <c r="D251" s="38"/>
      <c r="E251" s="39"/>
      <c r="F251" s="40"/>
      <c r="G251" s="41"/>
      <c r="H251" s="42" t="s">
        <v>34</v>
      </c>
      <c r="I251" s="43"/>
      <c r="J251" s="43"/>
      <c r="K251" s="43"/>
      <c r="L251" s="43"/>
      <c r="M251" s="44"/>
      <c r="N251" s="45"/>
      <c r="O251" s="46"/>
      <c r="P251" s="47"/>
      <c r="Q251" s="47"/>
      <c r="R251" s="47"/>
      <c r="S251" s="47"/>
      <c r="T251" s="48"/>
      <c r="U251" s="49"/>
      <c r="V251" s="46"/>
      <c r="W251" s="47"/>
      <c r="X251" s="47"/>
      <c r="Y251" s="47"/>
      <c r="Z251" s="47"/>
      <c r="AA251" s="48"/>
      <c r="AB251" s="49"/>
    </row>
    <row r="252" spans="1:28" x14ac:dyDescent="0.3">
      <c r="A252" s="38">
        <v>120</v>
      </c>
      <c r="B252" s="50" t="s">
        <v>271</v>
      </c>
      <c r="C252" s="51">
        <v>272</v>
      </c>
      <c r="D252" s="51" t="s">
        <v>272</v>
      </c>
      <c r="E252" s="52">
        <v>218</v>
      </c>
      <c r="F252" s="53">
        <v>0.1</v>
      </c>
      <c r="G252" s="41">
        <f>E252*8*F252</f>
        <v>174.4</v>
      </c>
      <c r="H252" s="42" t="s">
        <v>33</v>
      </c>
      <c r="I252" s="43">
        <v>1</v>
      </c>
      <c r="J252" s="43">
        <v>1</v>
      </c>
      <c r="K252" s="43">
        <v>0</v>
      </c>
      <c r="L252" s="43">
        <v>1</v>
      </c>
      <c r="M252" s="44">
        <f>IF(F252=0,0,IF(I252=0,0,1/F252*J252))</f>
        <v>10</v>
      </c>
      <c r="N252" s="45">
        <f>IF(I252=0,0,IF(G252=0,0,E252*8*I252/M252))</f>
        <v>174.4</v>
      </c>
      <c r="O252" s="46"/>
      <c r="P252" s="47"/>
      <c r="Q252" s="47"/>
      <c r="R252" s="47"/>
      <c r="S252" s="47"/>
      <c r="T252" s="48"/>
      <c r="U252" s="49"/>
      <c r="V252" s="46"/>
      <c r="W252" s="47"/>
      <c r="X252" s="47"/>
      <c r="Y252" s="47"/>
      <c r="Z252" s="47"/>
      <c r="AA252" s="48"/>
      <c r="AB252" s="49"/>
    </row>
    <row r="253" spans="1:28" x14ac:dyDescent="0.3">
      <c r="A253" s="38"/>
      <c r="B253" s="37"/>
      <c r="C253" s="38"/>
      <c r="D253" s="38"/>
      <c r="E253" s="39"/>
      <c r="F253" s="40"/>
      <c r="G253" s="41"/>
      <c r="H253" s="42" t="s">
        <v>34</v>
      </c>
      <c r="I253" s="43"/>
      <c r="J253" s="43"/>
      <c r="K253" s="43"/>
      <c r="L253" s="43"/>
      <c r="M253" s="44"/>
      <c r="N253" s="45"/>
      <c r="O253" s="46"/>
      <c r="P253" s="47"/>
      <c r="Q253" s="47"/>
      <c r="R253" s="47"/>
      <c r="S253" s="47"/>
      <c r="T253" s="48"/>
      <c r="U253" s="49"/>
      <c r="V253" s="46"/>
      <c r="W253" s="47"/>
      <c r="X253" s="47"/>
      <c r="Y253" s="47"/>
      <c r="Z253" s="47"/>
      <c r="AA253" s="48"/>
      <c r="AB253" s="49"/>
    </row>
    <row r="254" spans="1:28" x14ac:dyDescent="0.3">
      <c r="A254" s="38">
        <v>121</v>
      </c>
      <c r="B254" s="50" t="s">
        <v>273</v>
      </c>
      <c r="C254" s="51">
        <v>274</v>
      </c>
      <c r="D254" s="51" t="s">
        <v>274</v>
      </c>
      <c r="E254" s="52">
        <v>38</v>
      </c>
      <c r="F254" s="53">
        <v>0</v>
      </c>
      <c r="G254" s="41">
        <f>E254*8*F254</f>
        <v>0</v>
      </c>
      <c r="H254" s="42" t="s">
        <v>33</v>
      </c>
      <c r="I254" s="43">
        <v>1</v>
      </c>
      <c r="J254" s="43">
        <v>1</v>
      </c>
      <c r="K254" s="43">
        <v>0</v>
      </c>
      <c r="L254" s="43">
        <v>1</v>
      </c>
      <c r="M254" s="44">
        <f>IF(F254=0,0,IF(I254=0,0,1/F254*J254))</f>
        <v>0</v>
      </c>
      <c r="N254" s="45">
        <f>IF(I254=0,0,IF(G254=0,0,E254*8*I254/M254))</f>
        <v>0</v>
      </c>
      <c r="O254" s="46"/>
      <c r="P254" s="47"/>
      <c r="Q254" s="47"/>
      <c r="R254" s="47"/>
      <c r="S254" s="47"/>
      <c r="T254" s="48"/>
      <c r="U254" s="49"/>
      <c r="V254" s="46"/>
      <c r="W254" s="47"/>
      <c r="X254" s="47"/>
      <c r="Y254" s="47"/>
      <c r="Z254" s="47"/>
      <c r="AA254" s="48"/>
      <c r="AB254" s="49"/>
    </row>
    <row r="255" spans="1:28" x14ac:dyDescent="0.3">
      <c r="A255" s="38"/>
      <c r="B255" s="37"/>
      <c r="C255" s="38"/>
      <c r="D255" s="38"/>
      <c r="E255" s="39"/>
      <c r="F255" s="40"/>
      <c r="G255" s="41"/>
      <c r="H255" s="42" t="s">
        <v>34</v>
      </c>
      <c r="I255" s="43"/>
      <c r="J255" s="43"/>
      <c r="K255" s="43"/>
      <c r="L255" s="43"/>
      <c r="M255" s="44"/>
      <c r="N255" s="45"/>
      <c r="O255" s="46"/>
      <c r="P255" s="47"/>
      <c r="Q255" s="47"/>
      <c r="R255" s="47"/>
      <c r="S255" s="47"/>
      <c r="T255" s="48"/>
      <c r="U255" s="49"/>
      <c r="V255" s="46"/>
      <c r="W255" s="47"/>
      <c r="X255" s="47"/>
      <c r="Y255" s="47"/>
      <c r="Z255" s="47"/>
      <c r="AA255" s="48"/>
      <c r="AB255" s="49"/>
    </row>
    <row r="256" spans="1:28" x14ac:dyDescent="0.3">
      <c r="A256" s="38">
        <v>122</v>
      </c>
      <c r="B256" s="50" t="s">
        <v>275</v>
      </c>
      <c r="C256" s="51">
        <v>275</v>
      </c>
      <c r="D256" s="51" t="s">
        <v>276</v>
      </c>
      <c r="E256" s="52">
        <v>282</v>
      </c>
      <c r="F256" s="53">
        <v>0</v>
      </c>
      <c r="G256" s="41">
        <f>E256*8*F256</f>
        <v>0</v>
      </c>
      <c r="H256" s="42" t="s">
        <v>33</v>
      </c>
      <c r="I256" s="43">
        <v>1</v>
      </c>
      <c r="J256" s="43">
        <v>1</v>
      </c>
      <c r="K256" s="43">
        <v>0</v>
      </c>
      <c r="L256" s="43">
        <v>1</v>
      </c>
      <c r="M256" s="44">
        <f>IF(F256=0,0,IF(I256=0,0,1/F256*J256))</f>
        <v>0</v>
      </c>
      <c r="N256" s="45">
        <f>IF(I256=0,0,IF(G256=0,0,E256*8*I256/M256))</f>
        <v>0</v>
      </c>
      <c r="O256" s="46"/>
      <c r="P256" s="47"/>
      <c r="Q256" s="47"/>
      <c r="R256" s="47"/>
      <c r="S256" s="47"/>
      <c r="T256" s="48"/>
      <c r="U256" s="49"/>
      <c r="V256" s="46"/>
      <c r="W256" s="47"/>
      <c r="X256" s="47"/>
      <c r="Y256" s="47"/>
      <c r="Z256" s="47"/>
      <c r="AA256" s="48"/>
      <c r="AB256" s="49"/>
    </row>
    <row r="257" spans="1:28" x14ac:dyDescent="0.3">
      <c r="A257" s="38"/>
      <c r="B257" s="37"/>
      <c r="C257" s="38"/>
      <c r="D257" s="38"/>
      <c r="E257" s="39"/>
      <c r="F257" s="40"/>
      <c r="G257" s="41"/>
      <c r="H257" s="42" t="s">
        <v>34</v>
      </c>
      <c r="I257" s="43"/>
      <c r="J257" s="43"/>
      <c r="K257" s="43"/>
      <c r="L257" s="43"/>
      <c r="M257" s="44"/>
      <c r="N257" s="45"/>
      <c r="O257" s="46"/>
      <c r="P257" s="47"/>
      <c r="Q257" s="47"/>
      <c r="R257" s="47"/>
      <c r="S257" s="47"/>
      <c r="T257" s="48"/>
      <c r="U257" s="49"/>
      <c r="V257" s="46"/>
      <c r="W257" s="47"/>
      <c r="X257" s="47"/>
      <c r="Y257" s="47"/>
      <c r="Z257" s="47"/>
      <c r="AA257" s="48"/>
      <c r="AB257" s="49"/>
    </row>
    <row r="258" spans="1:28" x14ac:dyDescent="0.3">
      <c r="A258" s="38">
        <v>123</v>
      </c>
      <c r="B258" s="50" t="s">
        <v>277</v>
      </c>
      <c r="C258" s="51">
        <v>276</v>
      </c>
      <c r="D258" s="51" t="s">
        <v>278</v>
      </c>
      <c r="E258" s="52">
        <v>122</v>
      </c>
      <c r="F258" s="53">
        <v>0</v>
      </c>
      <c r="G258" s="41">
        <f>E258*8*F258</f>
        <v>0</v>
      </c>
      <c r="H258" s="42" t="s">
        <v>33</v>
      </c>
      <c r="I258" s="43">
        <v>1</v>
      </c>
      <c r="J258" s="43">
        <v>1</v>
      </c>
      <c r="K258" s="43">
        <v>0</v>
      </c>
      <c r="L258" s="43">
        <v>1</v>
      </c>
      <c r="M258" s="44">
        <f>IF(F258=0,0,IF(I258=0,0,1/F258*J258))</f>
        <v>0</v>
      </c>
      <c r="N258" s="45">
        <f>IF(I258=0,0,IF(G258=0,0,E258*8*I258/M258))</f>
        <v>0</v>
      </c>
      <c r="O258" s="46"/>
      <c r="P258" s="47"/>
      <c r="Q258" s="47"/>
      <c r="R258" s="47"/>
      <c r="S258" s="47"/>
      <c r="T258" s="48"/>
      <c r="U258" s="49"/>
      <c r="V258" s="46"/>
      <c r="W258" s="47"/>
      <c r="X258" s="47"/>
      <c r="Y258" s="47"/>
      <c r="Z258" s="47"/>
      <c r="AA258" s="48"/>
      <c r="AB258" s="49"/>
    </row>
    <row r="259" spans="1:28" x14ac:dyDescent="0.3">
      <c r="A259" s="38"/>
      <c r="B259" s="37"/>
      <c r="C259" s="38"/>
      <c r="D259" s="38"/>
      <c r="E259" s="39"/>
      <c r="F259" s="40"/>
      <c r="G259" s="41"/>
      <c r="H259" s="42" t="s">
        <v>34</v>
      </c>
      <c r="I259" s="43"/>
      <c r="J259" s="43"/>
      <c r="K259" s="43"/>
      <c r="L259" s="43"/>
      <c r="M259" s="44"/>
      <c r="N259" s="45"/>
      <c r="O259" s="46"/>
      <c r="P259" s="47"/>
      <c r="Q259" s="47"/>
      <c r="R259" s="47"/>
      <c r="S259" s="47"/>
      <c r="T259" s="48"/>
      <c r="U259" s="49"/>
      <c r="V259" s="46"/>
      <c r="W259" s="47"/>
      <c r="X259" s="47"/>
      <c r="Y259" s="47"/>
      <c r="Z259" s="47"/>
      <c r="AA259" s="48"/>
      <c r="AB259" s="49"/>
    </row>
    <row r="260" spans="1:28" x14ac:dyDescent="0.3">
      <c r="A260" s="38">
        <v>124</v>
      </c>
      <c r="B260" s="50" t="s">
        <v>279</v>
      </c>
      <c r="C260" s="51">
        <v>277</v>
      </c>
      <c r="D260" s="51" t="s">
        <v>280</v>
      </c>
      <c r="E260" s="52">
        <v>410</v>
      </c>
      <c r="F260" s="53">
        <v>0</v>
      </c>
      <c r="G260" s="41">
        <f>E260*8*F260</f>
        <v>0</v>
      </c>
      <c r="H260" s="42" t="s">
        <v>33</v>
      </c>
      <c r="I260" s="43">
        <v>1</v>
      </c>
      <c r="J260" s="43">
        <v>1</v>
      </c>
      <c r="K260" s="43">
        <v>0</v>
      </c>
      <c r="L260" s="43">
        <v>1</v>
      </c>
      <c r="M260" s="44">
        <f>IF(F260=0,0,IF(I260=0,0,1/F260*J260))</f>
        <v>0</v>
      </c>
      <c r="N260" s="45">
        <f>IF(I260=0,0,IF(G260=0,0,E260*8*I260/M260))</f>
        <v>0</v>
      </c>
      <c r="O260" s="46"/>
      <c r="P260" s="47"/>
      <c r="Q260" s="47"/>
      <c r="R260" s="47"/>
      <c r="S260" s="47"/>
      <c r="T260" s="48"/>
      <c r="U260" s="49"/>
      <c r="V260" s="46"/>
      <c r="W260" s="47"/>
      <c r="X260" s="47"/>
      <c r="Y260" s="47"/>
      <c r="Z260" s="47"/>
      <c r="AA260" s="48"/>
      <c r="AB260" s="49"/>
    </row>
    <row r="261" spans="1:28" x14ac:dyDescent="0.3">
      <c r="A261" s="38"/>
      <c r="B261" s="37"/>
      <c r="C261" s="38"/>
      <c r="D261" s="38"/>
      <c r="E261" s="39"/>
      <c r="F261" s="40"/>
      <c r="G261" s="41"/>
      <c r="H261" s="42" t="s">
        <v>34</v>
      </c>
      <c r="I261" s="43"/>
      <c r="J261" s="43"/>
      <c r="K261" s="43"/>
      <c r="L261" s="43"/>
      <c r="M261" s="44"/>
      <c r="N261" s="45"/>
      <c r="O261" s="46"/>
      <c r="P261" s="47"/>
      <c r="Q261" s="47"/>
      <c r="R261" s="47"/>
      <c r="S261" s="47"/>
      <c r="T261" s="48"/>
      <c r="U261" s="49"/>
      <c r="V261" s="46"/>
      <c r="W261" s="47"/>
      <c r="X261" s="47"/>
      <c r="Y261" s="47"/>
      <c r="Z261" s="47"/>
      <c r="AA261" s="48"/>
      <c r="AB261" s="49"/>
    </row>
    <row r="262" spans="1:28" x14ac:dyDescent="0.3">
      <c r="A262" s="38">
        <v>125</v>
      </c>
      <c r="B262" s="50" t="s">
        <v>281</v>
      </c>
      <c r="C262" s="51">
        <v>278</v>
      </c>
      <c r="D262" s="51" t="s">
        <v>282</v>
      </c>
      <c r="E262" s="52">
        <v>170</v>
      </c>
      <c r="F262" s="53">
        <v>0</v>
      </c>
      <c r="G262" s="41">
        <f>E262*8*F262</f>
        <v>0</v>
      </c>
      <c r="H262" s="42" t="s">
        <v>33</v>
      </c>
      <c r="I262" s="43">
        <v>1</v>
      </c>
      <c r="J262" s="43">
        <v>1</v>
      </c>
      <c r="K262" s="43">
        <v>0</v>
      </c>
      <c r="L262" s="43">
        <v>1</v>
      </c>
      <c r="M262" s="44">
        <f>IF(F262=0,0,IF(I262=0,0,1/F262*J262))</f>
        <v>0</v>
      </c>
      <c r="N262" s="45">
        <f>IF(I262=0,0,IF(G262=0,0,E262*8*I262/M262))</f>
        <v>0</v>
      </c>
      <c r="O262" s="46"/>
      <c r="P262" s="47"/>
      <c r="Q262" s="47"/>
      <c r="R262" s="47"/>
      <c r="S262" s="47"/>
      <c r="T262" s="48"/>
      <c r="U262" s="49"/>
      <c r="V262" s="46"/>
      <c r="W262" s="47"/>
      <c r="X262" s="47"/>
      <c r="Y262" s="47"/>
      <c r="Z262" s="47"/>
      <c r="AA262" s="48"/>
      <c r="AB262" s="49"/>
    </row>
    <row r="263" spans="1:28" x14ac:dyDescent="0.3">
      <c r="A263" s="38"/>
      <c r="B263" s="37"/>
      <c r="C263" s="38"/>
      <c r="D263" s="38"/>
      <c r="E263" s="39"/>
      <c r="F263" s="40"/>
      <c r="G263" s="41"/>
      <c r="H263" s="42" t="s">
        <v>34</v>
      </c>
      <c r="I263" s="43"/>
      <c r="J263" s="43"/>
      <c r="K263" s="43"/>
      <c r="L263" s="43"/>
      <c r="M263" s="44"/>
      <c r="N263" s="45"/>
      <c r="O263" s="46"/>
      <c r="P263" s="47"/>
      <c r="Q263" s="47"/>
      <c r="R263" s="47"/>
      <c r="S263" s="47"/>
      <c r="T263" s="48"/>
      <c r="U263" s="49"/>
      <c r="V263" s="46"/>
      <c r="W263" s="47"/>
      <c r="X263" s="47"/>
      <c r="Y263" s="47"/>
      <c r="Z263" s="47"/>
      <c r="AA263" s="48"/>
      <c r="AB263" s="49"/>
    </row>
    <row r="264" spans="1:28" x14ac:dyDescent="0.3">
      <c r="A264" s="38">
        <v>126</v>
      </c>
      <c r="B264" s="50" t="s">
        <v>283</v>
      </c>
      <c r="C264" s="51">
        <v>285</v>
      </c>
      <c r="D264" s="51" t="s">
        <v>284</v>
      </c>
      <c r="E264" s="52">
        <v>90</v>
      </c>
      <c r="F264" s="53">
        <v>0</v>
      </c>
      <c r="G264" s="41">
        <f>E264*8*F264</f>
        <v>0</v>
      </c>
      <c r="H264" s="42" t="s">
        <v>33</v>
      </c>
      <c r="I264" s="43">
        <v>1</v>
      </c>
      <c r="J264" s="43">
        <v>1</v>
      </c>
      <c r="K264" s="43">
        <v>0</v>
      </c>
      <c r="L264" s="43">
        <v>1</v>
      </c>
      <c r="M264" s="44">
        <f>IF(F264=0,0,IF(I264=0,0,1/F264*J264))</f>
        <v>0</v>
      </c>
      <c r="N264" s="45">
        <f>IF(I264=0,0,IF(G264=0,0,E264*8*I264/M264))</f>
        <v>0</v>
      </c>
      <c r="O264" s="46"/>
      <c r="P264" s="47"/>
      <c r="Q264" s="47"/>
      <c r="R264" s="47"/>
      <c r="S264" s="47"/>
      <c r="T264" s="48"/>
      <c r="U264" s="49"/>
      <c r="V264" s="46"/>
      <c r="W264" s="47"/>
      <c r="X264" s="47"/>
      <c r="Y264" s="47"/>
      <c r="Z264" s="47"/>
      <c r="AA264" s="48"/>
      <c r="AB264" s="49"/>
    </row>
    <row r="265" spans="1:28" x14ac:dyDescent="0.3">
      <c r="A265" s="38"/>
      <c r="B265" s="37"/>
      <c r="C265" s="38"/>
      <c r="D265" s="38"/>
      <c r="E265" s="39"/>
      <c r="F265" s="40"/>
      <c r="G265" s="41"/>
      <c r="H265" s="42" t="s">
        <v>34</v>
      </c>
      <c r="I265" s="43"/>
      <c r="J265" s="43"/>
      <c r="K265" s="43"/>
      <c r="L265" s="43"/>
      <c r="M265" s="44"/>
      <c r="N265" s="45"/>
      <c r="O265" s="46"/>
      <c r="P265" s="47"/>
      <c r="Q265" s="47"/>
      <c r="R265" s="47"/>
      <c r="S265" s="47"/>
      <c r="T265" s="48"/>
      <c r="U265" s="49"/>
      <c r="V265" s="46"/>
      <c r="W265" s="47"/>
      <c r="X265" s="47"/>
      <c r="Y265" s="47"/>
      <c r="Z265" s="47"/>
      <c r="AA265" s="48"/>
      <c r="AB265" s="49"/>
    </row>
    <row r="266" spans="1:28" x14ac:dyDescent="0.3">
      <c r="A266" s="38">
        <v>127</v>
      </c>
      <c r="B266" s="50" t="s">
        <v>285</v>
      </c>
      <c r="C266" s="51">
        <v>290</v>
      </c>
      <c r="D266" s="51" t="s">
        <v>286</v>
      </c>
      <c r="E266" s="52">
        <v>130</v>
      </c>
      <c r="F266" s="53">
        <v>0</v>
      </c>
      <c r="G266" s="41">
        <f>E266*8*F266</f>
        <v>0</v>
      </c>
      <c r="H266" s="42" t="s">
        <v>33</v>
      </c>
      <c r="I266" s="43">
        <v>1</v>
      </c>
      <c r="J266" s="43">
        <v>1</v>
      </c>
      <c r="K266" s="43">
        <v>0</v>
      </c>
      <c r="L266" s="43">
        <v>1</v>
      </c>
      <c r="M266" s="44">
        <f>IF(F266=0,0,IF(I266=0,0,1/F266*J266))</f>
        <v>0</v>
      </c>
      <c r="N266" s="45">
        <f>IF(I266=0,0,IF(G266=0,0,E266*8*I266/M266))</f>
        <v>0</v>
      </c>
      <c r="O266" s="46"/>
      <c r="P266" s="47"/>
      <c r="Q266" s="47"/>
      <c r="R266" s="47"/>
      <c r="S266" s="47"/>
      <c r="T266" s="48"/>
      <c r="U266" s="49"/>
      <c r="V266" s="46"/>
      <c r="W266" s="47"/>
      <c r="X266" s="47"/>
      <c r="Y266" s="47"/>
      <c r="Z266" s="47"/>
      <c r="AA266" s="48"/>
      <c r="AB266" s="49"/>
    </row>
    <row r="267" spans="1:28" x14ac:dyDescent="0.3">
      <c r="A267" s="38"/>
      <c r="B267" s="37"/>
      <c r="C267" s="38"/>
      <c r="D267" s="38"/>
      <c r="E267" s="39"/>
      <c r="F267" s="40"/>
      <c r="G267" s="41"/>
      <c r="H267" s="42" t="s">
        <v>34</v>
      </c>
      <c r="I267" s="43"/>
      <c r="J267" s="43"/>
      <c r="K267" s="43"/>
      <c r="L267" s="43"/>
      <c r="M267" s="44"/>
      <c r="N267" s="45"/>
      <c r="O267" s="46"/>
      <c r="P267" s="47"/>
      <c r="Q267" s="47"/>
      <c r="R267" s="47"/>
      <c r="S267" s="47"/>
      <c r="T267" s="48"/>
      <c r="U267" s="49"/>
      <c r="V267" s="46"/>
      <c r="W267" s="47"/>
      <c r="X267" s="47"/>
      <c r="Y267" s="47"/>
      <c r="Z267" s="47"/>
      <c r="AA267" s="48"/>
      <c r="AB267" s="49"/>
    </row>
    <row r="268" spans="1:28" x14ac:dyDescent="0.3">
      <c r="A268" s="38">
        <v>128</v>
      </c>
      <c r="B268" s="50" t="s">
        <v>287</v>
      </c>
      <c r="C268" s="51">
        <v>291</v>
      </c>
      <c r="D268" s="51" t="s">
        <v>288</v>
      </c>
      <c r="E268" s="52">
        <v>186</v>
      </c>
      <c r="F268" s="53">
        <v>0</v>
      </c>
      <c r="G268" s="41">
        <f>E268*8*F268</f>
        <v>0</v>
      </c>
      <c r="H268" s="42" t="s">
        <v>33</v>
      </c>
      <c r="I268" s="43">
        <v>1</v>
      </c>
      <c r="J268" s="43">
        <v>1</v>
      </c>
      <c r="K268" s="43">
        <v>0</v>
      </c>
      <c r="L268" s="43">
        <v>1</v>
      </c>
      <c r="M268" s="44">
        <f>IF(F268=0,0,IF(I268=0,0,1/F268*J268))</f>
        <v>0</v>
      </c>
      <c r="N268" s="45">
        <f>IF(I268=0,0,IF(G268=0,0,E268*8*I268/M268))</f>
        <v>0</v>
      </c>
      <c r="O268" s="46"/>
      <c r="P268" s="47"/>
      <c r="Q268" s="47"/>
      <c r="R268" s="47"/>
      <c r="S268" s="47"/>
      <c r="T268" s="48"/>
      <c r="U268" s="49"/>
      <c r="V268" s="46"/>
      <c r="W268" s="47"/>
      <c r="X268" s="47"/>
      <c r="Y268" s="47"/>
      <c r="Z268" s="47"/>
      <c r="AA268" s="48"/>
      <c r="AB268" s="49"/>
    </row>
    <row r="269" spans="1:28" x14ac:dyDescent="0.3">
      <c r="A269" s="38"/>
      <c r="B269" s="37"/>
      <c r="C269" s="38"/>
      <c r="D269" s="38"/>
      <c r="E269" s="39"/>
      <c r="F269" s="40"/>
      <c r="G269" s="41"/>
      <c r="H269" s="42" t="s">
        <v>34</v>
      </c>
      <c r="I269" s="43"/>
      <c r="J269" s="43"/>
      <c r="K269" s="43"/>
      <c r="L269" s="43"/>
      <c r="M269" s="44"/>
      <c r="N269" s="45"/>
      <c r="O269" s="46"/>
      <c r="P269" s="47"/>
      <c r="Q269" s="47"/>
      <c r="R269" s="47"/>
      <c r="S269" s="47"/>
      <c r="T269" s="48"/>
      <c r="U269" s="49"/>
      <c r="V269" s="46"/>
      <c r="W269" s="47"/>
      <c r="X269" s="47"/>
      <c r="Y269" s="47"/>
      <c r="Z269" s="47"/>
      <c r="AA269" s="48"/>
      <c r="AB269" s="49"/>
    </row>
    <row r="270" spans="1:28" x14ac:dyDescent="0.3">
      <c r="A270" s="38">
        <v>129</v>
      </c>
      <c r="B270" s="50" t="s">
        <v>289</v>
      </c>
      <c r="C270" s="51">
        <v>292</v>
      </c>
      <c r="D270" s="51" t="s">
        <v>290</v>
      </c>
      <c r="E270" s="52">
        <v>114</v>
      </c>
      <c r="F270" s="53">
        <v>0</v>
      </c>
      <c r="G270" s="41">
        <f>E270*8*F270</f>
        <v>0</v>
      </c>
      <c r="H270" s="42" t="s">
        <v>33</v>
      </c>
      <c r="I270" s="43">
        <v>1</v>
      </c>
      <c r="J270" s="43">
        <v>1</v>
      </c>
      <c r="K270" s="43">
        <v>0</v>
      </c>
      <c r="L270" s="43">
        <v>1</v>
      </c>
      <c r="M270" s="44">
        <f>IF(F270=0,0,IF(I270=0,0,1/F270*J270))</f>
        <v>0</v>
      </c>
      <c r="N270" s="45">
        <f>IF(I270=0,0,IF(G270=0,0,E270*8*I270/M270))</f>
        <v>0</v>
      </c>
      <c r="O270" s="46"/>
      <c r="P270" s="47"/>
      <c r="Q270" s="47"/>
      <c r="R270" s="47"/>
      <c r="S270" s="47"/>
      <c r="T270" s="48"/>
      <c r="U270" s="49"/>
      <c r="V270" s="46"/>
      <c r="W270" s="47"/>
      <c r="X270" s="47"/>
      <c r="Y270" s="47"/>
      <c r="Z270" s="47"/>
      <c r="AA270" s="48"/>
      <c r="AB270" s="49"/>
    </row>
    <row r="271" spans="1:28" x14ac:dyDescent="0.3">
      <c r="A271" s="38"/>
      <c r="B271" s="37"/>
      <c r="C271" s="38"/>
      <c r="D271" s="38"/>
      <c r="E271" s="39"/>
      <c r="F271" s="40"/>
      <c r="G271" s="41"/>
      <c r="H271" s="42" t="s">
        <v>34</v>
      </c>
      <c r="I271" s="43"/>
      <c r="J271" s="43"/>
      <c r="K271" s="43"/>
      <c r="L271" s="43"/>
      <c r="M271" s="44"/>
      <c r="N271" s="45"/>
      <c r="O271" s="46"/>
      <c r="P271" s="47"/>
      <c r="Q271" s="47"/>
      <c r="R271" s="47"/>
      <c r="S271" s="47"/>
      <c r="T271" s="48"/>
      <c r="U271" s="49"/>
      <c r="V271" s="46"/>
      <c r="W271" s="47"/>
      <c r="X271" s="47"/>
      <c r="Y271" s="47"/>
      <c r="Z271" s="47"/>
      <c r="AA271" s="48"/>
      <c r="AB271" s="49"/>
    </row>
    <row r="272" spans="1:28" x14ac:dyDescent="0.3">
      <c r="A272" s="38">
        <v>130</v>
      </c>
      <c r="B272" s="50" t="s">
        <v>291</v>
      </c>
      <c r="C272" s="51">
        <v>293</v>
      </c>
      <c r="D272" s="51" t="s">
        <v>292</v>
      </c>
      <c r="E272" s="52">
        <v>186</v>
      </c>
      <c r="F272" s="53">
        <v>0</v>
      </c>
      <c r="G272" s="41">
        <f>E272*8*F272</f>
        <v>0</v>
      </c>
      <c r="H272" s="42" t="s">
        <v>33</v>
      </c>
      <c r="I272" s="43">
        <v>1</v>
      </c>
      <c r="J272" s="43">
        <v>1</v>
      </c>
      <c r="K272" s="43">
        <v>0</v>
      </c>
      <c r="L272" s="43">
        <v>1</v>
      </c>
      <c r="M272" s="44">
        <f>IF(F272=0,0,IF(I272=0,0,1/F272*J272))</f>
        <v>0</v>
      </c>
      <c r="N272" s="45">
        <f>IF(I272=0,0,IF(G272=0,0,E272*8*I272/M272))</f>
        <v>0</v>
      </c>
      <c r="O272" s="46"/>
      <c r="P272" s="47"/>
      <c r="Q272" s="47"/>
      <c r="R272" s="47"/>
      <c r="S272" s="47"/>
      <c r="T272" s="48"/>
      <c r="U272" s="49"/>
      <c r="V272" s="46"/>
      <c r="W272" s="47"/>
      <c r="X272" s="47"/>
      <c r="Y272" s="47"/>
      <c r="Z272" s="47"/>
      <c r="AA272" s="48"/>
      <c r="AB272" s="49"/>
    </row>
    <row r="273" spans="1:28" x14ac:dyDescent="0.3">
      <c r="A273" s="38"/>
      <c r="B273" s="37"/>
      <c r="C273" s="38"/>
      <c r="D273" s="38"/>
      <c r="E273" s="39"/>
      <c r="F273" s="40"/>
      <c r="G273" s="41"/>
      <c r="H273" s="42" t="s">
        <v>34</v>
      </c>
      <c r="I273" s="43"/>
      <c r="J273" s="43"/>
      <c r="K273" s="43"/>
      <c r="L273" s="43"/>
      <c r="M273" s="44"/>
      <c r="N273" s="45"/>
      <c r="O273" s="46"/>
      <c r="P273" s="47"/>
      <c r="Q273" s="47"/>
      <c r="R273" s="47"/>
      <c r="S273" s="47"/>
      <c r="T273" s="48"/>
      <c r="U273" s="49"/>
      <c r="V273" s="46"/>
      <c r="W273" s="47"/>
      <c r="X273" s="47"/>
      <c r="Y273" s="47"/>
      <c r="Z273" s="47"/>
      <c r="AA273" s="48"/>
      <c r="AB273" s="49"/>
    </row>
    <row r="274" spans="1:28" x14ac:dyDescent="0.3">
      <c r="A274" s="38">
        <v>131</v>
      </c>
      <c r="B274" s="50" t="s">
        <v>293</v>
      </c>
      <c r="C274" s="51">
        <v>294</v>
      </c>
      <c r="D274" s="51" t="s">
        <v>294</v>
      </c>
      <c r="E274" s="52">
        <v>58</v>
      </c>
      <c r="F274" s="53">
        <v>0</v>
      </c>
      <c r="G274" s="41">
        <f>E274*8*F274</f>
        <v>0</v>
      </c>
      <c r="H274" s="42" t="s">
        <v>33</v>
      </c>
      <c r="I274" s="43">
        <v>1</v>
      </c>
      <c r="J274" s="43">
        <v>1</v>
      </c>
      <c r="K274" s="43">
        <v>0</v>
      </c>
      <c r="L274" s="43">
        <v>1</v>
      </c>
      <c r="M274" s="44">
        <f>IF(F274=0,0,IF(I274=0,0,1/F274*J274))</f>
        <v>0</v>
      </c>
      <c r="N274" s="45">
        <f>IF(I274=0,0,IF(G274=0,0,E274*8*I274/M274))</f>
        <v>0</v>
      </c>
      <c r="O274" s="46"/>
      <c r="P274" s="47"/>
      <c r="Q274" s="47"/>
      <c r="R274" s="47"/>
      <c r="S274" s="47"/>
      <c r="T274" s="48"/>
      <c r="U274" s="49"/>
      <c r="V274" s="46"/>
      <c r="W274" s="47"/>
      <c r="X274" s="47"/>
      <c r="Y274" s="47"/>
      <c r="Z274" s="47"/>
      <c r="AA274" s="48"/>
      <c r="AB274" s="49"/>
    </row>
    <row r="275" spans="1:28" x14ac:dyDescent="0.3">
      <c r="A275" s="38"/>
      <c r="B275" s="37"/>
      <c r="C275" s="38"/>
      <c r="D275" s="38"/>
      <c r="E275" s="39"/>
      <c r="F275" s="40"/>
      <c r="G275" s="41"/>
      <c r="H275" s="42" t="s">
        <v>34</v>
      </c>
      <c r="I275" s="43"/>
      <c r="J275" s="43"/>
      <c r="K275" s="43"/>
      <c r="L275" s="43"/>
      <c r="M275" s="44"/>
      <c r="N275" s="45"/>
      <c r="O275" s="46"/>
      <c r="P275" s="47"/>
      <c r="Q275" s="47"/>
      <c r="R275" s="47"/>
      <c r="S275" s="47"/>
      <c r="T275" s="48"/>
      <c r="U275" s="49"/>
      <c r="V275" s="46"/>
      <c r="W275" s="47"/>
      <c r="X275" s="47"/>
      <c r="Y275" s="47"/>
      <c r="Z275" s="47"/>
      <c r="AA275" s="48"/>
      <c r="AB275" s="49"/>
    </row>
    <row r="276" spans="1:28" x14ac:dyDescent="0.3">
      <c r="A276" s="38">
        <v>132</v>
      </c>
      <c r="B276" s="50" t="s">
        <v>295</v>
      </c>
      <c r="C276" s="51">
        <v>295</v>
      </c>
      <c r="D276" s="51" t="s">
        <v>296</v>
      </c>
      <c r="E276" s="52">
        <v>138</v>
      </c>
      <c r="F276" s="53">
        <v>0</v>
      </c>
      <c r="G276" s="41">
        <f>E276*8*F276</f>
        <v>0</v>
      </c>
      <c r="H276" s="42" t="s">
        <v>33</v>
      </c>
      <c r="I276" s="43">
        <v>1</v>
      </c>
      <c r="J276" s="43">
        <v>1</v>
      </c>
      <c r="K276" s="43">
        <v>0</v>
      </c>
      <c r="L276" s="43">
        <v>1</v>
      </c>
      <c r="M276" s="44">
        <f>IF(F276=0,0,IF(I276=0,0,1/F276*J276))</f>
        <v>0</v>
      </c>
      <c r="N276" s="45">
        <f>IF(I276=0,0,IF(G276=0,0,E276*8*I276/M276))</f>
        <v>0</v>
      </c>
      <c r="O276" s="46"/>
      <c r="P276" s="47"/>
      <c r="Q276" s="47"/>
      <c r="R276" s="47"/>
      <c r="S276" s="47"/>
      <c r="T276" s="48"/>
      <c r="U276" s="49"/>
      <c r="V276" s="46"/>
      <c r="W276" s="47"/>
      <c r="X276" s="47"/>
      <c r="Y276" s="47"/>
      <c r="Z276" s="47"/>
      <c r="AA276" s="48"/>
      <c r="AB276" s="49"/>
    </row>
    <row r="277" spans="1:28" x14ac:dyDescent="0.3">
      <c r="A277" s="38"/>
      <c r="B277" s="37"/>
      <c r="C277" s="38"/>
      <c r="D277" s="38"/>
      <c r="E277" s="39"/>
      <c r="F277" s="40"/>
      <c r="G277" s="41"/>
      <c r="H277" s="42" t="s">
        <v>34</v>
      </c>
      <c r="I277" s="43"/>
      <c r="J277" s="43"/>
      <c r="K277" s="43"/>
      <c r="L277" s="43"/>
      <c r="M277" s="44"/>
      <c r="N277" s="45"/>
      <c r="O277" s="46"/>
      <c r="P277" s="47"/>
      <c r="Q277" s="47"/>
      <c r="R277" s="47"/>
      <c r="S277" s="47"/>
      <c r="T277" s="48"/>
      <c r="U277" s="49"/>
      <c r="V277" s="46"/>
      <c r="W277" s="47"/>
      <c r="X277" s="47"/>
      <c r="Y277" s="47"/>
      <c r="Z277" s="47"/>
      <c r="AA277" s="48"/>
      <c r="AB277" s="49"/>
    </row>
    <row r="278" spans="1:28" x14ac:dyDescent="0.3">
      <c r="A278" s="38">
        <v>133</v>
      </c>
      <c r="B278" s="50" t="s">
        <v>297</v>
      </c>
      <c r="C278" s="51">
        <v>296</v>
      </c>
      <c r="D278" s="51" t="s">
        <v>298</v>
      </c>
      <c r="E278" s="52">
        <v>98</v>
      </c>
      <c r="F278" s="53">
        <v>0</v>
      </c>
      <c r="G278" s="41">
        <f>E278*8*F278</f>
        <v>0</v>
      </c>
      <c r="H278" s="42" t="s">
        <v>33</v>
      </c>
      <c r="I278" s="43">
        <v>1</v>
      </c>
      <c r="J278" s="43">
        <v>1</v>
      </c>
      <c r="K278" s="43">
        <v>0</v>
      </c>
      <c r="L278" s="43">
        <v>1</v>
      </c>
      <c r="M278" s="44">
        <f>IF(F278=0,0,IF(I278=0,0,1/F278*J278))</f>
        <v>0</v>
      </c>
      <c r="N278" s="45">
        <f>IF(I278=0,0,IF(G278=0,0,E278*8*I278/M278))</f>
        <v>0</v>
      </c>
      <c r="O278" s="46"/>
      <c r="P278" s="47"/>
      <c r="Q278" s="47"/>
      <c r="R278" s="47"/>
      <c r="S278" s="47"/>
      <c r="T278" s="48"/>
      <c r="U278" s="49"/>
      <c r="V278" s="46"/>
      <c r="W278" s="47"/>
      <c r="X278" s="47"/>
      <c r="Y278" s="47"/>
      <c r="Z278" s="47"/>
      <c r="AA278" s="48"/>
      <c r="AB278" s="49"/>
    </row>
    <row r="279" spans="1:28" x14ac:dyDescent="0.3">
      <c r="A279" s="38"/>
      <c r="B279" s="37"/>
      <c r="C279" s="38"/>
      <c r="D279" s="38"/>
      <c r="E279" s="39"/>
      <c r="F279" s="40"/>
      <c r="G279" s="41"/>
      <c r="H279" s="42" t="s">
        <v>34</v>
      </c>
      <c r="I279" s="43"/>
      <c r="J279" s="43"/>
      <c r="K279" s="43"/>
      <c r="L279" s="43"/>
      <c r="M279" s="44"/>
      <c r="N279" s="45"/>
      <c r="O279" s="46"/>
      <c r="P279" s="47"/>
      <c r="Q279" s="47"/>
      <c r="R279" s="47"/>
      <c r="S279" s="47"/>
      <c r="T279" s="48"/>
      <c r="U279" s="49"/>
      <c r="V279" s="46"/>
      <c r="W279" s="47"/>
      <c r="X279" s="47"/>
      <c r="Y279" s="47"/>
      <c r="Z279" s="47"/>
      <c r="AA279" s="48"/>
      <c r="AB279" s="49"/>
    </row>
    <row r="280" spans="1:28" x14ac:dyDescent="0.3">
      <c r="A280" s="38">
        <v>134</v>
      </c>
      <c r="B280" s="50" t="s">
        <v>299</v>
      </c>
      <c r="C280" s="51">
        <v>297</v>
      </c>
      <c r="D280" s="51" t="s">
        <v>300</v>
      </c>
      <c r="E280" s="52">
        <v>1066</v>
      </c>
      <c r="F280" s="53">
        <v>0</v>
      </c>
      <c r="G280" s="41">
        <f>E280*8*F280</f>
        <v>0</v>
      </c>
      <c r="H280" s="42" t="s">
        <v>33</v>
      </c>
      <c r="I280" s="43">
        <v>1</v>
      </c>
      <c r="J280" s="43">
        <v>1</v>
      </c>
      <c r="K280" s="43">
        <v>0</v>
      </c>
      <c r="L280" s="43">
        <v>1</v>
      </c>
      <c r="M280" s="44">
        <f>IF(F280=0,0,IF(I280=0,0,1/F280*J280))</f>
        <v>0</v>
      </c>
      <c r="N280" s="45">
        <f>IF(I280=0,0,IF(G280=0,0,E280*8*I280/M280))</f>
        <v>0</v>
      </c>
      <c r="O280" s="46"/>
      <c r="P280" s="47"/>
      <c r="Q280" s="47"/>
      <c r="R280" s="47"/>
      <c r="S280" s="47"/>
      <c r="T280" s="48"/>
      <c r="U280" s="49"/>
      <c r="V280" s="46"/>
      <c r="W280" s="47"/>
      <c r="X280" s="47"/>
      <c r="Y280" s="47"/>
      <c r="Z280" s="47"/>
      <c r="AA280" s="48"/>
      <c r="AB280" s="49"/>
    </row>
    <row r="281" spans="1:28" x14ac:dyDescent="0.3">
      <c r="A281" s="38"/>
      <c r="B281" s="37"/>
      <c r="C281" s="38"/>
      <c r="D281" s="38"/>
      <c r="E281" s="39"/>
      <c r="F281" s="40"/>
      <c r="G281" s="41"/>
      <c r="H281" s="42" t="s">
        <v>34</v>
      </c>
      <c r="I281" s="43"/>
      <c r="J281" s="43"/>
      <c r="K281" s="43"/>
      <c r="L281" s="43"/>
      <c r="M281" s="44"/>
      <c r="N281" s="45"/>
      <c r="O281" s="46"/>
      <c r="P281" s="47"/>
      <c r="Q281" s="47"/>
      <c r="R281" s="47"/>
      <c r="S281" s="47"/>
      <c r="T281" s="48"/>
      <c r="U281" s="49"/>
      <c r="V281" s="46"/>
      <c r="W281" s="47"/>
      <c r="X281" s="47"/>
      <c r="Y281" s="47"/>
      <c r="Z281" s="47"/>
      <c r="AA281" s="48"/>
      <c r="AB281" s="49"/>
    </row>
    <row r="282" spans="1:28" x14ac:dyDescent="0.3">
      <c r="A282" s="38">
        <v>135</v>
      </c>
      <c r="B282" s="50" t="s">
        <v>301</v>
      </c>
      <c r="C282" s="51">
        <v>298</v>
      </c>
      <c r="D282" s="51" t="s">
        <v>302</v>
      </c>
      <c r="E282" s="52">
        <v>110</v>
      </c>
      <c r="F282" s="53">
        <v>0</v>
      </c>
      <c r="G282" s="41">
        <f>E282*8*F282</f>
        <v>0</v>
      </c>
      <c r="H282" s="42" t="s">
        <v>33</v>
      </c>
      <c r="I282" s="43">
        <v>1</v>
      </c>
      <c r="J282" s="43">
        <v>1</v>
      </c>
      <c r="K282" s="43">
        <v>0</v>
      </c>
      <c r="L282" s="43">
        <v>1</v>
      </c>
      <c r="M282" s="44">
        <f>IF(F282=0,0,IF(I282=0,0,1/F282*J282))</f>
        <v>0</v>
      </c>
      <c r="N282" s="45">
        <f>IF(I282=0,0,IF(G282=0,0,E282*8*I282/M282))</f>
        <v>0</v>
      </c>
      <c r="O282" s="46"/>
      <c r="P282" s="47"/>
      <c r="Q282" s="47"/>
      <c r="R282" s="47"/>
      <c r="S282" s="47"/>
      <c r="T282" s="48"/>
      <c r="U282" s="49"/>
      <c r="V282" s="46"/>
      <c r="W282" s="47"/>
      <c r="X282" s="47"/>
      <c r="Y282" s="47"/>
      <c r="Z282" s="47"/>
      <c r="AA282" s="48"/>
      <c r="AB282" s="49"/>
    </row>
    <row r="283" spans="1:28" x14ac:dyDescent="0.3">
      <c r="A283" s="38"/>
      <c r="B283" s="37"/>
      <c r="C283" s="38"/>
      <c r="D283" s="38"/>
      <c r="E283" s="39"/>
      <c r="F283" s="40"/>
      <c r="G283" s="41"/>
      <c r="H283" s="42" t="s">
        <v>34</v>
      </c>
      <c r="I283" s="43"/>
      <c r="J283" s="43"/>
      <c r="K283" s="43"/>
      <c r="L283" s="43"/>
      <c r="M283" s="44"/>
      <c r="N283" s="45"/>
      <c r="O283" s="46"/>
      <c r="P283" s="47"/>
      <c r="Q283" s="47"/>
      <c r="R283" s="47"/>
      <c r="S283" s="47"/>
      <c r="T283" s="48"/>
      <c r="U283" s="49"/>
      <c r="V283" s="46"/>
      <c r="W283" s="47"/>
      <c r="X283" s="47"/>
      <c r="Y283" s="47"/>
      <c r="Z283" s="47"/>
      <c r="AA283" s="48"/>
      <c r="AB283" s="49"/>
    </row>
    <row r="284" spans="1:28" x14ac:dyDescent="0.3">
      <c r="A284" s="38">
        <v>136</v>
      </c>
      <c r="B284" s="50" t="s">
        <v>303</v>
      </c>
      <c r="C284" s="51">
        <v>299</v>
      </c>
      <c r="D284" s="51" t="s">
        <v>304</v>
      </c>
      <c r="E284" s="52">
        <v>282</v>
      </c>
      <c r="F284" s="53">
        <v>0</v>
      </c>
      <c r="G284" s="41">
        <f>E284*8*F284</f>
        <v>0</v>
      </c>
      <c r="H284" s="42" t="s">
        <v>33</v>
      </c>
      <c r="I284" s="43">
        <v>1</v>
      </c>
      <c r="J284" s="43">
        <v>1</v>
      </c>
      <c r="K284" s="43">
        <v>0</v>
      </c>
      <c r="L284" s="43">
        <v>1</v>
      </c>
      <c r="M284" s="44">
        <f>IF(F284=0,0,IF(I284=0,0,1/F284*J284))</f>
        <v>0</v>
      </c>
      <c r="N284" s="45">
        <f>IF(I284=0,0,IF(G284=0,0,E284*8*I284/M284))</f>
        <v>0</v>
      </c>
      <c r="O284" s="46"/>
      <c r="P284" s="47"/>
      <c r="Q284" s="47"/>
      <c r="R284" s="47"/>
      <c r="S284" s="47"/>
      <c r="T284" s="48"/>
      <c r="U284" s="49"/>
      <c r="V284" s="46"/>
      <c r="W284" s="47"/>
      <c r="X284" s="47"/>
      <c r="Y284" s="47"/>
      <c r="Z284" s="47"/>
      <c r="AA284" s="48"/>
      <c r="AB284" s="49"/>
    </row>
    <row r="285" spans="1:28" x14ac:dyDescent="0.3">
      <c r="A285" s="38"/>
      <c r="B285" s="37"/>
      <c r="C285" s="38"/>
      <c r="D285" s="38"/>
      <c r="E285" s="39"/>
      <c r="F285" s="40"/>
      <c r="G285" s="41"/>
      <c r="H285" s="42" t="s">
        <v>34</v>
      </c>
      <c r="I285" s="43"/>
      <c r="J285" s="43"/>
      <c r="K285" s="43"/>
      <c r="L285" s="43"/>
      <c r="M285" s="44"/>
      <c r="N285" s="45"/>
      <c r="O285" s="46"/>
      <c r="P285" s="47"/>
      <c r="Q285" s="47"/>
      <c r="R285" s="47"/>
      <c r="S285" s="47"/>
      <c r="T285" s="48"/>
      <c r="U285" s="49"/>
      <c r="V285" s="46"/>
      <c r="W285" s="47"/>
      <c r="X285" s="47"/>
      <c r="Y285" s="47"/>
      <c r="Z285" s="47"/>
      <c r="AA285" s="48"/>
      <c r="AB285" s="49"/>
    </row>
    <row r="286" spans="1:28" x14ac:dyDescent="0.3">
      <c r="A286" s="38">
        <v>137</v>
      </c>
      <c r="B286" s="50" t="s">
        <v>305</v>
      </c>
      <c r="C286" s="51">
        <v>300</v>
      </c>
      <c r="D286" s="51" t="s">
        <v>306</v>
      </c>
      <c r="E286" s="52">
        <v>150</v>
      </c>
      <c r="F286" s="53">
        <v>0</v>
      </c>
      <c r="G286" s="41">
        <f>E286*8*F286</f>
        <v>0</v>
      </c>
      <c r="H286" s="42" t="s">
        <v>33</v>
      </c>
      <c r="I286" s="43">
        <v>1</v>
      </c>
      <c r="J286" s="43">
        <v>1</v>
      </c>
      <c r="K286" s="43">
        <v>0</v>
      </c>
      <c r="L286" s="43">
        <v>1</v>
      </c>
      <c r="M286" s="44">
        <f>IF(F286=0,0,IF(I286=0,0,1/F286*J286))</f>
        <v>0</v>
      </c>
      <c r="N286" s="45">
        <f>IF(I286=0,0,IF(G286=0,0,E286*8*I286/M286))</f>
        <v>0</v>
      </c>
      <c r="O286" s="46"/>
      <c r="P286" s="47"/>
      <c r="Q286" s="47"/>
      <c r="R286" s="47"/>
      <c r="S286" s="47"/>
      <c r="T286" s="48"/>
      <c r="U286" s="49"/>
      <c r="V286" s="46"/>
      <c r="W286" s="47"/>
      <c r="X286" s="47"/>
      <c r="Y286" s="47"/>
      <c r="Z286" s="47"/>
      <c r="AA286" s="48"/>
      <c r="AB286" s="49"/>
    </row>
    <row r="287" spans="1:28" x14ac:dyDescent="0.3">
      <c r="A287" s="38"/>
      <c r="B287" s="37"/>
      <c r="C287" s="38"/>
      <c r="D287" s="38"/>
      <c r="E287" s="39"/>
      <c r="F287" s="40"/>
      <c r="G287" s="41"/>
      <c r="H287" s="42" t="s">
        <v>34</v>
      </c>
      <c r="I287" s="43"/>
      <c r="J287" s="43"/>
      <c r="K287" s="43"/>
      <c r="L287" s="43"/>
      <c r="M287" s="44"/>
      <c r="N287" s="45"/>
      <c r="O287" s="46"/>
      <c r="P287" s="47"/>
      <c r="Q287" s="47"/>
      <c r="R287" s="47"/>
      <c r="S287" s="47"/>
      <c r="T287" s="48"/>
      <c r="U287" s="49"/>
      <c r="V287" s="46"/>
      <c r="W287" s="47"/>
      <c r="X287" s="47"/>
      <c r="Y287" s="47"/>
      <c r="Z287" s="47"/>
      <c r="AA287" s="48"/>
      <c r="AB287" s="49"/>
    </row>
    <row r="288" spans="1:28" x14ac:dyDescent="0.3">
      <c r="A288" s="38">
        <v>138</v>
      </c>
      <c r="B288" s="50" t="s">
        <v>307</v>
      </c>
      <c r="C288" s="51">
        <v>301</v>
      </c>
      <c r="D288" s="51" t="s">
        <v>308</v>
      </c>
      <c r="E288" s="52">
        <v>138</v>
      </c>
      <c r="F288" s="53">
        <v>0.1</v>
      </c>
      <c r="G288" s="41">
        <f>E288*8*F288</f>
        <v>110.4</v>
      </c>
      <c r="H288" s="42" t="s">
        <v>33</v>
      </c>
      <c r="I288" s="43">
        <v>1</v>
      </c>
      <c r="J288" s="43">
        <v>1</v>
      </c>
      <c r="K288" s="43">
        <v>0</v>
      </c>
      <c r="L288" s="43">
        <v>1</v>
      </c>
      <c r="M288" s="44">
        <f>IF(F288=0,0,IF(I288=0,0,1/F288*J288))</f>
        <v>10</v>
      </c>
      <c r="N288" s="45">
        <f>IF(I288=0,0,IF(G288=0,0,E288*8*I288/M288))</f>
        <v>110.4</v>
      </c>
      <c r="O288" s="46"/>
      <c r="P288" s="47"/>
      <c r="Q288" s="47"/>
      <c r="R288" s="47"/>
      <c r="S288" s="47"/>
      <c r="T288" s="48"/>
      <c r="U288" s="49"/>
      <c r="V288" s="46"/>
      <c r="W288" s="47"/>
      <c r="X288" s="47"/>
      <c r="Y288" s="47"/>
      <c r="Z288" s="47"/>
      <c r="AA288" s="48"/>
      <c r="AB288" s="49"/>
    </row>
    <row r="289" spans="1:28" x14ac:dyDescent="0.3">
      <c r="A289" s="38"/>
      <c r="B289" s="37"/>
      <c r="C289" s="38"/>
      <c r="D289" s="38"/>
      <c r="E289" s="39"/>
      <c r="F289" s="40"/>
      <c r="G289" s="41"/>
      <c r="H289" s="42" t="s">
        <v>34</v>
      </c>
      <c r="I289" s="43"/>
      <c r="J289" s="43"/>
      <c r="K289" s="43"/>
      <c r="L289" s="43"/>
      <c r="M289" s="44"/>
      <c r="N289" s="45"/>
      <c r="O289" s="46"/>
      <c r="P289" s="47"/>
      <c r="Q289" s="47"/>
      <c r="R289" s="47"/>
      <c r="S289" s="47"/>
      <c r="T289" s="48"/>
      <c r="U289" s="49"/>
      <c r="V289" s="46"/>
      <c r="W289" s="47"/>
      <c r="X289" s="47"/>
      <c r="Y289" s="47"/>
      <c r="Z289" s="47"/>
      <c r="AA289" s="48"/>
      <c r="AB289" s="49"/>
    </row>
    <row r="290" spans="1:28" ht="14.25" customHeight="1" x14ac:dyDescent="0.3">
      <c r="A290" s="38">
        <v>139</v>
      </c>
      <c r="B290" s="50" t="s">
        <v>309</v>
      </c>
      <c r="C290" s="51">
        <v>320</v>
      </c>
      <c r="D290" s="51" t="s">
        <v>310</v>
      </c>
      <c r="E290" s="52">
        <v>168</v>
      </c>
      <c r="F290" s="53">
        <v>0</v>
      </c>
      <c r="G290" s="41">
        <f>E290*8*F290</f>
        <v>0</v>
      </c>
      <c r="H290" s="42" t="s">
        <v>33</v>
      </c>
      <c r="I290" s="43">
        <v>0</v>
      </c>
      <c r="J290" s="43">
        <v>1</v>
      </c>
      <c r="K290" s="43">
        <v>0</v>
      </c>
      <c r="L290" s="43">
        <v>1</v>
      </c>
      <c r="M290" s="44">
        <f>IF(F290=0,0,IF(I290=0,0,1/F290*J290))</f>
        <v>0</v>
      </c>
      <c r="N290" s="45">
        <f>IF(I290=0,0,IF(G290=0,0,E290*8*I290/M290))</f>
        <v>0</v>
      </c>
      <c r="O290" s="46"/>
      <c r="P290" s="47"/>
      <c r="Q290" s="47"/>
      <c r="R290" s="47"/>
      <c r="S290" s="47"/>
      <c r="T290" s="48"/>
      <c r="U290" s="49"/>
      <c r="V290" s="46"/>
      <c r="W290" s="47"/>
      <c r="X290" s="47"/>
      <c r="Y290" s="47"/>
      <c r="Z290" s="47"/>
      <c r="AA290" s="48"/>
      <c r="AB290" s="49"/>
    </row>
    <row r="291" spans="1:28" x14ac:dyDescent="0.3">
      <c r="A291" s="38"/>
      <c r="B291" s="37"/>
      <c r="C291" s="38"/>
      <c r="D291" s="38"/>
      <c r="E291" s="39"/>
      <c r="F291" s="40"/>
      <c r="G291" s="41"/>
      <c r="H291" s="42" t="s">
        <v>34</v>
      </c>
      <c r="I291" s="43"/>
      <c r="J291" s="43"/>
      <c r="K291" s="43"/>
      <c r="L291" s="43"/>
      <c r="M291" s="44"/>
      <c r="N291" s="45"/>
      <c r="O291" s="46"/>
      <c r="P291" s="47"/>
      <c r="Q291" s="47"/>
      <c r="R291" s="47"/>
      <c r="S291" s="47"/>
      <c r="T291" s="48"/>
      <c r="U291" s="49"/>
      <c r="V291" s="46"/>
      <c r="W291" s="47"/>
      <c r="X291" s="47"/>
      <c r="Y291" s="47"/>
      <c r="Z291" s="47"/>
      <c r="AA291" s="48"/>
      <c r="AB291" s="49"/>
    </row>
    <row r="292" spans="1:28" x14ac:dyDescent="0.3">
      <c r="A292" s="38">
        <v>140</v>
      </c>
      <c r="B292" s="50" t="s">
        <v>311</v>
      </c>
      <c r="C292" s="51">
        <v>321</v>
      </c>
      <c r="D292" s="51" t="s">
        <v>312</v>
      </c>
      <c r="E292" s="52">
        <v>128</v>
      </c>
      <c r="F292" s="53">
        <v>3.3333333333333333E-2</v>
      </c>
      <c r="G292" s="41">
        <f>E292*8*F292</f>
        <v>34.133333333333333</v>
      </c>
      <c r="H292" s="42" t="s">
        <v>33</v>
      </c>
      <c r="I292" s="43">
        <v>1</v>
      </c>
      <c r="J292" s="43">
        <v>1</v>
      </c>
      <c r="K292" s="43">
        <v>0</v>
      </c>
      <c r="L292" s="43">
        <v>1</v>
      </c>
      <c r="M292" s="44">
        <f>IF(F292=0,0,IF(I292=0,0,1/F292*J292))</f>
        <v>30</v>
      </c>
      <c r="N292" s="45">
        <f>IF(I292=0,0,IF(G292=0,0,E292*8*I292/M292))</f>
        <v>34.133333333333333</v>
      </c>
      <c r="O292" s="46"/>
      <c r="P292" s="47"/>
      <c r="Q292" s="47"/>
      <c r="R292" s="47"/>
      <c r="S292" s="47"/>
      <c r="T292" s="48"/>
      <c r="U292" s="49"/>
      <c r="V292" s="46"/>
      <c r="W292" s="47"/>
      <c r="X292" s="47"/>
      <c r="Y292" s="47"/>
      <c r="Z292" s="47"/>
      <c r="AA292" s="48"/>
      <c r="AB292" s="49"/>
    </row>
    <row r="293" spans="1:28" x14ac:dyDescent="0.3">
      <c r="A293" s="38"/>
      <c r="B293" s="37"/>
      <c r="C293" s="38"/>
      <c r="D293" s="38"/>
      <c r="E293" s="39"/>
      <c r="F293" s="40"/>
      <c r="G293" s="41"/>
      <c r="H293" s="42" t="s">
        <v>34</v>
      </c>
      <c r="I293" s="43"/>
      <c r="J293" s="43"/>
      <c r="K293" s="43"/>
      <c r="L293" s="43"/>
      <c r="M293" s="44"/>
      <c r="N293" s="45"/>
      <c r="O293" s="46"/>
      <c r="P293" s="47"/>
      <c r="Q293" s="47"/>
      <c r="R293" s="47"/>
      <c r="S293" s="47"/>
      <c r="T293" s="48"/>
      <c r="U293" s="49"/>
      <c r="V293" s="46"/>
      <c r="W293" s="47"/>
      <c r="X293" s="47"/>
      <c r="Y293" s="47"/>
      <c r="Z293" s="47"/>
      <c r="AA293" s="48"/>
      <c r="AB293" s="49"/>
    </row>
    <row r="294" spans="1:28" x14ac:dyDescent="0.3">
      <c r="A294" s="38">
        <v>141</v>
      </c>
      <c r="B294" s="50" t="s">
        <v>313</v>
      </c>
      <c r="C294" s="51">
        <v>322</v>
      </c>
      <c r="D294" s="51" t="s">
        <v>314</v>
      </c>
      <c r="E294" s="52">
        <v>80</v>
      </c>
      <c r="F294" s="53">
        <v>0</v>
      </c>
      <c r="G294" s="41">
        <f>E294*8*F294</f>
        <v>0</v>
      </c>
      <c r="H294" s="42" t="s">
        <v>33</v>
      </c>
      <c r="I294" s="43">
        <v>1</v>
      </c>
      <c r="J294" s="43">
        <v>1</v>
      </c>
      <c r="K294" s="43">
        <v>0</v>
      </c>
      <c r="L294" s="43">
        <v>1</v>
      </c>
      <c r="M294" s="44">
        <f>IF(F294=0,0,IF(I294=0,0,1/F294*J294))</f>
        <v>0</v>
      </c>
      <c r="N294" s="45">
        <f>IF(I294=0,0,IF(G294=0,0,E294*8*I294/M294))</f>
        <v>0</v>
      </c>
      <c r="O294" s="46"/>
      <c r="P294" s="47"/>
      <c r="Q294" s="47"/>
      <c r="R294" s="47"/>
      <c r="S294" s="47"/>
      <c r="T294" s="48"/>
      <c r="U294" s="49"/>
      <c r="V294" s="46"/>
      <c r="W294" s="47"/>
      <c r="X294" s="47"/>
      <c r="Y294" s="47"/>
      <c r="Z294" s="47"/>
      <c r="AA294" s="48"/>
      <c r="AB294" s="49"/>
    </row>
    <row r="295" spans="1:28" x14ac:dyDescent="0.3">
      <c r="A295" s="38"/>
      <c r="B295" s="37"/>
      <c r="C295" s="38"/>
      <c r="D295" s="38"/>
      <c r="E295" s="39"/>
      <c r="F295" s="40"/>
      <c r="G295" s="41"/>
      <c r="H295" s="42" t="s">
        <v>34</v>
      </c>
      <c r="I295" s="43"/>
      <c r="J295" s="43"/>
      <c r="K295" s="43"/>
      <c r="L295" s="43"/>
      <c r="M295" s="44"/>
      <c r="N295" s="45"/>
      <c r="O295" s="46"/>
      <c r="P295" s="47"/>
      <c r="Q295" s="47"/>
      <c r="R295" s="47"/>
      <c r="S295" s="47"/>
      <c r="T295" s="48"/>
      <c r="U295" s="49"/>
      <c r="V295" s="46"/>
      <c r="W295" s="47"/>
      <c r="X295" s="47"/>
      <c r="Y295" s="47"/>
      <c r="Z295" s="47"/>
      <c r="AA295" s="48"/>
      <c r="AB295" s="49"/>
    </row>
    <row r="296" spans="1:28" x14ac:dyDescent="0.3">
      <c r="A296" s="38">
        <v>142</v>
      </c>
      <c r="B296" s="50" t="s">
        <v>315</v>
      </c>
      <c r="C296" s="51">
        <v>323</v>
      </c>
      <c r="D296" s="51" t="s">
        <v>316</v>
      </c>
      <c r="E296" s="52">
        <v>168</v>
      </c>
      <c r="F296" s="53">
        <v>0</v>
      </c>
      <c r="G296" s="41">
        <f>E296*8*F296</f>
        <v>0</v>
      </c>
      <c r="H296" s="42" t="s">
        <v>33</v>
      </c>
      <c r="I296" s="43">
        <v>1</v>
      </c>
      <c r="J296" s="43">
        <v>1</v>
      </c>
      <c r="K296" s="43">
        <v>0</v>
      </c>
      <c r="L296" s="43">
        <v>1</v>
      </c>
      <c r="M296" s="44">
        <f>IF(F296=0,0,IF(I296=0,0,1/F296*J296))</f>
        <v>0</v>
      </c>
      <c r="N296" s="45">
        <f>IF(I296=0,0,IF(G296=0,0,E296*8*I296/M296))</f>
        <v>0</v>
      </c>
      <c r="O296" s="46"/>
      <c r="P296" s="47"/>
      <c r="Q296" s="47"/>
      <c r="R296" s="47"/>
      <c r="S296" s="47"/>
      <c r="T296" s="48"/>
      <c r="U296" s="49"/>
      <c r="V296" s="46"/>
      <c r="W296" s="47"/>
      <c r="X296" s="47"/>
      <c r="Y296" s="47"/>
      <c r="Z296" s="47"/>
      <c r="AA296" s="48"/>
      <c r="AB296" s="49"/>
    </row>
    <row r="297" spans="1:28" x14ac:dyDescent="0.3">
      <c r="A297" s="38"/>
      <c r="B297" s="37"/>
      <c r="C297" s="38"/>
      <c r="D297" s="38"/>
      <c r="E297" s="39"/>
      <c r="F297" s="40"/>
      <c r="G297" s="41"/>
      <c r="H297" s="42" t="s">
        <v>34</v>
      </c>
      <c r="I297" s="43"/>
      <c r="J297" s="43"/>
      <c r="K297" s="43"/>
      <c r="L297" s="43"/>
      <c r="M297" s="44"/>
      <c r="N297" s="45"/>
      <c r="O297" s="46"/>
      <c r="P297" s="47"/>
      <c r="Q297" s="47"/>
      <c r="R297" s="47"/>
      <c r="S297" s="47"/>
      <c r="T297" s="48"/>
      <c r="U297" s="49"/>
      <c r="V297" s="46"/>
      <c r="W297" s="47"/>
      <c r="X297" s="47"/>
      <c r="Y297" s="47"/>
      <c r="Z297" s="47"/>
      <c r="AA297" s="48"/>
      <c r="AB297" s="49"/>
    </row>
    <row r="298" spans="1:28" x14ac:dyDescent="0.3">
      <c r="A298" s="38">
        <v>143</v>
      </c>
      <c r="B298" s="50" t="s">
        <v>317</v>
      </c>
      <c r="C298" s="51">
        <v>324</v>
      </c>
      <c r="D298" s="51" t="s">
        <v>318</v>
      </c>
      <c r="E298" s="52">
        <v>120</v>
      </c>
      <c r="F298" s="53">
        <v>3.3333333333333333E-2</v>
      </c>
      <c r="G298" s="41">
        <f>E298*8*F298</f>
        <v>32</v>
      </c>
      <c r="H298" s="42" t="s">
        <v>33</v>
      </c>
      <c r="I298" s="43">
        <v>1</v>
      </c>
      <c r="J298" s="43">
        <v>1</v>
      </c>
      <c r="K298" s="43">
        <v>0</v>
      </c>
      <c r="L298" s="43">
        <v>1</v>
      </c>
      <c r="M298" s="44">
        <f>IF(F298=0,0,IF(I298=0,0,1/F298*J298))</f>
        <v>30</v>
      </c>
      <c r="N298" s="45">
        <f>IF(I298=0,0,IF(G298=0,0,E298*8*I298/M298))</f>
        <v>32</v>
      </c>
      <c r="O298" s="46"/>
      <c r="P298" s="47"/>
      <c r="Q298" s="47"/>
      <c r="R298" s="47"/>
      <c r="S298" s="47"/>
      <c r="T298" s="48"/>
      <c r="U298" s="49"/>
      <c r="V298" s="46"/>
      <c r="W298" s="47"/>
      <c r="X298" s="47"/>
      <c r="Y298" s="47"/>
      <c r="Z298" s="47"/>
      <c r="AA298" s="48"/>
      <c r="AB298" s="49"/>
    </row>
    <row r="299" spans="1:28" x14ac:dyDescent="0.3">
      <c r="A299" s="38"/>
      <c r="B299" s="37"/>
      <c r="C299" s="38"/>
      <c r="D299" s="38"/>
      <c r="E299" s="39"/>
      <c r="F299" s="40"/>
      <c r="G299" s="41"/>
      <c r="H299" s="42" t="s">
        <v>34</v>
      </c>
      <c r="I299" s="43"/>
      <c r="J299" s="43"/>
      <c r="K299" s="43"/>
      <c r="L299" s="43"/>
      <c r="M299" s="44"/>
      <c r="N299" s="45"/>
      <c r="O299" s="46"/>
      <c r="P299" s="47"/>
      <c r="Q299" s="47"/>
      <c r="R299" s="47"/>
      <c r="S299" s="47"/>
      <c r="T299" s="48"/>
      <c r="U299" s="49"/>
      <c r="V299" s="46"/>
      <c r="W299" s="47"/>
      <c r="X299" s="47"/>
      <c r="Y299" s="47"/>
      <c r="Z299" s="47"/>
      <c r="AA299" s="48"/>
      <c r="AB299" s="49"/>
    </row>
    <row r="300" spans="1:28" x14ac:dyDescent="0.3">
      <c r="A300" s="38">
        <v>144</v>
      </c>
      <c r="B300" s="50" t="s">
        <v>319</v>
      </c>
      <c r="C300" s="51">
        <v>325</v>
      </c>
      <c r="D300" s="51" t="s">
        <v>320</v>
      </c>
      <c r="E300" s="52">
        <v>104</v>
      </c>
      <c r="F300" s="53">
        <v>0</v>
      </c>
      <c r="G300" s="41">
        <f>E300*8*F300</f>
        <v>0</v>
      </c>
      <c r="H300" s="42" t="s">
        <v>33</v>
      </c>
      <c r="I300" s="43">
        <v>1</v>
      </c>
      <c r="J300" s="43">
        <v>1</v>
      </c>
      <c r="K300" s="43">
        <v>0</v>
      </c>
      <c r="L300" s="43">
        <v>1</v>
      </c>
      <c r="M300" s="44">
        <f>IF(F300=0,0,IF(I300=0,0,1/F300*J300))</f>
        <v>0</v>
      </c>
      <c r="N300" s="45">
        <f>IF(I300=0,0,IF(G300=0,0,E300*8*I300/M300))</f>
        <v>0</v>
      </c>
      <c r="O300" s="46"/>
      <c r="P300" s="47"/>
      <c r="Q300" s="47"/>
      <c r="R300" s="47"/>
      <c r="S300" s="47"/>
      <c r="T300" s="48"/>
      <c r="U300" s="49"/>
      <c r="V300" s="46"/>
      <c r="W300" s="47"/>
      <c r="X300" s="47"/>
      <c r="Y300" s="47"/>
      <c r="Z300" s="47"/>
      <c r="AA300" s="48"/>
      <c r="AB300" s="49"/>
    </row>
    <row r="301" spans="1:28" x14ac:dyDescent="0.3">
      <c r="A301" s="38"/>
      <c r="B301" s="37"/>
      <c r="C301" s="38"/>
      <c r="D301" s="38"/>
      <c r="E301" s="39"/>
      <c r="F301" s="40"/>
      <c r="G301" s="41"/>
      <c r="H301" s="42" t="s">
        <v>34</v>
      </c>
      <c r="I301" s="43"/>
      <c r="J301" s="43"/>
      <c r="K301" s="43"/>
      <c r="L301" s="43"/>
      <c r="M301" s="44"/>
      <c r="N301" s="45"/>
      <c r="O301" s="46"/>
      <c r="P301" s="47"/>
      <c r="Q301" s="47"/>
      <c r="R301" s="47"/>
      <c r="S301" s="47"/>
      <c r="T301" s="48"/>
      <c r="U301" s="49"/>
      <c r="V301" s="46"/>
      <c r="W301" s="47"/>
      <c r="X301" s="47"/>
      <c r="Y301" s="47"/>
      <c r="Z301" s="47"/>
      <c r="AA301" s="48"/>
      <c r="AB301" s="49"/>
    </row>
    <row r="302" spans="1:28" x14ac:dyDescent="0.3">
      <c r="A302" s="38">
        <v>145</v>
      </c>
      <c r="B302" s="50" t="s">
        <v>321</v>
      </c>
      <c r="C302" s="51">
        <v>326</v>
      </c>
      <c r="D302" s="51" t="s">
        <v>322</v>
      </c>
      <c r="E302" s="52">
        <v>104</v>
      </c>
      <c r="F302" s="53">
        <v>0</v>
      </c>
      <c r="G302" s="41">
        <f>E302*8*F302</f>
        <v>0</v>
      </c>
      <c r="H302" s="42" t="s">
        <v>33</v>
      </c>
      <c r="I302" s="43">
        <v>1</v>
      </c>
      <c r="J302" s="43">
        <v>1</v>
      </c>
      <c r="K302" s="43">
        <v>0</v>
      </c>
      <c r="L302" s="43">
        <v>1</v>
      </c>
      <c r="M302" s="44">
        <f>IF(F302=0,0,IF(I302=0,0,1/F302*J302))</f>
        <v>0</v>
      </c>
      <c r="N302" s="45">
        <f>IF(I302=0,0,IF(G302=0,0,E302*8*I302/M302))</f>
        <v>0</v>
      </c>
      <c r="O302" s="46"/>
      <c r="P302" s="47"/>
      <c r="Q302" s="47"/>
      <c r="R302" s="47"/>
      <c r="S302" s="47"/>
      <c r="T302" s="48"/>
      <c r="U302" s="49"/>
      <c r="V302" s="46"/>
      <c r="W302" s="47"/>
      <c r="X302" s="47"/>
      <c r="Y302" s="47"/>
      <c r="Z302" s="47"/>
      <c r="AA302" s="48"/>
      <c r="AB302" s="49"/>
    </row>
    <row r="303" spans="1:28" x14ac:dyDescent="0.3">
      <c r="A303" s="38"/>
      <c r="B303" s="37"/>
      <c r="C303" s="38"/>
      <c r="D303" s="38"/>
      <c r="E303" s="39"/>
      <c r="F303" s="40"/>
      <c r="G303" s="41"/>
      <c r="H303" s="42" t="s">
        <v>34</v>
      </c>
      <c r="I303" s="43"/>
      <c r="J303" s="43"/>
      <c r="K303" s="43"/>
      <c r="L303" s="43"/>
      <c r="M303" s="44"/>
      <c r="N303" s="45"/>
      <c r="O303" s="46"/>
      <c r="P303" s="47"/>
      <c r="Q303" s="47"/>
      <c r="R303" s="47"/>
      <c r="S303" s="47"/>
      <c r="T303" s="48"/>
      <c r="U303" s="49"/>
      <c r="V303" s="46"/>
      <c r="W303" s="47"/>
      <c r="X303" s="47"/>
      <c r="Y303" s="47"/>
      <c r="Z303" s="47"/>
      <c r="AA303" s="48"/>
      <c r="AB303" s="49"/>
    </row>
    <row r="304" spans="1:28" x14ac:dyDescent="0.3">
      <c r="A304" s="38">
        <v>146</v>
      </c>
      <c r="B304" s="50" t="s">
        <v>323</v>
      </c>
      <c r="C304" s="51">
        <v>327</v>
      </c>
      <c r="D304" s="51" t="s">
        <v>324</v>
      </c>
      <c r="E304" s="52">
        <v>176</v>
      </c>
      <c r="F304" s="53">
        <v>0</v>
      </c>
      <c r="G304" s="41">
        <f>E304*8*F304</f>
        <v>0</v>
      </c>
      <c r="H304" s="42" t="s">
        <v>33</v>
      </c>
      <c r="I304" s="43">
        <v>1</v>
      </c>
      <c r="J304" s="43">
        <v>1</v>
      </c>
      <c r="K304" s="43">
        <v>0</v>
      </c>
      <c r="L304" s="43">
        <v>1</v>
      </c>
      <c r="M304" s="44">
        <f>IF(F304=0,0,IF(I304=0,0,1/F304*J304))</f>
        <v>0</v>
      </c>
      <c r="N304" s="45">
        <f>IF(I304=0,0,IF(G304=0,0,E304*8*I304/M304))</f>
        <v>0</v>
      </c>
      <c r="O304" s="46"/>
      <c r="P304" s="47"/>
      <c r="Q304" s="47"/>
      <c r="R304" s="47"/>
      <c r="S304" s="47"/>
      <c r="T304" s="48"/>
      <c r="U304" s="49"/>
      <c r="V304" s="46"/>
      <c r="W304" s="47"/>
      <c r="X304" s="47"/>
      <c r="Y304" s="47"/>
      <c r="Z304" s="47"/>
      <c r="AA304" s="48"/>
      <c r="AB304" s="49"/>
    </row>
    <row r="305" spans="1:28" x14ac:dyDescent="0.3">
      <c r="A305" s="38"/>
      <c r="B305" s="37"/>
      <c r="C305" s="38"/>
      <c r="D305" s="38"/>
      <c r="E305" s="39"/>
      <c r="F305" s="40"/>
      <c r="G305" s="41"/>
      <c r="H305" s="42" t="s">
        <v>34</v>
      </c>
      <c r="I305" s="43"/>
      <c r="J305" s="43"/>
      <c r="K305" s="43"/>
      <c r="L305" s="43"/>
      <c r="M305" s="44"/>
      <c r="N305" s="45"/>
      <c r="O305" s="46"/>
      <c r="P305" s="47"/>
      <c r="Q305" s="47"/>
      <c r="R305" s="47"/>
      <c r="S305" s="47"/>
      <c r="T305" s="48"/>
      <c r="U305" s="49"/>
      <c r="V305" s="46"/>
      <c r="W305" s="47"/>
      <c r="X305" s="47"/>
      <c r="Y305" s="47"/>
      <c r="Z305" s="47"/>
      <c r="AA305" s="48"/>
      <c r="AB305" s="49"/>
    </row>
    <row r="306" spans="1:28" x14ac:dyDescent="0.3">
      <c r="A306" s="38">
        <v>147</v>
      </c>
      <c r="B306" s="50" t="s">
        <v>325</v>
      </c>
      <c r="C306" s="51">
        <v>328</v>
      </c>
      <c r="D306" s="51" t="s">
        <v>326</v>
      </c>
      <c r="E306" s="52">
        <v>152</v>
      </c>
      <c r="F306" s="53">
        <v>3.3333333333333335E-3</v>
      </c>
      <c r="G306" s="41">
        <f>E306*8*F306</f>
        <v>4.0533333333333337</v>
      </c>
      <c r="H306" s="42" t="s">
        <v>33</v>
      </c>
      <c r="I306" s="43">
        <v>1</v>
      </c>
      <c r="J306" s="43">
        <v>1</v>
      </c>
      <c r="K306" s="43">
        <v>0</v>
      </c>
      <c r="L306" s="43">
        <v>1</v>
      </c>
      <c r="M306" s="44">
        <f>IF(F306=0,0,IF(I306=0,0,1/F306*J306))</f>
        <v>300</v>
      </c>
      <c r="N306" s="45">
        <f>IF(I306=0,0,IF(G306=0,0,E306*8*I306/M306))</f>
        <v>4.0533333333333337</v>
      </c>
      <c r="O306" s="46"/>
      <c r="P306" s="47"/>
      <c r="Q306" s="47"/>
      <c r="R306" s="47"/>
      <c r="S306" s="47"/>
      <c r="T306" s="48"/>
      <c r="U306" s="49"/>
      <c r="V306" s="46"/>
      <c r="W306" s="47"/>
      <c r="X306" s="47"/>
      <c r="Y306" s="47"/>
      <c r="Z306" s="47"/>
      <c r="AA306" s="48"/>
      <c r="AB306" s="49"/>
    </row>
    <row r="307" spans="1:28" x14ac:dyDescent="0.3">
      <c r="A307" s="38"/>
      <c r="B307" s="37"/>
      <c r="C307" s="38"/>
      <c r="D307" s="38"/>
      <c r="E307" s="39"/>
      <c r="F307" s="40"/>
      <c r="G307" s="41"/>
      <c r="H307" s="42" t="s">
        <v>34</v>
      </c>
      <c r="I307" s="43"/>
      <c r="J307" s="43"/>
      <c r="K307" s="43"/>
      <c r="L307" s="43"/>
      <c r="M307" s="44"/>
      <c r="N307" s="45"/>
      <c r="O307" s="46"/>
      <c r="P307" s="47"/>
      <c r="Q307" s="47"/>
      <c r="R307" s="47"/>
      <c r="S307" s="47"/>
      <c r="T307" s="48"/>
      <c r="U307" s="49"/>
      <c r="V307" s="46"/>
      <c r="W307" s="47"/>
      <c r="X307" s="47"/>
      <c r="Y307" s="47"/>
      <c r="Z307" s="47"/>
      <c r="AA307" s="48"/>
      <c r="AB307" s="49"/>
    </row>
    <row r="308" spans="1:28" x14ac:dyDescent="0.3">
      <c r="A308" s="38">
        <v>148</v>
      </c>
      <c r="B308" s="50" t="s">
        <v>327</v>
      </c>
      <c r="C308" s="51">
        <v>329</v>
      </c>
      <c r="D308" s="51" t="s">
        <v>328</v>
      </c>
      <c r="E308" s="52">
        <v>176</v>
      </c>
      <c r="F308" s="53">
        <v>3.3333333333333333E-2</v>
      </c>
      <c r="G308" s="41">
        <f>E308*8*F308</f>
        <v>46.93333333333333</v>
      </c>
      <c r="H308" s="42" t="s">
        <v>33</v>
      </c>
      <c r="I308" s="43">
        <v>1</v>
      </c>
      <c r="J308" s="43">
        <v>1</v>
      </c>
      <c r="K308" s="43">
        <v>0</v>
      </c>
      <c r="L308" s="43">
        <v>1</v>
      </c>
      <c r="M308" s="44">
        <f>IF(F308=0,0,IF(I308=0,0,1/F308*J308))</f>
        <v>30</v>
      </c>
      <c r="N308" s="45">
        <f>IF(I308=0,0,IF(G308=0,0,E308*8*I308/M308))</f>
        <v>46.93333333333333</v>
      </c>
      <c r="O308" s="46"/>
      <c r="P308" s="47"/>
      <c r="Q308" s="47"/>
      <c r="R308" s="47"/>
      <c r="S308" s="47"/>
      <c r="T308" s="48"/>
      <c r="U308" s="49"/>
      <c r="V308" s="46"/>
      <c r="W308" s="47"/>
      <c r="X308" s="47"/>
      <c r="Y308" s="47"/>
      <c r="Z308" s="47"/>
      <c r="AA308" s="48"/>
      <c r="AB308" s="49"/>
    </row>
    <row r="309" spans="1:28" x14ac:dyDescent="0.3">
      <c r="A309" s="38"/>
      <c r="B309" s="37"/>
      <c r="C309" s="38"/>
      <c r="D309" s="38"/>
      <c r="E309" s="39"/>
      <c r="F309" s="40"/>
      <c r="G309" s="41"/>
      <c r="H309" s="42" t="s">
        <v>34</v>
      </c>
      <c r="I309" s="43"/>
      <c r="J309" s="43"/>
      <c r="K309" s="43"/>
      <c r="L309" s="43"/>
      <c r="M309" s="44"/>
      <c r="N309" s="45"/>
      <c r="O309" s="46"/>
      <c r="P309" s="47"/>
      <c r="Q309" s="47"/>
      <c r="R309" s="47"/>
      <c r="S309" s="47"/>
      <c r="T309" s="48"/>
      <c r="U309" s="49"/>
      <c r="V309" s="46"/>
      <c r="W309" s="47"/>
      <c r="X309" s="47"/>
      <c r="Y309" s="47"/>
      <c r="Z309" s="47"/>
      <c r="AA309" s="48"/>
      <c r="AB309" s="49"/>
    </row>
    <row r="310" spans="1:28" x14ac:dyDescent="0.3">
      <c r="A310" s="38">
        <v>149</v>
      </c>
      <c r="B310" s="50" t="s">
        <v>329</v>
      </c>
      <c r="C310" s="51">
        <v>330</v>
      </c>
      <c r="D310" s="51" t="s">
        <v>330</v>
      </c>
      <c r="E310" s="52">
        <v>88</v>
      </c>
      <c r="F310" s="53">
        <v>0</v>
      </c>
      <c r="G310" s="41">
        <f>E310*8*F310</f>
        <v>0</v>
      </c>
      <c r="H310" s="42" t="s">
        <v>33</v>
      </c>
      <c r="I310" s="43">
        <v>1</v>
      </c>
      <c r="J310" s="43">
        <v>1</v>
      </c>
      <c r="K310" s="43">
        <v>0</v>
      </c>
      <c r="L310" s="43">
        <v>1</v>
      </c>
      <c r="M310" s="44">
        <f>IF(F310=0,0,IF(I310=0,0,1/F310*J310))</f>
        <v>0</v>
      </c>
      <c r="N310" s="45">
        <f>IF(I310=0,0,IF(G310=0,0,E310*8*I310/M310))</f>
        <v>0</v>
      </c>
      <c r="O310" s="46"/>
      <c r="P310" s="47"/>
      <c r="Q310" s="47"/>
      <c r="R310" s="47"/>
      <c r="S310" s="47"/>
      <c r="T310" s="48"/>
      <c r="U310" s="49"/>
      <c r="V310" s="46"/>
      <c r="W310" s="47"/>
      <c r="X310" s="47"/>
      <c r="Y310" s="47"/>
      <c r="Z310" s="47"/>
      <c r="AA310" s="48"/>
      <c r="AB310" s="49"/>
    </row>
    <row r="311" spans="1:28" x14ac:dyDescent="0.3">
      <c r="A311" s="38"/>
      <c r="B311" s="37"/>
      <c r="C311" s="38"/>
      <c r="D311" s="38"/>
      <c r="E311" s="39"/>
      <c r="F311" s="40"/>
      <c r="G311" s="41"/>
      <c r="H311" s="42" t="s">
        <v>34</v>
      </c>
      <c r="I311" s="43"/>
      <c r="J311" s="43"/>
      <c r="K311" s="43"/>
      <c r="L311" s="43"/>
      <c r="M311" s="44"/>
      <c r="N311" s="45"/>
      <c r="O311" s="46"/>
      <c r="P311" s="47"/>
      <c r="Q311" s="47"/>
      <c r="R311" s="47"/>
      <c r="S311" s="47"/>
      <c r="T311" s="48"/>
      <c r="U311" s="49"/>
      <c r="V311" s="46"/>
      <c r="W311" s="47"/>
      <c r="X311" s="47"/>
      <c r="Y311" s="47"/>
      <c r="Z311" s="47"/>
      <c r="AA311" s="48"/>
      <c r="AB311" s="49"/>
    </row>
    <row r="312" spans="1:28" x14ac:dyDescent="0.3">
      <c r="A312" s="38">
        <v>150</v>
      </c>
      <c r="B312" s="50" t="s">
        <v>331</v>
      </c>
      <c r="C312" s="51">
        <v>331</v>
      </c>
      <c r="D312" s="51" t="s">
        <v>332</v>
      </c>
      <c r="E312" s="52">
        <v>120</v>
      </c>
      <c r="F312" s="53">
        <v>3.3333333333333333E-2</v>
      </c>
      <c r="G312" s="41">
        <f>E312*8*F312</f>
        <v>32</v>
      </c>
      <c r="H312" s="42" t="s">
        <v>33</v>
      </c>
      <c r="I312" s="43">
        <v>0</v>
      </c>
      <c r="J312" s="43">
        <v>1</v>
      </c>
      <c r="K312" s="43">
        <v>0</v>
      </c>
      <c r="L312" s="43">
        <v>1</v>
      </c>
      <c r="M312" s="44">
        <f>IF(F312=0,0,IF(I312=0,0,1/F312*J312))</f>
        <v>0</v>
      </c>
      <c r="N312" s="45">
        <f>IF(I312=0,0,IF(G312=0,0,E312*8*I312/M312))</f>
        <v>0</v>
      </c>
      <c r="O312" s="46"/>
      <c r="P312" s="47"/>
      <c r="Q312" s="47"/>
      <c r="R312" s="47"/>
      <c r="S312" s="47"/>
      <c r="T312" s="48"/>
      <c r="U312" s="49"/>
      <c r="V312" s="46"/>
      <c r="W312" s="47"/>
      <c r="X312" s="47"/>
      <c r="Y312" s="47"/>
      <c r="Z312" s="47"/>
      <c r="AA312" s="48"/>
      <c r="AB312" s="49"/>
    </row>
    <row r="313" spans="1:28" x14ac:dyDescent="0.3">
      <c r="A313" s="38"/>
      <c r="B313" s="37"/>
      <c r="C313" s="38"/>
      <c r="D313" s="38"/>
      <c r="E313" s="39"/>
      <c r="F313" s="40"/>
      <c r="G313" s="41"/>
      <c r="H313" s="42" t="s">
        <v>34</v>
      </c>
      <c r="I313" s="43"/>
      <c r="J313" s="43"/>
      <c r="K313" s="43"/>
      <c r="L313" s="43"/>
      <c r="M313" s="44"/>
      <c r="N313" s="45"/>
      <c r="O313" s="46"/>
      <c r="P313" s="47"/>
      <c r="Q313" s="47"/>
      <c r="R313" s="47"/>
      <c r="S313" s="47"/>
      <c r="T313" s="48"/>
      <c r="U313" s="49"/>
      <c r="V313" s="46"/>
      <c r="W313" s="47"/>
      <c r="X313" s="47"/>
      <c r="Y313" s="47"/>
      <c r="Z313" s="47"/>
      <c r="AA313" s="48"/>
      <c r="AB313" s="49"/>
    </row>
    <row r="314" spans="1:28" x14ac:dyDescent="0.3">
      <c r="A314" s="38">
        <v>151</v>
      </c>
      <c r="B314" s="50" t="s">
        <v>333</v>
      </c>
      <c r="C314" s="51">
        <v>332</v>
      </c>
      <c r="D314" s="51" t="s">
        <v>334</v>
      </c>
      <c r="E314" s="52">
        <v>128</v>
      </c>
      <c r="F314" s="53">
        <v>3.3333333333333333E-2</v>
      </c>
      <c r="G314" s="41">
        <f>E314*8*F314</f>
        <v>34.133333333333333</v>
      </c>
      <c r="H314" s="42" t="s">
        <v>33</v>
      </c>
      <c r="I314" s="43">
        <v>0</v>
      </c>
      <c r="J314" s="43">
        <v>1</v>
      </c>
      <c r="K314" s="43">
        <v>0</v>
      </c>
      <c r="L314" s="43">
        <v>1</v>
      </c>
      <c r="M314" s="44">
        <f>IF(F314=0,0,IF(I314=0,0,1/F314*J314))</f>
        <v>0</v>
      </c>
      <c r="N314" s="45">
        <f>IF(I314=0,0,IF(G314=0,0,E314*8*I314/M314))</f>
        <v>0</v>
      </c>
      <c r="O314" s="46"/>
      <c r="P314" s="47"/>
      <c r="Q314" s="47"/>
      <c r="R314" s="47"/>
      <c r="S314" s="47"/>
      <c r="T314" s="48"/>
      <c r="U314" s="49"/>
      <c r="V314" s="46"/>
      <c r="W314" s="47"/>
      <c r="X314" s="47"/>
      <c r="Y314" s="47"/>
      <c r="Z314" s="47"/>
      <c r="AA314" s="48"/>
      <c r="AB314" s="49"/>
    </row>
    <row r="315" spans="1:28" x14ac:dyDescent="0.3">
      <c r="A315" s="38"/>
      <c r="B315" s="37"/>
      <c r="C315" s="38"/>
      <c r="D315" s="38"/>
      <c r="E315" s="39"/>
      <c r="F315" s="40"/>
      <c r="G315" s="41"/>
      <c r="H315" s="42" t="s">
        <v>34</v>
      </c>
      <c r="I315" s="43"/>
      <c r="J315" s="43"/>
      <c r="K315" s="43"/>
      <c r="L315" s="43"/>
      <c r="M315" s="44"/>
      <c r="N315" s="45"/>
      <c r="O315" s="46"/>
      <c r="P315" s="47"/>
      <c r="Q315" s="47"/>
      <c r="R315" s="47"/>
      <c r="S315" s="47"/>
      <c r="T315" s="48"/>
      <c r="U315" s="49"/>
      <c r="V315" s="46"/>
      <c r="W315" s="47"/>
      <c r="X315" s="47"/>
      <c r="Y315" s="47"/>
      <c r="Z315" s="47"/>
      <c r="AA315" s="48"/>
      <c r="AB315" s="49"/>
    </row>
    <row r="316" spans="1:28" x14ac:dyDescent="0.3">
      <c r="A316" s="38">
        <v>152</v>
      </c>
      <c r="B316" s="50" t="s">
        <v>335</v>
      </c>
      <c r="C316" s="51">
        <v>333</v>
      </c>
      <c r="D316" s="51" t="s">
        <v>336</v>
      </c>
      <c r="E316" s="52">
        <v>432</v>
      </c>
      <c r="F316" s="53">
        <v>0.1</v>
      </c>
      <c r="G316" s="41">
        <f>E316*8*F316</f>
        <v>345.6</v>
      </c>
      <c r="H316" s="42" t="s">
        <v>33</v>
      </c>
      <c r="I316" s="43">
        <v>1</v>
      </c>
      <c r="J316" s="43">
        <v>12</v>
      </c>
      <c r="K316" s="43">
        <v>0</v>
      </c>
      <c r="L316" s="43">
        <v>1</v>
      </c>
      <c r="M316" s="44">
        <f>IF(F316=0,0,IF(I316=0,0,1/F316*J316))</f>
        <v>120</v>
      </c>
      <c r="N316" s="45">
        <f>IF(I316=0,0,IF(G316=0,0,E316*8*I316/M316))</f>
        <v>28.8</v>
      </c>
      <c r="O316" s="46"/>
      <c r="P316" s="47"/>
      <c r="Q316" s="47"/>
      <c r="R316" s="47"/>
      <c r="S316" s="47"/>
      <c r="T316" s="48"/>
      <c r="U316" s="49"/>
      <c r="V316" s="46"/>
      <c r="W316" s="47"/>
      <c r="X316" s="47"/>
      <c r="Y316" s="47"/>
      <c r="Z316" s="47"/>
      <c r="AA316" s="48"/>
      <c r="AB316" s="49"/>
    </row>
    <row r="317" spans="1:28" x14ac:dyDescent="0.3">
      <c r="A317" s="38"/>
      <c r="B317" s="37"/>
      <c r="C317" s="38"/>
      <c r="D317" s="38"/>
      <c r="E317" s="39"/>
      <c r="F317" s="40"/>
      <c r="G317" s="41"/>
      <c r="H317" s="42" t="s">
        <v>34</v>
      </c>
      <c r="I317" s="43"/>
      <c r="J317" s="43"/>
      <c r="K317" s="43"/>
      <c r="L317" s="43"/>
      <c r="M317" s="44"/>
      <c r="N317" s="45"/>
      <c r="O317" s="46"/>
      <c r="P317" s="47"/>
      <c r="Q317" s="47"/>
      <c r="R317" s="47"/>
      <c r="S317" s="47"/>
      <c r="T317" s="48"/>
      <c r="U317" s="49"/>
      <c r="V317" s="46"/>
      <c r="W317" s="47"/>
      <c r="X317" s="47"/>
      <c r="Y317" s="47"/>
      <c r="Z317" s="47"/>
      <c r="AA317" s="48"/>
      <c r="AB317" s="49"/>
    </row>
    <row r="318" spans="1:28" x14ac:dyDescent="0.3">
      <c r="A318" s="38">
        <v>153</v>
      </c>
      <c r="B318" s="50" t="s">
        <v>337</v>
      </c>
      <c r="C318" s="51">
        <v>334</v>
      </c>
      <c r="D318" s="51" t="s">
        <v>338</v>
      </c>
      <c r="E318" s="52">
        <v>64</v>
      </c>
      <c r="F318" s="53">
        <v>1.6666666666666668E-3</v>
      </c>
      <c r="G318" s="41">
        <f>E318*8*F318</f>
        <v>0.85333333333333339</v>
      </c>
      <c r="H318" s="42" t="s">
        <v>33</v>
      </c>
      <c r="I318" s="43">
        <v>1</v>
      </c>
      <c r="J318" s="43">
        <v>1</v>
      </c>
      <c r="K318" s="43">
        <v>0</v>
      </c>
      <c r="L318" s="43">
        <v>1</v>
      </c>
      <c r="M318" s="44">
        <f>IF(F318=0,0,IF(I318=0,0,1/F318*J318))</f>
        <v>600</v>
      </c>
      <c r="N318" s="45">
        <f>IF(I318=0,0,IF(G318=0,0,E318*8*I318/M318))</f>
        <v>0.85333333333333339</v>
      </c>
      <c r="O318" s="46"/>
      <c r="P318" s="47"/>
      <c r="Q318" s="47"/>
      <c r="R318" s="47"/>
      <c r="S318" s="47"/>
      <c r="T318" s="48"/>
      <c r="U318" s="49"/>
      <c r="V318" s="46"/>
      <c r="W318" s="47"/>
      <c r="X318" s="47"/>
      <c r="Y318" s="47"/>
      <c r="Z318" s="47"/>
      <c r="AA318" s="48"/>
      <c r="AB318" s="49"/>
    </row>
    <row r="319" spans="1:28" x14ac:dyDescent="0.3">
      <c r="A319" s="38"/>
      <c r="B319" s="37"/>
      <c r="C319" s="38"/>
      <c r="D319" s="38"/>
      <c r="E319" s="39"/>
      <c r="F319" s="40"/>
      <c r="G319" s="41"/>
      <c r="H319" s="42" t="s">
        <v>34</v>
      </c>
      <c r="I319" s="43"/>
      <c r="J319" s="43"/>
      <c r="K319" s="43"/>
      <c r="L319" s="43"/>
      <c r="M319" s="44"/>
      <c r="N319" s="45"/>
      <c r="O319" s="46"/>
      <c r="P319" s="47"/>
      <c r="Q319" s="47"/>
      <c r="R319" s="47"/>
      <c r="S319" s="47"/>
      <c r="T319" s="48"/>
      <c r="U319" s="49"/>
      <c r="V319" s="46"/>
      <c r="W319" s="47"/>
      <c r="X319" s="47"/>
      <c r="Y319" s="47"/>
      <c r="Z319" s="47"/>
      <c r="AA319" s="48"/>
      <c r="AB319" s="49"/>
    </row>
    <row r="320" spans="1:28" x14ac:dyDescent="0.3">
      <c r="A320" s="38">
        <v>154</v>
      </c>
      <c r="B320" s="50" t="s">
        <v>339</v>
      </c>
      <c r="C320" s="51">
        <v>335</v>
      </c>
      <c r="D320" s="51" t="s">
        <v>340</v>
      </c>
      <c r="E320" s="52">
        <v>176</v>
      </c>
      <c r="F320" s="53">
        <v>3.3333333333333333E-2</v>
      </c>
      <c r="G320" s="41">
        <f>E320*8*F320</f>
        <v>46.93333333333333</v>
      </c>
      <c r="H320" s="42" t="s">
        <v>33</v>
      </c>
      <c r="I320" s="43">
        <v>0</v>
      </c>
      <c r="J320" s="43">
        <v>1</v>
      </c>
      <c r="K320" s="43">
        <v>0</v>
      </c>
      <c r="L320" s="43">
        <v>1</v>
      </c>
      <c r="M320" s="44">
        <f>IF(F320=0,0,IF(I320=0,0,1/F320*J320))</f>
        <v>0</v>
      </c>
      <c r="N320" s="45">
        <f>IF(I320=0,0,IF(G320=0,0,E320*8*I320/M320))</f>
        <v>0</v>
      </c>
      <c r="O320" s="46"/>
      <c r="P320" s="47"/>
      <c r="Q320" s="47"/>
      <c r="R320" s="47"/>
      <c r="S320" s="47"/>
      <c r="T320" s="48"/>
      <c r="U320" s="49"/>
      <c r="V320" s="46"/>
      <c r="W320" s="47"/>
      <c r="X320" s="47"/>
      <c r="Y320" s="47"/>
      <c r="Z320" s="47"/>
      <c r="AA320" s="48"/>
      <c r="AB320" s="49"/>
    </row>
    <row r="321" spans="1:28" x14ac:dyDescent="0.3">
      <c r="A321" s="38"/>
      <c r="B321" s="37"/>
      <c r="C321" s="38"/>
      <c r="D321" s="38"/>
      <c r="E321" s="39"/>
      <c r="F321" s="40"/>
      <c r="G321" s="41"/>
      <c r="H321" s="42" t="s">
        <v>34</v>
      </c>
      <c r="I321" s="43"/>
      <c r="J321" s="43"/>
      <c r="K321" s="43"/>
      <c r="L321" s="43"/>
      <c r="M321" s="44"/>
      <c r="N321" s="45"/>
      <c r="O321" s="46"/>
      <c r="P321" s="47"/>
      <c r="Q321" s="47"/>
      <c r="R321" s="47"/>
      <c r="S321" s="47"/>
      <c r="T321" s="48"/>
      <c r="U321" s="49"/>
      <c r="V321" s="46"/>
      <c r="W321" s="47"/>
      <c r="X321" s="47"/>
      <c r="Y321" s="47"/>
      <c r="Z321" s="47"/>
      <c r="AA321" s="48"/>
      <c r="AB321" s="49"/>
    </row>
    <row r="322" spans="1:28" x14ac:dyDescent="0.3">
      <c r="A322" s="38">
        <v>155</v>
      </c>
      <c r="B322" s="50" t="s">
        <v>341</v>
      </c>
      <c r="C322" s="51">
        <v>336</v>
      </c>
      <c r="D322" s="51" t="s">
        <v>342</v>
      </c>
      <c r="E322" s="52">
        <v>20</v>
      </c>
      <c r="F322" s="53">
        <v>0</v>
      </c>
      <c r="G322" s="41">
        <f>E322*8*F322</f>
        <v>0</v>
      </c>
      <c r="H322" s="42" t="s">
        <v>33</v>
      </c>
      <c r="I322" s="43">
        <v>1</v>
      </c>
      <c r="J322" s="43">
        <v>1</v>
      </c>
      <c r="K322" s="43">
        <v>0</v>
      </c>
      <c r="L322" s="43">
        <v>1</v>
      </c>
      <c r="M322" s="44">
        <f>IF(F322=0,0,IF(I322=0,0,1/F322*J322))</f>
        <v>0</v>
      </c>
      <c r="N322" s="45">
        <f>IF(I322=0,0,IF(G322=0,0,E322*8*I322/M322))</f>
        <v>0</v>
      </c>
      <c r="O322" s="46"/>
      <c r="P322" s="47"/>
      <c r="Q322" s="47"/>
      <c r="R322" s="47"/>
      <c r="S322" s="47"/>
      <c r="T322" s="48"/>
      <c r="U322" s="49"/>
      <c r="V322" s="46"/>
      <c r="W322" s="47"/>
      <c r="X322" s="47"/>
      <c r="Y322" s="47"/>
      <c r="Z322" s="47"/>
      <c r="AA322" s="48"/>
      <c r="AB322" s="49"/>
    </row>
    <row r="323" spans="1:28" x14ac:dyDescent="0.3">
      <c r="A323" s="38"/>
      <c r="B323" s="37"/>
      <c r="C323" s="38"/>
      <c r="D323" s="38"/>
      <c r="E323" s="39"/>
      <c r="F323" s="40"/>
      <c r="G323" s="41"/>
      <c r="H323" s="42" t="s">
        <v>34</v>
      </c>
      <c r="I323" s="43"/>
      <c r="J323" s="43"/>
      <c r="K323" s="43"/>
      <c r="L323" s="43"/>
      <c r="M323" s="44"/>
      <c r="N323" s="45"/>
      <c r="O323" s="46"/>
      <c r="P323" s="47"/>
      <c r="Q323" s="47"/>
      <c r="R323" s="47"/>
      <c r="S323" s="47"/>
      <c r="T323" s="48"/>
      <c r="U323" s="49"/>
      <c r="V323" s="46"/>
      <c r="W323" s="47"/>
      <c r="X323" s="47"/>
      <c r="Y323" s="47"/>
      <c r="Z323" s="47"/>
      <c r="AA323" s="48"/>
      <c r="AB323" s="49"/>
    </row>
    <row r="324" spans="1:28" x14ac:dyDescent="0.3">
      <c r="A324" s="38">
        <v>156</v>
      </c>
      <c r="B324" s="50" t="s">
        <v>343</v>
      </c>
      <c r="C324" s="51">
        <v>337</v>
      </c>
      <c r="D324" s="51" t="s">
        <v>344</v>
      </c>
      <c r="E324" s="52">
        <v>64</v>
      </c>
      <c r="F324" s="53">
        <v>0</v>
      </c>
      <c r="G324" s="41">
        <f>E324*8*F324</f>
        <v>0</v>
      </c>
      <c r="H324" s="42" t="s">
        <v>33</v>
      </c>
      <c r="I324" s="43">
        <v>1</v>
      </c>
      <c r="J324" s="43">
        <v>1</v>
      </c>
      <c r="K324" s="43">
        <v>0</v>
      </c>
      <c r="L324" s="43">
        <v>1</v>
      </c>
      <c r="M324" s="44">
        <f>IF(F324=0,0,IF(I324=0,0,1/F324*J324))</f>
        <v>0</v>
      </c>
      <c r="N324" s="45">
        <f>IF(I324=0,0,IF(G324=0,0,E324*8*I324/M324))</f>
        <v>0</v>
      </c>
      <c r="O324" s="46"/>
      <c r="P324" s="47"/>
      <c r="Q324" s="47"/>
      <c r="R324" s="47"/>
      <c r="S324" s="47"/>
      <c r="T324" s="48"/>
      <c r="U324" s="49"/>
      <c r="V324" s="46"/>
      <c r="W324" s="47"/>
      <c r="X324" s="47"/>
      <c r="Y324" s="47"/>
      <c r="Z324" s="47"/>
      <c r="AA324" s="48"/>
      <c r="AB324" s="49"/>
    </row>
    <row r="325" spans="1:28" x14ac:dyDescent="0.3">
      <c r="A325" s="38"/>
      <c r="B325" s="37"/>
      <c r="C325" s="38"/>
      <c r="D325" s="38"/>
      <c r="E325" s="39"/>
      <c r="F325" s="40"/>
      <c r="G325" s="41"/>
      <c r="H325" s="42" t="s">
        <v>34</v>
      </c>
      <c r="I325" s="43"/>
      <c r="J325" s="43"/>
      <c r="K325" s="43"/>
      <c r="L325" s="43"/>
      <c r="M325" s="44"/>
      <c r="N325" s="45"/>
      <c r="O325" s="46"/>
      <c r="P325" s="47"/>
      <c r="Q325" s="47"/>
      <c r="R325" s="47"/>
      <c r="S325" s="47"/>
      <c r="T325" s="48"/>
      <c r="U325" s="49"/>
      <c r="V325" s="46"/>
      <c r="W325" s="47"/>
      <c r="X325" s="47"/>
      <c r="Y325" s="47"/>
      <c r="Z325" s="47"/>
      <c r="AA325" s="48"/>
      <c r="AB325" s="49"/>
    </row>
    <row r="326" spans="1:28" x14ac:dyDescent="0.3">
      <c r="A326" s="38">
        <v>157</v>
      </c>
      <c r="B326" s="50" t="s">
        <v>345</v>
      </c>
      <c r="C326" s="51">
        <v>338</v>
      </c>
      <c r="D326" s="51" t="s">
        <v>346</v>
      </c>
      <c r="E326" s="52">
        <v>152</v>
      </c>
      <c r="F326" s="53">
        <v>0</v>
      </c>
      <c r="G326" s="41">
        <f>E326*8*F326</f>
        <v>0</v>
      </c>
      <c r="H326" s="42" t="s">
        <v>33</v>
      </c>
      <c r="I326" s="43">
        <v>1</v>
      </c>
      <c r="J326" s="43">
        <v>1</v>
      </c>
      <c r="K326" s="43">
        <v>0</v>
      </c>
      <c r="L326" s="43">
        <v>1</v>
      </c>
      <c r="M326" s="44">
        <f>IF(F326=0,0,IF(I326=0,0,1/F326*J326))</f>
        <v>0</v>
      </c>
      <c r="N326" s="45">
        <f>IF(I326=0,0,IF(G326=0,0,E326*8*I326/M326))</f>
        <v>0</v>
      </c>
      <c r="O326" s="46"/>
      <c r="P326" s="47"/>
      <c r="Q326" s="47"/>
      <c r="R326" s="47"/>
      <c r="S326" s="47"/>
      <c r="T326" s="48"/>
      <c r="U326" s="49"/>
      <c r="V326" s="46"/>
      <c r="W326" s="47"/>
      <c r="X326" s="47"/>
      <c r="Y326" s="47"/>
      <c r="Z326" s="47"/>
      <c r="AA326" s="48"/>
      <c r="AB326" s="49"/>
    </row>
    <row r="327" spans="1:28" x14ac:dyDescent="0.3">
      <c r="A327" s="38"/>
      <c r="B327" s="37"/>
      <c r="C327" s="38"/>
      <c r="D327" s="38"/>
      <c r="E327" s="39"/>
      <c r="F327" s="40"/>
      <c r="G327" s="41"/>
      <c r="H327" s="42" t="s">
        <v>34</v>
      </c>
      <c r="I327" s="43"/>
      <c r="J327" s="43"/>
      <c r="K327" s="43"/>
      <c r="L327" s="43"/>
      <c r="M327" s="44"/>
      <c r="N327" s="45"/>
      <c r="O327" s="46"/>
      <c r="P327" s="47"/>
      <c r="Q327" s="47"/>
      <c r="R327" s="47"/>
      <c r="S327" s="47"/>
      <c r="T327" s="48"/>
      <c r="U327" s="49"/>
      <c r="V327" s="46"/>
      <c r="W327" s="47"/>
      <c r="X327" s="47"/>
      <c r="Y327" s="47"/>
      <c r="Z327" s="47"/>
      <c r="AA327" s="48"/>
      <c r="AB327" s="49"/>
    </row>
    <row r="328" spans="1:28" x14ac:dyDescent="0.3">
      <c r="A328" s="38">
        <v>158</v>
      </c>
      <c r="B328" s="50" t="s">
        <v>347</v>
      </c>
      <c r="C328" s="51">
        <v>339</v>
      </c>
      <c r="D328" s="51" t="s">
        <v>348</v>
      </c>
      <c r="E328" s="52">
        <v>320</v>
      </c>
      <c r="F328" s="53">
        <v>3.3333333333333335E-3</v>
      </c>
      <c r="G328" s="41">
        <f>E328*8*F328</f>
        <v>8.5333333333333332</v>
      </c>
      <c r="H328" s="42" t="s">
        <v>33</v>
      </c>
      <c r="I328" s="43">
        <v>1</v>
      </c>
      <c r="J328" s="43">
        <v>1</v>
      </c>
      <c r="K328" s="43">
        <v>0</v>
      </c>
      <c r="L328" s="43">
        <v>1</v>
      </c>
      <c r="M328" s="44">
        <f>IF(F328=0,0,IF(I328=0,0,1/F328*J328))</f>
        <v>300</v>
      </c>
      <c r="N328" s="45">
        <f>IF(I328=0,0,IF(G328=0,0,E328*8*I328/M328))</f>
        <v>8.5333333333333332</v>
      </c>
      <c r="O328" s="46"/>
      <c r="P328" s="47"/>
      <c r="Q328" s="47"/>
      <c r="R328" s="47"/>
      <c r="S328" s="47"/>
      <c r="T328" s="48"/>
      <c r="U328" s="49"/>
      <c r="V328" s="46"/>
      <c r="W328" s="47"/>
      <c r="X328" s="47"/>
      <c r="Y328" s="47"/>
      <c r="Z328" s="47"/>
      <c r="AA328" s="48"/>
      <c r="AB328" s="49"/>
    </row>
    <row r="329" spans="1:28" x14ac:dyDescent="0.3">
      <c r="A329" s="38"/>
      <c r="B329" s="37"/>
      <c r="C329" s="38"/>
      <c r="D329" s="38"/>
      <c r="E329" s="39"/>
      <c r="F329" s="40"/>
      <c r="G329" s="41"/>
      <c r="H329" s="42" t="s">
        <v>34</v>
      </c>
      <c r="I329" s="43"/>
      <c r="J329" s="43"/>
      <c r="K329" s="43"/>
      <c r="L329" s="43"/>
      <c r="M329" s="44"/>
      <c r="N329" s="45"/>
      <c r="O329" s="46"/>
      <c r="P329" s="47"/>
      <c r="Q329" s="47"/>
      <c r="R329" s="47"/>
      <c r="S329" s="47"/>
      <c r="T329" s="48"/>
      <c r="U329" s="49"/>
      <c r="V329" s="46"/>
      <c r="W329" s="47"/>
      <c r="X329" s="47"/>
      <c r="Y329" s="47"/>
      <c r="Z329" s="47"/>
      <c r="AA329" s="48"/>
      <c r="AB329" s="49"/>
    </row>
    <row r="330" spans="1:28" x14ac:dyDescent="0.3">
      <c r="A330" s="38">
        <v>159</v>
      </c>
      <c r="B330" s="50" t="s">
        <v>349</v>
      </c>
      <c r="C330" s="51">
        <v>340</v>
      </c>
      <c r="D330" s="51" t="s">
        <v>350</v>
      </c>
      <c r="E330" s="52">
        <v>120</v>
      </c>
      <c r="F330" s="53">
        <v>3.3333333333333333E-2</v>
      </c>
      <c r="G330" s="41">
        <f>E330*8*F330</f>
        <v>32</v>
      </c>
      <c r="H330" s="42" t="s">
        <v>33</v>
      </c>
      <c r="I330" s="43">
        <v>1</v>
      </c>
      <c r="J330" s="43">
        <v>1</v>
      </c>
      <c r="K330" s="43">
        <v>0</v>
      </c>
      <c r="L330" s="43">
        <v>1</v>
      </c>
      <c r="M330" s="44">
        <f>IF(F330=0,0,IF(I330=0,0,1/F330*J330))</f>
        <v>30</v>
      </c>
      <c r="N330" s="45">
        <f>IF(I330=0,0,IF(G330=0,0,E330*8*I330/M330))</f>
        <v>32</v>
      </c>
      <c r="O330" s="46"/>
      <c r="P330" s="47"/>
      <c r="Q330" s="47"/>
      <c r="R330" s="47"/>
      <c r="S330" s="47"/>
      <c r="T330" s="48"/>
      <c r="U330" s="49"/>
      <c r="V330" s="46"/>
      <c r="W330" s="47"/>
      <c r="X330" s="47"/>
      <c r="Y330" s="47"/>
      <c r="Z330" s="47"/>
      <c r="AA330" s="48"/>
      <c r="AB330" s="49"/>
    </row>
    <row r="331" spans="1:28" x14ac:dyDescent="0.3">
      <c r="A331" s="38"/>
      <c r="B331" s="37"/>
      <c r="C331" s="38"/>
      <c r="D331" s="38"/>
      <c r="E331" s="39"/>
      <c r="F331" s="40"/>
      <c r="G331" s="41"/>
      <c r="H331" s="42" t="s">
        <v>34</v>
      </c>
      <c r="I331" s="43"/>
      <c r="J331" s="43"/>
      <c r="K331" s="43"/>
      <c r="L331" s="43"/>
      <c r="M331" s="44"/>
      <c r="N331" s="45"/>
      <c r="O331" s="46"/>
      <c r="P331" s="47"/>
      <c r="Q331" s="47"/>
      <c r="R331" s="47"/>
      <c r="S331" s="47"/>
      <c r="T331" s="48"/>
      <c r="U331" s="49"/>
      <c r="V331" s="46"/>
      <c r="W331" s="47"/>
      <c r="X331" s="47"/>
      <c r="Y331" s="47"/>
      <c r="Z331" s="47"/>
      <c r="AA331" s="48"/>
      <c r="AB331" s="49"/>
    </row>
    <row r="332" spans="1:28" x14ac:dyDescent="0.3">
      <c r="A332" s="38">
        <v>160</v>
      </c>
      <c r="B332" s="54" t="s">
        <v>351</v>
      </c>
      <c r="C332" s="55">
        <v>384</v>
      </c>
      <c r="D332" s="55" t="s">
        <v>352</v>
      </c>
      <c r="E332" s="56">
        <v>36</v>
      </c>
      <c r="F332" s="57">
        <v>0</v>
      </c>
      <c r="G332" s="41">
        <f>E332*8*F332</f>
        <v>0</v>
      </c>
      <c r="H332" s="42" t="s">
        <v>33</v>
      </c>
      <c r="I332" s="43">
        <v>0</v>
      </c>
      <c r="J332" s="43">
        <v>1</v>
      </c>
      <c r="K332" s="43">
        <v>0</v>
      </c>
      <c r="L332" s="43">
        <v>1</v>
      </c>
      <c r="M332" s="44">
        <f>IF(F332=0,0,IF(I332=0,0,1/F332*J332))</f>
        <v>0</v>
      </c>
      <c r="N332" s="45">
        <f>IF(I332=0,0,IF(G332=0,0,E332*8*I332/M332))</f>
        <v>0</v>
      </c>
      <c r="O332" s="46"/>
      <c r="P332" s="47"/>
      <c r="Q332" s="47"/>
      <c r="R332" s="47"/>
      <c r="S332" s="47"/>
      <c r="T332" s="48"/>
      <c r="U332" s="49"/>
      <c r="V332" s="46"/>
      <c r="W332" s="47"/>
      <c r="X332" s="47"/>
      <c r="Y332" s="47"/>
      <c r="Z332" s="47"/>
      <c r="AA332" s="48"/>
      <c r="AB332" s="49"/>
    </row>
    <row r="333" spans="1:28" x14ac:dyDescent="0.3">
      <c r="A333" s="38"/>
      <c r="B333" s="37"/>
      <c r="C333" s="38"/>
      <c r="D333" s="38"/>
      <c r="E333" s="39"/>
      <c r="F333" s="40"/>
      <c r="G333" s="41"/>
      <c r="H333" s="42" t="s">
        <v>34</v>
      </c>
      <c r="I333" s="43"/>
      <c r="J333" s="43"/>
      <c r="K333" s="43"/>
      <c r="L333" s="43"/>
      <c r="M333" s="44"/>
      <c r="N333" s="45"/>
      <c r="O333" s="46"/>
      <c r="P333" s="47"/>
      <c r="Q333" s="47"/>
      <c r="R333" s="47"/>
      <c r="S333" s="47"/>
      <c r="T333" s="48"/>
      <c r="U333" s="49"/>
      <c r="V333" s="46"/>
      <c r="W333" s="47"/>
      <c r="X333" s="47"/>
      <c r="Y333" s="47"/>
      <c r="Z333" s="47"/>
      <c r="AA333" s="48"/>
      <c r="AB333" s="49"/>
    </row>
    <row r="334" spans="1:28" x14ac:dyDescent="0.3">
      <c r="A334" s="38">
        <v>161</v>
      </c>
      <c r="B334" s="54" t="s">
        <v>353</v>
      </c>
      <c r="C334" s="55">
        <v>385</v>
      </c>
      <c r="D334" s="55" t="s">
        <v>354</v>
      </c>
      <c r="E334" s="56">
        <v>36</v>
      </c>
      <c r="F334" s="57">
        <v>0</v>
      </c>
      <c r="G334" s="41">
        <f>E334*8*F334</f>
        <v>0</v>
      </c>
      <c r="H334" s="42" t="s">
        <v>33</v>
      </c>
      <c r="I334" s="43">
        <v>0</v>
      </c>
      <c r="J334" s="43">
        <v>1</v>
      </c>
      <c r="K334" s="43">
        <v>0</v>
      </c>
      <c r="L334" s="43">
        <v>1</v>
      </c>
      <c r="M334" s="44">
        <f>IF(F334=0,0,IF(I334=0,0,1/F334*J334))</f>
        <v>0</v>
      </c>
      <c r="N334" s="45">
        <f>IF(I334=0,0,IF(G334=0,0,E334*8*I334/M334))</f>
        <v>0</v>
      </c>
      <c r="O334" s="46"/>
      <c r="P334" s="47"/>
      <c r="Q334" s="47"/>
      <c r="R334" s="47"/>
      <c r="S334" s="47"/>
      <c r="T334" s="48"/>
      <c r="U334" s="49"/>
      <c r="V334" s="46"/>
      <c r="W334" s="47"/>
      <c r="X334" s="47"/>
      <c r="Y334" s="47"/>
      <c r="Z334" s="47"/>
      <c r="AA334" s="48"/>
      <c r="AB334" s="49"/>
    </row>
    <row r="335" spans="1:28" x14ac:dyDescent="0.3">
      <c r="A335" s="38"/>
      <c r="B335" s="37"/>
      <c r="C335" s="38"/>
      <c r="D335" s="38"/>
      <c r="E335" s="39"/>
      <c r="F335" s="40"/>
      <c r="G335" s="41"/>
      <c r="H335" s="42" t="s">
        <v>34</v>
      </c>
      <c r="I335" s="43"/>
      <c r="J335" s="43"/>
      <c r="K335" s="43"/>
      <c r="L335" s="43"/>
      <c r="M335" s="44"/>
      <c r="N335" s="45"/>
      <c r="O335" s="46"/>
      <c r="P335" s="47"/>
      <c r="Q335" s="47"/>
      <c r="R335" s="47"/>
      <c r="S335" s="47"/>
      <c r="T335" s="48"/>
      <c r="U335" s="49"/>
      <c r="V335" s="46"/>
      <c r="W335" s="47"/>
      <c r="X335" s="47"/>
      <c r="Y335" s="47"/>
      <c r="Z335" s="47"/>
      <c r="AA335" s="48"/>
      <c r="AB335" s="49"/>
    </row>
    <row r="336" spans="1:28" x14ac:dyDescent="0.3">
      <c r="A336" s="38">
        <v>162</v>
      </c>
      <c r="B336" s="54" t="s">
        <v>355</v>
      </c>
      <c r="C336" s="55">
        <v>386</v>
      </c>
      <c r="D336" s="55" t="s">
        <v>356</v>
      </c>
      <c r="E336" s="56">
        <v>36</v>
      </c>
      <c r="F336" s="53">
        <v>0</v>
      </c>
      <c r="G336" s="41">
        <f>E336*8*F336</f>
        <v>0</v>
      </c>
      <c r="H336" s="42" t="s">
        <v>33</v>
      </c>
      <c r="I336" s="43">
        <v>0</v>
      </c>
      <c r="J336" s="43">
        <v>1</v>
      </c>
      <c r="K336" s="43">
        <v>0</v>
      </c>
      <c r="L336" s="43">
        <v>1</v>
      </c>
      <c r="M336" s="44">
        <f>IF(F336=0,0,IF(I336=0,0,1/F336*J336))</f>
        <v>0</v>
      </c>
      <c r="N336" s="45">
        <f>IF(I336=0,0,IF(G336=0,0,E336*8*I336/M336))</f>
        <v>0</v>
      </c>
      <c r="O336" s="46"/>
      <c r="P336" s="47"/>
      <c r="Q336" s="47"/>
      <c r="R336" s="47"/>
      <c r="S336" s="47"/>
      <c r="T336" s="48"/>
      <c r="U336" s="49"/>
      <c r="V336" s="46"/>
      <c r="W336" s="47"/>
      <c r="X336" s="47"/>
      <c r="Y336" s="47"/>
      <c r="Z336" s="47"/>
      <c r="AA336" s="48"/>
      <c r="AB336" s="49"/>
    </row>
    <row r="337" spans="1:28" x14ac:dyDescent="0.3">
      <c r="A337" s="38"/>
      <c r="B337" s="37"/>
      <c r="C337" s="38"/>
      <c r="D337" s="38"/>
      <c r="E337" s="39"/>
      <c r="F337" s="40"/>
      <c r="G337" s="41"/>
      <c r="H337" s="42" t="s">
        <v>34</v>
      </c>
      <c r="I337" s="43"/>
      <c r="J337" s="43"/>
      <c r="K337" s="43"/>
      <c r="L337" s="43"/>
      <c r="M337" s="44"/>
      <c r="N337" s="45"/>
      <c r="O337" s="46"/>
      <c r="P337" s="47"/>
      <c r="Q337" s="47"/>
      <c r="R337" s="47"/>
      <c r="S337" s="47"/>
      <c r="T337" s="48"/>
      <c r="U337" s="49"/>
      <c r="V337" s="46"/>
      <c r="W337" s="47"/>
      <c r="X337" s="47"/>
      <c r="Y337" s="47"/>
      <c r="Z337" s="47"/>
      <c r="AA337" s="48"/>
      <c r="AB337" s="49"/>
    </row>
    <row r="338" spans="1:28" x14ac:dyDescent="0.3">
      <c r="A338" s="38">
        <v>163</v>
      </c>
      <c r="B338" s="54" t="s">
        <v>357</v>
      </c>
      <c r="C338" s="55">
        <v>387</v>
      </c>
      <c r="D338" s="55" t="s">
        <v>358</v>
      </c>
      <c r="E338" s="56">
        <v>36</v>
      </c>
      <c r="F338" s="57">
        <v>0</v>
      </c>
      <c r="G338" s="41">
        <f>E338*8*F338</f>
        <v>0</v>
      </c>
      <c r="H338" s="42" t="s">
        <v>33</v>
      </c>
      <c r="I338" s="43">
        <v>0</v>
      </c>
      <c r="J338" s="43">
        <v>1</v>
      </c>
      <c r="K338" s="43">
        <v>0</v>
      </c>
      <c r="L338" s="43">
        <v>1</v>
      </c>
      <c r="M338" s="44">
        <f>IF(F338=0,0,IF(I338=0,0,1/F338*J338))</f>
        <v>0</v>
      </c>
      <c r="N338" s="45">
        <f>IF(I338=0,0,IF(G338=0,0,E338*8*I338/M338))</f>
        <v>0</v>
      </c>
      <c r="O338" s="46"/>
      <c r="P338" s="47"/>
      <c r="Q338" s="47"/>
      <c r="R338" s="47"/>
      <c r="S338" s="47"/>
      <c r="T338" s="48"/>
      <c r="U338" s="49"/>
      <c r="V338" s="46"/>
      <c r="W338" s="47"/>
      <c r="X338" s="47"/>
      <c r="Y338" s="47"/>
      <c r="Z338" s="47"/>
      <c r="AA338" s="48"/>
      <c r="AB338" s="49"/>
    </row>
    <row r="339" spans="1:28" x14ac:dyDescent="0.3">
      <c r="A339" s="38"/>
      <c r="B339" s="37"/>
      <c r="C339" s="38"/>
      <c r="D339" s="38"/>
      <c r="E339" s="39"/>
      <c r="F339" s="40"/>
      <c r="G339" s="41"/>
      <c r="H339" s="42" t="s">
        <v>34</v>
      </c>
      <c r="I339" s="43"/>
      <c r="J339" s="43"/>
      <c r="K339" s="43"/>
      <c r="L339" s="43"/>
      <c r="M339" s="44"/>
      <c r="N339" s="45"/>
      <c r="O339" s="46"/>
      <c r="P339" s="47"/>
      <c r="Q339" s="47"/>
      <c r="R339" s="47"/>
      <c r="S339" s="47"/>
      <c r="T339" s="48"/>
      <c r="U339" s="49"/>
      <c r="V339" s="46"/>
      <c r="W339" s="47"/>
      <c r="X339" s="47"/>
      <c r="Y339" s="47"/>
      <c r="Z339" s="47"/>
      <c r="AA339" s="48"/>
      <c r="AB339" s="49"/>
    </row>
    <row r="340" spans="1:28" x14ac:dyDescent="0.3">
      <c r="A340" s="38">
        <v>164</v>
      </c>
      <c r="B340" s="54" t="s">
        <v>359</v>
      </c>
      <c r="C340" s="55">
        <v>388</v>
      </c>
      <c r="D340" s="55" t="s">
        <v>360</v>
      </c>
      <c r="E340" s="56">
        <v>36</v>
      </c>
      <c r="F340" s="57">
        <v>0</v>
      </c>
      <c r="G340" s="41">
        <f>E340*8*F340</f>
        <v>0</v>
      </c>
      <c r="H340" s="42" t="s">
        <v>33</v>
      </c>
      <c r="I340" s="43">
        <v>0</v>
      </c>
      <c r="J340" s="43">
        <v>1</v>
      </c>
      <c r="K340" s="43">
        <v>0</v>
      </c>
      <c r="L340" s="43">
        <v>1</v>
      </c>
      <c r="M340" s="44">
        <f>IF(F340=0,0,IF(I340=0,0,1/F340*J340))</f>
        <v>0</v>
      </c>
      <c r="N340" s="45">
        <f>IF(I340=0,0,IF(G340=0,0,E340*8*I340/M340))</f>
        <v>0</v>
      </c>
      <c r="O340" s="46"/>
      <c r="P340" s="47"/>
      <c r="Q340" s="47"/>
      <c r="R340" s="47"/>
      <c r="S340" s="47"/>
      <c r="T340" s="48"/>
      <c r="U340" s="49"/>
      <c r="V340" s="46"/>
      <c r="W340" s="47"/>
      <c r="X340" s="47"/>
      <c r="Y340" s="47"/>
      <c r="Z340" s="47"/>
      <c r="AA340" s="48"/>
      <c r="AB340" s="49"/>
    </row>
    <row r="341" spans="1:28" x14ac:dyDescent="0.3">
      <c r="A341" s="38"/>
      <c r="B341" s="37"/>
      <c r="C341" s="38"/>
      <c r="D341" s="38"/>
      <c r="E341" s="39"/>
      <c r="F341" s="40"/>
      <c r="G341" s="41"/>
      <c r="H341" s="42" t="s">
        <v>34</v>
      </c>
      <c r="I341" s="43"/>
      <c r="J341" s="43"/>
      <c r="K341" s="43"/>
      <c r="L341" s="43"/>
      <c r="M341" s="44"/>
      <c r="N341" s="45"/>
      <c r="O341" s="46"/>
      <c r="P341" s="47"/>
      <c r="Q341" s="47"/>
      <c r="R341" s="47"/>
      <c r="S341" s="47"/>
      <c r="T341" s="48"/>
      <c r="U341" s="49"/>
      <c r="V341" s="46"/>
      <c r="W341" s="47"/>
      <c r="X341" s="47"/>
      <c r="Y341" s="47"/>
      <c r="Z341" s="47"/>
      <c r="AA341" s="48"/>
      <c r="AB341" s="49"/>
    </row>
    <row r="342" spans="1:28" x14ac:dyDescent="0.3">
      <c r="A342" s="38">
        <v>165</v>
      </c>
      <c r="B342" s="54" t="s">
        <v>361</v>
      </c>
      <c r="C342" s="55">
        <v>389</v>
      </c>
      <c r="D342" s="55" t="s">
        <v>362</v>
      </c>
      <c r="E342" s="56">
        <v>36</v>
      </c>
      <c r="F342" s="57">
        <v>0</v>
      </c>
      <c r="G342" s="41">
        <f>E342*8*F342</f>
        <v>0</v>
      </c>
      <c r="H342" s="42" t="s">
        <v>33</v>
      </c>
      <c r="I342" s="43">
        <v>0</v>
      </c>
      <c r="J342" s="43">
        <v>1</v>
      </c>
      <c r="K342" s="43">
        <v>0</v>
      </c>
      <c r="L342" s="43">
        <v>1</v>
      </c>
      <c r="M342" s="44">
        <f>IF(F342=0,0,IF(I342=0,0,1/F342*J342))</f>
        <v>0</v>
      </c>
      <c r="N342" s="45">
        <f>IF(I342=0,0,IF(G342=0,0,E342*8*I342/M342))</f>
        <v>0</v>
      </c>
      <c r="O342" s="46"/>
      <c r="P342" s="47"/>
      <c r="Q342" s="47"/>
      <c r="R342" s="47"/>
      <c r="S342" s="47"/>
      <c r="T342" s="48"/>
      <c r="U342" s="49"/>
      <c r="V342" s="46"/>
      <c r="W342" s="47"/>
      <c r="X342" s="47"/>
      <c r="Y342" s="47"/>
      <c r="Z342" s="47"/>
      <c r="AA342" s="48"/>
      <c r="AB342" s="49"/>
    </row>
    <row r="343" spans="1:28" x14ac:dyDescent="0.3">
      <c r="A343" s="38"/>
      <c r="B343" s="37"/>
      <c r="C343" s="38"/>
      <c r="D343" s="38"/>
      <c r="E343" s="39"/>
      <c r="F343" s="40"/>
      <c r="G343" s="41"/>
      <c r="H343" s="42" t="s">
        <v>34</v>
      </c>
      <c r="I343" s="43"/>
      <c r="J343" s="43"/>
      <c r="K343" s="43"/>
      <c r="L343" s="43"/>
      <c r="M343" s="44"/>
      <c r="N343" s="45"/>
      <c r="O343" s="46"/>
      <c r="P343" s="47"/>
      <c r="Q343" s="47"/>
      <c r="R343" s="47"/>
      <c r="S343" s="47"/>
      <c r="T343" s="48"/>
      <c r="U343" s="49"/>
      <c r="V343" s="46"/>
      <c r="W343" s="47"/>
      <c r="X343" s="47"/>
      <c r="Y343" s="47"/>
      <c r="Z343" s="47"/>
      <c r="AA343" s="48"/>
      <c r="AB343" s="49"/>
    </row>
    <row r="344" spans="1:28" x14ac:dyDescent="0.3">
      <c r="A344" s="38">
        <v>166</v>
      </c>
      <c r="B344" s="54" t="s">
        <v>363</v>
      </c>
      <c r="C344" s="55">
        <v>390</v>
      </c>
      <c r="D344" s="55" t="s">
        <v>364</v>
      </c>
      <c r="E344" s="56">
        <v>36</v>
      </c>
      <c r="F344" s="57">
        <v>0</v>
      </c>
      <c r="G344" s="41">
        <f>E344*8*F344</f>
        <v>0</v>
      </c>
      <c r="H344" s="42" t="s">
        <v>33</v>
      </c>
      <c r="I344" s="43">
        <v>0</v>
      </c>
      <c r="J344" s="43">
        <v>1</v>
      </c>
      <c r="K344" s="43">
        <v>0</v>
      </c>
      <c r="L344" s="43">
        <v>1</v>
      </c>
      <c r="M344" s="44">
        <f>IF(F344=0,0,IF(I344=0,0,1/F344*J344))</f>
        <v>0</v>
      </c>
      <c r="N344" s="45">
        <f>IF(I344=0,0,IF(G344=0,0,E344*8*I344/M344))</f>
        <v>0</v>
      </c>
      <c r="O344" s="46"/>
      <c r="P344" s="47"/>
      <c r="Q344" s="47"/>
      <c r="R344" s="47"/>
      <c r="S344" s="47"/>
      <c r="T344" s="48"/>
      <c r="U344" s="49"/>
      <c r="V344" s="46"/>
      <c r="W344" s="47"/>
      <c r="X344" s="47"/>
      <c r="Y344" s="47"/>
      <c r="Z344" s="47"/>
      <c r="AA344" s="48"/>
      <c r="AB344" s="49"/>
    </row>
    <row r="345" spans="1:28" x14ac:dyDescent="0.3">
      <c r="A345" s="38"/>
      <c r="B345" s="37"/>
      <c r="C345" s="38"/>
      <c r="D345" s="38"/>
      <c r="E345" s="39"/>
      <c r="F345" s="40"/>
      <c r="G345" s="41"/>
      <c r="H345" s="42" t="s">
        <v>34</v>
      </c>
      <c r="I345" s="43"/>
      <c r="J345" s="43"/>
      <c r="K345" s="43"/>
      <c r="L345" s="43"/>
      <c r="M345" s="44"/>
      <c r="N345" s="45"/>
      <c r="O345" s="46"/>
      <c r="P345" s="47"/>
      <c r="Q345" s="47"/>
      <c r="R345" s="47"/>
      <c r="S345" s="47"/>
      <c r="T345" s="48"/>
      <c r="U345" s="49"/>
      <c r="V345" s="46"/>
      <c r="W345" s="47"/>
      <c r="X345" s="47"/>
      <c r="Y345" s="47"/>
      <c r="Z345" s="47"/>
      <c r="AA345" s="48"/>
      <c r="AB345" s="49"/>
    </row>
    <row r="346" spans="1:28" x14ac:dyDescent="0.3">
      <c r="A346" s="38">
        <v>167</v>
      </c>
      <c r="B346" s="54" t="s">
        <v>365</v>
      </c>
      <c r="C346" s="55">
        <v>400</v>
      </c>
      <c r="D346" s="55" t="s">
        <v>366</v>
      </c>
      <c r="E346" s="56">
        <v>276</v>
      </c>
      <c r="F346" s="57">
        <v>0</v>
      </c>
      <c r="G346" s="41">
        <f>E346*8*F346</f>
        <v>0</v>
      </c>
      <c r="H346" s="42" t="s">
        <v>33</v>
      </c>
      <c r="I346" s="43">
        <v>0</v>
      </c>
      <c r="J346" s="43">
        <v>1</v>
      </c>
      <c r="K346" s="43">
        <v>0</v>
      </c>
      <c r="L346" s="43">
        <v>1</v>
      </c>
      <c r="M346" s="44">
        <f>IF(F346=0,0,IF(I346=0,0,1/F346*J346))</f>
        <v>0</v>
      </c>
      <c r="N346" s="45">
        <f>IF(I346=0,0,IF(G346=0,0,E346*8*I346/M346))</f>
        <v>0</v>
      </c>
      <c r="O346" s="46"/>
      <c r="P346" s="47"/>
      <c r="Q346" s="47"/>
      <c r="R346" s="47"/>
      <c r="S346" s="47"/>
      <c r="T346" s="48"/>
      <c r="U346" s="49"/>
      <c r="V346" s="46"/>
      <c r="W346" s="47"/>
      <c r="X346" s="47"/>
      <c r="Y346" s="47"/>
      <c r="Z346" s="47"/>
      <c r="AA346" s="48"/>
      <c r="AB346" s="49"/>
    </row>
    <row r="347" spans="1:28" x14ac:dyDescent="0.3">
      <c r="A347" s="38"/>
      <c r="B347" s="37"/>
      <c r="C347" s="38"/>
      <c r="D347" s="38"/>
      <c r="E347" s="39"/>
      <c r="F347" s="40"/>
      <c r="G347" s="41"/>
      <c r="H347" s="42" t="s">
        <v>34</v>
      </c>
      <c r="I347" s="43"/>
      <c r="J347" s="43"/>
      <c r="K347" s="43"/>
      <c r="L347" s="43"/>
      <c r="M347" s="44"/>
      <c r="N347" s="45"/>
      <c r="O347" s="46"/>
      <c r="P347" s="47"/>
      <c r="Q347" s="47"/>
      <c r="R347" s="47"/>
      <c r="S347" s="47"/>
      <c r="T347" s="48"/>
      <c r="U347" s="49"/>
      <c r="V347" s="46"/>
      <c r="W347" s="47"/>
      <c r="X347" s="47"/>
      <c r="Y347" s="47"/>
      <c r="Z347" s="47"/>
      <c r="AA347" s="48"/>
      <c r="AB347" s="49"/>
    </row>
    <row r="348" spans="1:28" x14ac:dyDescent="0.3">
      <c r="A348" s="38">
        <v>168</v>
      </c>
      <c r="B348" s="54" t="s">
        <v>367</v>
      </c>
      <c r="C348" s="55">
        <v>401</v>
      </c>
      <c r="D348" s="55" t="s">
        <v>368</v>
      </c>
      <c r="E348" s="56">
        <v>276</v>
      </c>
      <c r="F348" s="57">
        <v>0</v>
      </c>
      <c r="G348" s="41">
        <f>E348*8*F348</f>
        <v>0</v>
      </c>
      <c r="H348" s="42" t="s">
        <v>33</v>
      </c>
      <c r="I348" s="43">
        <v>0</v>
      </c>
      <c r="J348" s="43">
        <v>1</v>
      </c>
      <c r="K348" s="43">
        <v>0</v>
      </c>
      <c r="L348" s="43">
        <v>1</v>
      </c>
      <c r="M348" s="44">
        <f>IF(F348=0,0,IF(I348=0,0,1/F348*J348))</f>
        <v>0</v>
      </c>
      <c r="N348" s="45">
        <f>IF(I348=0,0,IF(G348=0,0,E348*8*I348/M348))</f>
        <v>0</v>
      </c>
      <c r="O348" s="46"/>
      <c r="P348" s="47"/>
      <c r="Q348" s="47"/>
      <c r="R348" s="47"/>
      <c r="S348" s="47"/>
      <c r="T348" s="48"/>
      <c r="U348" s="49"/>
      <c r="V348" s="46"/>
      <c r="W348" s="47"/>
      <c r="X348" s="47"/>
      <c r="Y348" s="47"/>
      <c r="Z348" s="47"/>
      <c r="AA348" s="48"/>
      <c r="AB348" s="49"/>
    </row>
    <row r="349" spans="1:28" x14ac:dyDescent="0.3">
      <c r="A349" s="38"/>
      <c r="B349" s="37"/>
      <c r="C349" s="38"/>
      <c r="D349" s="38"/>
      <c r="E349" s="39"/>
      <c r="F349" s="40"/>
      <c r="G349" s="41"/>
      <c r="H349" s="42" t="s">
        <v>34</v>
      </c>
      <c r="I349" s="43"/>
      <c r="J349" s="43"/>
      <c r="K349" s="43"/>
      <c r="L349" s="43"/>
      <c r="M349" s="44"/>
      <c r="N349" s="45"/>
      <c r="O349" s="46"/>
      <c r="P349" s="47"/>
      <c r="Q349" s="47"/>
      <c r="R349" s="47"/>
      <c r="S349" s="47"/>
      <c r="T349" s="48"/>
      <c r="U349" s="49"/>
      <c r="V349" s="46"/>
      <c r="W349" s="47"/>
      <c r="X349" s="47"/>
      <c r="Y349" s="47"/>
      <c r="Z349" s="47"/>
      <c r="AA349" s="48"/>
      <c r="AB349" s="49"/>
    </row>
    <row r="350" spans="1:28" x14ac:dyDescent="0.3">
      <c r="A350" s="38">
        <v>169</v>
      </c>
      <c r="B350" s="54" t="s">
        <v>369</v>
      </c>
      <c r="C350" s="55">
        <v>402</v>
      </c>
      <c r="D350" s="55" t="s">
        <v>370</v>
      </c>
      <c r="E350" s="56">
        <v>276</v>
      </c>
      <c r="F350" s="57">
        <v>0</v>
      </c>
      <c r="G350" s="41">
        <f>E350*8*F350</f>
        <v>0</v>
      </c>
      <c r="H350" s="42" t="s">
        <v>33</v>
      </c>
      <c r="I350" s="43">
        <v>0</v>
      </c>
      <c r="J350" s="43">
        <v>1</v>
      </c>
      <c r="K350" s="43">
        <v>0</v>
      </c>
      <c r="L350" s="43">
        <v>1</v>
      </c>
      <c r="M350" s="44">
        <f>IF(F350=0,0,IF(I350=0,0,1/F350*J350))</f>
        <v>0</v>
      </c>
      <c r="N350" s="45">
        <f>IF(I350=0,0,IF(G350=0,0,E350*8*I350/M350))</f>
        <v>0</v>
      </c>
      <c r="O350" s="46"/>
      <c r="P350" s="47"/>
      <c r="Q350" s="47"/>
      <c r="R350" s="47"/>
      <c r="S350" s="47"/>
      <c r="T350" s="48"/>
      <c r="U350" s="49"/>
      <c r="V350" s="46"/>
      <c r="W350" s="47"/>
      <c r="X350" s="47"/>
      <c r="Y350" s="47"/>
      <c r="Z350" s="47"/>
      <c r="AA350" s="48"/>
      <c r="AB350" s="49"/>
    </row>
    <row r="351" spans="1:28" x14ac:dyDescent="0.3">
      <c r="A351" s="38"/>
      <c r="B351" s="37"/>
      <c r="C351" s="38"/>
      <c r="D351" s="38"/>
      <c r="E351" s="39"/>
      <c r="F351" s="40"/>
      <c r="G351" s="41"/>
      <c r="H351" s="42" t="s">
        <v>34</v>
      </c>
      <c r="I351" s="43"/>
      <c r="J351" s="43"/>
      <c r="K351" s="43"/>
      <c r="L351" s="43"/>
      <c r="M351" s="44"/>
      <c r="N351" s="45"/>
      <c r="O351" s="46"/>
      <c r="P351" s="47"/>
      <c r="Q351" s="47"/>
      <c r="R351" s="47"/>
      <c r="S351" s="47"/>
      <c r="T351" s="48"/>
      <c r="U351" s="49"/>
      <c r="V351" s="46"/>
      <c r="W351" s="47"/>
      <c r="X351" s="47"/>
      <c r="Y351" s="47"/>
      <c r="Z351" s="47"/>
      <c r="AA351" s="48"/>
      <c r="AB351" s="49"/>
    </row>
    <row r="352" spans="1:28" x14ac:dyDescent="0.3">
      <c r="A352" s="38">
        <v>170</v>
      </c>
      <c r="B352" s="54" t="s">
        <v>371</v>
      </c>
      <c r="C352" s="55">
        <v>403</v>
      </c>
      <c r="D352" s="55" t="s">
        <v>372</v>
      </c>
      <c r="E352" s="56">
        <v>276</v>
      </c>
      <c r="F352" s="57">
        <v>0</v>
      </c>
      <c r="G352" s="41">
        <f>E352*8*F352</f>
        <v>0</v>
      </c>
      <c r="H352" s="42" t="s">
        <v>33</v>
      </c>
      <c r="I352" s="43">
        <v>0</v>
      </c>
      <c r="J352" s="43">
        <v>1</v>
      </c>
      <c r="K352" s="43">
        <v>0</v>
      </c>
      <c r="L352" s="43">
        <v>1</v>
      </c>
      <c r="M352" s="44">
        <f>IF(F352=0,0,IF(I352=0,0,1/F352*J352))</f>
        <v>0</v>
      </c>
      <c r="N352" s="45">
        <f>IF(I352=0,0,IF(G352=0,0,E352*8*I352/M352))</f>
        <v>0</v>
      </c>
      <c r="O352" s="46"/>
      <c r="P352" s="47"/>
      <c r="Q352" s="47"/>
      <c r="R352" s="47"/>
      <c r="S352" s="47"/>
      <c r="T352" s="48"/>
      <c r="U352" s="49"/>
      <c r="V352" s="46"/>
      <c r="W352" s="47"/>
      <c r="X352" s="47"/>
      <c r="Y352" s="47"/>
      <c r="Z352" s="47"/>
      <c r="AA352" s="48"/>
      <c r="AB352" s="49"/>
    </row>
    <row r="353" spans="1:28" x14ac:dyDescent="0.3">
      <c r="A353" s="38"/>
      <c r="B353" s="37"/>
      <c r="C353" s="38"/>
      <c r="D353" s="38"/>
      <c r="E353" s="39"/>
      <c r="F353" s="40"/>
      <c r="G353" s="41"/>
      <c r="H353" s="42" t="s">
        <v>34</v>
      </c>
      <c r="I353" s="43"/>
      <c r="J353" s="43"/>
      <c r="K353" s="43"/>
      <c r="L353" s="43"/>
      <c r="M353" s="44"/>
      <c r="N353" s="45"/>
      <c r="O353" s="46"/>
      <c r="P353" s="47"/>
      <c r="Q353" s="47"/>
      <c r="R353" s="47"/>
      <c r="S353" s="47"/>
      <c r="T353" s="48"/>
      <c r="U353" s="49"/>
      <c r="V353" s="46"/>
      <c r="W353" s="47"/>
      <c r="X353" s="47"/>
      <c r="Y353" s="47"/>
      <c r="Z353" s="47"/>
      <c r="AA353" s="48"/>
      <c r="AB353" s="49"/>
    </row>
    <row r="354" spans="1:28" x14ac:dyDescent="0.3">
      <c r="A354" s="38">
        <v>171</v>
      </c>
      <c r="B354" s="54" t="s">
        <v>373</v>
      </c>
      <c r="C354" s="55">
        <v>404</v>
      </c>
      <c r="D354" s="55" t="s">
        <v>374</v>
      </c>
      <c r="E354" s="56">
        <v>276</v>
      </c>
      <c r="F354" s="57">
        <v>0</v>
      </c>
      <c r="G354" s="41">
        <f>E354*8*F354</f>
        <v>0</v>
      </c>
      <c r="H354" s="42" t="s">
        <v>33</v>
      </c>
      <c r="I354" s="43">
        <v>0</v>
      </c>
      <c r="J354" s="43">
        <v>1</v>
      </c>
      <c r="K354" s="43">
        <v>0</v>
      </c>
      <c r="L354" s="43">
        <v>1</v>
      </c>
      <c r="M354" s="44">
        <f>IF(F354=0,0,IF(I354=0,0,1/F354*J354))</f>
        <v>0</v>
      </c>
      <c r="N354" s="45">
        <f>IF(I354=0,0,IF(G354=0,0,E354*8*I354/M354))</f>
        <v>0</v>
      </c>
      <c r="O354" s="46"/>
      <c r="P354" s="47"/>
      <c r="Q354" s="47"/>
      <c r="R354" s="47"/>
      <c r="S354" s="47"/>
      <c r="T354" s="48"/>
      <c r="U354" s="49"/>
      <c r="V354" s="46"/>
      <c r="W354" s="47"/>
      <c r="X354" s="47"/>
      <c r="Y354" s="47"/>
      <c r="Z354" s="47"/>
      <c r="AA354" s="48"/>
      <c r="AB354" s="49"/>
    </row>
    <row r="355" spans="1:28" x14ac:dyDescent="0.3">
      <c r="A355" s="38"/>
      <c r="B355" s="37"/>
      <c r="C355" s="38"/>
      <c r="D355" s="38"/>
      <c r="E355" s="39"/>
      <c r="F355" s="40"/>
      <c r="G355" s="41"/>
      <c r="H355" s="42" t="s">
        <v>34</v>
      </c>
      <c r="I355" s="43"/>
      <c r="J355" s="43"/>
      <c r="K355" s="43"/>
      <c r="L355" s="43"/>
      <c r="M355" s="44"/>
      <c r="N355" s="45"/>
      <c r="O355" s="46"/>
      <c r="P355" s="47"/>
      <c r="Q355" s="47"/>
      <c r="R355" s="47"/>
      <c r="S355" s="47"/>
      <c r="T355" s="48"/>
      <c r="U355" s="49"/>
      <c r="V355" s="46"/>
      <c r="W355" s="47"/>
      <c r="X355" s="47"/>
      <c r="Y355" s="47"/>
      <c r="Z355" s="47"/>
      <c r="AA355" s="48"/>
      <c r="AB355" s="49"/>
    </row>
    <row r="356" spans="1:28" x14ac:dyDescent="0.3">
      <c r="A356" s="38">
        <v>172</v>
      </c>
      <c r="B356" s="54" t="s">
        <v>375</v>
      </c>
      <c r="C356" s="55">
        <v>405</v>
      </c>
      <c r="D356" s="55" t="s">
        <v>376</v>
      </c>
      <c r="E356" s="56">
        <v>276</v>
      </c>
      <c r="F356" s="57">
        <v>0</v>
      </c>
      <c r="G356" s="41">
        <f>E356*8*F356</f>
        <v>0</v>
      </c>
      <c r="H356" s="42" t="s">
        <v>33</v>
      </c>
      <c r="I356" s="43">
        <v>0</v>
      </c>
      <c r="J356" s="43">
        <v>1</v>
      </c>
      <c r="K356" s="43">
        <v>0</v>
      </c>
      <c r="L356" s="43">
        <v>1</v>
      </c>
      <c r="M356" s="44">
        <f>IF(F356=0,0,IF(I356=0,0,1/F356*J356))</f>
        <v>0</v>
      </c>
      <c r="N356" s="45">
        <f>IF(I356=0,0,IF(G356=0,0,E356*8*I356/M356))</f>
        <v>0</v>
      </c>
      <c r="O356" s="46"/>
      <c r="P356" s="47"/>
      <c r="Q356" s="47"/>
      <c r="R356" s="47"/>
      <c r="S356" s="47"/>
      <c r="T356" s="48"/>
      <c r="U356" s="49"/>
      <c r="V356" s="46"/>
      <c r="W356" s="47"/>
      <c r="X356" s="47"/>
      <c r="Y356" s="47"/>
      <c r="Z356" s="47"/>
      <c r="AA356" s="48"/>
      <c r="AB356" s="49"/>
    </row>
    <row r="357" spans="1:28" x14ac:dyDescent="0.3">
      <c r="A357" s="38"/>
      <c r="B357" s="37"/>
      <c r="C357" s="38"/>
      <c r="D357" s="38"/>
      <c r="E357" s="39"/>
      <c r="F357" s="40"/>
      <c r="G357" s="41"/>
      <c r="H357" s="42" t="s">
        <v>34</v>
      </c>
      <c r="I357" s="43"/>
      <c r="J357" s="43"/>
      <c r="K357" s="43"/>
      <c r="L357" s="43"/>
      <c r="M357" s="44"/>
      <c r="N357" s="45"/>
      <c r="O357" s="46"/>
      <c r="P357" s="47"/>
      <c r="Q357" s="47"/>
      <c r="R357" s="47"/>
      <c r="S357" s="47"/>
      <c r="T357" s="48"/>
      <c r="U357" s="49"/>
      <c r="V357" s="46"/>
      <c r="W357" s="47"/>
      <c r="X357" s="47"/>
      <c r="Y357" s="47"/>
      <c r="Z357" s="47"/>
      <c r="AA357" s="48"/>
      <c r="AB357" s="49"/>
    </row>
    <row r="358" spans="1:28" x14ac:dyDescent="0.3">
      <c r="A358" s="38">
        <v>173</v>
      </c>
      <c r="B358" s="54" t="s">
        <v>377</v>
      </c>
      <c r="C358" s="55">
        <v>406</v>
      </c>
      <c r="D358" s="55" t="s">
        <v>378</v>
      </c>
      <c r="E358" s="56">
        <v>276</v>
      </c>
      <c r="F358" s="57">
        <v>0</v>
      </c>
      <c r="G358" s="41">
        <f>E358*8*F358</f>
        <v>0</v>
      </c>
      <c r="H358" s="42" t="s">
        <v>33</v>
      </c>
      <c r="I358" s="43">
        <v>0</v>
      </c>
      <c r="J358" s="43">
        <v>1</v>
      </c>
      <c r="K358" s="43">
        <v>0</v>
      </c>
      <c r="L358" s="43">
        <v>1</v>
      </c>
      <c r="M358" s="44">
        <f>IF(F358=0,0,IF(I358=0,0,1/F358*J358))</f>
        <v>0</v>
      </c>
      <c r="N358" s="45">
        <f>IF(I358=0,0,IF(G358=0,0,E358*8*I358/M358))</f>
        <v>0</v>
      </c>
      <c r="O358" s="46"/>
      <c r="P358" s="47"/>
      <c r="Q358" s="47"/>
      <c r="R358" s="47"/>
      <c r="S358" s="47"/>
      <c r="T358" s="48"/>
      <c r="U358" s="49"/>
      <c r="V358" s="46"/>
      <c r="W358" s="47"/>
      <c r="X358" s="47"/>
      <c r="Y358" s="47"/>
      <c r="Z358" s="47"/>
      <c r="AA358" s="48"/>
      <c r="AB358" s="49"/>
    </row>
    <row r="359" spans="1:28" x14ac:dyDescent="0.3">
      <c r="A359" s="38"/>
      <c r="B359" s="37"/>
      <c r="C359" s="38"/>
      <c r="D359" s="38"/>
      <c r="E359" s="39"/>
      <c r="F359" s="40"/>
      <c r="G359" s="41"/>
      <c r="H359" s="42" t="s">
        <v>34</v>
      </c>
      <c r="I359" s="43"/>
      <c r="J359" s="43"/>
      <c r="K359" s="43"/>
      <c r="L359" s="43"/>
      <c r="M359" s="44"/>
      <c r="N359" s="45"/>
      <c r="O359" s="46"/>
      <c r="P359" s="47"/>
      <c r="Q359" s="47"/>
      <c r="R359" s="47"/>
      <c r="S359" s="47"/>
      <c r="T359" s="48"/>
      <c r="U359" s="49"/>
      <c r="V359" s="46"/>
      <c r="W359" s="47"/>
      <c r="X359" s="47"/>
      <c r="Y359" s="47"/>
      <c r="Z359" s="47"/>
      <c r="AA359" s="48"/>
      <c r="AB359" s="49"/>
    </row>
    <row r="360" spans="1:28" x14ac:dyDescent="0.3">
      <c r="A360" s="38">
        <v>174</v>
      </c>
      <c r="B360" s="54" t="s">
        <v>379</v>
      </c>
      <c r="C360" s="55">
        <v>416</v>
      </c>
      <c r="D360" s="55" t="s">
        <v>380</v>
      </c>
      <c r="E360" s="56">
        <v>20</v>
      </c>
      <c r="F360" s="57">
        <v>0</v>
      </c>
      <c r="G360" s="41">
        <f>E360*8*F360</f>
        <v>0</v>
      </c>
      <c r="H360" s="42" t="s">
        <v>33</v>
      </c>
      <c r="I360" s="43">
        <v>0</v>
      </c>
      <c r="J360" s="43">
        <v>1</v>
      </c>
      <c r="K360" s="43">
        <v>0</v>
      </c>
      <c r="L360" s="43">
        <v>1</v>
      </c>
      <c r="M360" s="44">
        <f>IF(F360=0,0,IF(I360=0,0,1/F360*J360))</f>
        <v>0</v>
      </c>
      <c r="N360" s="45">
        <f>IF(I360=0,0,IF(G360=0,0,E360*8*I360/M360))</f>
        <v>0</v>
      </c>
      <c r="O360" s="46"/>
      <c r="P360" s="47"/>
      <c r="Q360" s="47"/>
      <c r="R360" s="47"/>
      <c r="S360" s="47"/>
      <c r="T360" s="48"/>
      <c r="U360" s="49"/>
      <c r="V360" s="46"/>
      <c r="W360" s="47"/>
      <c r="X360" s="47"/>
      <c r="Y360" s="47"/>
      <c r="Z360" s="47"/>
      <c r="AA360" s="48"/>
      <c r="AB360" s="49"/>
    </row>
    <row r="361" spans="1:28" x14ac:dyDescent="0.3">
      <c r="A361" s="38"/>
      <c r="B361" s="37"/>
      <c r="C361" s="38"/>
      <c r="D361" s="38"/>
      <c r="E361" s="39"/>
      <c r="F361" s="40"/>
      <c r="G361" s="41"/>
      <c r="H361" s="42" t="s">
        <v>34</v>
      </c>
      <c r="I361" s="43"/>
      <c r="J361" s="43"/>
      <c r="K361" s="43"/>
      <c r="L361" s="43"/>
      <c r="M361" s="44"/>
      <c r="N361" s="45"/>
      <c r="O361" s="46"/>
      <c r="P361" s="47"/>
      <c r="Q361" s="47"/>
      <c r="R361" s="47"/>
      <c r="S361" s="47"/>
      <c r="T361" s="48"/>
      <c r="U361" s="49"/>
      <c r="V361" s="46"/>
      <c r="W361" s="47"/>
      <c r="X361" s="47"/>
      <c r="Y361" s="47"/>
      <c r="Z361" s="47"/>
      <c r="AA361" s="48"/>
      <c r="AB361" s="49"/>
    </row>
    <row r="362" spans="1:28" x14ac:dyDescent="0.3">
      <c r="A362" s="38">
        <v>175</v>
      </c>
      <c r="B362" s="54" t="s">
        <v>381</v>
      </c>
      <c r="C362" s="55">
        <v>417</v>
      </c>
      <c r="D362" s="55" t="s">
        <v>382</v>
      </c>
      <c r="E362" s="56">
        <v>20</v>
      </c>
      <c r="F362" s="57">
        <v>0</v>
      </c>
      <c r="G362" s="41">
        <f>E362*8*F362</f>
        <v>0</v>
      </c>
      <c r="H362" s="42" t="s">
        <v>33</v>
      </c>
      <c r="I362" s="43">
        <v>0</v>
      </c>
      <c r="J362" s="43">
        <v>1</v>
      </c>
      <c r="K362" s="43">
        <v>0</v>
      </c>
      <c r="L362" s="43">
        <v>1</v>
      </c>
      <c r="M362" s="44">
        <f>IF(F362=0,0,IF(I362=0,0,1/F362*J362))</f>
        <v>0</v>
      </c>
      <c r="N362" s="45">
        <f>IF(I362=0,0,IF(G362=0,0,E362*8*I362/M362))</f>
        <v>0</v>
      </c>
      <c r="O362" s="46"/>
      <c r="P362" s="47"/>
      <c r="Q362" s="47"/>
      <c r="R362" s="47"/>
      <c r="S362" s="47"/>
      <c r="T362" s="48"/>
      <c r="U362" s="49"/>
      <c r="V362" s="46"/>
      <c r="W362" s="47"/>
      <c r="X362" s="47"/>
      <c r="Y362" s="47"/>
      <c r="Z362" s="47"/>
      <c r="AA362" s="48"/>
      <c r="AB362" s="49"/>
    </row>
    <row r="363" spans="1:28" x14ac:dyDescent="0.3">
      <c r="A363" s="38"/>
      <c r="B363" s="37"/>
      <c r="C363" s="38"/>
      <c r="D363" s="38"/>
      <c r="E363" s="39"/>
      <c r="F363" s="40"/>
      <c r="G363" s="41"/>
      <c r="H363" s="42" t="s">
        <v>34</v>
      </c>
      <c r="I363" s="43"/>
      <c r="J363" s="43"/>
      <c r="K363" s="43"/>
      <c r="L363" s="43"/>
      <c r="M363" s="44"/>
      <c r="N363" s="45"/>
      <c r="O363" s="46"/>
      <c r="P363" s="47"/>
      <c r="Q363" s="47"/>
      <c r="R363" s="47"/>
      <c r="S363" s="47"/>
      <c r="T363" s="48"/>
      <c r="U363" s="49"/>
      <c r="V363" s="46"/>
      <c r="W363" s="47"/>
      <c r="X363" s="47"/>
      <c r="Y363" s="47"/>
      <c r="Z363" s="47"/>
      <c r="AA363" s="48"/>
      <c r="AB363" s="49"/>
    </row>
    <row r="364" spans="1:28" x14ac:dyDescent="0.3">
      <c r="A364" s="38">
        <v>176</v>
      </c>
      <c r="B364" s="54" t="s">
        <v>383</v>
      </c>
      <c r="C364" s="55">
        <v>418</v>
      </c>
      <c r="D364" s="55" t="s">
        <v>384</v>
      </c>
      <c r="E364" s="56">
        <v>20</v>
      </c>
      <c r="F364" s="57">
        <v>0</v>
      </c>
      <c r="G364" s="41">
        <f>E364*8*F364</f>
        <v>0</v>
      </c>
      <c r="H364" s="42" t="s">
        <v>33</v>
      </c>
      <c r="I364" s="43">
        <v>0</v>
      </c>
      <c r="J364" s="43">
        <v>1</v>
      </c>
      <c r="K364" s="43">
        <v>0</v>
      </c>
      <c r="L364" s="43">
        <v>1</v>
      </c>
      <c r="M364" s="44">
        <f>IF(F364=0,0,IF(I364=0,0,1/F364*J364))</f>
        <v>0</v>
      </c>
      <c r="N364" s="45">
        <f>IF(I364=0,0,IF(G364=0,0,E364*8*I364/M364))</f>
        <v>0</v>
      </c>
      <c r="O364" s="46"/>
      <c r="P364" s="47"/>
      <c r="Q364" s="47"/>
      <c r="R364" s="47"/>
      <c r="S364" s="47"/>
      <c r="T364" s="48"/>
      <c r="U364" s="49"/>
      <c r="V364" s="46"/>
      <c r="W364" s="47"/>
      <c r="X364" s="47"/>
      <c r="Y364" s="47"/>
      <c r="Z364" s="47"/>
      <c r="AA364" s="48"/>
      <c r="AB364" s="49"/>
    </row>
    <row r="365" spans="1:28" x14ac:dyDescent="0.3">
      <c r="A365" s="38"/>
      <c r="B365" s="37"/>
      <c r="C365" s="38"/>
      <c r="D365" s="38"/>
      <c r="E365" s="39"/>
      <c r="F365" s="40"/>
      <c r="G365" s="41"/>
      <c r="H365" s="42" t="s">
        <v>34</v>
      </c>
      <c r="I365" s="43"/>
      <c r="J365" s="43"/>
      <c r="K365" s="43"/>
      <c r="L365" s="43"/>
      <c r="M365" s="44"/>
      <c r="N365" s="45"/>
      <c r="O365" s="46"/>
      <c r="P365" s="47"/>
      <c r="Q365" s="47"/>
      <c r="R365" s="47"/>
      <c r="S365" s="47"/>
      <c r="T365" s="48"/>
      <c r="U365" s="49"/>
      <c r="V365" s="46"/>
      <c r="W365" s="47"/>
      <c r="X365" s="47"/>
      <c r="Y365" s="47"/>
      <c r="Z365" s="47"/>
      <c r="AA365" s="48"/>
      <c r="AB365" s="49"/>
    </row>
    <row r="366" spans="1:28" x14ac:dyDescent="0.3">
      <c r="A366" s="38">
        <v>177</v>
      </c>
      <c r="B366" s="54" t="s">
        <v>385</v>
      </c>
      <c r="C366" s="55">
        <v>419</v>
      </c>
      <c r="D366" s="55" t="s">
        <v>386</v>
      </c>
      <c r="E366" s="56">
        <v>20</v>
      </c>
      <c r="F366" s="57">
        <v>0</v>
      </c>
      <c r="G366" s="41">
        <f>E366*8*F366</f>
        <v>0</v>
      </c>
      <c r="H366" s="42" t="s">
        <v>33</v>
      </c>
      <c r="I366" s="43">
        <v>0</v>
      </c>
      <c r="J366" s="43">
        <v>1</v>
      </c>
      <c r="K366" s="43">
        <v>0</v>
      </c>
      <c r="L366" s="43">
        <v>1</v>
      </c>
      <c r="M366" s="44">
        <f>IF(F366=0,0,IF(I366=0,0,1/F366*J366))</f>
        <v>0</v>
      </c>
      <c r="N366" s="45">
        <f>IF(I366=0,0,IF(G366=0,0,E366*8*I366/M366))</f>
        <v>0</v>
      </c>
      <c r="O366" s="46"/>
      <c r="P366" s="47"/>
      <c r="Q366" s="47"/>
      <c r="R366" s="47"/>
      <c r="S366" s="47"/>
      <c r="T366" s="48"/>
      <c r="U366" s="49"/>
      <c r="V366" s="46"/>
      <c r="W366" s="47"/>
      <c r="X366" s="47"/>
      <c r="Y366" s="47"/>
      <c r="Z366" s="47"/>
      <c r="AA366" s="48"/>
      <c r="AB366" s="49"/>
    </row>
    <row r="367" spans="1:28" x14ac:dyDescent="0.3">
      <c r="A367" s="38"/>
      <c r="B367" s="37"/>
      <c r="C367" s="38"/>
      <c r="D367" s="38"/>
      <c r="E367" s="39"/>
      <c r="F367" s="40"/>
      <c r="G367" s="41"/>
      <c r="H367" s="42" t="s">
        <v>34</v>
      </c>
      <c r="I367" s="43"/>
      <c r="J367" s="43"/>
      <c r="K367" s="43"/>
      <c r="L367" s="43"/>
      <c r="M367" s="44"/>
      <c r="N367" s="45"/>
      <c r="O367" s="46"/>
      <c r="P367" s="47"/>
      <c r="Q367" s="47"/>
      <c r="R367" s="47"/>
      <c r="S367" s="47"/>
      <c r="T367" s="48"/>
      <c r="U367" s="49"/>
      <c r="V367" s="46"/>
      <c r="W367" s="47"/>
      <c r="X367" s="47"/>
      <c r="Y367" s="47"/>
      <c r="Z367" s="47"/>
      <c r="AA367" s="48"/>
      <c r="AB367" s="49"/>
    </row>
    <row r="368" spans="1:28" x14ac:dyDescent="0.3">
      <c r="A368" s="38">
        <v>178</v>
      </c>
      <c r="B368" s="54" t="s">
        <v>387</v>
      </c>
      <c r="C368" s="55">
        <v>420</v>
      </c>
      <c r="D368" s="55" t="s">
        <v>388</v>
      </c>
      <c r="E368" s="56">
        <v>20</v>
      </c>
      <c r="F368" s="57">
        <v>0</v>
      </c>
      <c r="G368" s="41">
        <f>E368*8*F368</f>
        <v>0</v>
      </c>
      <c r="H368" s="42" t="s">
        <v>33</v>
      </c>
      <c r="I368" s="43">
        <v>0</v>
      </c>
      <c r="J368" s="43">
        <v>1</v>
      </c>
      <c r="K368" s="43">
        <v>0</v>
      </c>
      <c r="L368" s="43">
        <v>1</v>
      </c>
      <c r="M368" s="44">
        <f>IF(F368=0,0,IF(I368=0,0,1/F368*J368))</f>
        <v>0</v>
      </c>
      <c r="N368" s="45">
        <f>IF(I368=0,0,IF(G368=0,0,E368*8*I368/M368))</f>
        <v>0</v>
      </c>
      <c r="O368" s="46"/>
      <c r="P368" s="47"/>
      <c r="Q368" s="47"/>
      <c r="R368" s="47"/>
      <c r="S368" s="47"/>
      <c r="T368" s="48"/>
      <c r="U368" s="49"/>
      <c r="V368" s="46"/>
      <c r="W368" s="47"/>
      <c r="X368" s="47"/>
      <c r="Y368" s="47"/>
      <c r="Z368" s="47"/>
      <c r="AA368" s="48"/>
      <c r="AB368" s="49"/>
    </row>
    <row r="369" spans="1:28" x14ac:dyDescent="0.3">
      <c r="A369" s="38"/>
      <c r="B369" s="37"/>
      <c r="C369" s="38"/>
      <c r="D369" s="38"/>
      <c r="E369" s="39"/>
      <c r="F369" s="40"/>
      <c r="G369" s="41"/>
      <c r="H369" s="42" t="s">
        <v>34</v>
      </c>
      <c r="I369" s="43"/>
      <c r="J369" s="43"/>
      <c r="K369" s="43"/>
      <c r="L369" s="43"/>
      <c r="M369" s="44"/>
      <c r="N369" s="45"/>
      <c r="O369" s="46"/>
      <c r="P369" s="47"/>
      <c r="Q369" s="47"/>
      <c r="R369" s="47"/>
      <c r="S369" s="47"/>
      <c r="T369" s="48"/>
      <c r="U369" s="49"/>
      <c r="V369" s="46"/>
      <c r="W369" s="47"/>
      <c r="X369" s="47"/>
      <c r="Y369" s="47"/>
      <c r="Z369" s="47"/>
      <c r="AA369" s="48"/>
      <c r="AB369" s="49"/>
    </row>
    <row r="370" spans="1:28" x14ac:dyDescent="0.3">
      <c r="A370" s="38">
        <v>179</v>
      </c>
      <c r="B370" s="54" t="s">
        <v>389</v>
      </c>
      <c r="C370" s="55">
        <v>421</v>
      </c>
      <c r="D370" s="55" t="s">
        <v>390</v>
      </c>
      <c r="E370" s="56">
        <v>20</v>
      </c>
      <c r="F370" s="57">
        <v>0</v>
      </c>
      <c r="G370" s="41">
        <f>E370*8*F370</f>
        <v>0</v>
      </c>
      <c r="H370" s="42" t="s">
        <v>33</v>
      </c>
      <c r="I370" s="43">
        <v>0</v>
      </c>
      <c r="J370" s="43">
        <v>1</v>
      </c>
      <c r="K370" s="43">
        <v>0</v>
      </c>
      <c r="L370" s="43">
        <v>1</v>
      </c>
      <c r="M370" s="44">
        <f>IF(F370=0,0,IF(I370=0,0,1/F370*J370))</f>
        <v>0</v>
      </c>
      <c r="N370" s="45">
        <f>IF(I370=0,0,IF(G370=0,0,E370*8*I370/M370))</f>
        <v>0</v>
      </c>
      <c r="O370" s="46"/>
      <c r="P370" s="47"/>
      <c r="Q370" s="47"/>
      <c r="R370" s="47"/>
      <c r="S370" s="47"/>
      <c r="T370" s="48"/>
      <c r="U370" s="49"/>
      <c r="V370" s="46"/>
      <c r="W370" s="47"/>
      <c r="X370" s="47"/>
      <c r="Y370" s="47"/>
      <c r="Z370" s="47"/>
      <c r="AA370" s="48"/>
      <c r="AB370" s="49"/>
    </row>
    <row r="371" spans="1:28" x14ac:dyDescent="0.3">
      <c r="A371" s="38"/>
      <c r="B371" s="37"/>
      <c r="C371" s="38"/>
      <c r="D371" s="38"/>
      <c r="E371" s="39"/>
      <c r="F371" s="40"/>
      <c r="G371" s="41"/>
      <c r="H371" s="42" t="s">
        <v>34</v>
      </c>
      <c r="I371" s="43"/>
      <c r="J371" s="43"/>
      <c r="K371" s="43"/>
      <c r="L371" s="43"/>
      <c r="M371" s="44"/>
      <c r="N371" s="45"/>
      <c r="O371" s="46"/>
      <c r="P371" s="47"/>
      <c r="Q371" s="47"/>
      <c r="R371" s="47"/>
      <c r="S371" s="47"/>
      <c r="T371" s="48"/>
      <c r="U371" s="49"/>
      <c r="V371" s="46"/>
      <c r="W371" s="47"/>
      <c r="X371" s="47"/>
      <c r="Y371" s="47"/>
      <c r="Z371" s="47"/>
      <c r="AA371" s="48"/>
      <c r="AB371" s="49"/>
    </row>
    <row r="372" spans="1:28" x14ac:dyDescent="0.3">
      <c r="A372" s="38">
        <v>180</v>
      </c>
      <c r="B372" s="54" t="s">
        <v>391</v>
      </c>
      <c r="C372" s="55">
        <v>422</v>
      </c>
      <c r="D372" s="55" t="s">
        <v>392</v>
      </c>
      <c r="E372" s="56">
        <v>20</v>
      </c>
      <c r="F372" s="57">
        <v>0</v>
      </c>
      <c r="G372" s="41">
        <f>E372*8*F372</f>
        <v>0</v>
      </c>
      <c r="H372" s="42" t="s">
        <v>33</v>
      </c>
      <c r="I372" s="43">
        <v>0</v>
      </c>
      <c r="J372" s="43">
        <v>1</v>
      </c>
      <c r="K372" s="43">
        <v>0</v>
      </c>
      <c r="L372" s="43">
        <v>1</v>
      </c>
      <c r="M372" s="44">
        <f>IF(F372=0,0,IF(I372=0,0,1/F372*J372))</f>
        <v>0</v>
      </c>
      <c r="N372" s="45">
        <f>IF(I372=0,0,IF(G372=0,0,E372*8*I372/M372))</f>
        <v>0</v>
      </c>
      <c r="O372" s="46"/>
      <c r="P372" s="47"/>
      <c r="Q372" s="47"/>
      <c r="R372" s="47"/>
      <c r="S372" s="47"/>
      <c r="T372" s="48"/>
      <c r="U372" s="49"/>
      <c r="V372" s="46"/>
      <c r="W372" s="47"/>
      <c r="X372" s="47"/>
      <c r="Y372" s="47"/>
      <c r="Z372" s="47"/>
      <c r="AA372" s="48"/>
      <c r="AB372" s="49"/>
    </row>
    <row r="373" spans="1:28" x14ac:dyDescent="0.3">
      <c r="A373" s="38"/>
      <c r="B373" s="37"/>
      <c r="C373" s="38"/>
      <c r="D373" s="38"/>
      <c r="E373" s="39"/>
      <c r="F373" s="40"/>
      <c r="G373" s="41"/>
      <c r="H373" s="42" t="s">
        <v>34</v>
      </c>
      <c r="I373" s="43"/>
      <c r="J373" s="43"/>
      <c r="K373" s="43"/>
      <c r="L373" s="43"/>
      <c r="M373" s="44"/>
      <c r="N373" s="45"/>
      <c r="O373" s="46"/>
      <c r="P373" s="47"/>
      <c r="Q373" s="47"/>
      <c r="R373" s="47"/>
      <c r="S373" s="47"/>
      <c r="T373" s="48"/>
      <c r="U373" s="49"/>
      <c r="V373" s="46"/>
      <c r="W373" s="47"/>
      <c r="X373" s="47"/>
      <c r="Y373" s="47"/>
      <c r="Z373" s="47"/>
      <c r="AA373" s="48"/>
      <c r="AB373" s="49"/>
    </row>
    <row r="374" spans="1:28" x14ac:dyDescent="0.3">
      <c r="A374" s="38">
        <v>181</v>
      </c>
      <c r="B374" s="54" t="s">
        <v>393</v>
      </c>
      <c r="C374" s="55">
        <v>432</v>
      </c>
      <c r="D374" s="55" t="s">
        <v>394</v>
      </c>
      <c r="E374" s="56">
        <v>28</v>
      </c>
      <c r="F374" s="57">
        <v>0</v>
      </c>
      <c r="G374" s="41">
        <f>E374*8*F374</f>
        <v>0</v>
      </c>
      <c r="H374" s="42" t="s">
        <v>33</v>
      </c>
      <c r="I374" s="43">
        <v>0</v>
      </c>
      <c r="J374" s="43">
        <v>1</v>
      </c>
      <c r="K374" s="43">
        <v>0</v>
      </c>
      <c r="L374" s="43">
        <v>1</v>
      </c>
      <c r="M374" s="44">
        <f>IF(F374=0,0,IF(I374=0,0,1/F374*J374))</f>
        <v>0</v>
      </c>
      <c r="N374" s="45">
        <f>IF(I374=0,0,IF(G374=0,0,E374*8*I374/M374))</f>
        <v>0</v>
      </c>
      <c r="O374" s="46"/>
      <c r="P374" s="47"/>
      <c r="Q374" s="47"/>
      <c r="R374" s="47"/>
      <c r="S374" s="47"/>
      <c r="T374" s="48"/>
      <c r="U374" s="49"/>
      <c r="V374" s="46"/>
      <c r="W374" s="47"/>
      <c r="X374" s="47"/>
      <c r="Y374" s="47"/>
      <c r="Z374" s="47"/>
      <c r="AA374" s="48"/>
      <c r="AB374" s="49"/>
    </row>
    <row r="375" spans="1:28" x14ac:dyDescent="0.3">
      <c r="A375" s="38"/>
      <c r="B375" s="37"/>
      <c r="C375" s="38"/>
      <c r="D375" s="38"/>
      <c r="E375" s="39"/>
      <c r="F375" s="40"/>
      <c r="G375" s="41"/>
      <c r="H375" s="42" t="s">
        <v>34</v>
      </c>
      <c r="I375" s="43"/>
      <c r="J375" s="43"/>
      <c r="K375" s="43"/>
      <c r="L375" s="43"/>
      <c r="M375" s="44"/>
      <c r="N375" s="45"/>
      <c r="O375" s="46"/>
      <c r="P375" s="47"/>
      <c r="Q375" s="47"/>
      <c r="R375" s="47"/>
      <c r="S375" s="47"/>
      <c r="T375" s="48"/>
      <c r="U375" s="49"/>
      <c r="V375" s="46"/>
      <c r="W375" s="47"/>
      <c r="X375" s="47"/>
      <c r="Y375" s="47"/>
      <c r="Z375" s="47"/>
      <c r="AA375" s="48"/>
      <c r="AB375" s="49"/>
    </row>
    <row r="376" spans="1:28" x14ac:dyDescent="0.3">
      <c r="A376" s="38">
        <v>182</v>
      </c>
      <c r="B376" s="54" t="s">
        <v>395</v>
      </c>
      <c r="C376" s="55">
        <v>433</v>
      </c>
      <c r="D376" s="55" t="s">
        <v>396</v>
      </c>
      <c r="E376" s="56">
        <v>28</v>
      </c>
      <c r="F376" s="57">
        <v>0</v>
      </c>
      <c r="G376" s="41">
        <f>E376*8*F376</f>
        <v>0</v>
      </c>
      <c r="H376" s="42" t="s">
        <v>33</v>
      </c>
      <c r="I376" s="43">
        <v>0</v>
      </c>
      <c r="J376" s="43">
        <v>1</v>
      </c>
      <c r="K376" s="43">
        <v>0</v>
      </c>
      <c r="L376" s="43">
        <v>1</v>
      </c>
      <c r="M376" s="44">
        <f>IF(F376=0,0,IF(I376=0,0,1/F376*J376))</f>
        <v>0</v>
      </c>
      <c r="N376" s="45">
        <f>IF(I376=0,0,IF(G376=0,0,E376*8*I376/M376))</f>
        <v>0</v>
      </c>
      <c r="O376" s="46"/>
      <c r="P376" s="47"/>
      <c r="Q376" s="47"/>
      <c r="R376" s="47"/>
      <c r="S376" s="47"/>
      <c r="T376" s="48"/>
      <c r="U376" s="49"/>
      <c r="V376" s="46"/>
      <c r="W376" s="47"/>
      <c r="X376" s="47"/>
      <c r="Y376" s="47"/>
      <c r="Z376" s="47"/>
      <c r="AA376" s="48"/>
      <c r="AB376" s="49"/>
    </row>
    <row r="377" spans="1:28" x14ac:dyDescent="0.3">
      <c r="A377" s="38"/>
      <c r="B377" s="37"/>
      <c r="C377" s="38"/>
      <c r="D377" s="38"/>
      <c r="E377" s="39"/>
      <c r="F377" s="40"/>
      <c r="G377" s="41"/>
      <c r="H377" s="42" t="s">
        <v>34</v>
      </c>
      <c r="I377" s="43"/>
      <c r="J377" s="43"/>
      <c r="K377" s="43"/>
      <c r="L377" s="43"/>
      <c r="M377" s="44"/>
      <c r="N377" s="45"/>
      <c r="O377" s="46"/>
      <c r="P377" s="47"/>
      <c r="Q377" s="47"/>
      <c r="R377" s="47"/>
      <c r="S377" s="47"/>
      <c r="T377" s="48"/>
      <c r="U377" s="49"/>
      <c r="V377" s="46"/>
      <c r="W377" s="47"/>
      <c r="X377" s="47"/>
      <c r="Y377" s="47"/>
      <c r="Z377" s="47"/>
      <c r="AA377" s="48"/>
      <c r="AB377" s="49"/>
    </row>
    <row r="378" spans="1:28" x14ac:dyDescent="0.3">
      <c r="A378" s="38">
        <v>183</v>
      </c>
      <c r="B378" s="54" t="s">
        <v>397</v>
      </c>
      <c r="C378" s="55">
        <v>434</v>
      </c>
      <c r="D378" s="55" t="s">
        <v>398</v>
      </c>
      <c r="E378" s="56">
        <v>28</v>
      </c>
      <c r="F378" s="57">
        <v>0</v>
      </c>
      <c r="G378" s="41">
        <f>E378*8*F378</f>
        <v>0</v>
      </c>
      <c r="H378" s="42" t="s">
        <v>33</v>
      </c>
      <c r="I378" s="43">
        <v>0</v>
      </c>
      <c r="J378" s="43">
        <v>1</v>
      </c>
      <c r="K378" s="43">
        <v>0</v>
      </c>
      <c r="L378" s="43">
        <v>1</v>
      </c>
      <c r="M378" s="44">
        <f>IF(F378=0,0,IF(I378=0,0,1/F378*J378))</f>
        <v>0</v>
      </c>
      <c r="N378" s="45">
        <f>IF(I378=0,0,IF(G378=0,0,E378*8*I378/M378))</f>
        <v>0</v>
      </c>
      <c r="O378" s="46"/>
      <c r="P378" s="47"/>
      <c r="Q378" s="47"/>
      <c r="R378" s="47"/>
      <c r="S378" s="47"/>
      <c r="T378" s="48"/>
      <c r="U378" s="49"/>
      <c r="V378" s="46"/>
      <c r="W378" s="47"/>
      <c r="X378" s="47"/>
      <c r="Y378" s="47"/>
      <c r="Z378" s="47"/>
      <c r="AA378" s="48"/>
      <c r="AB378" s="49"/>
    </row>
    <row r="379" spans="1:28" x14ac:dyDescent="0.3">
      <c r="A379" s="38"/>
      <c r="B379" s="37"/>
      <c r="C379" s="38"/>
      <c r="D379" s="38"/>
      <c r="E379" s="39"/>
      <c r="F379" s="40"/>
      <c r="G379" s="41"/>
      <c r="H379" s="42" t="s">
        <v>34</v>
      </c>
      <c r="I379" s="43"/>
      <c r="J379" s="43"/>
      <c r="K379" s="43"/>
      <c r="L379" s="43"/>
      <c r="M379" s="44"/>
      <c r="N379" s="45"/>
      <c r="O379" s="46"/>
      <c r="P379" s="47"/>
      <c r="Q379" s="47"/>
      <c r="R379" s="47"/>
      <c r="S379" s="47"/>
      <c r="T379" s="48"/>
      <c r="U379" s="49"/>
      <c r="V379" s="46"/>
      <c r="W379" s="47"/>
      <c r="X379" s="47"/>
      <c r="Y379" s="47"/>
      <c r="Z379" s="47"/>
      <c r="AA379" s="48"/>
      <c r="AB379" s="49"/>
    </row>
    <row r="380" spans="1:28" x14ac:dyDescent="0.3">
      <c r="A380" s="38">
        <v>184</v>
      </c>
      <c r="B380" s="54" t="s">
        <v>399</v>
      </c>
      <c r="C380" s="55">
        <v>435</v>
      </c>
      <c r="D380" s="55" t="s">
        <v>400</v>
      </c>
      <c r="E380" s="56">
        <v>28</v>
      </c>
      <c r="F380" s="57">
        <v>0</v>
      </c>
      <c r="G380" s="41">
        <f>E380*8*F380</f>
        <v>0</v>
      </c>
      <c r="H380" s="42" t="s">
        <v>33</v>
      </c>
      <c r="I380" s="43">
        <v>0</v>
      </c>
      <c r="J380" s="43">
        <v>1</v>
      </c>
      <c r="K380" s="43">
        <v>0</v>
      </c>
      <c r="L380" s="43">
        <v>1</v>
      </c>
      <c r="M380" s="44">
        <f>IF(F380=0,0,IF(I380=0,0,1/F380*J380))</f>
        <v>0</v>
      </c>
      <c r="N380" s="45">
        <f>IF(I380=0,0,IF(G380=0,0,E380*8*I380/M380))</f>
        <v>0</v>
      </c>
      <c r="O380" s="46"/>
      <c r="P380" s="47"/>
      <c r="Q380" s="47"/>
      <c r="R380" s="47"/>
      <c r="S380" s="47"/>
      <c r="T380" s="48"/>
      <c r="U380" s="49"/>
      <c r="V380" s="46"/>
      <c r="W380" s="47"/>
      <c r="X380" s="47"/>
      <c r="Y380" s="47"/>
      <c r="Z380" s="47"/>
      <c r="AA380" s="48"/>
      <c r="AB380" s="49"/>
    </row>
    <row r="381" spans="1:28" x14ac:dyDescent="0.3">
      <c r="A381" s="38"/>
      <c r="B381" s="37"/>
      <c r="C381" s="38"/>
      <c r="D381" s="38"/>
      <c r="E381" s="39"/>
      <c r="F381" s="40"/>
      <c r="G381" s="41"/>
      <c r="H381" s="42" t="s">
        <v>34</v>
      </c>
      <c r="I381" s="43"/>
      <c r="J381" s="43"/>
      <c r="K381" s="43"/>
      <c r="L381" s="43"/>
      <c r="M381" s="44"/>
      <c r="N381" s="45"/>
      <c r="O381" s="46"/>
      <c r="P381" s="47"/>
      <c r="Q381" s="47"/>
      <c r="R381" s="47"/>
      <c r="S381" s="47"/>
      <c r="T381" s="48"/>
      <c r="U381" s="49"/>
      <c r="V381" s="46"/>
      <c r="W381" s="47"/>
      <c r="X381" s="47"/>
      <c r="Y381" s="47"/>
      <c r="Z381" s="47"/>
      <c r="AA381" s="48"/>
      <c r="AB381" s="49"/>
    </row>
    <row r="382" spans="1:28" x14ac:dyDescent="0.3">
      <c r="A382" s="38">
        <v>185</v>
      </c>
      <c r="B382" s="54" t="s">
        <v>401</v>
      </c>
      <c r="C382" s="55">
        <v>436</v>
      </c>
      <c r="D382" s="55" t="s">
        <v>402</v>
      </c>
      <c r="E382" s="56">
        <v>28</v>
      </c>
      <c r="F382" s="57">
        <v>0</v>
      </c>
      <c r="G382" s="41">
        <f>E382*8*F382</f>
        <v>0</v>
      </c>
      <c r="H382" s="42" t="s">
        <v>33</v>
      </c>
      <c r="I382" s="43">
        <v>0</v>
      </c>
      <c r="J382" s="43">
        <v>1</v>
      </c>
      <c r="K382" s="43">
        <v>0</v>
      </c>
      <c r="L382" s="43">
        <v>1</v>
      </c>
      <c r="M382" s="44">
        <f>IF(F382=0,0,IF(I382=0,0,1/F382*J382))</f>
        <v>0</v>
      </c>
      <c r="N382" s="45">
        <f>IF(I382=0,0,IF(G382=0,0,E382*8*I382/M382))</f>
        <v>0</v>
      </c>
      <c r="O382" s="46"/>
      <c r="P382" s="47"/>
      <c r="Q382" s="47"/>
      <c r="R382" s="47"/>
      <c r="S382" s="47"/>
      <c r="T382" s="48"/>
      <c r="U382" s="49"/>
      <c r="V382" s="46"/>
      <c r="W382" s="47"/>
      <c r="X382" s="47"/>
      <c r="Y382" s="47"/>
      <c r="Z382" s="47"/>
      <c r="AA382" s="48"/>
      <c r="AB382" s="49"/>
    </row>
    <row r="383" spans="1:28" x14ac:dyDescent="0.3">
      <c r="A383" s="38"/>
      <c r="B383" s="37"/>
      <c r="C383" s="38"/>
      <c r="D383" s="38"/>
      <c r="E383" s="39"/>
      <c r="F383" s="40"/>
      <c r="G383" s="41"/>
      <c r="H383" s="42" t="s">
        <v>34</v>
      </c>
      <c r="I383" s="43"/>
      <c r="J383" s="43"/>
      <c r="K383" s="43"/>
      <c r="L383" s="43"/>
      <c r="M383" s="44"/>
      <c r="N383" s="45"/>
      <c r="O383" s="46"/>
      <c r="P383" s="47"/>
      <c r="Q383" s="47"/>
      <c r="R383" s="47"/>
      <c r="S383" s="47"/>
      <c r="T383" s="48"/>
      <c r="U383" s="49"/>
      <c r="V383" s="46"/>
      <c r="W383" s="47"/>
      <c r="X383" s="47"/>
      <c r="Y383" s="47"/>
      <c r="Z383" s="47"/>
      <c r="AA383" s="48"/>
      <c r="AB383" s="49"/>
    </row>
    <row r="384" spans="1:28" x14ac:dyDescent="0.3">
      <c r="A384" s="38">
        <v>186</v>
      </c>
      <c r="B384" s="54" t="s">
        <v>403</v>
      </c>
      <c r="C384" s="55">
        <v>437</v>
      </c>
      <c r="D384" s="55" t="s">
        <v>404</v>
      </c>
      <c r="E384" s="56">
        <v>28</v>
      </c>
      <c r="F384" s="57">
        <v>0</v>
      </c>
      <c r="G384" s="41">
        <f>E384*8*F384</f>
        <v>0</v>
      </c>
      <c r="H384" s="42" t="s">
        <v>33</v>
      </c>
      <c r="I384" s="43">
        <v>0</v>
      </c>
      <c r="J384" s="43">
        <v>1</v>
      </c>
      <c r="K384" s="43">
        <v>0</v>
      </c>
      <c r="L384" s="43">
        <v>1</v>
      </c>
      <c r="M384" s="44">
        <f>IF(F384=0,0,IF(I384=0,0,1/F384*J384))</f>
        <v>0</v>
      </c>
      <c r="N384" s="45">
        <f>IF(I384=0,0,IF(G384=0,0,E384*8*I384/M384))</f>
        <v>0</v>
      </c>
      <c r="O384" s="46"/>
      <c r="P384" s="47"/>
      <c r="Q384" s="47"/>
      <c r="R384" s="47"/>
      <c r="S384" s="47"/>
      <c r="T384" s="48"/>
      <c r="U384" s="49"/>
      <c r="V384" s="46"/>
      <c r="W384" s="47"/>
      <c r="X384" s="47"/>
      <c r="Y384" s="47"/>
      <c r="Z384" s="47"/>
      <c r="AA384" s="48"/>
      <c r="AB384" s="49"/>
    </row>
    <row r="385" spans="1:28" x14ac:dyDescent="0.3">
      <c r="A385" s="38"/>
      <c r="B385" s="37"/>
      <c r="C385" s="38"/>
      <c r="D385" s="38"/>
      <c r="E385" s="39"/>
      <c r="F385" s="40"/>
      <c r="G385" s="41"/>
      <c r="H385" s="42" t="s">
        <v>34</v>
      </c>
      <c r="I385" s="43"/>
      <c r="J385" s="43"/>
      <c r="K385" s="43"/>
      <c r="L385" s="43"/>
      <c r="M385" s="44"/>
      <c r="N385" s="45"/>
      <c r="O385" s="46"/>
      <c r="P385" s="47"/>
      <c r="Q385" s="47"/>
      <c r="R385" s="47"/>
      <c r="S385" s="47"/>
      <c r="T385" s="48"/>
      <c r="U385" s="49"/>
      <c r="V385" s="46"/>
      <c r="W385" s="47"/>
      <c r="X385" s="47"/>
      <c r="Y385" s="47"/>
      <c r="Z385" s="47"/>
      <c r="AA385" s="48"/>
      <c r="AB385" s="49"/>
    </row>
    <row r="386" spans="1:28" x14ac:dyDescent="0.3">
      <c r="A386" s="38">
        <v>187</v>
      </c>
      <c r="B386" s="54" t="s">
        <v>405</v>
      </c>
      <c r="C386" s="55">
        <v>438</v>
      </c>
      <c r="D386" s="55" t="s">
        <v>406</v>
      </c>
      <c r="E386" s="56">
        <v>28</v>
      </c>
      <c r="F386" s="57">
        <v>0</v>
      </c>
      <c r="G386" s="41">
        <f>E386*8*F386</f>
        <v>0</v>
      </c>
      <c r="H386" s="42" t="s">
        <v>33</v>
      </c>
      <c r="I386" s="43">
        <v>0</v>
      </c>
      <c r="J386" s="43">
        <v>1</v>
      </c>
      <c r="K386" s="43">
        <v>0</v>
      </c>
      <c r="L386" s="43">
        <v>1</v>
      </c>
      <c r="M386" s="44">
        <f>IF(F386=0,0,IF(I386=0,0,1/F386*J386))</f>
        <v>0</v>
      </c>
      <c r="N386" s="45">
        <f>IF(I386=0,0,IF(G386=0,0,E386*8*I386/M386))</f>
        <v>0</v>
      </c>
      <c r="O386" s="46"/>
      <c r="P386" s="47"/>
      <c r="Q386" s="47"/>
      <c r="R386" s="47"/>
      <c r="S386" s="47"/>
      <c r="T386" s="48"/>
      <c r="U386" s="49"/>
      <c r="V386" s="46"/>
      <c r="W386" s="47"/>
      <c r="X386" s="47"/>
      <c r="Y386" s="47"/>
      <c r="Z386" s="47"/>
      <c r="AA386" s="48"/>
      <c r="AB386" s="49"/>
    </row>
    <row r="387" spans="1:28" x14ac:dyDescent="0.3">
      <c r="A387" s="38"/>
      <c r="B387" s="37"/>
      <c r="C387" s="38"/>
      <c r="D387" s="38"/>
      <c r="E387" s="39"/>
      <c r="F387" s="40"/>
      <c r="G387" s="41"/>
      <c r="H387" s="42" t="s">
        <v>34</v>
      </c>
      <c r="I387" s="43"/>
      <c r="J387" s="43"/>
      <c r="K387" s="43"/>
      <c r="L387" s="43"/>
      <c r="M387" s="44"/>
      <c r="N387" s="45"/>
      <c r="O387" s="46"/>
      <c r="P387" s="47"/>
      <c r="Q387" s="47"/>
      <c r="R387" s="47"/>
      <c r="S387" s="47"/>
      <c r="T387" s="48"/>
      <c r="U387" s="49"/>
      <c r="V387" s="46"/>
      <c r="W387" s="47"/>
      <c r="X387" s="47"/>
      <c r="Y387" s="47"/>
      <c r="Z387" s="47"/>
      <c r="AA387" s="48"/>
      <c r="AB387" s="49"/>
    </row>
    <row r="388" spans="1:28" ht="14.25" customHeight="1" x14ac:dyDescent="0.3">
      <c r="A388" s="38">
        <v>188</v>
      </c>
      <c r="B388" s="50" t="s">
        <v>407</v>
      </c>
      <c r="C388" s="51">
        <v>448</v>
      </c>
      <c r="D388" s="51" t="s">
        <v>408</v>
      </c>
      <c r="E388" s="52">
        <v>78</v>
      </c>
      <c r="F388" s="53">
        <v>1</v>
      </c>
      <c r="G388" s="41">
        <f t="shared" ref="G388:G408" si="1">E388*8*F388</f>
        <v>624</v>
      </c>
      <c r="H388" s="42" t="s">
        <v>33</v>
      </c>
      <c r="I388" s="43">
        <v>1</v>
      </c>
      <c r="J388" s="43">
        <v>10</v>
      </c>
      <c r="K388" s="43">
        <v>0</v>
      </c>
      <c r="L388" s="43">
        <v>1</v>
      </c>
      <c r="M388" s="44">
        <f>IF(F388=0,0,IF(I388=0,0,1/F388*J388))</f>
        <v>10</v>
      </c>
      <c r="N388" s="45">
        <f>IF(I388=0,0,IF(G388=0,0,E388*8*I388/M388))</f>
        <v>62.4</v>
      </c>
      <c r="O388" s="46"/>
      <c r="P388" s="47"/>
      <c r="Q388" s="47"/>
      <c r="R388" s="47"/>
      <c r="S388" s="47"/>
      <c r="T388" s="48"/>
      <c r="U388" s="49"/>
      <c r="V388" s="46"/>
      <c r="W388" s="47"/>
      <c r="X388" s="47"/>
      <c r="Y388" s="47"/>
      <c r="Z388" s="47"/>
      <c r="AA388" s="48"/>
      <c r="AB388" s="49"/>
    </row>
    <row r="389" spans="1:28" x14ac:dyDescent="0.3">
      <c r="A389" s="38"/>
      <c r="B389" s="37"/>
      <c r="C389" s="38"/>
      <c r="D389" s="38"/>
      <c r="E389" s="39"/>
      <c r="F389" s="40"/>
      <c r="G389" s="41"/>
      <c r="H389" s="42" t="s">
        <v>34</v>
      </c>
      <c r="I389" s="43"/>
      <c r="J389" s="43"/>
      <c r="K389" s="43"/>
      <c r="L389" s="43"/>
      <c r="M389" s="44"/>
      <c r="N389" s="45"/>
      <c r="O389" s="46"/>
      <c r="P389" s="47"/>
      <c r="Q389" s="47"/>
      <c r="R389" s="47"/>
      <c r="S389" s="47"/>
      <c r="T389" s="48"/>
      <c r="U389" s="49"/>
      <c r="V389" s="46"/>
      <c r="W389" s="47"/>
      <c r="X389" s="47"/>
      <c r="Y389" s="47"/>
      <c r="Z389" s="47"/>
      <c r="AA389" s="48"/>
      <c r="AB389" s="49"/>
    </row>
    <row r="390" spans="1:28" x14ac:dyDescent="0.3">
      <c r="A390" s="38">
        <v>189</v>
      </c>
      <c r="B390" s="50" t="s">
        <v>409</v>
      </c>
      <c r="C390" s="51">
        <v>449</v>
      </c>
      <c r="D390" s="51" t="s">
        <v>410</v>
      </c>
      <c r="E390" s="52">
        <v>34</v>
      </c>
      <c r="F390" s="53">
        <v>1</v>
      </c>
      <c r="G390" s="41">
        <f t="shared" si="1"/>
        <v>272</v>
      </c>
      <c r="H390" s="42" t="s">
        <v>33</v>
      </c>
      <c r="I390" s="43">
        <v>1</v>
      </c>
      <c r="J390" s="43">
        <v>10</v>
      </c>
      <c r="K390" s="43">
        <v>0</v>
      </c>
      <c r="L390" s="43">
        <v>1</v>
      </c>
      <c r="M390" s="44">
        <f>IF(F390=0,0,IF(I390=0,0,1/F390*J390))</f>
        <v>10</v>
      </c>
      <c r="N390" s="45">
        <f>IF(I390=0,0,IF(G390=0,0,E390*8*I390/M390))</f>
        <v>27.2</v>
      </c>
      <c r="O390" s="46"/>
      <c r="P390" s="47"/>
      <c r="Q390" s="47"/>
      <c r="R390" s="47"/>
      <c r="S390" s="47"/>
      <c r="T390" s="48"/>
      <c r="U390" s="49"/>
      <c r="V390" s="46"/>
      <c r="W390" s="47"/>
      <c r="X390" s="47"/>
      <c r="Y390" s="47"/>
      <c r="Z390" s="47"/>
      <c r="AA390" s="48"/>
      <c r="AB390" s="49"/>
    </row>
    <row r="391" spans="1:28" x14ac:dyDescent="0.3">
      <c r="A391" s="38"/>
      <c r="B391" s="37"/>
      <c r="C391" s="38"/>
      <c r="D391" s="38"/>
      <c r="E391" s="39"/>
      <c r="F391" s="40"/>
      <c r="G391" s="41"/>
      <c r="H391" s="42" t="s">
        <v>34</v>
      </c>
      <c r="I391" s="43"/>
      <c r="J391" s="43"/>
      <c r="K391" s="43"/>
      <c r="L391" s="43"/>
      <c r="M391" s="44"/>
      <c r="N391" s="45"/>
      <c r="O391" s="46"/>
      <c r="P391" s="47"/>
      <c r="Q391" s="47"/>
      <c r="R391" s="47"/>
      <c r="S391" s="47"/>
      <c r="T391" s="48"/>
      <c r="U391" s="49"/>
      <c r="V391" s="46"/>
      <c r="W391" s="47"/>
      <c r="X391" s="47"/>
      <c r="Y391" s="47"/>
      <c r="Z391" s="47"/>
      <c r="AA391" s="48"/>
      <c r="AB391" s="49"/>
    </row>
    <row r="392" spans="1:28" x14ac:dyDescent="0.3">
      <c r="A392" s="38">
        <v>190</v>
      </c>
      <c r="B392" s="50" t="s">
        <v>411</v>
      </c>
      <c r="C392" s="51">
        <v>450</v>
      </c>
      <c r="D392" s="51" t="s">
        <v>412</v>
      </c>
      <c r="E392" s="52">
        <v>56</v>
      </c>
      <c r="F392" s="53">
        <v>1</v>
      </c>
      <c r="G392" s="41">
        <f t="shared" si="1"/>
        <v>448</v>
      </c>
      <c r="H392" s="42" t="s">
        <v>33</v>
      </c>
      <c r="I392" s="43">
        <v>1</v>
      </c>
      <c r="J392" s="43">
        <v>10</v>
      </c>
      <c r="K392" s="43">
        <v>0</v>
      </c>
      <c r="L392" s="43">
        <v>1</v>
      </c>
      <c r="M392" s="44">
        <f t="shared" ref="M392:M408" si="2">IF(F392=0,0,IF(I392=0,0,1/F392*J392))</f>
        <v>10</v>
      </c>
      <c r="N392" s="45">
        <f t="shared" ref="N392:N408" si="3">IF(I392=0,0,IF(G392=0,0,E392*8*I392/M392))</f>
        <v>44.8</v>
      </c>
      <c r="O392" s="46"/>
      <c r="P392" s="47"/>
      <c r="Q392" s="47"/>
      <c r="R392" s="47"/>
      <c r="S392" s="47"/>
      <c r="T392" s="48"/>
      <c r="U392" s="49"/>
      <c r="V392" s="46"/>
      <c r="W392" s="47"/>
      <c r="X392" s="47"/>
      <c r="Y392" s="47"/>
      <c r="Z392" s="47"/>
      <c r="AA392" s="48"/>
      <c r="AB392" s="49"/>
    </row>
    <row r="393" spans="1:28" x14ac:dyDescent="0.3">
      <c r="A393" s="38"/>
      <c r="B393" s="37"/>
      <c r="C393" s="38"/>
      <c r="D393" s="38"/>
      <c r="E393" s="39"/>
      <c r="F393" s="40"/>
      <c r="G393" s="41"/>
      <c r="H393" s="42" t="s">
        <v>34</v>
      </c>
      <c r="I393" s="43"/>
      <c r="J393" s="43"/>
      <c r="K393" s="43"/>
      <c r="L393" s="43"/>
      <c r="M393" s="44"/>
      <c r="N393" s="45"/>
      <c r="O393" s="46"/>
      <c r="P393" s="47"/>
      <c r="Q393" s="47"/>
      <c r="R393" s="47"/>
      <c r="S393" s="47"/>
      <c r="T393" s="48"/>
      <c r="U393" s="49"/>
      <c r="V393" s="46"/>
      <c r="W393" s="47"/>
      <c r="X393" s="47"/>
      <c r="Y393" s="47"/>
      <c r="Z393" s="47"/>
      <c r="AA393" s="48"/>
      <c r="AB393" s="49"/>
    </row>
    <row r="394" spans="1:28" x14ac:dyDescent="0.3">
      <c r="A394" s="38">
        <v>191</v>
      </c>
      <c r="B394" s="50" t="s">
        <v>413</v>
      </c>
      <c r="C394" s="51">
        <v>451</v>
      </c>
      <c r="D394" s="51" t="s">
        <v>414</v>
      </c>
      <c r="E394" s="52">
        <v>106</v>
      </c>
      <c r="F394" s="53">
        <v>1</v>
      </c>
      <c r="G394" s="41">
        <f t="shared" si="1"/>
        <v>848</v>
      </c>
      <c r="H394" s="42" t="s">
        <v>33</v>
      </c>
      <c r="I394" s="43">
        <v>1</v>
      </c>
      <c r="J394" s="43">
        <v>30</v>
      </c>
      <c r="K394" s="43">
        <v>0</v>
      </c>
      <c r="L394" s="43">
        <v>1</v>
      </c>
      <c r="M394" s="44">
        <f t="shared" si="2"/>
        <v>30</v>
      </c>
      <c r="N394" s="45">
        <f t="shared" si="3"/>
        <v>28.266666666666666</v>
      </c>
      <c r="O394" s="46"/>
      <c r="P394" s="47"/>
      <c r="Q394" s="47"/>
      <c r="R394" s="47"/>
      <c r="S394" s="47"/>
      <c r="T394" s="48"/>
      <c r="U394" s="49"/>
      <c r="V394" s="46"/>
      <c r="W394" s="47"/>
      <c r="X394" s="47"/>
      <c r="Y394" s="47"/>
      <c r="Z394" s="47"/>
      <c r="AA394" s="48"/>
      <c r="AB394" s="49"/>
    </row>
    <row r="395" spans="1:28" x14ac:dyDescent="0.3">
      <c r="A395" s="38"/>
      <c r="B395" s="37"/>
      <c r="C395" s="38"/>
      <c r="D395" s="38"/>
      <c r="E395" s="39"/>
      <c r="F395" s="40"/>
      <c r="G395" s="41"/>
      <c r="H395" s="42" t="s">
        <v>34</v>
      </c>
      <c r="I395" s="43"/>
      <c r="J395" s="43"/>
      <c r="K395" s="43"/>
      <c r="L395" s="43"/>
      <c r="M395" s="44"/>
      <c r="N395" s="45"/>
      <c r="O395" s="46"/>
      <c r="P395" s="47"/>
      <c r="Q395" s="47"/>
      <c r="R395" s="47"/>
      <c r="S395" s="47"/>
      <c r="T395" s="48"/>
      <c r="U395" s="49"/>
      <c r="V395" s="46"/>
      <c r="W395" s="47"/>
      <c r="X395" s="47"/>
      <c r="Y395" s="47"/>
      <c r="Z395" s="47"/>
      <c r="AA395" s="48"/>
      <c r="AB395" s="49"/>
    </row>
    <row r="396" spans="1:28" x14ac:dyDescent="0.3">
      <c r="A396" s="38">
        <v>192</v>
      </c>
      <c r="B396" s="50" t="s">
        <v>415</v>
      </c>
      <c r="C396" s="51">
        <v>464</v>
      </c>
      <c r="D396" s="51" t="s">
        <v>416</v>
      </c>
      <c r="E396" s="52">
        <v>32</v>
      </c>
      <c r="F396" s="53">
        <v>0</v>
      </c>
      <c r="G396" s="41">
        <f t="shared" si="1"/>
        <v>0</v>
      </c>
      <c r="H396" s="42" t="s">
        <v>33</v>
      </c>
      <c r="I396" s="43">
        <v>1</v>
      </c>
      <c r="J396" s="43">
        <v>1</v>
      </c>
      <c r="K396" s="43">
        <v>0</v>
      </c>
      <c r="L396" s="43">
        <v>1</v>
      </c>
      <c r="M396" s="44">
        <f t="shared" si="2"/>
        <v>0</v>
      </c>
      <c r="N396" s="45">
        <f t="shared" si="3"/>
        <v>0</v>
      </c>
      <c r="O396" s="46"/>
      <c r="P396" s="47"/>
      <c r="Q396" s="47"/>
      <c r="R396" s="47"/>
      <c r="S396" s="47"/>
      <c r="T396" s="48"/>
      <c r="U396" s="49"/>
      <c r="V396" s="46"/>
      <c r="W396" s="47"/>
      <c r="X396" s="47"/>
      <c r="Y396" s="47"/>
      <c r="Z396" s="47"/>
      <c r="AA396" s="48"/>
      <c r="AB396" s="49"/>
    </row>
    <row r="397" spans="1:28" x14ac:dyDescent="0.3">
      <c r="A397" s="38"/>
      <c r="B397" s="37"/>
      <c r="C397" s="38"/>
      <c r="D397" s="38"/>
      <c r="E397" s="39"/>
      <c r="F397" s="40"/>
      <c r="G397" s="41"/>
      <c r="H397" s="42" t="s">
        <v>34</v>
      </c>
      <c r="I397" s="43"/>
      <c r="J397" s="43"/>
      <c r="K397" s="43"/>
      <c r="L397" s="43"/>
      <c r="M397" s="44"/>
      <c r="N397" s="45"/>
      <c r="O397" s="46"/>
      <c r="P397" s="47"/>
      <c r="Q397" s="47"/>
      <c r="R397" s="47"/>
      <c r="S397" s="47"/>
      <c r="T397" s="48"/>
      <c r="U397" s="49"/>
      <c r="V397" s="46"/>
      <c r="W397" s="47"/>
      <c r="X397" s="47"/>
      <c r="Y397" s="47"/>
      <c r="Z397" s="47"/>
      <c r="AA397" s="48"/>
      <c r="AB397" s="49"/>
    </row>
    <row r="398" spans="1:28" x14ac:dyDescent="0.3">
      <c r="A398" s="38">
        <v>193</v>
      </c>
      <c r="B398" s="50" t="s">
        <v>417</v>
      </c>
      <c r="C398" s="51">
        <v>465</v>
      </c>
      <c r="D398" s="51" t="s">
        <v>418</v>
      </c>
      <c r="E398" s="52">
        <v>32</v>
      </c>
      <c r="F398" s="53">
        <v>0</v>
      </c>
      <c r="G398" s="41">
        <f t="shared" si="1"/>
        <v>0</v>
      </c>
      <c r="H398" s="42" t="s">
        <v>33</v>
      </c>
      <c r="I398" s="43">
        <v>1</v>
      </c>
      <c r="J398" s="43">
        <v>1</v>
      </c>
      <c r="K398" s="43">
        <v>0</v>
      </c>
      <c r="L398" s="43">
        <v>1</v>
      </c>
      <c r="M398" s="44">
        <f t="shared" si="2"/>
        <v>0</v>
      </c>
      <c r="N398" s="45">
        <f t="shared" si="3"/>
        <v>0</v>
      </c>
      <c r="O398" s="46"/>
      <c r="P398" s="47"/>
      <c r="Q398" s="47"/>
      <c r="R398" s="47"/>
      <c r="S398" s="47"/>
      <c r="T398" s="48"/>
      <c r="U398" s="49"/>
      <c r="V398" s="46"/>
      <c r="W398" s="47"/>
      <c r="X398" s="47"/>
      <c r="Y398" s="47"/>
      <c r="Z398" s="47"/>
      <c r="AA398" s="48"/>
      <c r="AB398" s="49"/>
    </row>
    <row r="399" spans="1:28" x14ac:dyDescent="0.3">
      <c r="A399" s="38"/>
      <c r="B399" s="37"/>
      <c r="C399" s="38"/>
      <c r="D399" s="38"/>
      <c r="E399" s="39"/>
      <c r="F399" s="40"/>
      <c r="G399" s="41"/>
      <c r="H399" s="42" t="s">
        <v>34</v>
      </c>
      <c r="I399" s="43"/>
      <c r="J399" s="43"/>
      <c r="K399" s="43"/>
      <c r="L399" s="43"/>
      <c r="M399" s="44"/>
      <c r="N399" s="45"/>
      <c r="O399" s="46"/>
      <c r="P399" s="47"/>
      <c r="Q399" s="47"/>
      <c r="R399" s="47"/>
      <c r="S399" s="47"/>
      <c r="T399" s="48"/>
      <c r="U399" s="49"/>
      <c r="V399" s="46"/>
      <c r="W399" s="47"/>
      <c r="X399" s="47"/>
      <c r="Y399" s="47"/>
      <c r="Z399" s="47"/>
      <c r="AA399" s="48"/>
      <c r="AB399" s="49"/>
    </row>
    <row r="400" spans="1:28" x14ac:dyDescent="0.3">
      <c r="A400" s="38">
        <v>194</v>
      </c>
      <c r="B400" s="50" t="s">
        <v>419</v>
      </c>
      <c r="C400" s="51">
        <v>466</v>
      </c>
      <c r="D400" s="51" t="s">
        <v>420</v>
      </c>
      <c r="E400" s="52">
        <v>32</v>
      </c>
      <c r="F400" s="53">
        <v>0</v>
      </c>
      <c r="G400" s="41">
        <f t="shared" si="1"/>
        <v>0</v>
      </c>
      <c r="H400" s="42" t="s">
        <v>33</v>
      </c>
      <c r="I400" s="43">
        <v>1</v>
      </c>
      <c r="J400" s="43">
        <v>1</v>
      </c>
      <c r="K400" s="43">
        <v>0</v>
      </c>
      <c r="L400" s="43">
        <v>1</v>
      </c>
      <c r="M400" s="44">
        <f t="shared" si="2"/>
        <v>0</v>
      </c>
      <c r="N400" s="45">
        <f t="shared" si="3"/>
        <v>0</v>
      </c>
      <c r="O400" s="46"/>
      <c r="P400" s="47"/>
      <c r="Q400" s="47"/>
      <c r="R400" s="47"/>
      <c r="S400" s="47"/>
      <c r="T400" s="48"/>
      <c r="U400" s="49"/>
      <c r="V400" s="46"/>
      <c r="W400" s="47"/>
      <c r="X400" s="47"/>
      <c r="Y400" s="47"/>
      <c r="Z400" s="47"/>
      <c r="AA400" s="48"/>
      <c r="AB400" s="49"/>
    </row>
    <row r="401" spans="1:28" x14ac:dyDescent="0.3">
      <c r="A401" s="38"/>
      <c r="B401" s="37"/>
      <c r="C401" s="38"/>
      <c r="D401" s="38"/>
      <c r="E401" s="39"/>
      <c r="F401" s="40"/>
      <c r="G401" s="41"/>
      <c r="H401" s="42" t="s">
        <v>34</v>
      </c>
      <c r="I401" s="43"/>
      <c r="J401" s="43"/>
      <c r="K401" s="43"/>
      <c r="L401" s="43"/>
      <c r="M401" s="44"/>
      <c r="N401" s="45"/>
      <c r="O401" s="46"/>
      <c r="P401" s="47"/>
      <c r="Q401" s="47"/>
      <c r="R401" s="47"/>
      <c r="S401" s="47"/>
      <c r="T401" s="48"/>
      <c r="U401" s="49"/>
      <c r="V401" s="46"/>
      <c r="W401" s="47"/>
      <c r="X401" s="47"/>
      <c r="Y401" s="47"/>
      <c r="Z401" s="47"/>
      <c r="AA401" s="48"/>
      <c r="AB401" s="49"/>
    </row>
    <row r="402" spans="1:28" x14ac:dyDescent="0.3">
      <c r="A402" s="38">
        <v>195</v>
      </c>
      <c r="B402" s="50" t="s">
        <v>421</v>
      </c>
      <c r="C402" s="51">
        <v>467</v>
      </c>
      <c r="D402" s="51" t="s">
        <v>422</v>
      </c>
      <c r="E402" s="52">
        <v>32</v>
      </c>
      <c r="F402" s="53">
        <v>0</v>
      </c>
      <c r="G402" s="41">
        <f t="shared" si="1"/>
        <v>0</v>
      </c>
      <c r="H402" s="42" t="s">
        <v>33</v>
      </c>
      <c r="I402" s="43">
        <v>1</v>
      </c>
      <c r="J402" s="43">
        <v>1</v>
      </c>
      <c r="K402" s="43">
        <v>0</v>
      </c>
      <c r="L402" s="43">
        <v>1</v>
      </c>
      <c r="M402" s="44">
        <f t="shared" si="2"/>
        <v>0</v>
      </c>
      <c r="N402" s="45">
        <f t="shared" si="3"/>
        <v>0</v>
      </c>
      <c r="O402" s="46"/>
      <c r="P402" s="47"/>
      <c r="Q402" s="47"/>
      <c r="R402" s="47"/>
      <c r="S402" s="47"/>
      <c r="T402" s="48"/>
      <c r="U402" s="49"/>
      <c r="V402" s="46"/>
      <c r="W402" s="47"/>
      <c r="X402" s="47"/>
      <c r="Y402" s="47"/>
      <c r="Z402" s="47"/>
      <c r="AA402" s="48"/>
      <c r="AB402" s="49"/>
    </row>
    <row r="403" spans="1:28" x14ac:dyDescent="0.3">
      <c r="A403" s="38"/>
      <c r="B403" s="37"/>
      <c r="C403" s="38"/>
      <c r="D403" s="38"/>
      <c r="E403" s="39"/>
      <c r="F403" s="40"/>
      <c r="G403" s="41"/>
      <c r="H403" s="42" t="s">
        <v>34</v>
      </c>
      <c r="I403" s="43"/>
      <c r="J403" s="43"/>
      <c r="K403" s="43"/>
      <c r="L403" s="43"/>
      <c r="M403" s="44"/>
      <c r="N403" s="45"/>
      <c r="O403" s="46"/>
      <c r="P403" s="47"/>
      <c r="Q403" s="47"/>
      <c r="R403" s="47"/>
      <c r="S403" s="47"/>
      <c r="T403" s="48"/>
      <c r="U403" s="49"/>
      <c r="V403" s="46"/>
      <c r="W403" s="47"/>
      <c r="X403" s="47"/>
      <c r="Y403" s="47"/>
      <c r="Z403" s="47"/>
      <c r="AA403" s="48"/>
      <c r="AB403" s="49"/>
    </row>
    <row r="404" spans="1:28" x14ac:dyDescent="0.3">
      <c r="A404" s="38">
        <v>196</v>
      </c>
      <c r="B404" s="50" t="s">
        <v>423</v>
      </c>
      <c r="C404" s="51">
        <v>468</v>
      </c>
      <c r="D404" s="51" t="s">
        <v>424</v>
      </c>
      <c r="E404" s="52">
        <v>32</v>
      </c>
      <c r="F404" s="53">
        <v>0</v>
      </c>
      <c r="G404" s="41">
        <f t="shared" si="1"/>
        <v>0</v>
      </c>
      <c r="H404" s="42" t="s">
        <v>33</v>
      </c>
      <c r="I404" s="43">
        <v>1</v>
      </c>
      <c r="J404" s="43">
        <v>1</v>
      </c>
      <c r="K404" s="43">
        <v>0</v>
      </c>
      <c r="L404" s="43">
        <v>1</v>
      </c>
      <c r="M404" s="44">
        <f t="shared" si="2"/>
        <v>0</v>
      </c>
      <c r="N404" s="45">
        <f t="shared" si="3"/>
        <v>0</v>
      </c>
      <c r="O404" s="46"/>
      <c r="P404" s="47"/>
      <c r="Q404" s="47"/>
      <c r="R404" s="47"/>
      <c r="S404" s="47"/>
      <c r="T404" s="48"/>
      <c r="U404" s="49"/>
      <c r="V404" s="46"/>
      <c r="W404" s="47"/>
      <c r="X404" s="47"/>
      <c r="Y404" s="47"/>
      <c r="Z404" s="47"/>
      <c r="AA404" s="48"/>
      <c r="AB404" s="49"/>
    </row>
    <row r="405" spans="1:28" x14ac:dyDescent="0.3">
      <c r="A405" s="38"/>
      <c r="B405" s="37"/>
      <c r="C405" s="38"/>
      <c r="D405" s="38"/>
      <c r="E405" s="39"/>
      <c r="F405" s="40"/>
      <c r="G405" s="41"/>
      <c r="H405" s="42" t="s">
        <v>34</v>
      </c>
      <c r="I405" s="43"/>
      <c r="J405" s="43"/>
      <c r="K405" s="43"/>
      <c r="L405" s="43"/>
      <c r="M405" s="44"/>
      <c r="N405" s="45"/>
      <c r="O405" s="46"/>
      <c r="P405" s="47"/>
      <c r="Q405" s="47"/>
      <c r="R405" s="47"/>
      <c r="S405" s="47"/>
      <c r="T405" s="48"/>
      <c r="U405" s="49"/>
      <c r="V405" s="46"/>
      <c r="W405" s="47"/>
      <c r="X405" s="47"/>
      <c r="Y405" s="47"/>
      <c r="Z405" s="47"/>
      <c r="AA405" s="48"/>
      <c r="AB405" s="49"/>
    </row>
    <row r="406" spans="1:28" x14ac:dyDescent="0.3">
      <c r="A406" s="38">
        <v>197</v>
      </c>
      <c r="B406" s="50" t="s">
        <v>425</v>
      </c>
      <c r="C406" s="51">
        <v>469</v>
      </c>
      <c r="D406" s="51" t="s">
        <v>426</v>
      </c>
      <c r="E406" s="52">
        <v>32</v>
      </c>
      <c r="F406" s="53">
        <v>0</v>
      </c>
      <c r="G406" s="41">
        <f t="shared" si="1"/>
        <v>0</v>
      </c>
      <c r="H406" s="42" t="s">
        <v>33</v>
      </c>
      <c r="I406" s="43">
        <v>1</v>
      </c>
      <c r="J406" s="43">
        <v>1</v>
      </c>
      <c r="K406" s="43">
        <v>0</v>
      </c>
      <c r="L406" s="43">
        <v>1</v>
      </c>
      <c r="M406" s="44">
        <f t="shared" si="2"/>
        <v>0</v>
      </c>
      <c r="N406" s="45">
        <f t="shared" si="3"/>
        <v>0</v>
      </c>
      <c r="O406" s="46"/>
      <c r="P406" s="47"/>
      <c r="Q406" s="47"/>
      <c r="R406" s="47"/>
      <c r="S406" s="47"/>
      <c r="T406" s="48"/>
      <c r="U406" s="49"/>
      <c r="V406" s="46"/>
      <c r="W406" s="47"/>
      <c r="X406" s="47"/>
      <c r="Y406" s="47"/>
      <c r="Z406" s="47"/>
      <c r="AA406" s="48"/>
      <c r="AB406" s="49"/>
    </row>
    <row r="407" spans="1:28" x14ac:dyDescent="0.3">
      <c r="A407" s="38"/>
      <c r="B407" s="37"/>
      <c r="C407" s="38"/>
      <c r="D407" s="38"/>
      <c r="E407" s="39"/>
      <c r="F407" s="40"/>
      <c r="G407" s="41"/>
      <c r="H407" s="42" t="s">
        <v>34</v>
      </c>
      <c r="I407" s="43"/>
      <c r="J407" s="43"/>
      <c r="K407" s="43"/>
      <c r="L407" s="43"/>
      <c r="M407" s="44"/>
      <c r="N407" s="45"/>
      <c r="O407" s="46"/>
      <c r="P407" s="47"/>
      <c r="Q407" s="47"/>
      <c r="R407" s="47"/>
      <c r="S407" s="47"/>
      <c r="T407" s="48"/>
      <c r="U407" s="49"/>
      <c r="V407" s="46"/>
      <c r="W407" s="47"/>
      <c r="X407" s="47"/>
      <c r="Y407" s="47"/>
      <c r="Z407" s="47"/>
      <c r="AA407" s="48"/>
      <c r="AB407" s="49"/>
    </row>
    <row r="408" spans="1:28" x14ac:dyDescent="0.3">
      <c r="A408" s="38">
        <v>198</v>
      </c>
      <c r="B408" s="50" t="s">
        <v>427</v>
      </c>
      <c r="C408" s="51">
        <v>470</v>
      </c>
      <c r="D408" s="51" t="s">
        <v>428</v>
      </c>
      <c r="E408" s="52">
        <v>32</v>
      </c>
      <c r="F408" s="53">
        <v>0</v>
      </c>
      <c r="G408" s="41">
        <f t="shared" si="1"/>
        <v>0</v>
      </c>
      <c r="H408" s="42" t="s">
        <v>33</v>
      </c>
      <c r="I408" s="43">
        <v>1</v>
      </c>
      <c r="J408" s="43">
        <v>1</v>
      </c>
      <c r="K408" s="43">
        <v>0</v>
      </c>
      <c r="L408" s="43">
        <v>1</v>
      </c>
      <c r="M408" s="44">
        <f t="shared" si="2"/>
        <v>0</v>
      </c>
      <c r="N408" s="45">
        <f t="shared" si="3"/>
        <v>0</v>
      </c>
      <c r="O408" s="46"/>
      <c r="P408" s="47"/>
      <c r="Q408" s="47"/>
      <c r="R408" s="47"/>
      <c r="S408" s="47"/>
      <c r="T408" s="48"/>
      <c r="U408" s="49"/>
      <c r="V408" s="46"/>
      <c r="W408" s="47"/>
      <c r="X408" s="47"/>
      <c r="Y408" s="47"/>
      <c r="Z408" s="47"/>
      <c r="AA408" s="48"/>
      <c r="AB408" s="49"/>
    </row>
    <row r="409" spans="1:28" x14ac:dyDescent="0.3">
      <c r="A409" s="38"/>
      <c r="B409" s="37"/>
      <c r="C409" s="38"/>
      <c r="D409" s="38"/>
      <c r="E409" s="39"/>
      <c r="F409" s="40"/>
      <c r="G409" s="41"/>
      <c r="H409" s="42" t="s">
        <v>34</v>
      </c>
      <c r="I409" s="43"/>
      <c r="J409" s="43"/>
      <c r="K409" s="43"/>
      <c r="L409" s="43"/>
      <c r="M409" s="44"/>
      <c r="N409" s="45"/>
      <c r="O409" s="46"/>
      <c r="P409" s="47"/>
      <c r="Q409" s="47"/>
      <c r="R409" s="47"/>
      <c r="S409" s="47"/>
      <c r="T409" s="48"/>
      <c r="U409" s="49"/>
      <c r="V409" s="46"/>
      <c r="W409" s="47"/>
      <c r="X409" s="47"/>
      <c r="Y409" s="47"/>
      <c r="Z409" s="47"/>
      <c r="AA409" s="48"/>
      <c r="AB409" s="49"/>
    </row>
    <row r="411" spans="1:28" s="64" customFormat="1" x14ac:dyDescent="0.3">
      <c r="A411" s="178"/>
      <c r="B411" s="59" t="s">
        <v>429</v>
      </c>
      <c r="C411" s="60"/>
      <c r="D411" s="60"/>
      <c r="E411" s="60"/>
      <c r="F411" s="60"/>
      <c r="G411" s="60"/>
      <c r="H411" s="60"/>
      <c r="I411" s="60"/>
      <c r="J411" s="60"/>
      <c r="K411" s="60"/>
      <c r="L411" s="60"/>
      <c r="M411" s="61"/>
      <c r="N411" s="60"/>
      <c r="O411" s="62"/>
      <c r="P411" s="62"/>
      <c r="Q411" s="62"/>
      <c r="R411" s="62"/>
      <c r="S411" s="62"/>
      <c r="T411" s="62"/>
      <c r="U411" s="62"/>
      <c r="V411" s="62"/>
      <c r="W411" s="62"/>
      <c r="X411" s="62"/>
      <c r="Y411" s="62"/>
      <c r="Z411" s="62"/>
      <c r="AA411" s="62"/>
      <c r="AB411" s="63"/>
    </row>
    <row r="412" spans="1:28" s="64" customFormat="1" x14ac:dyDescent="0.3">
      <c r="A412" s="179"/>
      <c r="B412" s="65"/>
      <c r="C412" s="66"/>
      <c r="D412" s="66"/>
      <c r="E412" s="66"/>
      <c r="F412" s="66"/>
      <c r="G412" s="66"/>
      <c r="H412" s="66" t="s">
        <v>16</v>
      </c>
      <c r="I412" s="66"/>
      <c r="J412" s="66"/>
      <c r="K412" s="66"/>
      <c r="L412" s="66"/>
      <c r="M412" s="67"/>
      <c r="N412" s="66"/>
      <c r="O412" s="68"/>
      <c r="P412" s="68"/>
      <c r="Q412" s="68"/>
      <c r="R412" s="68"/>
      <c r="S412" s="68"/>
      <c r="T412" s="68"/>
      <c r="U412" s="68"/>
      <c r="V412" s="68"/>
      <c r="W412" s="68"/>
      <c r="X412" s="68"/>
      <c r="Y412" s="68"/>
      <c r="Z412" s="68"/>
      <c r="AA412" s="68"/>
      <c r="AB412" s="69"/>
    </row>
    <row r="413" spans="1:28" s="2" customFormat="1" x14ac:dyDescent="0.3">
      <c r="A413" s="180"/>
      <c r="B413" s="70"/>
      <c r="C413" s="71"/>
      <c r="D413" s="71"/>
      <c r="E413" s="71"/>
      <c r="F413" s="71"/>
      <c r="G413" s="71"/>
      <c r="H413" s="71" t="s">
        <v>33</v>
      </c>
      <c r="I413" s="71"/>
      <c r="J413" s="71"/>
      <c r="K413" s="71"/>
      <c r="L413" s="71"/>
      <c r="M413" s="72"/>
      <c r="N413" s="71"/>
      <c r="O413" s="73"/>
      <c r="P413" s="73"/>
      <c r="Q413" s="73"/>
      <c r="R413" s="73"/>
      <c r="S413" s="73"/>
      <c r="T413" s="73"/>
      <c r="U413" s="73"/>
      <c r="V413" s="73"/>
      <c r="W413" s="73"/>
      <c r="X413" s="73"/>
      <c r="Y413" s="73"/>
      <c r="Z413" s="73"/>
      <c r="AA413" s="73"/>
      <c r="AB413" s="74"/>
    </row>
    <row r="414" spans="1:28" s="2" customFormat="1" x14ac:dyDescent="0.3">
      <c r="A414" s="180"/>
      <c r="B414" s="70"/>
      <c r="C414" s="71"/>
      <c r="D414" s="71"/>
      <c r="E414" s="71"/>
      <c r="F414" s="71"/>
      <c r="G414" s="71"/>
      <c r="H414" s="71" t="s">
        <v>430</v>
      </c>
      <c r="I414" s="71"/>
      <c r="J414" s="71"/>
      <c r="K414" s="71"/>
      <c r="L414" s="71"/>
      <c r="M414" s="72"/>
      <c r="N414" s="71"/>
      <c r="O414" s="73"/>
      <c r="P414" s="73"/>
      <c r="Q414" s="73"/>
      <c r="R414" s="73"/>
      <c r="S414" s="73"/>
      <c r="T414" s="73"/>
      <c r="U414" s="73"/>
      <c r="V414" s="73"/>
      <c r="W414" s="73"/>
      <c r="X414" s="73"/>
      <c r="Y414" s="73"/>
      <c r="Z414" s="73"/>
      <c r="AA414" s="73"/>
      <c r="AB414" s="74"/>
    </row>
    <row r="415" spans="1:28" s="2" customFormat="1" x14ac:dyDescent="0.3">
      <c r="A415" s="181"/>
      <c r="B415" s="75"/>
      <c r="C415" s="76"/>
      <c r="D415" s="76"/>
      <c r="E415" s="76"/>
      <c r="F415" s="76"/>
      <c r="G415" s="76"/>
      <c r="H415" s="76" t="s">
        <v>34</v>
      </c>
      <c r="I415" s="76"/>
      <c r="J415" s="76"/>
      <c r="K415" s="76"/>
      <c r="L415" s="76"/>
      <c r="M415" s="77"/>
      <c r="N415" s="76"/>
      <c r="O415" s="78"/>
      <c r="P415" s="78"/>
      <c r="Q415" s="78"/>
      <c r="R415" s="78"/>
      <c r="S415" s="78"/>
      <c r="T415" s="78"/>
      <c r="U415" s="78"/>
      <c r="V415" s="78"/>
      <c r="W415" s="78"/>
      <c r="X415" s="78"/>
      <c r="Y415" s="78"/>
      <c r="Z415" s="78"/>
      <c r="AA415" s="78"/>
      <c r="AB415" s="79"/>
    </row>
  </sheetData>
  <mergeCells count="24">
    <mergeCell ref="H11:L11"/>
    <mergeCell ref="O11:S11"/>
    <mergeCell ref="V11:Z11"/>
    <mergeCell ref="H9:L9"/>
    <mergeCell ref="O9:S9"/>
    <mergeCell ref="V9:Z9"/>
    <mergeCell ref="H10:L10"/>
    <mergeCell ref="O10:S10"/>
    <mergeCell ref="V10:Z10"/>
    <mergeCell ref="AA8:AB8"/>
    <mergeCell ref="H6:N6"/>
    <mergeCell ref="O6:U6"/>
    <mergeCell ref="V6:AB6"/>
    <mergeCell ref="H7:L7"/>
    <mergeCell ref="M7:N7"/>
    <mergeCell ref="O7:S7"/>
    <mergeCell ref="T7:U7"/>
    <mergeCell ref="V7:Z7"/>
    <mergeCell ref="AA7:AB7"/>
    <mergeCell ref="H8:L8"/>
    <mergeCell ref="M8:N8"/>
    <mergeCell ref="O8:S8"/>
    <mergeCell ref="T8:U8"/>
    <mergeCell ref="V8:Z8"/>
  </mergeCells>
  <dataValidations count="3">
    <dataValidation type="list" allowBlank="1" showInputMessage="1" showErrorMessage="1" sqref="V14:V409 JR14:JR409 TN14:TN409 ADJ14:ADJ409 ANF14:ANF409 AXB14:AXB409 BGX14:BGX409 BQT14:BQT409 CAP14:CAP409 CKL14:CKL409 CUH14:CUH409 DED14:DED409 DNZ14:DNZ409 DXV14:DXV409 EHR14:EHR409 ERN14:ERN409 FBJ14:FBJ409 FLF14:FLF409 FVB14:FVB409 GEX14:GEX409 GOT14:GOT409 GYP14:GYP409 HIL14:HIL409 HSH14:HSH409 ICD14:ICD409 ILZ14:ILZ409 IVV14:IVV409 JFR14:JFR409 JPN14:JPN409 JZJ14:JZJ409 KJF14:KJF409 KTB14:KTB409 LCX14:LCX409 LMT14:LMT409 LWP14:LWP409 MGL14:MGL409 MQH14:MQH409 NAD14:NAD409 NJZ14:NJZ409 NTV14:NTV409 ODR14:ODR409 ONN14:ONN409 OXJ14:OXJ409 PHF14:PHF409 PRB14:PRB409 QAX14:QAX409 QKT14:QKT409 QUP14:QUP409 REL14:REL409 ROH14:ROH409 RYD14:RYD409 SHZ14:SHZ409 SRV14:SRV409 TBR14:TBR409 TLN14:TLN409 TVJ14:TVJ409 UFF14:UFF409 UPB14:UPB409 UYX14:UYX409 VIT14:VIT409 VSP14:VSP409 WCL14:WCL409 WMH14:WMH409 WWD14:WWD409 V65550:V65945 JR65550:JR65945 TN65550:TN65945 ADJ65550:ADJ65945 ANF65550:ANF65945 AXB65550:AXB65945 BGX65550:BGX65945 BQT65550:BQT65945 CAP65550:CAP65945 CKL65550:CKL65945 CUH65550:CUH65945 DED65550:DED65945 DNZ65550:DNZ65945 DXV65550:DXV65945 EHR65550:EHR65945 ERN65550:ERN65945 FBJ65550:FBJ65945 FLF65550:FLF65945 FVB65550:FVB65945 GEX65550:GEX65945 GOT65550:GOT65945 GYP65550:GYP65945 HIL65550:HIL65945 HSH65550:HSH65945 ICD65550:ICD65945 ILZ65550:ILZ65945 IVV65550:IVV65945 JFR65550:JFR65945 JPN65550:JPN65945 JZJ65550:JZJ65945 KJF65550:KJF65945 KTB65550:KTB65945 LCX65550:LCX65945 LMT65550:LMT65945 LWP65550:LWP65945 MGL65550:MGL65945 MQH65550:MQH65945 NAD65550:NAD65945 NJZ65550:NJZ65945 NTV65550:NTV65945 ODR65550:ODR65945 ONN65550:ONN65945 OXJ65550:OXJ65945 PHF65550:PHF65945 PRB65550:PRB65945 QAX65550:QAX65945 QKT65550:QKT65945 QUP65550:QUP65945 REL65550:REL65945 ROH65550:ROH65945 RYD65550:RYD65945 SHZ65550:SHZ65945 SRV65550:SRV65945 TBR65550:TBR65945 TLN65550:TLN65945 TVJ65550:TVJ65945 UFF65550:UFF65945 UPB65550:UPB65945 UYX65550:UYX65945 VIT65550:VIT65945 VSP65550:VSP65945 WCL65550:WCL65945 WMH65550:WMH65945 WWD65550:WWD65945 V131086:V131481 JR131086:JR131481 TN131086:TN131481 ADJ131086:ADJ131481 ANF131086:ANF131481 AXB131086:AXB131481 BGX131086:BGX131481 BQT131086:BQT131481 CAP131086:CAP131481 CKL131086:CKL131481 CUH131086:CUH131481 DED131086:DED131481 DNZ131086:DNZ131481 DXV131086:DXV131481 EHR131086:EHR131481 ERN131086:ERN131481 FBJ131086:FBJ131481 FLF131086:FLF131481 FVB131086:FVB131481 GEX131086:GEX131481 GOT131086:GOT131481 GYP131086:GYP131481 HIL131086:HIL131481 HSH131086:HSH131481 ICD131086:ICD131481 ILZ131086:ILZ131481 IVV131086:IVV131481 JFR131086:JFR131481 JPN131086:JPN131481 JZJ131086:JZJ131481 KJF131086:KJF131481 KTB131086:KTB131481 LCX131086:LCX131481 LMT131086:LMT131481 LWP131086:LWP131481 MGL131086:MGL131481 MQH131086:MQH131481 NAD131086:NAD131481 NJZ131086:NJZ131481 NTV131086:NTV131481 ODR131086:ODR131481 ONN131086:ONN131481 OXJ131086:OXJ131481 PHF131086:PHF131481 PRB131086:PRB131481 QAX131086:QAX131481 QKT131086:QKT131481 QUP131086:QUP131481 REL131086:REL131481 ROH131086:ROH131481 RYD131086:RYD131481 SHZ131086:SHZ131481 SRV131086:SRV131481 TBR131086:TBR131481 TLN131086:TLN131481 TVJ131086:TVJ131481 UFF131086:UFF131481 UPB131086:UPB131481 UYX131086:UYX131481 VIT131086:VIT131481 VSP131086:VSP131481 WCL131086:WCL131481 WMH131086:WMH131481 WWD131086:WWD131481 V196622:V197017 JR196622:JR197017 TN196622:TN197017 ADJ196622:ADJ197017 ANF196622:ANF197017 AXB196622:AXB197017 BGX196622:BGX197017 BQT196622:BQT197017 CAP196622:CAP197017 CKL196622:CKL197017 CUH196622:CUH197017 DED196622:DED197017 DNZ196622:DNZ197017 DXV196622:DXV197017 EHR196622:EHR197017 ERN196622:ERN197017 FBJ196622:FBJ197017 FLF196622:FLF197017 FVB196622:FVB197017 GEX196622:GEX197017 GOT196622:GOT197017 GYP196622:GYP197017 HIL196622:HIL197017 HSH196622:HSH197017 ICD196622:ICD197017 ILZ196622:ILZ197017 IVV196622:IVV197017 JFR196622:JFR197017 JPN196622:JPN197017 JZJ196622:JZJ197017 KJF196622:KJF197017 KTB196622:KTB197017 LCX196622:LCX197017 LMT196622:LMT197017 LWP196622:LWP197017 MGL196622:MGL197017 MQH196622:MQH197017 NAD196622:NAD197017 NJZ196622:NJZ197017 NTV196622:NTV197017 ODR196622:ODR197017 ONN196622:ONN197017 OXJ196622:OXJ197017 PHF196622:PHF197017 PRB196622:PRB197017 QAX196622:QAX197017 QKT196622:QKT197017 QUP196622:QUP197017 REL196622:REL197017 ROH196622:ROH197017 RYD196622:RYD197017 SHZ196622:SHZ197017 SRV196622:SRV197017 TBR196622:TBR197017 TLN196622:TLN197017 TVJ196622:TVJ197017 UFF196622:UFF197017 UPB196622:UPB197017 UYX196622:UYX197017 VIT196622:VIT197017 VSP196622:VSP197017 WCL196622:WCL197017 WMH196622:WMH197017 WWD196622:WWD197017 V262158:V262553 JR262158:JR262553 TN262158:TN262553 ADJ262158:ADJ262553 ANF262158:ANF262553 AXB262158:AXB262553 BGX262158:BGX262553 BQT262158:BQT262553 CAP262158:CAP262553 CKL262158:CKL262553 CUH262158:CUH262553 DED262158:DED262553 DNZ262158:DNZ262553 DXV262158:DXV262553 EHR262158:EHR262553 ERN262158:ERN262553 FBJ262158:FBJ262553 FLF262158:FLF262553 FVB262158:FVB262553 GEX262158:GEX262553 GOT262158:GOT262553 GYP262158:GYP262553 HIL262158:HIL262553 HSH262158:HSH262553 ICD262158:ICD262553 ILZ262158:ILZ262553 IVV262158:IVV262553 JFR262158:JFR262553 JPN262158:JPN262553 JZJ262158:JZJ262553 KJF262158:KJF262553 KTB262158:KTB262553 LCX262158:LCX262553 LMT262158:LMT262553 LWP262158:LWP262553 MGL262158:MGL262553 MQH262158:MQH262553 NAD262158:NAD262553 NJZ262158:NJZ262553 NTV262158:NTV262553 ODR262158:ODR262553 ONN262158:ONN262553 OXJ262158:OXJ262553 PHF262158:PHF262553 PRB262158:PRB262553 QAX262158:QAX262553 QKT262158:QKT262553 QUP262158:QUP262553 REL262158:REL262553 ROH262158:ROH262553 RYD262158:RYD262553 SHZ262158:SHZ262553 SRV262158:SRV262553 TBR262158:TBR262553 TLN262158:TLN262553 TVJ262158:TVJ262553 UFF262158:UFF262553 UPB262158:UPB262553 UYX262158:UYX262553 VIT262158:VIT262553 VSP262158:VSP262553 WCL262158:WCL262553 WMH262158:WMH262553 WWD262158:WWD262553 V327694:V328089 JR327694:JR328089 TN327694:TN328089 ADJ327694:ADJ328089 ANF327694:ANF328089 AXB327694:AXB328089 BGX327694:BGX328089 BQT327694:BQT328089 CAP327694:CAP328089 CKL327694:CKL328089 CUH327694:CUH328089 DED327694:DED328089 DNZ327694:DNZ328089 DXV327694:DXV328089 EHR327694:EHR328089 ERN327694:ERN328089 FBJ327694:FBJ328089 FLF327694:FLF328089 FVB327694:FVB328089 GEX327694:GEX328089 GOT327694:GOT328089 GYP327694:GYP328089 HIL327694:HIL328089 HSH327694:HSH328089 ICD327694:ICD328089 ILZ327694:ILZ328089 IVV327694:IVV328089 JFR327694:JFR328089 JPN327694:JPN328089 JZJ327694:JZJ328089 KJF327694:KJF328089 KTB327694:KTB328089 LCX327694:LCX328089 LMT327694:LMT328089 LWP327694:LWP328089 MGL327694:MGL328089 MQH327694:MQH328089 NAD327694:NAD328089 NJZ327694:NJZ328089 NTV327694:NTV328089 ODR327694:ODR328089 ONN327694:ONN328089 OXJ327694:OXJ328089 PHF327694:PHF328089 PRB327694:PRB328089 QAX327694:QAX328089 QKT327694:QKT328089 QUP327694:QUP328089 REL327694:REL328089 ROH327694:ROH328089 RYD327694:RYD328089 SHZ327694:SHZ328089 SRV327694:SRV328089 TBR327694:TBR328089 TLN327694:TLN328089 TVJ327694:TVJ328089 UFF327694:UFF328089 UPB327694:UPB328089 UYX327694:UYX328089 VIT327694:VIT328089 VSP327694:VSP328089 WCL327694:WCL328089 WMH327694:WMH328089 WWD327694:WWD328089 V393230:V393625 JR393230:JR393625 TN393230:TN393625 ADJ393230:ADJ393625 ANF393230:ANF393625 AXB393230:AXB393625 BGX393230:BGX393625 BQT393230:BQT393625 CAP393230:CAP393625 CKL393230:CKL393625 CUH393230:CUH393625 DED393230:DED393625 DNZ393230:DNZ393625 DXV393230:DXV393625 EHR393230:EHR393625 ERN393230:ERN393625 FBJ393230:FBJ393625 FLF393230:FLF393625 FVB393230:FVB393625 GEX393230:GEX393625 GOT393230:GOT393625 GYP393230:GYP393625 HIL393230:HIL393625 HSH393230:HSH393625 ICD393230:ICD393625 ILZ393230:ILZ393625 IVV393230:IVV393625 JFR393230:JFR393625 JPN393230:JPN393625 JZJ393230:JZJ393625 KJF393230:KJF393625 KTB393230:KTB393625 LCX393230:LCX393625 LMT393230:LMT393625 LWP393230:LWP393625 MGL393230:MGL393625 MQH393230:MQH393625 NAD393230:NAD393625 NJZ393230:NJZ393625 NTV393230:NTV393625 ODR393230:ODR393625 ONN393230:ONN393625 OXJ393230:OXJ393625 PHF393230:PHF393625 PRB393230:PRB393625 QAX393230:QAX393625 QKT393230:QKT393625 QUP393230:QUP393625 REL393230:REL393625 ROH393230:ROH393625 RYD393230:RYD393625 SHZ393230:SHZ393625 SRV393230:SRV393625 TBR393230:TBR393625 TLN393230:TLN393625 TVJ393230:TVJ393625 UFF393230:UFF393625 UPB393230:UPB393625 UYX393230:UYX393625 VIT393230:VIT393625 VSP393230:VSP393625 WCL393230:WCL393625 WMH393230:WMH393625 WWD393230:WWD393625 V458766:V459161 JR458766:JR459161 TN458766:TN459161 ADJ458766:ADJ459161 ANF458766:ANF459161 AXB458766:AXB459161 BGX458766:BGX459161 BQT458766:BQT459161 CAP458766:CAP459161 CKL458766:CKL459161 CUH458766:CUH459161 DED458766:DED459161 DNZ458766:DNZ459161 DXV458766:DXV459161 EHR458766:EHR459161 ERN458766:ERN459161 FBJ458766:FBJ459161 FLF458766:FLF459161 FVB458766:FVB459161 GEX458766:GEX459161 GOT458766:GOT459161 GYP458766:GYP459161 HIL458766:HIL459161 HSH458766:HSH459161 ICD458766:ICD459161 ILZ458766:ILZ459161 IVV458766:IVV459161 JFR458766:JFR459161 JPN458766:JPN459161 JZJ458766:JZJ459161 KJF458766:KJF459161 KTB458766:KTB459161 LCX458766:LCX459161 LMT458766:LMT459161 LWP458766:LWP459161 MGL458766:MGL459161 MQH458766:MQH459161 NAD458766:NAD459161 NJZ458766:NJZ459161 NTV458766:NTV459161 ODR458766:ODR459161 ONN458766:ONN459161 OXJ458766:OXJ459161 PHF458766:PHF459161 PRB458766:PRB459161 QAX458766:QAX459161 QKT458766:QKT459161 QUP458766:QUP459161 REL458766:REL459161 ROH458766:ROH459161 RYD458766:RYD459161 SHZ458766:SHZ459161 SRV458766:SRV459161 TBR458766:TBR459161 TLN458766:TLN459161 TVJ458766:TVJ459161 UFF458766:UFF459161 UPB458766:UPB459161 UYX458766:UYX459161 VIT458766:VIT459161 VSP458766:VSP459161 WCL458766:WCL459161 WMH458766:WMH459161 WWD458766:WWD459161 V524302:V524697 JR524302:JR524697 TN524302:TN524697 ADJ524302:ADJ524697 ANF524302:ANF524697 AXB524302:AXB524697 BGX524302:BGX524697 BQT524302:BQT524697 CAP524302:CAP524697 CKL524302:CKL524697 CUH524302:CUH524697 DED524302:DED524697 DNZ524302:DNZ524697 DXV524302:DXV524697 EHR524302:EHR524697 ERN524302:ERN524697 FBJ524302:FBJ524697 FLF524302:FLF524697 FVB524302:FVB524697 GEX524302:GEX524697 GOT524302:GOT524697 GYP524302:GYP524697 HIL524302:HIL524697 HSH524302:HSH524697 ICD524302:ICD524697 ILZ524302:ILZ524697 IVV524302:IVV524697 JFR524302:JFR524697 JPN524302:JPN524697 JZJ524302:JZJ524697 KJF524302:KJF524697 KTB524302:KTB524697 LCX524302:LCX524697 LMT524302:LMT524697 LWP524302:LWP524697 MGL524302:MGL524697 MQH524302:MQH524697 NAD524302:NAD524697 NJZ524302:NJZ524697 NTV524302:NTV524697 ODR524302:ODR524697 ONN524302:ONN524697 OXJ524302:OXJ524697 PHF524302:PHF524697 PRB524302:PRB524697 QAX524302:QAX524697 QKT524302:QKT524697 QUP524302:QUP524697 REL524302:REL524697 ROH524302:ROH524697 RYD524302:RYD524697 SHZ524302:SHZ524697 SRV524302:SRV524697 TBR524302:TBR524697 TLN524302:TLN524697 TVJ524302:TVJ524697 UFF524302:UFF524697 UPB524302:UPB524697 UYX524302:UYX524697 VIT524302:VIT524697 VSP524302:VSP524697 WCL524302:WCL524697 WMH524302:WMH524697 WWD524302:WWD524697 V589838:V590233 JR589838:JR590233 TN589838:TN590233 ADJ589838:ADJ590233 ANF589838:ANF590233 AXB589838:AXB590233 BGX589838:BGX590233 BQT589838:BQT590233 CAP589838:CAP590233 CKL589838:CKL590233 CUH589838:CUH590233 DED589838:DED590233 DNZ589838:DNZ590233 DXV589838:DXV590233 EHR589838:EHR590233 ERN589838:ERN590233 FBJ589838:FBJ590233 FLF589838:FLF590233 FVB589838:FVB590233 GEX589838:GEX590233 GOT589838:GOT590233 GYP589838:GYP590233 HIL589838:HIL590233 HSH589838:HSH590233 ICD589838:ICD590233 ILZ589838:ILZ590233 IVV589838:IVV590233 JFR589838:JFR590233 JPN589838:JPN590233 JZJ589838:JZJ590233 KJF589838:KJF590233 KTB589838:KTB590233 LCX589838:LCX590233 LMT589838:LMT590233 LWP589838:LWP590233 MGL589838:MGL590233 MQH589838:MQH590233 NAD589838:NAD590233 NJZ589838:NJZ590233 NTV589838:NTV590233 ODR589838:ODR590233 ONN589838:ONN590233 OXJ589838:OXJ590233 PHF589838:PHF590233 PRB589838:PRB590233 QAX589838:QAX590233 QKT589838:QKT590233 QUP589838:QUP590233 REL589838:REL590233 ROH589838:ROH590233 RYD589838:RYD590233 SHZ589838:SHZ590233 SRV589838:SRV590233 TBR589838:TBR590233 TLN589838:TLN590233 TVJ589838:TVJ590233 UFF589838:UFF590233 UPB589838:UPB590233 UYX589838:UYX590233 VIT589838:VIT590233 VSP589838:VSP590233 WCL589838:WCL590233 WMH589838:WMH590233 WWD589838:WWD590233 V655374:V655769 JR655374:JR655769 TN655374:TN655769 ADJ655374:ADJ655769 ANF655374:ANF655769 AXB655374:AXB655769 BGX655374:BGX655769 BQT655374:BQT655769 CAP655374:CAP655769 CKL655374:CKL655769 CUH655374:CUH655769 DED655374:DED655769 DNZ655374:DNZ655769 DXV655374:DXV655769 EHR655374:EHR655769 ERN655374:ERN655769 FBJ655374:FBJ655769 FLF655374:FLF655769 FVB655374:FVB655769 GEX655374:GEX655769 GOT655374:GOT655769 GYP655374:GYP655769 HIL655374:HIL655769 HSH655374:HSH655769 ICD655374:ICD655769 ILZ655374:ILZ655769 IVV655374:IVV655769 JFR655374:JFR655769 JPN655374:JPN655769 JZJ655374:JZJ655769 KJF655374:KJF655769 KTB655374:KTB655769 LCX655374:LCX655769 LMT655374:LMT655769 LWP655374:LWP655769 MGL655374:MGL655769 MQH655374:MQH655769 NAD655374:NAD655769 NJZ655374:NJZ655769 NTV655374:NTV655769 ODR655374:ODR655769 ONN655374:ONN655769 OXJ655374:OXJ655769 PHF655374:PHF655769 PRB655374:PRB655769 QAX655374:QAX655769 QKT655374:QKT655769 QUP655374:QUP655769 REL655374:REL655769 ROH655374:ROH655769 RYD655374:RYD655769 SHZ655374:SHZ655769 SRV655374:SRV655769 TBR655374:TBR655769 TLN655374:TLN655769 TVJ655374:TVJ655769 UFF655374:UFF655769 UPB655374:UPB655769 UYX655374:UYX655769 VIT655374:VIT655769 VSP655374:VSP655769 WCL655374:WCL655769 WMH655374:WMH655769 WWD655374:WWD655769 V720910:V721305 JR720910:JR721305 TN720910:TN721305 ADJ720910:ADJ721305 ANF720910:ANF721305 AXB720910:AXB721305 BGX720910:BGX721305 BQT720910:BQT721305 CAP720910:CAP721305 CKL720910:CKL721305 CUH720910:CUH721305 DED720910:DED721305 DNZ720910:DNZ721305 DXV720910:DXV721305 EHR720910:EHR721305 ERN720910:ERN721305 FBJ720910:FBJ721305 FLF720910:FLF721305 FVB720910:FVB721305 GEX720910:GEX721305 GOT720910:GOT721305 GYP720910:GYP721305 HIL720910:HIL721305 HSH720910:HSH721305 ICD720910:ICD721305 ILZ720910:ILZ721305 IVV720910:IVV721305 JFR720910:JFR721305 JPN720910:JPN721305 JZJ720910:JZJ721305 KJF720910:KJF721305 KTB720910:KTB721305 LCX720910:LCX721305 LMT720910:LMT721305 LWP720910:LWP721305 MGL720910:MGL721305 MQH720910:MQH721305 NAD720910:NAD721305 NJZ720910:NJZ721305 NTV720910:NTV721305 ODR720910:ODR721305 ONN720910:ONN721305 OXJ720910:OXJ721305 PHF720910:PHF721305 PRB720910:PRB721305 QAX720910:QAX721305 QKT720910:QKT721305 QUP720910:QUP721305 REL720910:REL721305 ROH720910:ROH721305 RYD720910:RYD721305 SHZ720910:SHZ721305 SRV720910:SRV721305 TBR720910:TBR721305 TLN720910:TLN721305 TVJ720910:TVJ721305 UFF720910:UFF721305 UPB720910:UPB721305 UYX720910:UYX721305 VIT720910:VIT721305 VSP720910:VSP721305 WCL720910:WCL721305 WMH720910:WMH721305 WWD720910:WWD721305 V786446:V786841 JR786446:JR786841 TN786446:TN786841 ADJ786446:ADJ786841 ANF786446:ANF786841 AXB786446:AXB786841 BGX786446:BGX786841 BQT786446:BQT786841 CAP786446:CAP786841 CKL786446:CKL786841 CUH786446:CUH786841 DED786446:DED786841 DNZ786446:DNZ786841 DXV786446:DXV786841 EHR786446:EHR786841 ERN786446:ERN786841 FBJ786446:FBJ786841 FLF786446:FLF786841 FVB786446:FVB786841 GEX786446:GEX786841 GOT786446:GOT786841 GYP786446:GYP786841 HIL786446:HIL786841 HSH786446:HSH786841 ICD786446:ICD786841 ILZ786446:ILZ786841 IVV786446:IVV786841 JFR786446:JFR786841 JPN786446:JPN786841 JZJ786446:JZJ786841 KJF786446:KJF786841 KTB786446:KTB786841 LCX786446:LCX786841 LMT786446:LMT786841 LWP786446:LWP786841 MGL786446:MGL786841 MQH786446:MQH786841 NAD786446:NAD786841 NJZ786446:NJZ786841 NTV786446:NTV786841 ODR786446:ODR786841 ONN786446:ONN786841 OXJ786446:OXJ786841 PHF786446:PHF786841 PRB786446:PRB786841 QAX786446:QAX786841 QKT786446:QKT786841 QUP786446:QUP786841 REL786446:REL786841 ROH786446:ROH786841 RYD786446:RYD786841 SHZ786446:SHZ786841 SRV786446:SRV786841 TBR786446:TBR786841 TLN786446:TLN786841 TVJ786446:TVJ786841 UFF786446:UFF786841 UPB786446:UPB786841 UYX786446:UYX786841 VIT786446:VIT786841 VSP786446:VSP786841 WCL786446:WCL786841 WMH786446:WMH786841 WWD786446:WWD786841 V851982:V852377 JR851982:JR852377 TN851982:TN852377 ADJ851982:ADJ852377 ANF851982:ANF852377 AXB851982:AXB852377 BGX851982:BGX852377 BQT851982:BQT852377 CAP851982:CAP852377 CKL851982:CKL852377 CUH851982:CUH852377 DED851982:DED852377 DNZ851982:DNZ852377 DXV851982:DXV852377 EHR851982:EHR852377 ERN851982:ERN852377 FBJ851982:FBJ852377 FLF851982:FLF852377 FVB851982:FVB852377 GEX851982:GEX852377 GOT851982:GOT852377 GYP851982:GYP852377 HIL851982:HIL852377 HSH851982:HSH852377 ICD851982:ICD852377 ILZ851982:ILZ852377 IVV851982:IVV852377 JFR851982:JFR852377 JPN851982:JPN852377 JZJ851982:JZJ852377 KJF851982:KJF852377 KTB851982:KTB852377 LCX851982:LCX852377 LMT851982:LMT852377 LWP851982:LWP852377 MGL851982:MGL852377 MQH851982:MQH852377 NAD851982:NAD852377 NJZ851982:NJZ852377 NTV851982:NTV852377 ODR851982:ODR852377 ONN851982:ONN852377 OXJ851982:OXJ852377 PHF851982:PHF852377 PRB851982:PRB852377 QAX851982:QAX852377 QKT851982:QKT852377 QUP851982:QUP852377 REL851982:REL852377 ROH851982:ROH852377 RYD851982:RYD852377 SHZ851982:SHZ852377 SRV851982:SRV852377 TBR851982:TBR852377 TLN851982:TLN852377 TVJ851982:TVJ852377 UFF851982:UFF852377 UPB851982:UPB852377 UYX851982:UYX852377 VIT851982:VIT852377 VSP851982:VSP852377 WCL851982:WCL852377 WMH851982:WMH852377 WWD851982:WWD852377 V917518:V917913 JR917518:JR917913 TN917518:TN917913 ADJ917518:ADJ917913 ANF917518:ANF917913 AXB917518:AXB917913 BGX917518:BGX917913 BQT917518:BQT917913 CAP917518:CAP917913 CKL917518:CKL917913 CUH917518:CUH917913 DED917518:DED917913 DNZ917518:DNZ917913 DXV917518:DXV917913 EHR917518:EHR917913 ERN917518:ERN917913 FBJ917518:FBJ917913 FLF917518:FLF917913 FVB917518:FVB917913 GEX917518:GEX917913 GOT917518:GOT917913 GYP917518:GYP917913 HIL917518:HIL917913 HSH917518:HSH917913 ICD917518:ICD917913 ILZ917518:ILZ917913 IVV917518:IVV917913 JFR917518:JFR917913 JPN917518:JPN917913 JZJ917518:JZJ917913 KJF917518:KJF917913 KTB917518:KTB917913 LCX917518:LCX917913 LMT917518:LMT917913 LWP917518:LWP917913 MGL917518:MGL917913 MQH917518:MQH917913 NAD917518:NAD917913 NJZ917518:NJZ917913 NTV917518:NTV917913 ODR917518:ODR917913 ONN917518:ONN917913 OXJ917518:OXJ917913 PHF917518:PHF917913 PRB917518:PRB917913 QAX917518:QAX917913 QKT917518:QKT917913 QUP917518:QUP917913 REL917518:REL917913 ROH917518:ROH917913 RYD917518:RYD917913 SHZ917518:SHZ917913 SRV917518:SRV917913 TBR917518:TBR917913 TLN917518:TLN917913 TVJ917518:TVJ917913 UFF917518:UFF917913 UPB917518:UPB917913 UYX917518:UYX917913 VIT917518:VIT917913 VSP917518:VSP917913 WCL917518:WCL917913 WMH917518:WMH917913 WWD917518:WWD917913 V983054:V983449 JR983054:JR983449 TN983054:TN983449 ADJ983054:ADJ983449 ANF983054:ANF983449 AXB983054:AXB983449 BGX983054:BGX983449 BQT983054:BQT983449 CAP983054:CAP983449 CKL983054:CKL983449 CUH983054:CUH983449 DED983054:DED983449 DNZ983054:DNZ983449 DXV983054:DXV983449 EHR983054:EHR983449 ERN983054:ERN983449 FBJ983054:FBJ983449 FLF983054:FLF983449 FVB983054:FVB983449 GEX983054:GEX983449 GOT983054:GOT983449 GYP983054:GYP983449 HIL983054:HIL983449 HSH983054:HSH983449 ICD983054:ICD983449 ILZ983054:ILZ983449 IVV983054:IVV983449 JFR983054:JFR983449 JPN983054:JPN983449 JZJ983054:JZJ983449 KJF983054:KJF983449 KTB983054:KTB983449 LCX983054:LCX983449 LMT983054:LMT983449 LWP983054:LWP983449 MGL983054:MGL983449 MQH983054:MQH983449 NAD983054:NAD983449 NJZ983054:NJZ983449 NTV983054:NTV983449 ODR983054:ODR983449 ONN983054:ONN983449 OXJ983054:OXJ983449 PHF983054:PHF983449 PRB983054:PRB983449 QAX983054:QAX983449 QKT983054:QKT983449 QUP983054:QUP983449 REL983054:REL983449 ROH983054:ROH983449 RYD983054:RYD983449 SHZ983054:SHZ983449 SRV983054:SRV983449 TBR983054:TBR983449 TLN983054:TLN983449 TVJ983054:TVJ983449 UFF983054:UFF983449 UPB983054:UPB983449 UYX983054:UYX983449 VIT983054:VIT983449 VSP983054:VSP983449 WCL983054:WCL983449 WMH983054:WMH983449 WWD983054:WWD983449 O14:O409 JK14:JK409 TG14:TG409 ADC14:ADC409 AMY14:AMY409 AWU14:AWU409 BGQ14:BGQ409 BQM14:BQM409 CAI14:CAI409 CKE14:CKE409 CUA14:CUA409 DDW14:DDW409 DNS14:DNS409 DXO14:DXO409 EHK14:EHK409 ERG14:ERG409 FBC14:FBC409 FKY14:FKY409 FUU14:FUU409 GEQ14:GEQ409 GOM14:GOM409 GYI14:GYI409 HIE14:HIE409 HSA14:HSA409 IBW14:IBW409 ILS14:ILS409 IVO14:IVO409 JFK14:JFK409 JPG14:JPG409 JZC14:JZC409 KIY14:KIY409 KSU14:KSU409 LCQ14:LCQ409 LMM14:LMM409 LWI14:LWI409 MGE14:MGE409 MQA14:MQA409 MZW14:MZW409 NJS14:NJS409 NTO14:NTO409 ODK14:ODK409 ONG14:ONG409 OXC14:OXC409 PGY14:PGY409 PQU14:PQU409 QAQ14:QAQ409 QKM14:QKM409 QUI14:QUI409 REE14:REE409 ROA14:ROA409 RXW14:RXW409 SHS14:SHS409 SRO14:SRO409 TBK14:TBK409 TLG14:TLG409 TVC14:TVC409 UEY14:UEY409 UOU14:UOU409 UYQ14:UYQ409 VIM14:VIM409 VSI14:VSI409 WCE14:WCE409 WMA14:WMA409 WVW14:WVW409 O65550:O65945 JK65550:JK65945 TG65550:TG65945 ADC65550:ADC65945 AMY65550:AMY65945 AWU65550:AWU65945 BGQ65550:BGQ65945 BQM65550:BQM65945 CAI65550:CAI65945 CKE65550:CKE65945 CUA65550:CUA65945 DDW65550:DDW65945 DNS65550:DNS65945 DXO65550:DXO65945 EHK65550:EHK65945 ERG65550:ERG65945 FBC65550:FBC65945 FKY65550:FKY65945 FUU65550:FUU65945 GEQ65550:GEQ65945 GOM65550:GOM65945 GYI65550:GYI65945 HIE65550:HIE65945 HSA65550:HSA65945 IBW65550:IBW65945 ILS65550:ILS65945 IVO65550:IVO65945 JFK65550:JFK65945 JPG65550:JPG65945 JZC65550:JZC65945 KIY65550:KIY65945 KSU65550:KSU65945 LCQ65550:LCQ65945 LMM65550:LMM65945 LWI65550:LWI65945 MGE65550:MGE65945 MQA65550:MQA65945 MZW65550:MZW65945 NJS65550:NJS65945 NTO65550:NTO65945 ODK65550:ODK65945 ONG65550:ONG65945 OXC65550:OXC65945 PGY65550:PGY65945 PQU65550:PQU65945 QAQ65550:QAQ65945 QKM65550:QKM65945 QUI65550:QUI65945 REE65550:REE65945 ROA65550:ROA65945 RXW65550:RXW65945 SHS65550:SHS65945 SRO65550:SRO65945 TBK65550:TBK65945 TLG65550:TLG65945 TVC65550:TVC65945 UEY65550:UEY65945 UOU65550:UOU65945 UYQ65550:UYQ65945 VIM65550:VIM65945 VSI65550:VSI65945 WCE65550:WCE65945 WMA65550:WMA65945 WVW65550:WVW65945 O131086:O131481 JK131086:JK131481 TG131086:TG131481 ADC131086:ADC131481 AMY131086:AMY131481 AWU131086:AWU131481 BGQ131086:BGQ131481 BQM131086:BQM131481 CAI131086:CAI131481 CKE131086:CKE131481 CUA131086:CUA131481 DDW131086:DDW131481 DNS131086:DNS131481 DXO131086:DXO131481 EHK131086:EHK131481 ERG131086:ERG131481 FBC131086:FBC131481 FKY131086:FKY131481 FUU131086:FUU131481 GEQ131086:GEQ131481 GOM131086:GOM131481 GYI131086:GYI131481 HIE131086:HIE131481 HSA131086:HSA131481 IBW131086:IBW131481 ILS131086:ILS131481 IVO131086:IVO131481 JFK131086:JFK131481 JPG131086:JPG131481 JZC131086:JZC131481 KIY131086:KIY131481 KSU131086:KSU131481 LCQ131086:LCQ131481 LMM131086:LMM131481 LWI131086:LWI131481 MGE131086:MGE131481 MQA131086:MQA131481 MZW131086:MZW131481 NJS131086:NJS131481 NTO131086:NTO131481 ODK131086:ODK131481 ONG131086:ONG131481 OXC131086:OXC131481 PGY131086:PGY131481 PQU131086:PQU131481 QAQ131086:QAQ131481 QKM131086:QKM131481 QUI131086:QUI131481 REE131086:REE131481 ROA131086:ROA131481 RXW131086:RXW131481 SHS131086:SHS131481 SRO131086:SRO131481 TBK131086:TBK131481 TLG131086:TLG131481 TVC131086:TVC131481 UEY131086:UEY131481 UOU131086:UOU131481 UYQ131086:UYQ131481 VIM131086:VIM131481 VSI131086:VSI131481 WCE131086:WCE131481 WMA131086:WMA131481 WVW131086:WVW131481 O196622:O197017 JK196622:JK197017 TG196622:TG197017 ADC196622:ADC197017 AMY196622:AMY197017 AWU196622:AWU197017 BGQ196622:BGQ197017 BQM196622:BQM197017 CAI196622:CAI197017 CKE196622:CKE197017 CUA196622:CUA197017 DDW196622:DDW197017 DNS196622:DNS197017 DXO196622:DXO197017 EHK196622:EHK197017 ERG196622:ERG197017 FBC196622:FBC197017 FKY196622:FKY197017 FUU196622:FUU197017 GEQ196622:GEQ197017 GOM196622:GOM197017 GYI196622:GYI197017 HIE196622:HIE197017 HSA196622:HSA197017 IBW196622:IBW197017 ILS196622:ILS197017 IVO196622:IVO197017 JFK196622:JFK197017 JPG196622:JPG197017 JZC196622:JZC197017 KIY196622:KIY197017 KSU196622:KSU197017 LCQ196622:LCQ197017 LMM196622:LMM197017 LWI196622:LWI197017 MGE196622:MGE197017 MQA196622:MQA197017 MZW196622:MZW197017 NJS196622:NJS197017 NTO196622:NTO197017 ODK196622:ODK197017 ONG196622:ONG197017 OXC196622:OXC197017 PGY196622:PGY197017 PQU196622:PQU197017 QAQ196622:QAQ197017 QKM196622:QKM197017 QUI196622:QUI197017 REE196622:REE197017 ROA196622:ROA197017 RXW196622:RXW197017 SHS196622:SHS197017 SRO196622:SRO197017 TBK196622:TBK197017 TLG196622:TLG197017 TVC196622:TVC197017 UEY196622:UEY197017 UOU196622:UOU197017 UYQ196622:UYQ197017 VIM196622:VIM197017 VSI196622:VSI197017 WCE196622:WCE197017 WMA196622:WMA197017 WVW196622:WVW197017 O262158:O262553 JK262158:JK262553 TG262158:TG262553 ADC262158:ADC262553 AMY262158:AMY262553 AWU262158:AWU262553 BGQ262158:BGQ262553 BQM262158:BQM262553 CAI262158:CAI262553 CKE262158:CKE262553 CUA262158:CUA262553 DDW262158:DDW262553 DNS262158:DNS262553 DXO262158:DXO262553 EHK262158:EHK262553 ERG262158:ERG262553 FBC262158:FBC262553 FKY262158:FKY262553 FUU262158:FUU262553 GEQ262158:GEQ262553 GOM262158:GOM262553 GYI262158:GYI262553 HIE262158:HIE262553 HSA262158:HSA262553 IBW262158:IBW262553 ILS262158:ILS262553 IVO262158:IVO262553 JFK262158:JFK262553 JPG262158:JPG262553 JZC262158:JZC262553 KIY262158:KIY262553 KSU262158:KSU262553 LCQ262158:LCQ262553 LMM262158:LMM262553 LWI262158:LWI262553 MGE262158:MGE262553 MQA262158:MQA262553 MZW262158:MZW262553 NJS262158:NJS262553 NTO262158:NTO262553 ODK262158:ODK262553 ONG262158:ONG262553 OXC262158:OXC262553 PGY262158:PGY262553 PQU262158:PQU262553 QAQ262158:QAQ262553 QKM262158:QKM262553 QUI262158:QUI262553 REE262158:REE262553 ROA262158:ROA262553 RXW262158:RXW262553 SHS262158:SHS262553 SRO262158:SRO262553 TBK262158:TBK262553 TLG262158:TLG262553 TVC262158:TVC262553 UEY262158:UEY262553 UOU262158:UOU262553 UYQ262158:UYQ262553 VIM262158:VIM262553 VSI262158:VSI262553 WCE262158:WCE262553 WMA262158:WMA262553 WVW262158:WVW262553 O327694:O328089 JK327694:JK328089 TG327694:TG328089 ADC327694:ADC328089 AMY327694:AMY328089 AWU327694:AWU328089 BGQ327694:BGQ328089 BQM327694:BQM328089 CAI327694:CAI328089 CKE327694:CKE328089 CUA327694:CUA328089 DDW327694:DDW328089 DNS327694:DNS328089 DXO327694:DXO328089 EHK327694:EHK328089 ERG327694:ERG328089 FBC327694:FBC328089 FKY327694:FKY328089 FUU327694:FUU328089 GEQ327694:GEQ328089 GOM327694:GOM328089 GYI327694:GYI328089 HIE327694:HIE328089 HSA327694:HSA328089 IBW327694:IBW328089 ILS327694:ILS328089 IVO327694:IVO328089 JFK327694:JFK328089 JPG327694:JPG328089 JZC327694:JZC328089 KIY327694:KIY328089 KSU327694:KSU328089 LCQ327694:LCQ328089 LMM327694:LMM328089 LWI327694:LWI328089 MGE327694:MGE328089 MQA327694:MQA328089 MZW327694:MZW328089 NJS327694:NJS328089 NTO327694:NTO328089 ODK327694:ODK328089 ONG327694:ONG328089 OXC327694:OXC328089 PGY327694:PGY328089 PQU327694:PQU328089 QAQ327694:QAQ328089 QKM327694:QKM328089 QUI327694:QUI328089 REE327694:REE328089 ROA327694:ROA328089 RXW327694:RXW328089 SHS327694:SHS328089 SRO327694:SRO328089 TBK327694:TBK328089 TLG327694:TLG328089 TVC327694:TVC328089 UEY327694:UEY328089 UOU327694:UOU328089 UYQ327694:UYQ328089 VIM327694:VIM328089 VSI327694:VSI328089 WCE327694:WCE328089 WMA327694:WMA328089 WVW327694:WVW328089 O393230:O393625 JK393230:JK393625 TG393230:TG393625 ADC393230:ADC393625 AMY393230:AMY393625 AWU393230:AWU393625 BGQ393230:BGQ393625 BQM393230:BQM393625 CAI393230:CAI393625 CKE393230:CKE393625 CUA393230:CUA393625 DDW393230:DDW393625 DNS393230:DNS393625 DXO393230:DXO393625 EHK393230:EHK393625 ERG393230:ERG393625 FBC393230:FBC393625 FKY393230:FKY393625 FUU393230:FUU393625 GEQ393230:GEQ393625 GOM393230:GOM393625 GYI393230:GYI393625 HIE393230:HIE393625 HSA393230:HSA393625 IBW393230:IBW393625 ILS393230:ILS393625 IVO393230:IVO393625 JFK393230:JFK393625 JPG393230:JPG393625 JZC393230:JZC393625 KIY393230:KIY393625 KSU393230:KSU393625 LCQ393230:LCQ393625 LMM393230:LMM393625 LWI393230:LWI393625 MGE393230:MGE393625 MQA393230:MQA393625 MZW393230:MZW393625 NJS393230:NJS393625 NTO393230:NTO393625 ODK393230:ODK393625 ONG393230:ONG393625 OXC393230:OXC393625 PGY393230:PGY393625 PQU393230:PQU393625 QAQ393230:QAQ393625 QKM393230:QKM393625 QUI393230:QUI393625 REE393230:REE393625 ROA393230:ROA393625 RXW393230:RXW393625 SHS393230:SHS393625 SRO393230:SRO393625 TBK393230:TBK393625 TLG393230:TLG393625 TVC393230:TVC393625 UEY393230:UEY393625 UOU393230:UOU393625 UYQ393230:UYQ393625 VIM393230:VIM393625 VSI393230:VSI393625 WCE393230:WCE393625 WMA393230:WMA393625 WVW393230:WVW393625 O458766:O459161 JK458766:JK459161 TG458766:TG459161 ADC458766:ADC459161 AMY458766:AMY459161 AWU458766:AWU459161 BGQ458766:BGQ459161 BQM458766:BQM459161 CAI458766:CAI459161 CKE458766:CKE459161 CUA458766:CUA459161 DDW458766:DDW459161 DNS458766:DNS459161 DXO458766:DXO459161 EHK458766:EHK459161 ERG458766:ERG459161 FBC458766:FBC459161 FKY458766:FKY459161 FUU458766:FUU459161 GEQ458766:GEQ459161 GOM458766:GOM459161 GYI458766:GYI459161 HIE458766:HIE459161 HSA458766:HSA459161 IBW458766:IBW459161 ILS458766:ILS459161 IVO458766:IVO459161 JFK458766:JFK459161 JPG458766:JPG459161 JZC458766:JZC459161 KIY458766:KIY459161 KSU458766:KSU459161 LCQ458766:LCQ459161 LMM458766:LMM459161 LWI458766:LWI459161 MGE458766:MGE459161 MQA458766:MQA459161 MZW458766:MZW459161 NJS458766:NJS459161 NTO458766:NTO459161 ODK458766:ODK459161 ONG458766:ONG459161 OXC458766:OXC459161 PGY458766:PGY459161 PQU458766:PQU459161 QAQ458766:QAQ459161 QKM458766:QKM459161 QUI458766:QUI459161 REE458766:REE459161 ROA458766:ROA459161 RXW458766:RXW459161 SHS458766:SHS459161 SRO458766:SRO459161 TBK458766:TBK459161 TLG458766:TLG459161 TVC458766:TVC459161 UEY458766:UEY459161 UOU458766:UOU459161 UYQ458766:UYQ459161 VIM458766:VIM459161 VSI458766:VSI459161 WCE458766:WCE459161 WMA458766:WMA459161 WVW458766:WVW459161 O524302:O524697 JK524302:JK524697 TG524302:TG524697 ADC524302:ADC524697 AMY524302:AMY524697 AWU524302:AWU524697 BGQ524302:BGQ524697 BQM524302:BQM524697 CAI524302:CAI524697 CKE524302:CKE524697 CUA524302:CUA524697 DDW524302:DDW524697 DNS524302:DNS524697 DXO524302:DXO524697 EHK524302:EHK524697 ERG524302:ERG524697 FBC524302:FBC524697 FKY524302:FKY524697 FUU524302:FUU524697 GEQ524302:GEQ524697 GOM524302:GOM524697 GYI524302:GYI524697 HIE524302:HIE524697 HSA524302:HSA524697 IBW524302:IBW524697 ILS524302:ILS524697 IVO524302:IVO524697 JFK524302:JFK524697 JPG524302:JPG524697 JZC524302:JZC524697 KIY524302:KIY524697 KSU524302:KSU524697 LCQ524302:LCQ524697 LMM524302:LMM524697 LWI524302:LWI524697 MGE524302:MGE524697 MQA524302:MQA524697 MZW524302:MZW524697 NJS524302:NJS524697 NTO524302:NTO524697 ODK524302:ODK524697 ONG524302:ONG524697 OXC524302:OXC524697 PGY524302:PGY524697 PQU524302:PQU524697 QAQ524302:QAQ524697 QKM524302:QKM524697 QUI524302:QUI524697 REE524302:REE524697 ROA524302:ROA524697 RXW524302:RXW524697 SHS524302:SHS524697 SRO524302:SRO524697 TBK524302:TBK524697 TLG524302:TLG524697 TVC524302:TVC524697 UEY524302:UEY524697 UOU524302:UOU524697 UYQ524302:UYQ524697 VIM524302:VIM524697 VSI524302:VSI524697 WCE524302:WCE524697 WMA524302:WMA524697 WVW524302:WVW524697 O589838:O590233 JK589838:JK590233 TG589838:TG590233 ADC589838:ADC590233 AMY589838:AMY590233 AWU589838:AWU590233 BGQ589838:BGQ590233 BQM589838:BQM590233 CAI589838:CAI590233 CKE589838:CKE590233 CUA589838:CUA590233 DDW589838:DDW590233 DNS589838:DNS590233 DXO589838:DXO590233 EHK589838:EHK590233 ERG589838:ERG590233 FBC589838:FBC590233 FKY589838:FKY590233 FUU589838:FUU590233 GEQ589838:GEQ590233 GOM589838:GOM590233 GYI589838:GYI590233 HIE589838:HIE590233 HSA589838:HSA590233 IBW589838:IBW590233 ILS589838:ILS590233 IVO589838:IVO590233 JFK589838:JFK590233 JPG589838:JPG590233 JZC589838:JZC590233 KIY589838:KIY590233 KSU589838:KSU590233 LCQ589838:LCQ590233 LMM589838:LMM590233 LWI589838:LWI590233 MGE589838:MGE590233 MQA589838:MQA590233 MZW589838:MZW590233 NJS589838:NJS590233 NTO589838:NTO590233 ODK589838:ODK590233 ONG589838:ONG590233 OXC589838:OXC590233 PGY589838:PGY590233 PQU589838:PQU590233 QAQ589838:QAQ590233 QKM589838:QKM590233 QUI589838:QUI590233 REE589838:REE590233 ROA589838:ROA590233 RXW589838:RXW590233 SHS589838:SHS590233 SRO589838:SRO590233 TBK589838:TBK590233 TLG589838:TLG590233 TVC589838:TVC590233 UEY589838:UEY590233 UOU589838:UOU590233 UYQ589838:UYQ590233 VIM589838:VIM590233 VSI589838:VSI590233 WCE589838:WCE590233 WMA589838:WMA590233 WVW589838:WVW590233 O655374:O655769 JK655374:JK655769 TG655374:TG655769 ADC655374:ADC655769 AMY655374:AMY655769 AWU655374:AWU655769 BGQ655374:BGQ655769 BQM655374:BQM655769 CAI655374:CAI655769 CKE655374:CKE655769 CUA655374:CUA655769 DDW655374:DDW655769 DNS655374:DNS655769 DXO655374:DXO655769 EHK655374:EHK655769 ERG655374:ERG655769 FBC655374:FBC655769 FKY655374:FKY655769 FUU655374:FUU655769 GEQ655374:GEQ655769 GOM655374:GOM655769 GYI655374:GYI655769 HIE655374:HIE655769 HSA655374:HSA655769 IBW655374:IBW655769 ILS655374:ILS655769 IVO655374:IVO655769 JFK655374:JFK655769 JPG655374:JPG655769 JZC655374:JZC655769 KIY655374:KIY655769 KSU655374:KSU655769 LCQ655374:LCQ655769 LMM655374:LMM655769 LWI655374:LWI655769 MGE655374:MGE655769 MQA655374:MQA655769 MZW655374:MZW655769 NJS655374:NJS655769 NTO655374:NTO655769 ODK655374:ODK655769 ONG655374:ONG655769 OXC655374:OXC655769 PGY655374:PGY655769 PQU655374:PQU655769 QAQ655374:QAQ655769 QKM655374:QKM655769 QUI655374:QUI655769 REE655374:REE655769 ROA655374:ROA655769 RXW655374:RXW655769 SHS655374:SHS655769 SRO655374:SRO655769 TBK655374:TBK655769 TLG655374:TLG655769 TVC655374:TVC655769 UEY655374:UEY655769 UOU655374:UOU655769 UYQ655374:UYQ655769 VIM655374:VIM655769 VSI655374:VSI655769 WCE655374:WCE655769 WMA655374:WMA655769 WVW655374:WVW655769 O720910:O721305 JK720910:JK721305 TG720910:TG721305 ADC720910:ADC721305 AMY720910:AMY721305 AWU720910:AWU721305 BGQ720910:BGQ721305 BQM720910:BQM721305 CAI720910:CAI721305 CKE720910:CKE721305 CUA720910:CUA721305 DDW720910:DDW721305 DNS720910:DNS721305 DXO720910:DXO721305 EHK720910:EHK721305 ERG720910:ERG721305 FBC720910:FBC721305 FKY720910:FKY721305 FUU720910:FUU721305 GEQ720910:GEQ721305 GOM720910:GOM721305 GYI720910:GYI721305 HIE720910:HIE721305 HSA720910:HSA721305 IBW720910:IBW721305 ILS720910:ILS721305 IVO720910:IVO721305 JFK720910:JFK721305 JPG720910:JPG721305 JZC720910:JZC721305 KIY720910:KIY721305 KSU720910:KSU721305 LCQ720910:LCQ721305 LMM720910:LMM721305 LWI720910:LWI721305 MGE720910:MGE721305 MQA720910:MQA721305 MZW720910:MZW721305 NJS720910:NJS721305 NTO720910:NTO721305 ODK720910:ODK721305 ONG720910:ONG721305 OXC720910:OXC721305 PGY720910:PGY721305 PQU720910:PQU721305 QAQ720910:QAQ721305 QKM720910:QKM721305 QUI720910:QUI721305 REE720910:REE721305 ROA720910:ROA721305 RXW720910:RXW721305 SHS720910:SHS721305 SRO720910:SRO721305 TBK720910:TBK721305 TLG720910:TLG721305 TVC720910:TVC721305 UEY720910:UEY721305 UOU720910:UOU721305 UYQ720910:UYQ721305 VIM720910:VIM721305 VSI720910:VSI721305 WCE720910:WCE721305 WMA720910:WMA721305 WVW720910:WVW721305 O786446:O786841 JK786446:JK786841 TG786446:TG786841 ADC786446:ADC786841 AMY786446:AMY786841 AWU786446:AWU786841 BGQ786446:BGQ786841 BQM786446:BQM786841 CAI786446:CAI786841 CKE786446:CKE786841 CUA786446:CUA786841 DDW786446:DDW786841 DNS786446:DNS786841 DXO786446:DXO786841 EHK786446:EHK786841 ERG786446:ERG786841 FBC786446:FBC786841 FKY786446:FKY786841 FUU786446:FUU786841 GEQ786446:GEQ786841 GOM786446:GOM786841 GYI786446:GYI786841 HIE786446:HIE786841 HSA786446:HSA786841 IBW786446:IBW786841 ILS786446:ILS786841 IVO786446:IVO786841 JFK786446:JFK786841 JPG786446:JPG786841 JZC786446:JZC786841 KIY786446:KIY786841 KSU786446:KSU786841 LCQ786446:LCQ786841 LMM786446:LMM786841 LWI786446:LWI786841 MGE786446:MGE786841 MQA786446:MQA786841 MZW786446:MZW786841 NJS786446:NJS786841 NTO786446:NTO786841 ODK786446:ODK786841 ONG786446:ONG786841 OXC786446:OXC786841 PGY786446:PGY786841 PQU786446:PQU786841 QAQ786446:QAQ786841 QKM786446:QKM786841 QUI786446:QUI786841 REE786446:REE786841 ROA786446:ROA786841 RXW786446:RXW786841 SHS786446:SHS786841 SRO786446:SRO786841 TBK786446:TBK786841 TLG786446:TLG786841 TVC786446:TVC786841 UEY786446:UEY786841 UOU786446:UOU786841 UYQ786446:UYQ786841 VIM786446:VIM786841 VSI786446:VSI786841 WCE786446:WCE786841 WMA786446:WMA786841 WVW786446:WVW786841 O851982:O852377 JK851982:JK852377 TG851982:TG852377 ADC851982:ADC852377 AMY851982:AMY852377 AWU851982:AWU852377 BGQ851982:BGQ852377 BQM851982:BQM852377 CAI851982:CAI852377 CKE851982:CKE852377 CUA851982:CUA852377 DDW851982:DDW852377 DNS851982:DNS852377 DXO851982:DXO852377 EHK851982:EHK852377 ERG851982:ERG852377 FBC851982:FBC852377 FKY851982:FKY852377 FUU851982:FUU852377 GEQ851982:GEQ852377 GOM851982:GOM852377 GYI851982:GYI852377 HIE851982:HIE852377 HSA851982:HSA852377 IBW851982:IBW852377 ILS851982:ILS852377 IVO851982:IVO852377 JFK851982:JFK852377 JPG851982:JPG852377 JZC851982:JZC852377 KIY851982:KIY852377 KSU851982:KSU852377 LCQ851982:LCQ852377 LMM851982:LMM852377 LWI851982:LWI852377 MGE851982:MGE852377 MQA851982:MQA852377 MZW851982:MZW852377 NJS851982:NJS852377 NTO851982:NTO852377 ODK851982:ODK852377 ONG851982:ONG852377 OXC851982:OXC852377 PGY851982:PGY852377 PQU851982:PQU852377 QAQ851982:QAQ852377 QKM851982:QKM852377 QUI851982:QUI852377 REE851982:REE852377 ROA851982:ROA852377 RXW851982:RXW852377 SHS851982:SHS852377 SRO851982:SRO852377 TBK851982:TBK852377 TLG851982:TLG852377 TVC851982:TVC852377 UEY851982:UEY852377 UOU851982:UOU852377 UYQ851982:UYQ852377 VIM851982:VIM852377 VSI851982:VSI852377 WCE851982:WCE852377 WMA851982:WMA852377 WVW851982:WVW852377 O917518:O917913 JK917518:JK917913 TG917518:TG917913 ADC917518:ADC917913 AMY917518:AMY917913 AWU917518:AWU917913 BGQ917518:BGQ917913 BQM917518:BQM917913 CAI917518:CAI917913 CKE917518:CKE917913 CUA917518:CUA917913 DDW917518:DDW917913 DNS917518:DNS917913 DXO917518:DXO917913 EHK917518:EHK917913 ERG917518:ERG917913 FBC917518:FBC917913 FKY917518:FKY917913 FUU917518:FUU917913 GEQ917518:GEQ917913 GOM917518:GOM917913 GYI917518:GYI917913 HIE917518:HIE917913 HSA917518:HSA917913 IBW917518:IBW917913 ILS917518:ILS917913 IVO917518:IVO917913 JFK917518:JFK917913 JPG917518:JPG917913 JZC917518:JZC917913 KIY917518:KIY917913 KSU917518:KSU917913 LCQ917518:LCQ917913 LMM917518:LMM917913 LWI917518:LWI917913 MGE917518:MGE917913 MQA917518:MQA917913 MZW917518:MZW917913 NJS917518:NJS917913 NTO917518:NTO917913 ODK917518:ODK917913 ONG917518:ONG917913 OXC917518:OXC917913 PGY917518:PGY917913 PQU917518:PQU917913 QAQ917518:QAQ917913 QKM917518:QKM917913 QUI917518:QUI917913 REE917518:REE917913 ROA917518:ROA917913 RXW917518:RXW917913 SHS917518:SHS917913 SRO917518:SRO917913 TBK917518:TBK917913 TLG917518:TLG917913 TVC917518:TVC917913 UEY917518:UEY917913 UOU917518:UOU917913 UYQ917518:UYQ917913 VIM917518:VIM917913 VSI917518:VSI917913 WCE917518:WCE917913 WMA917518:WMA917913 WVW917518:WVW917913 O983054:O983449 JK983054:JK983449 TG983054:TG983449 ADC983054:ADC983449 AMY983054:AMY983449 AWU983054:AWU983449 BGQ983054:BGQ983449 BQM983054:BQM983449 CAI983054:CAI983449 CKE983054:CKE983449 CUA983054:CUA983449 DDW983054:DDW983449 DNS983054:DNS983449 DXO983054:DXO983449 EHK983054:EHK983449 ERG983054:ERG983449 FBC983054:FBC983449 FKY983054:FKY983449 FUU983054:FUU983449 GEQ983054:GEQ983449 GOM983054:GOM983449 GYI983054:GYI983449 HIE983054:HIE983449 HSA983054:HSA983449 IBW983054:IBW983449 ILS983054:ILS983449 IVO983054:IVO983449 JFK983054:JFK983449 JPG983054:JPG983449 JZC983054:JZC983449 KIY983054:KIY983449 KSU983054:KSU983449 LCQ983054:LCQ983449 LMM983054:LMM983449 LWI983054:LWI983449 MGE983054:MGE983449 MQA983054:MQA983449 MZW983054:MZW983449 NJS983054:NJS983449 NTO983054:NTO983449 ODK983054:ODK983449 ONG983054:ONG983449 OXC983054:OXC983449 PGY983054:PGY983449 PQU983054:PQU983449 QAQ983054:QAQ983449 QKM983054:QKM983449 QUI983054:QUI983449 REE983054:REE983449 ROA983054:ROA983449 RXW983054:RXW983449 SHS983054:SHS983449 SRO983054:SRO983449 TBK983054:TBK983449 TLG983054:TLG983449 TVC983054:TVC983449 UEY983054:UEY983449 UOU983054:UOU983449 UYQ983054:UYQ983449 VIM983054:VIM983449 VSI983054:VSI983449 WCE983054:WCE983449 WMA983054:WMA983449 WVW983054:WVW983449 H14:H409 JD14:JD409 SZ14:SZ409 ACV14:ACV409 AMR14:AMR409 AWN14:AWN409 BGJ14:BGJ409 BQF14:BQF409 CAB14:CAB409 CJX14:CJX409 CTT14:CTT409 DDP14:DDP409 DNL14:DNL409 DXH14:DXH409 EHD14:EHD409 EQZ14:EQZ409 FAV14:FAV409 FKR14:FKR409 FUN14:FUN409 GEJ14:GEJ409 GOF14:GOF409 GYB14:GYB409 HHX14:HHX409 HRT14:HRT409 IBP14:IBP409 ILL14:ILL409 IVH14:IVH409 JFD14:JFD409 JOZ14:JOZ409 JYV14:JYV409 KIR14:KIR409 KSN14:KSN409 LCJ14:LCJ409 LMF14:LMF409 LWB14:LWB409 MFX14:MFX409 MPT14:MPT409 MZP14:MZP409 NJL14:NJL409 NTH14:NTH409 ODD14:ODD409 OMZ14:OMZ409 OWV14:OWV409 PGR14:PGR409 PQN14:PQN409 QAJ14:QAJ409 QKF14:QKF409 QUB14:QUB409 RDX14:RDX409 RNT14:RNT409 RXP14:RXP409 SHL14:SHL409 SRH14:SRH409 TBD14:TBD409 TKZ14:TKZ409 TUV14:TUV409 UER14:UER409 UON14:UON409 UYJ14:UYJ409 VIF14:VIF409 VSB14:VSB409 WBX14:WBX409 WLT14:WLT409 WVP14:WVP409 H65550:H65945 JD65550:JD65945 SZ65550:SZ65945 ACV65550:ACV65945 AMR65550:AMR65945 AWN65550:AWN65945 BGJ65550:BGJ65945 BQF65550:BQF65945 CAB65550:CAB65945 CJX65550:CJX65945 CTT65550:CTT65945 DDP65550:DDP65945 DNL65550:DNL65945 DXH65550:DXH65945 EHD65550:EHD65945 EQZ65550:EQZ65945 FAV65550:FAV65945 FKR65550:FKR65945 FUN65550:FUN65945 GEJ65550:GEJ65945 GOF65550:GOF65945 GYB65550:GYB65945 HHX65550:HHX65945 HRT65550:HRT65945 IBP65550:IBP65945 ILL65550:ILL65945 IVH65550:IVH65945 JFD65550:JFD65945 JOZ65550:JOZ65945 JYV65550:JYV65945 KIR65550:KIR65945 KSN65550:KSN65945 LCJ65550:LCJ65945 LMF65550:LMF65945 LWB65550:LWB65945 MFX65550:MFX65945 MPT65550:MPT65945 MZP65550:MZP65945 NJL65550:NJL65945 NTH65550:NTH65945 ODD65550:ODD65945 OMZ65550:OMZ65945 OWV65550:OWV65945 PGR65550:PGR65945 PQN65550:PQN65945 QAJ65550:QAJ65945 QKF65550:QKF65945 QUB65550:QUB65945 RDX65550:RDX65945 RNT65550:RNT65945 RXP65550:RXP65945 SHL65550:SHL65945 SRH65550:SRH65945 TBD65550:TBD65945 TKZ65550:TKZ65945 TUV65550:TUV65945 UER65550:UER65945 UON65550:UON65945 UYJ65550:UYJ65945 VIF65550:VIF65945 VSB65550:VSB65945 WBX65550:WBX65945 WLT65550:WLT65945 WVP65550:WVP65945 H131086:H131481 JD131086:JD131481 SZ131086:SZ131481 ACV131086:ACV131481 AMR131086:AMR131481 AWN131086:AWN131481 BGJ131086:BGJ131481 BQF131086:BQF131481 CAB131086:CAB131481 CJX131086:CJX131481 CTT131086:CTT131481 DDP131086:DDP131481 DNL131086:DNL131481 DXH131086:DXH131481 EHD131086:EHD131481 EQZ131086:EQZ131481 FAV131086:FAV131481 FKR131086:FKR131481 FUN131086:FUN131481 GEJ131086:GEJ131481 GOF131086:GOF131481 GYB131086:GYB131481 HHX131086:HHX131481 HRT131086:HRT131481 IBP131086:IBP131481 ILL131086:ILL131481 IVH131086:IVH131481 JFD131086:JFD131481 JOZ131086:JOZ131481 JYV131086:JYV131481 KIR131086:KIR131481 KSN131086:KSN131481 LCJ131086:LCJ131481 LMF131086:LMF131481 LWB131086:LWB131481 MFX131086:MFX131481 MPT131086:MPT131481 MZP131086:MZP131481 NJL131086:NJL131481 NTH131086:NTH131481 ODD131086:ODD131481 OMZ131086:OMZ131481 OWV131086:OWV131481 PGR131086:PGR131481 PQN131086:PQN131481 QAJ131086:QAJ131481 QKF131086:QKF131481 QUB131086:QUB131481 RDX131086:RDX131481 RNT131086:RNT131481 RXP131086:RXP131481 SHL131086:SHL131481 SRH131086:SRH131481 TBD131086:TBD131481 TKZ131086:TKZ131481 TUV131086:TUV131481 UER131086:UER131481 UON131086:UON131481 UYJ131086:UYJ131481 VIF131086:VIF131481 VSB131086:VSB131481 WBX131086:WBX131481 WLT131086:WLT131481 WVP131086:WVP131481 H196622:H197017 JD196622:JD197017 SZ196622:SZ197017 ACV196622:ACV197017 AMR196622:AMR197017 AWN196622:AWN197017 BGJ196622:BGJ197017 BQF196622:BQF197017 CAB196622:CAB197017 CJX196622:CJX197017 CTT196622:CTT197017 DDP196622:DDP197017 DNL196622:DNL197017 DXH196622:DXH197017 EHD196622:EHD197017 EQZ196622:EQZ197017 FAV196622:FAV197017 FKR196622:FKR197017 FUN196622:FUN197017 GEJ196622:GEJ197017 GOF196622:GOF197017 GYB196622:GYB197017 HHX196622:HHX197017 HRT196622:HRT197017 IBP196622:IBP197017 ILL196622:ILL197017 IVH196622:IVH197017 JFD196622:JFD197017 JOZ196622:JOZ197017 JYV196622:JYV197017 KIR196622:KIR197017 KSN196622:KSN197017 LCJ196622:LCJ197017 LMF196622:LMF197017 LWB196622:LWB197017 MFX196622:MFX197017 MPT196622:MPT197017 MZP196622:MZP197017 NJL196622:NJL197017 NTH196622:NTH197017 ODD196622:ODD197017 OMZ196622:OMZ197017 OWV196622:OWV197017 PGR196622:PGR197017 PQN196622:PQN197017 QAJ196622:QAJ197017 QKF196622:QKF197017 QUB196622:QUB197017 RDX196622:RDX197017 RNT196622:RNT197017 RXP196622:RXP197017 SHL196622:SHL197017 SRH196622:SRH197017 TBD196622:TBD197017 TKZ196622:TKZ197017 TUV196622:TUV197017 UER196622:UER197017 UON196622:UON197017 UYJ196622:UYJ197017 VIF196622:VIF197017 VSB196622:VSB197017 WBX196622:WBX197017 WLT196622:WLT197017 WVP196622:WVP197017 H262158:H262553 JD262158:JD262553 SZ262158:SZ262553 ACV262158:ACV262553 AMR262158:AMR262553 AWN262158:AWN262553 BGJ262158:BGJ262553 BQF262158:BQF262553 CAB262158:CAB262553 CJX262158:CJX262553 CTT262158:CTT262553 DDP262158:DDP262553 DNL262158:DNL262553 DXH262158:DXH262553 EHD262158:EHD262553 EQZ262158:EQZ262553 FAV262158:FAV262553 FKR262158:FKR262553 FUN262158:FUN262553 GEJ262158:GEJ262553 GOF262158:GOF262553 GYB262158:GYB262553 HHX262158:HHX262553 HRT262158:HRT262553 IBP262158:IBP262553 ILL262158:ILL262553 IVH262158:IVH262553 JFD262158:JFD262553 JOZ262158:JOZ262553 JYV262158:JYV262553 KIR262158:KIR262553 KSN262158:KSN262553 LCJ262158:LCJ262553 LMF262158:LMF262553 LWB262158:LWB262553 MFX262158:MFX262553 MPT262158:MPT262553 MZP262158:MZP262553 NJL262158:NJL262553 NTH262158:NTH262553 ODD262158:ODD262553 OMZ262158:OMZ262553 OWV262158:OWV262553 PGR262158:PGR262553 PQN262158:PQN262553 QAJ262158:QAJ262553 QKF262158:QKF262553 QUB262158:QUB262553 RDX262158:RDX262553 RNT262158:RNT262553 RXP262158:RXP262553 SHL262158:SHL262553 SRH262158:SRH262553 TBD262158:TBD262553 TKZ262158:TKZ262553 TUV262158:TUV262553 UER262158:UER262553 UON262158:UON262553 UYJ262158:UYJ262553 VIF262158:VIF262553 VSB262158:VSB262553 WBX262158:WBX262553 WLT262158:WLT262553 WVP262158:WVP262553 H327694:H328089 JD327694:JD328089 SZ327694:SZ328089 ACV327694:ACV328089 AMR327694:AMR328089 AWN327694:AWN328089 BGJ327694:BGJ328089 BQF327694:BQF328089 CAB327694:CAB328089 CJX327694:CJX328089 CTT327694:CTT328089 DDP327694:DDP328089 DNL327694:DNL328089 DXH327694:DXH328089 EHD327694:EHD328089 EQZ327694:EQZ328089 FAV327694:FAV328089 FKR327694:FKR328089 FUN327694:FUN328089 GEJ327694:GEJ328089 GOF327694:GOF328089 GYB327694:GYB328089 HHX327694:HHX328089 HRT327694:HRT328089 IBP327694:IBP328089 ILL327694:ILL328089 IVH327694:IVH328089 JFD327694:JFD328089 JOZ327694:JOZ328089 JYV327694:JYV328089 KIR327694:KIR328089 KSN327694:KSN328089 LCJ327694:LCJ328089 LMF327694:LMF328089 LWB327694:LWB328089 MFX327694:MFX328089 MPT327694:MPT328089 MZP327694:MZP328089 NJL327694:NJL328089 NTH327694:NTH328089 ODD327694:ODD328089 OMZ327694:OMZ328089 OWV327694:OWV328089 PGR327694:PGR328089 PQN327694:PQN328089 QAJ327694:QAJ328089 QKF327694:QKF328089 QUB327694:QUB328089 RDX327694:RDX328089 RNT327694:RNT328089 RXP327694:RXP328089 SHL327694:SHL328089 SRH327694:SRH328089 TBD327694:TBD328089 TKZ327694:TKZ328089 TUV327694:TUV328089 UER327694:UER328089 UON327694:UON328089 UYJ327694:UYJ328089 VIF327694:VIF328089 VSB327694:VSB328089 WBX327694:WBX328089 WLT327694:WLT328089 WVP327694:WVP328089 H393230:H393625 JD393230:JD393625 SZ393230:SZ393625 ACV393230:ACV393625 AMR393230:AMR393625 AWN393230:AWN393625 BGJ393230:BGJ393625 BQF393230:BQF393625 CAB393230:CAB393625 CJX393230:CJX393625 CTT393230:CTT393625 DDP393230:DDP393625 DNL393230:DNL393625 DXH393230:DXH393625 EHD393230:EHD393625 EQZ393230:EQZ393625 FAV393230:FAV393625 FKR393230:FKR393625 FUN393230:FUN393625 GEJ393230:GEJ393625 GOF393230:GOF393625 GYB393230:GYB393625 HHX393230:HHX393625 HRT393230:HRT393625 IBP393230:IBP393625 ILL393230:ILL393625 IVH393230:IVH393625 JFD393230:JFD393625 JOZ393230:JOZ393625 JYV393230:JYV393625 KIR393230:KIR393625 KSN393230:KSN393625 LCJ393230:LCJ393625 LMF393230:LMF393625 LWB393230:LWB393625 MFX393230:MFX393625 MPT393230:MPT393625 MZP393230:MZP393625 NJL393230:NJL393625 NTH393230:NTH393625 ODD393230:ODD393625 OMZ393230:OMZ393625 OWV393230:OWV393625 PGR393230:PGR393625 PQN393230:PQN393625 QAJ393230:QAJ393625 QKF393230:QKF393625 QUB393230:QUB393625 RDX393230:RDX393625 RNT393230:RNT393625 RXP393230:RXP393625 SHL393230:SHL393625 SRH393230:SRH393625 TBD393230:TBD393625 TKZ393230:TKZ393625 TUV393230:TUV393625 UER393230:UER393625 UON393230:UON393625 UYJ393230:UYJ393625 VIF393230:VIF393625 VSB393230:VSB393625 WBX393230:WBX393625 WLT393230:WLT393625 WVP393230:WVP393625 H458766:H459161 JD458766:JD459161 SZ458766:SZ459161 ACV458766:ACV459161 AMR458766:AMR459161 AWN458766:AWN459161 BGJ458766:BGJ459161 BQF458766:BQF459161 CAB458766:CAB459161 CJX458766:CJX459161 CTT458766:CTT459161 DDP458766:DDP459161 DNL458766:DNL459161 DXH458766:DXH459161 EHD458766:EHD459161 EQZ458766:EQZ459161 FAV458766:FAV459161 FKR458766:FKR459161 FUN458766:FUN459161 GEJ458766:GEJ459161 GOF458766:GOF459161 GYB458766:GYB459161 HHX458766:HHX459161 HRT458766:HRT459161 IBP458766:IBP459161 ILL458766:ILL459161 IVH458766:IVH459161 JFD458766:JFD459161 JOZ458766:JOZ459161 JYV458766:JYV459161 KIR458766:KIR459161 KSN458766:KSN459161 LCJ458766:LCJ459161 LMF458766:LMF459161 LWB458766:LWB459161 MFX458766:MFX459161 MPT458766:MPT459161 MZP458766:MZP459161 NJL458766:NJL459161 NTH458766:NTH459161 ODD458766:ODD459161 OMZ458766:OMZ459161 OWV458766:OWV459161 PGR458766:PGR459161 PQN458766:PQN459161 QAJ458766:QAJ459161 QKF458766:QKF459161 QUB458766:QUB459161 RDX458766:RDX459161 RNT458766:RNT459161 RXP458766:RXP459161 SHL458766:SHL459161 SRH458766:SRH459161 TBD458766:TBD459161 TKZ458766:TKZ459161 TUV458766:TUV459161 UER458766:UER459161 UON458766:UON459161 UYJ458766:UYJ459161 VIF458766:VIF459161 VSB458766:VSB459161 WBX458766:WBX459161 WLT458766:WLT459161 WVP458766:WVP459161 H524302:H524697 JD524302:JD524697 SZ524302:SZ524697 ACV524302:ACV524697 AMR524302:AMR524697 AWN524302:AWN524697 BGJ524302:BGJ524697 BQF524302:BQF524697 CAB524302:CAB524697 CJX524302:CJX524697 CTT524302:CTT524697 DDP524302:DDP524697 DNL524302:DNL524697 DXH524302:DXH524697 EHD524302:EHD524697 EQZ524302:EQZ524697 FAV524302:FAV524697 FKR524302:FKR524697 FUN524302:FUN524697 GEJ524302:GEJ524697 GOF524302:GOF524697 GYB524302:GYB524697 HHX524302:HHX524697 HRT524302:HRT524697 IBP524302:IBP524697 ILL524302:ILL524697 IVH524302:IVH524697 JFD524302:JFD524697 JOZ524302:JOZ524697 JYV524302:JYV524697 KIR524302:KIR524697 KSN524302:KSN524697 LCJ524302:LCJ524697 LMF524302:LMF524697 LWB524302:LWB524697 MFX524302:MFX524697 MPT524302:MPT524697 MZP524302:MZP524697 NJL524302:NJL524697 NTH524302:NTH524697 ODD524302:ODD524697 OMZ524302:OMZ524697 OWV524302:OWV524697 PGR524302:PGR524697 PQN524302:PQN524697 QAJ524302:QAJ524697 QKF524302:QKF524697 QUB524302:QUB524697 RDX524302:RDX524697 RNT524302:RNT524697 RXP524302:RXP524697 SHL524302:SHL524697 SRH524302:SRH524697 TBD524302:TBD524697 TKZ524302:TKZ524697 TUV524302:TUV524697 UER524302:UER524697 UON524302:UON524697 UYJ524302:UYJ524697 VIF524302:VIF524697 VSB524302:VSB524697 WBX524302:WBX524697 WLT524302:WLT524697 WVP524302:WVP524697 H589838:H590233 JD589838:JD590233 SZ589838:SZ590233 ACV589838:ACV590233 AMR589838:AMR590233 AWN589838:AWN590233 BGJ589838:BGJ590233 BQF589838:BQF590233 CAB589838:CAB590233 CJX589838:CJX590233 CTT589838:CTT590233 DDP589838:DDP590233 DNL589838:DNL590233 DXH589838:DXH590233 EHD589838:EHD590233 EQZ589838:EQZ590233 FAV589838:FAV590233 FKR589838:FKR590233 FUN589838:FUN590233 GEJ589838:GEJ590233 GOF589838:GOF590233 GYB589838:GYB590233 HHX589838:HHX590233 HRT589838:HRT590233 IBP589838:IBP590233 ILL589838:ILL590233 IVH589838:IVH590233 JFD589838:JFD590233 JOZ589838:JOZ590233 JYV589838:JYV590233 KIR589838:KIR590233 KSN589838:KSN590233 LCJ589838:LCJ590233 LMF589838:LMF590233 LWB589838:LWB590233 MFX589838:MFX590233 MPT589838:MPT590233 MZP589838:MZP590233 NJL589838:NJL590233 NTH589838:NTH590233 ODD589838:ODD590233 OMZ589838:OMZ590233 OWV589838:OWV590233 PGR589838:PGR590233 PQN589838:PQN590233 QAJ589838:QAJ590233 QKF589838:QKF590233 QUB589838:QUB590233 RDX589838:RDX590233 RNT589838:RNT590233 RXP589838:RXP590233 SHL589838:SHL590233 SRH589838:SRH590233 TBD589838:TBD590233 TKZ589838:TKZ590233 TUV589838:TUV590233 UER589838:UER590233 UON589838:UON590233 UYJ589838:UYJ590233 VIF589838:VIF590233 VSB589838:VSB590233 WBX589838:WBX590233 WLT589838:WLT590233 WVP589838:WVP590233 H655374:H655769 JD655374:JD655769 SZ655374:SZ655769 ACV655374:ACV655769 AMR655374:AMR655769 AWN655374:AWN655769 BGJ655374:BGJ655769 BQF655374:BQF655769 CAB655374:CAB655769 CJX655374:CJX655769 CTT655374:CTT655769 DDP655374:DDP655769 DNL655374:DNL655769 DXH655374:DXH655769 EHD655374:EHD655769 EQZ655374:EQZ655769 FAV655374:FAV655769 FKR655374:FKR655769 FUN655374:FUN655769 GEJ655374:GEJ655769 GOF655374:GOF655769 GYB655374:GYB655769 HHX655374:HHX655769 HRT655374:HRT655769 IBP655374:IBP655769 ILL655374:ILL655769 IVH655374:IVH655769 JFD655374:JFD655769 JOZ655374:JOZ655769 JYV655374:JYV655769 KIR655374:KIR655769 KSN655374:KSN655769 LCJ655374:LCJ655769 LMF655374:LMF655769 LWB655374:LWB655769 MFX655374:MFX655769 MPT655374:MPT655769 MZP655374:MZP655769 NJL655374:NJL655769 NTH655374:NTH655769 ODD655374:ODD655769 OMZ655374:OMZ655769 OWV655374:OWV655769 PGR655374:PGR655769 PQN655374:PQN655769 QAJ655374:QAJ655769 QKF655374:QKF655769 QUB655374:QUB655769 RDX655374:RDX655769 RNT655374:RNT655769 RXP655374:RXP655769 SHL655374:SHL655769 SRH655374:SRH655769 TBD655374:TBD655769 TKZ655374:TKZ655769 TUV655374:TUV655769 UER655374:UER655769 UON655374:UON655769 UYJ655374:UYJ655769 VIF655374:VIF655769 VSB655374:VSB655769 WBX655374:WBX655769 WLT655374:WLT655769 WVP655374:WVP655769 H720910:H721305 JD720910:JD721305 SZ720910:SZ721305 ACV720910:ACV721305 AMR720910:AMR721305 AWN720910:AWN721305 BGJ720910:BGJ721305 BQF720910:BQF721305 CAB720910:CAB721305 CJX720910:CJX721305 CTT720910:CTT721305 DDP720910:DDP721305 DNL720910:DNL721305 DXH720910:DXH721305 EHD720910:EHD721305 EQZ720910:EQZ721305 FAV720910:FAV721305 FKR720910:FKR721305 FUN720910:FUN721305 GEJ720910:GEJ721305 GOF720910:GOF721305 GYB720910:GYB721305 HHX720910:HHX721305 HRT720910:HRT721305 IBP720910:IBP721305 ILL720910:ILL721305 IVH720910:IVH721305 JFD720910:JFD721305 JOZ720910:JOZ721305 JYV720910:JYV721305 KIR720910:KIR721305 KSN720910:KSN721305 LCJ720910:LCJ721305 LMF720910:LMF721305 LWB720910:LWB721305 MFX720910:MFX721305 MPT720910:MPT721305 MZP720910:MZP721305 NJL720910:NJL721305 NTH720910:NTH721305 ODD720910:ODD721305 OMZ720910:OMZ721305 OWV720910:OWV721305 PGR720910:PGR721305 PQN720910:PQN721305 QAJ720910:QAJ721305 QKF720910:QKF721305 QUB720910:QUB721305 RDX720910:RDX721305 RNT720910:RNT721305 RXP720910:RXP721305 SHL720910:SHL721305 SRH720910:SRH721305 TBD720910:TBD721305 TKZ720910:TKZ721305 TUV720910:TUV721305 UER720910:UER721305 UON720910:UON721305 UYJ720910:UYJ721305 VIF720910:VIF721305 VSB720910:VSB721305 WBX720910:WBX721305 WLT720910:WLT721305 WVP720910:WVP721305 H786446:H786841 JD786446:JD786841 SZ786446:SZ786841 ACV786446:ACV786841 AMR786446:AMR786841 AWN786446:AWN786841 BGJ786446:BGJ786841 BQF786446:BQF786841 CAB786446:CAB786841 CJX786446:CJX786841 CTT786446:CTT786841 DDP786446:DDP786841 DNL786446:DNL786841 DXH786446:DXH786841 EHD786446:EHD786841 EQZ786446:EQZ786841 FAV786446:FAV786841 FKR786446:FKR786841 FUN786446:FUN786841 GEJ786446:GEJ786841 GOF786446:GOF786841 GYB786446:GYB786841 HHX786446:HHX786841 HRT786446:HRT786841 IBP786446:IBP786841 ILL786446:ILL786841 IVH786446:IVH786841 JFD786446:JFD786841 JOZ786446:JOZ786841 JYV786446:JYV786841 KIR786446:KIR786841 KSN786446:KSN786841 LCJ786446:LCJ786841 LMF786446:LMF786841 LWB786446:LWB786841 MFX786446:MFX786841 MPT786446:MPT786841 MZP786446:MZP786841 NJL786446:NJL786841 NTH786446:NTH786841 ODD786446:ODD786841 OMZ786446:OMZ786841 OWV786446:OWV786841 PGR786446:PGR786841 PQN786446:PQN786841 QAJ786446:QAJ786841 QKF786446:QKF786841 QUB786446:QUB786841 RDX786446:RDX786841 RNT786446:RNT786841 RXP786446:RXP786841 SHL786446:SHL786841 SRH786446:SRH786841 TBD786446:TBD786841 TKZ786446:TKZ786841 TUV786446:TUV786841 UER786446:UER786841 UON786446:UON786841 UYJ786446:UYJ786841 VIF786446:VIF786841 VSB786446:VSB786841 WBX786446:WBX786841 WLT786446:WLT786841 WVP786446:WVP786841 H851982:H852377 JD851982:JD852377 SZ851982:SZ852377 ACV851982:ACV852377 AMR851982:AMR852377 AWN851982:AWN852377 BGJ851982:BGJ852377 BQF851982:BQF852377 CAB851982:CAB852377 CJX851982:CJX852377 CTT851982:CTT852377 DDP851982:DDP852377 DNL851982:DNL852377 DXH851982:DXH852377 EHD851982:EHD852377 EQZ851982:EQZ852377 FAV851982:FAV852377 FKR851982:FKR852377 FUN851982:FUN852377 GEJ851982:GEJ852377 GOF851982:GOF852377 GYB851982:GYB852377 HHX851982:HHX852377 HRT851982:HRT852377 IBP851982:IBP852377 ILL851982:ILL852377 IVH851982:IVH852377 JFD851982:JFD852377 JOZ851982:JOZ852377 JYV851982:JYV852377 KIR851982:KIR852377 KSN851982:KSN852377 LCJ851982:LCJ852377 LMF851982:LMF852377 LWB851982:LWB852377 MFX851982:MFX852377 MPT851982:MPT852377 MZP851982:MZP852377 NJL851982:NJL852377 NTH851982:NTH852377 ODD851982:ODD852377 OMZ851982:OMZ852377 OWV851982:OWV852377 PGR851982:PGR852377 PQN851982:PQN852377 QAJ851982:QAJ852377 QKF851982:QKF852377 QUB851982:QUB852377 RDX851982:RDX852377 RNT851982:RNT852377 RXP851982:RXP852377 SHL851982:SHL852377 SRH851982:SRH852377 TBD851982:TBD852377 TKZ851982:TKZ852377 TUV851982:TUV852377 UER851982:UER852377 UON851982:UON852377 UYJ851982:UYJ852377 VIF851982:VIF852377 VSB851982:VSB852377 WBX851982:WBX852377 WLT851982:WLT852377 WVP851982:WVP852377 H917518:H917913 JD917518:JD917913 SZ917518:SZ917913 ACV917518:ACV917913 AMR917518:AMR917913 AWN917518:AWN917913 BGJ917518:BGJ917913 BQF917518:BQF917913 CAB917518:CAB917913 CJX917518:CJX917913 CTT917518:CTT917913 DDP917518:DDP917913 DNL917518:DNL917913 DXH917518:DXH917913 EHD917518:EHD917913 EQZ917518:EQZ917913 FAV917518:FAV917913 FKR917518:FKR917913 FUN917518:FUN917913 GEJ917518:GEJ917913 GOF917518:GOF917913 GYB917518:GYB917913 HHX917518:HHX917913 HRT917518:HRT917913 IBP917518:IBP917913 ILL917518:ILL917913 IVH917518:IVH917913 JFD917518:JFD917913 JOZ917518:JOZ917913 JYV917518:JYV917913 KIR917518:KIR917913 KSN917518:KSN917913 LCJ917518:LCJ917913 LMF917518:LMF917913 LWB917518:LWB917913 MFX917518:MFX917913 MPT917518:MPT917913 MZP917518:MZP917913 NJL917518:NJL917913 NTH917518:NTH917913 ODD917518:ODD917913 OMZ917518:OMZ917913 OWV917518:OWV917913 PGR917518:PGR917913 PQN917518:PQN917913 QAJ917518:QAJ917913 QKF917518:QKF917913 QUB917518:QUB917913 RDX917518:RDX917913 RNT917518:RNT917913 RXP917518:RXP917913 SHL917518:SHL917913 SRH917518:SRH917913 TBD917518:TBD917913 TKZ917518:TKZ917913 TUV917518:TUV917913 UER917518:UER917913 UON917518:UON917913 UYJ917518:UYJ917913 VIF917518:VIF917913 VSB917518:VSB917913 WBX917518:WBX917913 WLT917518:WLT917913 WVP917518:WVP917913 H983054:H983449 JD983054:JD983449 SZ983054:SZ983449 ACV983054:ACV983449 AMR983054:AMR983449 AWN983054:AWN983449 BGJ983054:BGJ983449 BQF983054:BQF983449 CAB983054:CAB983449 CJX983054:CJX983449 CTT983054:CTT983449 DDP983054:DDP983449 DNL983054:DNL983449 DXH983054:DXH983449 EHD983054:EHD983449 EQZ983054:EQZ983449 FAV983054:FAV983449 FKR983054:FKR983449 FUN983054:FUN983449 GEJ983054:GEJ983449 GOF983054:GOF983449 GYB983054:GYB983449 HHX983054:HHX983449 HRT983054:HRT983449 IBP983054:IBP983449 ILL983054:ILL983449 IVH983054:IVH983449 JFD983054:JFD983449 JOZ983054:JOZ983449 JYV983054:JYV983449 KIR983054:KIR983449 KSN983054:KSN983449 LCJ983054:LCJ983449 LMF983054:LMF983449 LWB983054:LWB983449 MFX983054:MFX983449 MPT983054:MPT983449 MZP983054:MZP983449 NJL983054:NJL983449 NTH983054:NTH983449 ODD983054:ODD983449 OMZ983054:OMZ983449 OWV983054:OWV983449 PGR983054:PGR983449 PQN983054:PQN983449 QAJ983054:QAJ983449 QKF983054:QKF983449 QUB983054:QUB983449 RDX983054:RDX983449 RNT983054:RNT983449 RXP983054:RXP983449 SHL983054:SHL983449 SRH983054:SRH983449 TBD983054:TBD983449 TKZ983054:TKZ983449 TUV983054:TUV983449 UER983054:UER983449 UON983054:UON983449 UYJ983054:UYJ983449 VIF983054:VIF983449 VSB983054:VSB983449 WBX983054:WBX983449 WLT983054:WLT983449 WVP983054:WVP983449" xr:uid="{00000000-0002-0000-0200-000000000000}">
      <formula1>$H$413:$H$415</formula1>
    </dataValidation>
    <dataValidation type="list" allowBlank="1" showInputMessage="1" showErrorMessage="1" sqref="F411 JB411 SX411 ACT411 AMP411 AWL411 BGH411 BQD411 BZZ411 CJV411 CTR411 DDN411 DNJ411 DXF411 EHB411 EQX411 FAT411 FKP411 FUL411 GEH411 GOD411 GXZ411 HHV411 HRR411 IBN411 ILJ411 IVF411 JFB411 JOX411 JYT411 KIP411 KSL411 LCH411 LMD411 LVZ411 MFV411 MPR411 MZN411 NJJ411 NTF411 ODB411 OMX411 OWT411 PGP411 PQL411 QAH411 QKD411 QTZ411 RDV411 RNR411 RXN411 SHJ411 SRF411 TBB411 TKX411 TUT411 UEP411 UOL411 UYH411 VID411 VRZ411 WBV411 WLR411 WVN411 F65947 JB65947 SX65947 ACT65947 AMP65947 AWL65947 BGH65947 BQD65947 BZZ65947 CJV65947 CTR65947 DDN65947 DNJ65947 DXF65947 EHB65947 EQX65947 FAT65947 FKP65947 FUL65947 GEH65947 GOD65947 GXZ65947 HHV65947 HRR65947 IBN65947 ILJ65947 IVF65947 JFB65947 JOX65947 JYT65947 KIP65947 KSL65947 LCH65947 LMD65947 LVZ65947 MFV65947 MPR65947 MZN65947 NJJ65947 NTF65947 ODB65947 OMX65947 OWT65947 PGP65947 PQL65947 QAH65947 QKD65947 QTZ65947 RDV65947 RNR65947 RXN65947 SHJ65947 SRF65947 TBB65947 TKX65947 TUT65947 UEP65947 UOL65947 UYH65947 VID65947 VRZ65947 WBV65947 WLR65947 WVN65947 F131483 JB131483 SX131483 ACT131483 AMP131483 AWL131483 BGH131483 BQD131483 BZZ131483 CJV131483 CTR131483 DDN131483 DNJ131483 DXF131483 EHB131483 EQX131483 FAT131483 FKP131483 FUL131483 GEH131483 GOD131483 GXZ131483 HHV131483 HRR131483 IBN131483 ILJ131483 IVF131483 JFB131483 JOX131483 JYT131483 KIP131483 KSL131483 LCH131483 LMD131483 LVZ131483 MFV131483 MPR131483 MZN131483 NJJ131483 NTF131483 ODB131483 OMX131483 OWT131483 PGP131483 PQL131483 QAH131483 QKD131483 QTZ131483 RDV131483 RNR131483 RXN131483 SHJ131483 SRF131483 TBB131483 TKX131483 TUT131483 UEP131483 UOL131483 UYH131483 VID131483 VRZ131483 WBV131483 WLR131483 WVN131483 F197019 JB197019 SX197019 ACT197019 AMP197019 AWL197019 BGH197019 BQD197019 BZZ197019 CJV197019 CTR197019 DDN197019 DNJ197019 DXF197019 EHB197019 EQX197019 FAT197019 FKP197019 FUL197019 GEH197019 GOD197019 GXZ197019 HHV197019 HRR197019 IBN197019 ILJ197019 IVF197019 JFB197019 JOX197019 JYT197019 KIP197019 KSL197019 LCH197019 LMD197019 LVZ197019 MFV197019 MPR197019 MZN197019 NJJ197019 NTF197019 ODB197019 OMX197019 OWT197019 PGP197019 PQL197019 QAH197019 QKD197019 QTZ197019 RDV197019 RNR197019 RXN197019 SHJ197019 SRF197019 TBB197019 TKX197019 TUT197019 UEP197019 UOL197019 UYH197019 VID197019 VRZ197019 WBV197019 WLR197019 WVN197019 F262555 JB262555 SX262555 ACT262555 AMP262555 AWL262555 BGH262555 BQD262555 BZZ262555 CJV262555 CTR262555 DDN262555 DNJ262555 DXF262555 EHB262555 EQX262555 FAT262555 FKP262555 FUL262555 GEH262555 GOD262555 GXZ262555 HHV262555 HRR262555 IBN262555 ILJ262555 IVF262555 JFB262555 JOX262555 JYT262555 KIP262555 KSL262555 LCH262555 LMD262555 LVZ262555 MFV262555 MPR262555 MZN262555 NJJ262555 NTF262555 ODB262555 OMX262555 OWT262555 PGP262555 PQL262555 QAH262555 QKD262555 QTZ262555 RDV262555 RNR262555 RXN262555 SHJ262555 SRF262555 TBB262555 TKX262555 TUT262555 UEP262555 UOL262555 UYH262555 VID262555 VRZ262555 WBV262555 WLR262555 WVN262555 F328091 JB328091 SX328091 ACT328091 AMP328091 AWL328091 BGH328091 BQD328091 BZZ328091 CJV328091 CTR328091 DDN328091 DNJ328091 DXF328091 EHB328091 EQX328091 FAT328091 FKP328091 FUL328091 GEH328091 GOD328091 GXZ328091 HHV328091 HRR328091 IBN328091 ILJ328091 IVF328091 JFB328091 JOX328091 JYT328091 KIP328091 KSL328091 LCH328091 LMD328091 LVZ328091 MFV328091 MPR328091 MZN328091 NJJ328091 NTF328091 ODB328091 OMX328091 OWT328091 PGP328091 PQL328091 QAH328091 QKD328091 QTZ328091 RDV328091 RNR328091 RXN328091 SHJ328091 SRF328091 TBB328091 TKX328091 TUT328091 UEP328091 UOL328091 UYH328091 VID328091 VRZ328091 WBV328091 WLR328091 WVN328091 F393627 JB393627 SX393627 ACT393627 AMP393627 AWL393627 BGH393627 BQD393627 BZZ393627 CJV393627 CTR393627 DDN393627 DNJ393627 DXF393627 EHB393627 EQX393627 FAT393627 FKP393627 FUL393627 GEH393627 GOD393627 GXZ393627 HHV393627 HRR393627 IBN393627 ILJ393627 IVF393627 JFB393627 JOX393627 JYT393627 KIP393627 KSL393627 LCH393627 LMD393627 LVZ393627 MFV393627 MPR393627 MZN393627 NJJ393627 NTF393627 ODB393627 OMX393627 OWT393627 PGP393627 PQL393627 QAH393627 QKD393627 QTZ393627 RDV393627 RNR393627 RXN393627 SHJ393627 SRF393627 TBB393627 TKX393627 TUT393627 UEP393627 UOL393627 UYH393627 VID393627 VRZ393627 WBV393627 WLR393627 WVN393627 F459163 JB459163 SX459163 ACT459163 AMP459163 AWL459163 BGH459163 BQD459163 BZZ459163 CJV459163 CTR459163 DDN459163 DNJ459163 DXF459163 EHB459163 EQX459163 FAT459163 FKP459163 FUL459163 GEH459163 GOD459163 GXZ459163 HHV459163 HRR459163 IBN459163 ILJ459163 IVF459163 JFB459163 JOX459163 JYT459163 KIP459163 KSL459163 LCH459163 LMD459163 LVZ459163 MFV459163 MPR459163 MZN459163 NJJ459163 NTF459163 ODB459163 OMX459163 OWT459163 PGP459163 PQL459163 QAH459163 QKD459163 QTZ459163 RDV459163 RNR459163 RXN459163 SHJ459163 SRF459163 TBB459163 TKX459163 TUT459163 UEP459163 UOL459163 UYH459163 VID459163 VRZ459163 WBV459163 WLR459163 WVN459163 F524699 JB524699 SX524699 ACT524699 AMP524699 AWL524699 BGH524699 BQD524699 BZZ524699 CJV524699 CTR524699 DDN524699 DNJ524699 DXF524699 EHB524699 EQX524699 FAT524699 FKP524699 FUL524699 GEH524699 GOD524699 GXZ524699 HHV524699 HRR524699 IBN524699 ILJ524699 IVF524699 JFB524699 JOX524699 JYT524699 KIP524699 KSL524699 LCH524699 LMD524699 LVZ524699 MFV524699 MPR524699 MZN524699 NJJ524699 NTF524699 ODB524699 OMX524699 OWT524699 PGP524699 PQL524699 QAH524699 QKD524699 QTZ524699 RDV524699 RNR524699 RXN524699 SHJ524699 SRF524699 TBB524699 TKX524699 TUT524699 UEP524699 UOL524699 UYH524699 VID524699 VRZ524699 WBV524699 WLR524699 WVN524699 F590235 JB590235 SX590235 ACT590235 AMP590235 AWL590235 BGH590235 BQD590235 BZZ590235 CJV590235 CTR590235 DDN590235 DNJ590235 DXF590235 EHB590235 EQX590235 FAT590235 FKP590235 FUL590235 GEH590235 GOD590235 GXZ590235 HHV590235 HRR590235 IBN590235 ILJ590235 IVF590235 JFB590235 JOX590235 JYT590235 KIP590235 KSL590235 LCH590235 LMD590235 LVZ590235 MFV590235 MPR590235 MZN590235 NJJ590235 NTF590235 ODB590235 OMX590235 OWT590235 PGP590235 PQL590235 QAH590235 QKD590235 QTZ590235 RDV590235 RNR590235 RXN590235 SHJ590235 SRF590235 TBB590235 TKX590235 TUT590235 UEP590235 UOL590235 UYH590235 VID590235 VRZ590235 WBV590235 WLR590235 WVN590235 F655771 JB655771 SX655771 ACT655771 AMP655771 AWL655771 BGH655771 BQD655771 BZZ655771 CJV655771 CTR655771 DDN655771 DNJ655771 DXF655771 EHB655771 EQX655771 FAT655771 FKP655771 FUL655771 GEH655771 GOD655771 GXZ655771 HHV655771 HRR655771 IBN655771 ILJ655771 IVF655771 JFB655771 JOX655771 JYT655771 KIP655771 KSL655771 LCH655771 LMD655771 LVZ655771 MFV655771 MPR655771 MZN655771 NJJ655771 NTF655771 ODB655771 OMX655771 OWT655771 PGP655771 PQL655771 QAH655771 QKD655771 QTZ655771 RDV655771 RNR655771 RXN655771 SHJ655771 SRF655771 TBB655771 TKX655771 TUT655771 UEP655771 UOL655771 UYH655771 VID655771 VRZ655771 WBV655771 WLR655771 WVN655771 F721307 JB721307 SX721307 ACT721307 AMP721307 AWL721307 BGH721307 BQD721307 BZZ721307 CJV721307 CTR721307 DDN721307 DNJ721307 DXF721307 EHB721307 EQX721307 FAT721307 FKP721307 FUL721307 GEH721307 GOD721307 GXZ721307 HHV721307 HRR721307 IBN721307 ILJ721307 IVF721307 JFB721307 JOX721307 JYT721307 KIP721307 KSL721307 LCH721307 LMD721307 LVZ721307 MFV721307 MPR721307 MZN721307 NJJ721307 NTF721307 ODB721307 OMX721307 OWT721307 PGP721307 PQL721307 QAH721307 QKD721307 QTZ721307 RDV721307 RNR721307 RXN721307 SHJ721307 SRF721307 TBB721307 TKX721307 TUT721307 UEP721307 UOL721307 UYH721307 VID721307 VRZ721307 WBV721307 WLR721307 WVN721307 F786843 JB786843 SX786843 ACT786843 AMP786843 AWL786843 BGH786843 BQD786843 BZZ786843 CJV786843 CTR786843 DDN786843 DNJ786843 DXF786843 EHB786843 EQX786843 FAT786843 FKP786843 FUL786843 GEH786843 GOD786843 GXZ786843 HHV786843 HRR786843 IBN786843 ILJ786843 IVF786843 JFB786843 JOX786843 JYT786843 KIP786843 KSL786843 LCH786843 LMD786843 LVZ786843 MFV786843 MPR786843 MZN786843 NJJ786843 NTF786843 ODB786843 OMX786843 OWT786843 PGP786843 PQL786843 QAH786843 QKD786843 QTZ786843 RDV786843 RNR786843 RXN786843 SHJ786843 SRF786843 TBB786843 TKX786843 TUT786843 UEP786843 UOL786843 UYH786843 VID786843 VRZ786843 WBV786843 WLR786843 WVN786843 F852379 JB852379 SX852379 ACT852379 AMP852379 AWL852379 BGH852379 BQD852379 BZZ852379 CJV852379 CTR852379 DDN852379 DNJ852379 DXF852379 EHB852379 EQX852379 FAT852379 FKP852379 FUL852379 GEH852379 GOD852379 GXZ852379 HHV852379 HRR852379 IBN852379 ILJ852379 IVF852379 JFB852379 JOX852379 JYT852379 KIP852379 KSL852379 LCH852379 LMD852379 LVZ852379 MFV852379 MPR852379 MZN852379 NJJ852379 NTF852379 ODB852379 OMX852379 OWT852379 PGP852379 PQL852379 QAH852379 QKD852379 QTZ852379 RDV852379 RNR852379 RXN852379 SHJ852379 SRF852379 TBB852379 TKX852379 TUT852379 UEP852379 UOL852379 UYH852379 VID852379 VRZ852379 WBV852379 WLR852379 WVN852379 F917915 JB917915 SX917915 ACT917915 AMP917915 AWL917915 BGH917915 BQD917915 BZZ917915 CJV917915 CTR917915 DDN917915 DNJ917915 DXF917915 EHB917915 EQX917915 FAT917915 FKP917915 FUL917915 GEH917915 GOD917915 GXZ917915 HHV917915 HRR917915 IBN917915 ILJ917915 IVF917915 JFB917915 JOX917915 JYT917915 KIP917915 KSL917915 LCH917915 LMD917915 LVZ917915 MFV917915 MPR917915 MZN917915 NJJ917915 NTF917915 ODB917915 OMX917915 OWT917915 PGP917915 PQL917915 QAH917915 QKD917915 QTZ917915 RDV917915 RNR917915 RXN917915 SHJ917915 SRF917915 TBB917915 TKX917915 TUT917915 UEP917915 UOL917915 UYH917915 VID917915 VRZ917915 WBV917915 WLR917915 WVN917915 F983451 JB983451 SX983451 ACT983451 AMP983451 AWL983451 BGH983451 BQD983451 BZZ983451 CJV983451 CTR983451 DDN983451 DNJ983451 DXF983451 EHB983451 EQX983451 FAT983451 FKP983451 FUL983451 GEH983451 GOD983451 GXZ983451 HHV983451 HRR983451 IBN983451 ILJ983451 IVF983451 JFB983451 JOX983451 JYT983451 KIP983451 KSL983451 LCH983451 LMD983451 LVZ983451 MFV983451 MPR983451 MZN983451 NJJ983451 NTF983451 ODB983451 OMX983451 OWT983451 PGP983451 PQL983451 QAH983451 QKD983451 QTZ983451 RDV983451 RNR983451 RXN983451 SHJ983451 SRF983451 TBB983451 TKX983451 TUT983451 UEP983451 UOL983451 UYH983451 VID983451 VRZ983451 WBV983451 WLR983451 WVN983451" xr:uid="{00000000-0002-0000-0200-000001000000}">
      <formula1>AP_EVENT_TYPE</formula1>
    </dataValidation>
    <dataValidation type="list" allowBlank="1" showInputMessage="1" showErrorMessage="1" sqref="C411 IY411 SU411 ACQ411 AMM411 AWI411 BGE411 BQA411 BZW411 CJS411 CTO411 DDK411 DNG411 DXC411 EGY411 EQU411 FAQ411 FKM411 FUI411 GEE411 GOA411 GXW411 HHS411 HRO411 IBK411 ILG411 IVC411 JEY411 JOU411 JYQ411 KIM411 KSI411 LCE411 LMA411 LVW411 MFS411 MPO411 MZK411 NJG411 NTC411 OCY411 OMU411 OWQ411 PGM411 PQI411 QAE411 QKA411 QTW411 RDS411 RNO411 RXK411 SHG411 SRC411 TAY411 TKU411 TUQ411 UEM411 UOI411 UYE411 VIA411 VRW411 WBS411 WLO411 WVK411 C65947 IY65947 SU65947 ACQ65947 AMM65947 AWI65947 BGE65947 BQA65947 BZW65947 CJS65947 CTO65947 DDK65947 DNG65947 DXC65947 EGY65947 EQU65947 FAQ65947 FKM65947 FUI65947 GEE65947 GOA65947 GXW65947 HHS65947 HRO65947 IBK65947 ILG65947 IVC65947 JEY65947 JOU65947 JYQ65947 KIM65947 KSI65947 LCE65947 LMA65947 LVW65947 MFS65947 MPO65947 MZK65947 NJG65947 NTC65947 OCY65947 OMU65947 OWQ65947 PGM65947 PQI65947 QAE65947 QKA65947 QTW65947 RDS65947 RNO65947 RXK65947 SHG65947 SRC65947 TAY65947 TKU65947 TUQ65947 UEM65947 UOI65947 UYE65947 VIA65947 VRW65947 WBS65947 WLO65947 WVK65947 C131483 IY131483 SU131483 ACQ131483 AMM131483 AWI131483 BGE131483 BQA131483 BZW131483 CJS131483 CTO131483 DDK131483 DNG131483 DXC131483 EGY131483 EQU131483 FAQ131483 FKM131483 FUI131483 GEE131483 GOA131483 GXW131483 HHS131483 HRO131483 IBK131483 ILG131483 IVC131483 JEY131483 JOU131483 JYQ131483 KIM131483 KSI131483 LCE131483 LMA131483 LVW131483 MFS131483 MPO131483 MZK131483 NJG131483 NTC131483 OCY131483 OMU131483 OWQ131483 PGM131483 PQI131483 QAE131483 QKA131483 QTW131483 RDS131483 RNO131483 RXK131483 SHG131483 SRC131483 TAY131483 TKU131483 TUQ131483 UEM131483 UOI131483 UYE131483 VIA131483 VRW131483 WBS131483 WLO131483 WVK131483 C197019 IY197019 SU197019 ACQ197019 AMM197019 AWI197019 BGE197019 BQA197019 BZW197019 CJS197019 CTO197019 DDK197019 DNG197019 DXC197019 EGY197019 EQU197019 FAQ197019 FKM197019 FUI197019 GEE197019 GOA197019 GXW197019 HHS197019 HRO197019 IBK197019 ILG197019 IVC197019 JEY197019 JOU197019 JYQ197019 KIM197019 KSI197019 LCE197019 LMA197019 LVW197019 MFS197019 MPO197019 MZK197019 NJG197019 NTC197019 OCY197019 OMU197019 OWQ197019 PGM197019 PQI197019 QAE197019 QKA197019 QTW197019 RDS197019 RNO197019 RXK197019 SHG197019 SRC197019 TAY197019 TKU197019 TUQ197019 UEM197019 UOI197019 UYE197019 VIA197019 VRW197019 WBS197019 WLO197019 WVK197019 C262555 IY262555 SU262555 ACQ262555 AMM262555 AWI262555 BGE262555 BQA262555 BZW262555 CJS262555 CTO262555 DDK262555 DNG262555 DXC262555 EGY262555 EQU262555 FAQ262555 FKM262555 FUI262555 GEE262555 GOA262555 GXW262555 HHS262555 HRO262555 IBK262555 ILG262555 IVC262555 JEY262555 JOU262555 JYQ262555 KIM262555 KSI262555 LCE262555 LMA262555 LVW262555 MFS262555 MPO262555 MZK262555 NJG262555 NTC262555 OCY262555 OMU262555 OWQ262555 PGM262555 PQI262555 QAE262555 QKA262555 QTW262555 RDS262555 RNO262555 RXK262555 SHG262555 SRC262555 TAY262555 TKU262555 TUQ262555 UEM262555 UOI262555 UYE262555 VIA262555 VRW262555 WBS262555 WLO262555 WVK262555 C328091 IY328091 SU328091 ACQ328091 AMM328091 AWI328091 BGE328091 BQA328091 BZW328091 CJS328091 CTO328091 DDK328091 DNG328091 DXC328091 EGY328091 EQU328091 FAQ328091 FKM328091 FUI328091 GEE328091 GOA328091 GXW328091 HHS328091 HRO328091 IBK328091 ILG328091 IVC328091 JEY328091 JOU328091 JYQ328091 KIM328091 KSI328091 LCE328091 LMA328091 LVW328091 MFS328091 MPO328091 MZK328091 NJG328091 NTC328091 OCY328091 OMU328091 OWQ328091 PGM328091 PQI328091 QAE328091 QKA328091 QTW328091 RDS328091 RNO328091 RXK328091 SHG328091 SRC328091 TAY328091 TKU328091 TUQ328091 UEM328091 UOI328091 UYE328091 VIA328091 VRW328091 WBS328091 WLO328091 WVK328091 C393627 IY393627 SU393627 ACQ393627 AMM393627 AWI393627 BGE393627 BQA393627 BZW393627 CJS393627 CTO393627 DDK393627 DNG393627 DXC393627 EGY393627 EQU393627 FAQ393627 FKM393627 FUI393627 GEE393627 GOA393627 GXW393627 HHS393627 HRO393627 IBK393627 ILG393627 IVC393627 JEY393627 JOU393627 JYQ393627 KIM393627 KSI393627 LCE393627 LMA393627 LVW393627 MFS393627 MPO393627 MZK393627 NJG393627 NTC393627 OCY393627 OMU393627 OWQ393627 PGM393627 PQI393627 QAE393627 QKA393627 QTW393627 RDS393627 RNO393627 RXK393627 SHG393627 SRC393627 TAY393627 TKU393627 TUQ393627 UEM393627 UOI393627 UYE393627 VIA393627 VRW393627 WBS393627 WLO393627 WVK393627 C459163 IY459163 SU459163 ACQ459163 AMM459163 AWI459163 BGE459163 BQA459163 BZW459163 CJS459163 CTO459163 DDK459163 DNG459163 DXC459163 EGY459163 EQU459163 FAQ459163 FKM459163 FUI459163 GEE459163 GOA459163 GXW459163 HHS459163 HRO459163 IBK459163 ILG459163 IVC459163 JEY459163 JOU459163 JYQ459163 KIM459163 KSI459163 LCE459163 LMA459163 LVW459163 MFS459163 MPO459163 MZK459163 NJG459163 NTC459163 OCY459163 OMU459163 OWQ459163 PGM459163 PQI459163 QAE459163 QKA459163 QTW459163 RDS459163 RNO459163 RXK459163 SHG459163 SRC459163 TAY459163 TKU459163 TUQ459163 UEM459163 UOI459163 UYE459163 VIA459163 VRW459163 WBS459163 WLO459163 WVK459163 C524699 IY524699 SU524699 ACQ524699 AMM524699 AWI524699 BGE524699 BQA524699 BZW524699 CJS524699 CTO524699 DDK524699 DNG524699 DXC524699 EGY524699 EQU524699 FAQ524699 FKM524699 FUI524699 GEE524699 GOA524699 GXW524699 HHS524699 HRO524699 IBK524699 ILG524699 IVC524699 JEY524699 JOU524699 JYQ524699 KIM524699 KSI524699 LCE524699 LMA524699 LVW524699 MFS524699 MPO524699 MZK524699 NJG524699 NTC524699 OCY524699 OMU524699 OWQ524699 PGM524699 PQI524699 QAE524699 QKA524699 QTW524699 RDS524699 RNO524699 RXK524699 SHG524699 SRC524699 TAY524699 TKU524699 TUQ524699 UEM524699 UOI524699 UYE524699 VIA524699 VRW524699 WBS524699 WLO524699 WVK524699 C590235 IY590235 SU590235 ACQ590235 AMM590235 AWI590235 BGE590235 BQA590235 BZW590235 CJS590235 CTO590235 DDK590235 DNG590235 DXC590235 EGY590235 EQU590235 FAQ590235 FKM590235 FUI590235 GEE590235 GOA590235 GXW590235 HHS590235 HRO590235 IBK590235 ILG590235 IVC590235 JEY590235 JOU590235 JYQ590235 KIM590235 KSI590235 LCE590235 LMA590235 LVW590235 MFS590235 MPO590235 MZK590235 NJG590235 NTC590235 OCY590235 OMU590235 OWQ590235 PGM590235 PQI590235 QAE590235 QKA590235 QTW590235 RDS590235 RNO590235 RXK590235 SHG590235 SRC590235 TAY590235 TKU590235 TUQ590235 UEM590235 UOI590235 UYE590235 VIA590235 VRW590235 WBS590235 WLO590235 WVK590235 C655771 IY655771 SU655771 ACQ655771 AMM655771 AWI655771 BGE655771 BQA655771 BZW655771 CJS655771 CTO655771 DDK655771 DNG655771 DXC655771 EGY655771 EQU655771 FAQ655771 FKM655771 FUI655771 GEE655771 GOA655771 GXW655771 HHS655771 HRO655771 IBK655771 ILG655771 IVC655771 JEY655771 JOU655771 JYQ655771 KIM655771 KSI655771 LCE655771 LMA655771 LVW655771 MFS655771 MPO655771 MZK655771 NJG655771 NTC655771 OCY655771 OMU655771 OWQ655771 PGM655771 PQI655771 QAE655771 QKA655771 QTW655771 RDS655771 RNO655771 RXK655771 SHG655771 SRC655771 TAY655771 TKU655771 TUQ655771 UEM655771 UOI655771 UYE655771 VIA655771 VRW655771 WBS655771 WLO655771 WVK655771 C721307 IY721307 SU721307 ACQ721307 AMM721307 AWI721307 BGE721307 BQA721307 BZW721307 CJS721307 CTO721307 DDK721307 DNG721307 DXC721307 EGY721307 EQU721307 FAQ721307 FKM721307 FUI721307 GEE721307 GOA721307 GXW721307 HHS721307 HRO721307 IBK721307 ILG721307 IVC721307 JEY721307 JOU721307 JYQ721307 KIM721307 KSI721307 LCE721307 LMA721307 LVW721307 MFS721307 MPO721307 MZK721307 NJG721307 NTC721307 OCY721307 OMU721307 OWQ721307 PGM721307 PQI721307 QAE721307 QKA721307 QTW721307 RDS721307 RNO721307 RXK721307 SHG721307 SRC721307 TAY721307 TKU721307 TUQ721307 UEM721307 UOI721307 UYE721307 VIA721307 VRW721307 WBS721307 WLO721307 WVK721307 C786843 IY786843 SU786843 ACQ786843 AMM786843 AWI786843 BGE786843 BQA786843 BZW786843 CJS786843 CTO786843 DDK786843 DNG786843 DXC786843 EGY786843 EQU786843 FAQ786843 FKM786843 FUI786843 GEE786843 GOA786843 GXW786843 HHS786843 HRO786843 IBK786843 ILG786843 IVC786843 JEY786843 JOU786843 JYQ786843 KIM786843 KSI786843 LCE786843 LMA786843 LVW786843 MFS786843 MPO786843 MZK786843 NJG786843 NTC786843 OCY786843 OMU786843 OWQ786843 PGM786843 PQI786843 QAE786843 QKA786843 QTW786843 RDS786843 RNO786843 RXK786843 SHG786843 SRC786843 TAY786843 TKU786843 TUQ786843 UEM786843 UOI786843 UYE786843 VIA786843 VRW786843 WBS786843 WLO786843 WVK786843 C852379 IY852379 SU852379 ACQ852379 AMM852379 AWI852379 BGE852379 BQA852379 BZW852379 CJS852379 CTO852379 DDK852379 DNG852379 DXC852379 EGY852379 EQU852379 FAQ852379 FKM852379 FUI852379 GEE852379 GOA852379 GXW852379 HHS852379 HRO852379 IBK852379 ILG852379 IVC852379 JEY852379 JOU852379 JYQ852379 KIM852379 KSI852379 LCE852379 LMA852379 LVW852379 MFS852379 MPO852379 MZK852379 NJG852379 NTC852379 OCY852379 OMU852379 OWQ852379 PGM852379 PQI852379 QAE852379 QKA852379 QTW852379 RDS852379 RNO852379 RXK852379 SHG852379 SRC852379 TAY852379 TKU852379 TUQ852379 UEM852379 UOI852379 UYE852379 VIA852379 VRW852379 WBS852379 WLO852379 WVK852379 C917915 IY917915 SU917915 ACQ917915 AMM917915 AWI917915 BGE917915 BQA917915 BZW917915 CJS917915 CTO917915 DDK917915 DNG917915 DXC917915 EGY917915 EQU917915 FAQ917915 FKM917915 FUI917915 GEE917915 GOA917915 GXW917915 HHS917915 HRO917915 IBK917915 ILG917915 IVC917915 JEY917915 JOU917915 JYQ917915 KIM917915 KSI917915 LCE917915 LMA917915 LVW917915 MFS917915 MPO917915 MZK917915 NJG917915 NTC917915 OCY917915 OMU917915 OWQ917915 PGM917915 PQI917915 QAE917915 QKA917915 QTW917915 RDS917915 RNO917915 RXK917915 SHG917915 SRC917915 TAY917915 TKU917915 TUQ917915 UEM917915 UOI917915 UYE917915 VIA917915 VRW917915 WBS917915 WLO917915 WVK917915 C983451 IY983451 SU983451 ACQ983451 AMM983451 AWI983451 BGE983451 BQA983451 BZW983451 CJS983451 CTO983451 DDK983451 DNG983451 DXC983451 EGY983451 EQU983451 FAQ983451 FKM983451 FUI983451 GEE983451 GOA983451 GXW983451 HHS983451 HRO983451 IBK983451 ILG983451 IVC983451 JEY983451 JOU983451 JYQ983451 KIM983451 KSI983451 LCE983451 LMA983451 LVW983451 MFS983451 MPO983451 MZK983451 NJG983451 NTC983451 OCY983451 OMU983451 OWQ983451 PGM983451 PQI983451 QAE983451 QKA983451 QTW983451 RDS983451 RNO983451 RXK983451 SHG983451 SRC983451 TAY983451 TKU983451 TUQ983451 UEM983451 UOI983451 UYE983451 VIA983451 VRW983451 WBS983451 WLO983451 WVK983451" xr:uid="{00000000-0002-0000-0200-000002000000}">
      <formula1>AP_STATE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Change History</vt:lpstr>
      <vt:lpstr>TO Filter</vt:lpstr>
      <vt:lpstr>DS Filter</vt:lpstr>
    </vt:vector>
  </TitlesOfParts>
  <Company>HPES ACES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Savadkin, Bruce J. (GSFC-5820)</dc:creator>
  <cp:lastModifiedBy>David McComas</cp:lastModifiedBy>
  <dcterms:created xsi:type="dcterms:W3CDTF">2018-03-12T18:58:25Z</dcterms:created>
  <dcterms:modified xsi:type="dcterms:W3CDTF">2020-11-07T12:58:38Z</dcterms:modified>
</cp:coreProperties>
</file>