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1" i="1"/>
  <c r="H34" i="1"/>
  <c r="H12" i="1"/>
  <c r="Y6" i="1"/>
  <c r="U9" i="1" l="1"/>
  <c r="U10" i="1"/>
  <c r="U8" i="1"/>
  <c r="Y7" i="1" s="1"/>
  <c r="Y8" i="1" s="1"/>
  <c r="H43" i="1" l="1"/>
  <c r="H40" i="1"/>
  <c r="H41" i="1"/>
  <c r="H42" i="1"/>
  <c r="H39" i="1"/>
  <c r="H45" i="1" s="1"/>
  <c r="M10" i="1" s="1"/>
  <c r="N10" i="1" s="1"/>
  <c r="H30" i="1"/>
  <c r="H31" i="1"/>
  <c r="H32" i="1"/>
  <c r="H33" i="1"/>
  <c r="H35" i="1"/>
  <c r="H29" i="1"/>
  <c r="H21" i="1"/>
  <c r="H26" i="1" s="1"/>
  <c r="M8" i="1" s="1"/>
  <c r="N8" i="1" s="1"/>
  <c r="H22" i="1"/>
  <c r="H23" i="1"/>
  <c r="H25" i="1"/>
  <c r="H24" i="1"/>
  <c r="H17" i="1"/>
  <c r="H15" i="1"/>
  <c r="H16" i="1"/>
  <c r="H9" i="1"/>
  <c r="H10" i="1"/>
  <c r="H11" i="1"/>
  <c r="H13" i="1"/>
  <c r="H14" i="1"/>
  <c r="H8" i="1"/>
  <c r="H36" i="1" l="1"/>
  <c r="M9" i="1" s="1"/>
  <c r="N9" i="1" s="1"/>
  <c r="H18" i="1"/>
  <c r="K19" i="1" s="1"/>
  <c r="M7" i="1" l="1"/>
  <c r="N7" i="1" s="1"/>
  <c r="N13" i="1" s="1"/>
  <c r="N14" i="1" s="1"/>
</calcChain>
</file>

<file path=xl/sharedStrings.xml><?xml version="1.0" encoding="utf-8"?>
<sst xmlns="http://schemas.openxmlformats.org/spreadsheetml/2006/main" count="78" uniqueCount="56">
  <si>
    <t>Duino Part List</t>
  </si>
  <si>
    <t>Part Name</t>
  </si>
  <si>
    <t>QTY</t>
  </si>
  <si>
    <t>Unit Price</t>
  </si>
  <si>
    <t>Total</t>
  </si>
  <si>
    <t>Servo Motors (High Torque)</t>
  </si>
  <si>
    <t>GT2 6mm Width 2GT PU Transmission Timing Belt</t>
  </si>
  <si>
    <t>Servo Motor (9 Grams)</t>
  </si>
  <si>
    <t>NEMA 17 17HS4023 Stepper Motor</t>
  </si>
  <si>
    <t>Stepper Motor Driver</t>
  </si>
  <si>
    <t>5mm Bore 16 Teeth GT2/2GT Timing Pulley</t>
  </si>
  <si>
    <t>Vslot Alluminium Profile</t>
  </si>
  <si>
    <t>2GT 20 Without Teeth Idler Bore 5mm</t>
  </si>
  <si>
    <t>Vslot Alluminium Profile Slider</t>
  </si>
  <si>
    <t>3D printed Parts</t>
  </si>
  <si>
    <t>M3 Iron Phillips Head Screws</t>
  </si>
  <si>
    <t>Temp Total</t>
  </si>
  <si>
    <t>Single Robot Arm</t>
  </si>
  <si>
    <t>L Alluminium Profiles 30cm*8</t>
  </si>
  <si>
    <t>1000mm 8mm Smooth Shaft Rod Diameter 8mm</t>
  </si>
  <si>
    <t>3D printed parts</t>
  </si>
  <si>
    <t xml:space="preserve">Middle Grip </t>
  </si>
  <si>
    <t>Original Raspberry Pi 2 Model B 1GB RAM 900Mhz</t>
  </si>
  <si>
    <t>Monitor</t>
  </si>
  <si>
    <t>Keyboard</t>
  </si>
  <si>
    <t>Mouse</t>
  </si>
  <si>
    <t>16GB memory Chip</t>
  </si>
  <si>
    <t>5V 20A Switching Power Supply</t>
  </si>
  <si>
    <t>Assembly Name</t>
  </si>
  <si>
    <t>Printed Circui Board</t>
  </si>
  <si>
    <t>Electronics</t>
  </si>
  <si>
    <t>Pneumatic Hose Pu Pipe 1M</t>
  </si>
  <si>
    <t>Pneumatic Fitting Brass Ball Valve</t>
  </si>
  <si>
    <t>PE Connectors Slip Lock Tee 3Way</t>
  </si>
  <si>
    <t>Pneumatic Quick Fitting</t>
  </si>
  <si>
    <t>Pneumatic Fittings PU Quick Plug Trough Connector</t>
  </si>
  <si>
    <t>Air Pump</t>
  </si>
  <si>
    <t>Air &amp; Gum Mechanism</t>
  </si>
  <si>
    <t>Sub Total</t>
  </si>
  <si>
    <t>Intrest</t>
  </si>
  <si>
    <t>✓</t>
  </si>
  <si>
    <t>Date</t>
  </si>
  <si>
    <t>Description</t>
  </si>
  <si>
    <t>Billing Record Table</t>
  </si>
  <si>
    <t>Total Price Calculation</t>
  </si>
  <si>
    <t>First Advance</t>
  </si>
  <si>
    <t>Ball Bearings Shoulder 6306</t>
  </si>
  <si>
    <t>Ball Bearings Wrist 6000</t>
  </si>
  <si>
    <t>Heating elements</t>
  </si>
  <si>
    <t>Budget Left</t>
  </si>
  <si>
    <t>Total Income</t>
  </si>
  <si>
    <t>Total Cost</t>
  </si>
  <si>
    <t>Running Cost</t>
  </si>
  <si>
    <t>Running Income</t>
  </si>
  <si>
    <t>Duino Order</t>
  </si>
  <si>
    <t>Duino Courier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</si>
</sst>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* #,##0.00_)\ &quot;Rs&quot;_ ;_ * \(#,##0.00\)\ &quot;Rs&quot;_ ;_ * &quot;-&quot;??_)\ &quot;Rs&quot;_ ;_ @_ "/>
    <numFmt numFmtId="164" formatCode="#,##0.00\ &quot;Rs&quot;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4"/>
      <color theme="1"/>
      <name val="Courier New"/>
      <family val="3"/>
    </font>
    <font>
      <b/>
      <sz val="11"/>
      <color theme="1"/>
      <name val="Courier New"/>
      <family val="3"/>
    </font>
    <font>
      <sz val="11"/>
      <color rgb="FFFF0000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2" fillId="0" borderId="5" xfId="0" applyFont="1" applyBorder="1"/>
    <xf numFmtId="1" fontId="2" fillId="0" borderId="5" xfId="0" applyNumberFormat="1" applyFont="1" applyBorder="1"/>
    <xf numFmtId="164" fontId="2" fillId="0" borderId="5" xfId="1" applyNumberFormat="1" applyFont="1" applyBorder="1"/>
    <xf numFmtId="164" fontId="2" fillId="0" borderId="6" xfId="0" applyNumberFormat="1" applyFont="1" applyBorder="1"/>
    <xf numFmtId="164" fontId="2" fillId="0" borderId="0" xfId="0" applyNumberFormat="1" applyFont="1"/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1" applyNumberFormat="1" applyFont="1" applyBorder="1"/>
    <xf numFmtId="164" fontId="2" fillId="0" borderId="5" xfId="0" applyNumberFormat="1" applyFont="1" applyBorder="1"/>
    <xf numFmtId="0" fontId="2" fillId="0" borderId="7" xfId="0" applyFont="1" applyBorder="1"/>
    <xf numFmtId="0" fontId="2" fillId="0" borderId="8" xfId="0" applyFont="1" applyBorder="1"/>
    <xf numFmtId="164" fontId="4" fillId="0" borderId="8" xfId="0" applyNumberFormat="1" applyFont="1" applyBorder="1"/>
    <xf numFmtId="164" fontId="2" fillId="0" borderId="9" xfId="0" applyNumberFormat="1" applyFont="1" applyBorder="1"/>
    <xf numFmtId="1" fontId="2" fillId="0" borderId="13" xfId="0" applyNumberFormat="1" applyFont="1" applyBorder="1"/>
    <xf numFmtId="164" fontId="2" fillId="0" borderId="13" xfId="1" applyNumberFormat="1" applyFont="1" applyBorder="1"/>
    <xf numFmtId="164" fontId="2" fillId="0" borderId="14" xfId="0" applyNumberFormat="1" applyFont="1" applyBorder="1"/>
    <xf numFmtId="0" fontId="4" fillId="0" borderId="10" xfId="0" applyFont="1" applyBorder="1" applyAlignment="1">
      <alignment vertical="center" textRotation="90" wrapText="1"/>
    </xf>
    <xf numFmtId="0" fontId="2" fillId="0" borderId="13" xfId="0" applyFont="1" applyBorder="1" applyAlignment="1">
      <alignment vertical="center"/>
    </xf>
    <xf numFmtId="164" fontId="4" fillId="0" borderId="14" xfId="0" applyNumberFormat="1" applyFont="1" applyBorder="1"/>
    <xf numFmtId="0" fontId="2" fillId="0" borderId="17" xfId="0" applyFont="1" applyBorder="1"/>
    <xf numFmtId="1" fontId="2" fillId="0" borderId="17" xfId="0" applyNumberFormat="1" applyFont="1" applyBorder="1"/>
    <xf numFmtId="164" fontId="2" fillId="0" borderId="17" xfId="1" applyNumberFormat="1" applyFont="1" applyBorder="1"/>
    <xf numFmtId="164" fontId="2" fillId="0" borderId="18" xfId="0" applyNumberFormat="1" applyFont="1" applyBorder="1"/>
    <xf numFmtId="0" fontId="4" fillId="0" borderId="0" xfId="0" applyFont="1" applyBorder="1" applyAlignment="1">
      <alignment vertical="center" textRotation="90" wrapText="1"/>
    </xf>
    <xf numFmtId="1" fontId="2" fillId="0" borderId="0" xfId="0" applyNumberFormat="1" applyFont="1" applyBorder="1"/>
    <xf numFmtId="164" fontId="2" fillId="0" borderId="0" xfId="0" applyNumberFormat="1" applyFont="1" applyBorder="1"/>
    <xf numFmtId="0" fontId="4" fillId="0" borderId="19" xfId="0" applyFont="1" applyBorder="1" applyAlignment="1">
      <alignment vertical="center" textRotation="90" wrapText="1"/>
    </xf>
    <xf numFmtId="0" fontId="2" fillId="0" borderId="20" xfId="0" applyFont="1" applyBorder="1" applyAlignment="1">
      <alignment vertical="center"/>
    </xf>
    <xf numFmtId="1" fontId="2" fillId="0" borderId="20" xfId="0" applyNumberFormat="1" applyFont="1" applyBorder="1"/>
    <xf numFmtId="164" fontId="2" fillId="0" borderId="20" xfId="1" applyNumberFormat="1" applyFont="1" applyBorder="1"/>
    <xf numFmtId="164" fontId="2" fillId="0" borderId="21" xfId="0" applyNumberFormat="1" applyFont="1" applyBorder="1"/>
    <xf numFmtId="0" fontId="4" fillId="0" borderId="22" xfId="0" applyFont="1" applyBorder="1" applyAlignment="1">
      <alignment vertical="center" textRotation="90" wrapText="1"/>
    </xf>
    <xf numFmtId="0" fontId="2" fillId="0" borderId="23" xfId="0" applyFont="1" applyBorder="1" applyAlignment="1">
      <alignment vertical="center"/>
    </xf>
    <xf numFmtId="1" fontId="2" fillId="0" borderId="23" xfId="0" applyNumberFormat="1" applyFont="1" applyBorder="1"/>
    <xf numFmtId="164" fontId="2" fillId="0" borderId="23" xfId="1" applyNumberFormat="1" applyFont="1" applyBorder="1"/>
    <xf numFmtId="164" fontId="2" fillId="0" borderId="24" xfId="0" applyNumberFormat="1" applyFont="1" applyBorder="1"/>
    <xf numFmtId="164" fontId="2" fillId="0" borderId="17" xfId="0" applyNumberFormat="1" applyFont="1" applyBorder="1"/>
    <xf numFmtId="0" fontId="2" fillId="0" borderId="0" xfId="0" applyFont="1" applyBorder="1"/>
    <xf numFmtId="0" fontId="2" fillId="0" borderId="23" xfId="0" applyFont="1" applyBorder="1"/>
    <xf numFmtId="164" fontId="2" fillId="0" borderId="23" xfId="0" applyNumberFormat="1" applyFont="1" applyBorder="1"/>
    <xf numFmtId="164" fontId="4" fillId="0" borderId="0" xfId="0" applyNumberFormat="1" applyFont="1" applyBorder="1"/>
    <xf numFmtId="0" fontId="6" fillId="0" borderId="0" xfId="0" applyFont="1"/>
    <xf numFmtId="0" fontId="2" fillId="0" borderId="0" xfId="0" applyFont="1" applyBorder="1" applyAlignment="1">
      <alignment vertical="center" wrapText="1"/>
    </xf>
    <xf numFmtId="164" fontId="4" fillId="0" borderId="5" xfId="0" applyNumberFormat="1" applyFont="1" applyBorder="1"/>
    <xf numFmtId="0" fontId="4" fillId="0" borderId="4" xfId="0" applyFont="1" applyBorder="1"/>
    <xf numFmtId="0" fontId="2" fillId="0" borderId="4" xfId="0" applyFont="1" applyBorder="1" applyAlignment="1">
      <alignment vertical="center"/>
    </xf>
    <xf numFmtId="164" fontId="4" fillId="0" borderId="6" xfId="0" applyNumberFormat="1" applyFont="1" applyBorder="1"/>
    <xf numFmtId="0" fontId="2" fillId="0" borderId="7" xfId="0" applyFont="1" applyBorder="1" applyAlignment="1">
      <alignment vertical="center"/>
    </xf>
    <xf numFmtId="164" fontId="5" fillId="0" borderId="9" xfId="0" applyNumberFormat="1" applyFont="1" applyBorder="1"/>
    <xf numFmtId="1" fontId="2" fillId="0" borderId="0" xfId="0" applyNumberFormat="1" applyFont="1"/>
    <xf numFmtId="14" fontId="2" fillId="0" borderId="0" xfId="0" applyNumberFormat="1" applyFont="1" applyAlignment="1">
      <alignment horizontal="left" vertical="center"/>
    </xf>
    <xf numFmtId="1" fontId="4" fillId="0" borderId="5" xfId="0" applyNumberFormat="1" applyFont="1" applyBorder="1"/>
    <xf numFmtId="14" fontId="3" fillId="0" borderId="3" xfId="0" applyNumberFormat="1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left" vertical="center"/>
    </xf>
    <xf numFmtId="14" fontId="2" fillId="0" borderId="4" xfId="0" applyNumberFormat="1" applyFont="1" applyBorder="1" applyAlignment="1">
      <alignment horizontal="left" vertical="center"/>
    </xf>
    <xf numFmtId="14" fontId="2" fillId="0" borderId="7" xfId="0" applyNumberFormat="1" applyFont="1" applyBorder="1" applyAlignment="1">
      <alignment horizontal="left" vertical="center"/>
    </xf>
    <xf numFmtId="1" fontId="2" fillId="0" borderId="8" xfId="0" applyNumberFormat="1" applyFont="1" applyBorder="1"/>
    <xf numFmtId="164" fontId="2" fillId="0" borderId="8" xfId="0" applyNumberFormat="1" applyFont="1" applyBorder="1"/>
    <xf numFmtId="164" fontId="4" fillId="0" borderId="0" xfId="0" applyNumberFormat="1" applyFont="1" applyBorder="1" applyAlignment="1">
      <alignment vertical="center" textRotation="90" wrapText="1"/>
    </xf>
    <xf numFmtId="164" fontId="2" fillId="0" borderId="0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horizontal="center" wrapText="1"/>
    </xf>
    <xf numFmtId="14" fontId="3" fillId="0" borderId="2" xfId="0" applyNumberFormat="1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 vertical="center"/>
    </xf>
    <xf numFmtId="1" fontId="4" fillId="0" borderId="15" xfId="0" applyNumberFormat="1" applyFont="1" applyBorder="1" applyAlignment="1">
      <alignment horizontal="left" vertical="center"/>
    </xf>
    <xf numFmtId="1" fontId="4" fillId="0" borderId="16" xfId="0" applyNumberFormat="1" applyFont="1" applyBorder="1" applyAlignment="1">
      <alignment horizontal="left" vertical="center"/>
    </xf>
    <xf numFmtId="0" fontId="4" fillId="0" borderId="25" xfId="0" applyFont="1" applyBorder="1" applyAlignment="1">
      <alignment horizontal="center" vertical="center" textRotation="90" wrapText="1"/>
    </xf>
    <xf numFmtId="0" fontId="4" fillId="0" borderId="11" xfId="0" applyFont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4" fillId="0" borderId="8" xfId="0" applyNumberFormat="1" applyFont="1" applyBorder="1" applyAlignment="1">
      <alignment horizontal="left"/>
    </xf>
    <xf numFmtId="1" fontId="4" fillId="0" borderId="5" xfId="0" applyNumberFormat="1" applyFont="1" applyBorder="1" applyAlignment="1">
      <alignment horizontal="left"/>
    </xf>
    <xf numFmtId="0" fontId="4" fillId="0" borderId="10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135"/>
  <sheetViews>
    <sheetView tabSelected="1" zoomScale="85" zoomScaleNormal="85" workbookViewId="0">
      <selection activeCell="G30" sqref="G30"/>
    </sheetView>
  </sheetViews>
  <sheetFormatPr defaultRowHeight="14.4" x14ac:dyDescent="0.3"/>
  <cols>
    <col min="1" max="1" width="8.88671875" style="1"/>
    <col min="2" max="2" width="4" style="1" customWidth="1"/>
    <col min="3" max="3" width="4.33203125" style="1" customWidth="1"/>
    <col min="4" max="4" width="8.88671875" style="1"/>
    <col min="5" max="5" width="64.44140625" style="1" customWidth="1"/>
    <col min="6" max="6" width="12.33203125" style="1" customWidth="1"/>
    <col min="7" max="7" width="19.77734375" style="1" customWidth="1"/>
    <col min="8" max="8" width="19.21875" style="1" customWidth="1"/>
    <col min="9" max="9" width="8.88671875" style="1"/>
    <col min="10" max="10" width="8.88671875" style="1" customWidth="1"/>
    <col min="11" max="11" width="59.109375" style="1" customWidth="1"/>
    <col min="12" max="12" width="8.88671875" style="1"/>
    <col min="13" max="13" width="17.33203125" style="1" customWidth="1"/>
    <col min="14" max="14" width="17.109375" style="1" customWidth="1"/>
    <col min="15" max="15" width="8.88671875" style="1"/>
    <col min="16" max="16" width="16.33203125" style="1" bestFit="1" customWidth="1"/>
    <col min="17" max="17" width="32.77734375" style="57" customWidth="1"/>
    <col min="18" max="18" width="51.5546875" style="1" customWidth="1"/>
    <col min="19" max="19" width="8.88671875" style="56" customWidth="1"/>
    <col min="20" max="20" width="17.109375" style="10" customWidth="1"/>
    <col min="21" max="21" width="19.44140625" style="10" customWidth="1"/>
    <col min="22" max="22" width="20.33203125" style="10" customWidth="1"/>
    <col min="23" max="23" width="8.88671875" style="1"/>
    <col min="24" max="24" width="18.44140625" style="1" customWidth="1"/>
    <col min="25" max="25" width="20.44140625" style="1" customWidth="1"/>
    <col min="26" max="16384" width="8.88671875" style="1"/>
  </cols>
  <sheetData>
    <row r="4" spans="3:25" ht="15" thickBot="1" x14ac:dyDescent="0.35"/>
    <row r="5" spans="3:25" ht="18.600000000000001" x14ac:dyDescent="0.4">
      <c r="D5" s="2"/>
      <c r="E5" s="78" t="s">
        <v>0</v>
      </c>
      <c r="F5" s="78"/>
      <c r="G5" s="78"/>
      <c r="H5" s="79"/>
      <c r="K5" s="69" t="s">
        <v>44</v>
      </c>
      <c r="L5" s="70"/>
      <c r="M5" s="70"/>
      <c r="N5" s="71"/>
      <c r="Q5" s="67" t="s">
        <v>43</v>
      </c>
      <c r="R5" s="68"/>
      <c r="S5" s="68"/>
      <c r="T5" s="68"/>
      <c r="U5" s="68"/>
      <c r="V5" s="59"/>
    </row>
    <row r="6" spans="3:25" x14ac:dyDescent="0.3">
      <c r="D6" s="3"/>
      <c r="E6" s="4" t="s">
        <v>1</v>
      </c>
      <c r="F6" s="4" t="s">
        <v>2</v>
      </c>
      <c r="G6" s="4" t="s">
        <v>3</v>
      </c>
      <c r="H6" s="5" t="s">
        <v>4</v>
      </c>
      <c r="K6" s="51" t="s">
        <v>28</v>
      </c>
      <c r="L6" s="4" t="s">
        <v>2</v>
      </c>
      <c r="M6" s="4" t="s">
        <v>3</v>
      </c>
      <c r="N6" s="5" t="s">
        <v>4</v>
      </c>
      <c r="Q6" s="60" t="s">
        <v>41</v>
      </c>
      <c r="R6" s="4" t="s">
        <v>42</v>
      </c>
      <c r="S6" s="58" t="s">
        <v>2</v>
      </c>
      <c r="T6" s="50" t="s">
        <v>3</v>
      </c>
      <c r="U6" s="50" t="s">
        <v>52</v>
      </c>
      <c r="V6" s="53" t="s">
        <v>53</v>
      </c>
      <c r="X6" s="4" t="s">
        <v>50</v>
      </c>
      <c r="Y6" s="15">
        <f>SUM(V7:V37)</f>
        <v>20000</v>
      </c>
    </row>
    <row r="7" spans="3:25" x14ac:dyDescent="0.3">
      <c r="D7" s="3"/>
      <c r="E7" s="6"/>
      <c r="F7" s="7"/>
      <c r="G7" s="8"/>
      <c r="H7" s="9"/>
      <c r="J7" s="44"/>
      <c r="K7" s="3" t="s">
        <v>17</v>
      </c>
      <c r="L7" s="7">
        <v>1</v>
      </c>
      <c r="M7" s="8">
        <f>H18</f>
        <v>21200</v>
      </c>
      <c r="N7" s="9">
        <f>L7*M7</f>
        <v>21200</v>
      </c>
      <c r="Q7" s="72">
        <v>44423</v>
      </c>
      <c r="R7" s="6" t="s">
        <v>45</v>
      </c>
      <c r="S7" s="7"/>
      <c r="T7" s="15"/>
      <c r="U7" s="15"/>
      <c r="V7" s="9">
        <v>20000</v>
      </c>
      <c r="X7" s="4" t="s">
        <v>51</v>
      </c>
      <c r="Y7" s="15">
        <f>SUM(U7:U37)</f>
        <v>19375</v>
      </c>
    </row>
    <row r="8" spans="3:25" ht="14.4" customHeight="1" x14ac:dyDescent="0.3">
      <c r="C8" s="1" t="s">
        <v>40</v>
      </c>
      <c r="D8" s="82" t="s">
        <v>17</v>
      </c>
      <c r="E8" s="11" t="s">
        <v>8</v>
      </c>
      <c r="F8" s="7">
        <v>3</v>
      </c>
      <c r="G8" s="8">
        <v>1690</v>
      </c>
      <c r="H8" s="9">
        <f>G8*F8</f>
        <v>5070</v>
      </c>
      <c r="J8" s="44"/>
      <c r="K8" s="52" t="s">
        <v>21</v>
      </c>
      <c r="L8" s="7">
        <v>0</v>
      </c>
      <c r="M8" s="8">
        <f>H26</f>
        <v>4720</v>
      </c>
      <c r="N8" s="9">
        <f>L8*M8</f>
        <v>0</v>
      </c>
      <c r="Q8" s="72"/>
      <c r="R8" s="6" t="s">
        <v>46</v>
      </c>
      <c r="S8" s="7">
        <v>2</v>
      </c>
      <c r="T8" s="15">
        <v>150</v>
      </c>
      <c r="U8" s="15">
        <f>S8*T8</f>
        <v>300</v>
      </c>
      <c r="V8" s="9"/>
      <c r="X8" s="4" t="s">
        <v>49</v>
      </c>
      <c r="Y8" s="15">
        <f>Y6-Y7</f>
        <v>625</v>
      </c>
    </row>
    <row r="9" spans="3:25" x14ac:dyDescent="0.3">
      <c r="C9" s="48" t="s">
        <v>40</v>
      </c>
      <c r="D9" s="76"/>
      <c r="E9" s="11" t="s">
        <v>9</v>
      </c>
      <c r="F9" s="7">
        <v>3</v>
      </c>
      <c r="G9" s="8">
        <v>285</v>
      </c>
      <c r="H9" s="9">
        <f t="shared" ref="H9:H15" si="0">G9*F9</f>
        <v>855</v>
      </c>
      <c r="J9" s="30"/>
      <c r="K9" s="3" t="s">
        <v>30</v>
      </c>
      <c r="L9" s="7">
        <v>1</v>
      </c>
      <c r="M9" s="8">
        <f>H36</f>
        <v>12490</v>
      </c>
      <c r="N9" s="9">
        <f>L9*M9</f>
        <v>12490</v>
      </c>
      <c r="Q9" s="72"/>
      <c r="R9" s="6" t="s">
        <v>47</v>
      </c>
      <c r="S9" s="7">
        <v>2</v>
      </c>
      <c r="T9" s="15">
        <v>175</v>
      </c>
      <c r="U9" s="15">
        <f t="shared" ref="U9:U12" si="1">S9*T9</f>
        <v>350</v>
      </c>
      <c r="V9" s="9"/>
    </row>
    <row r="10" spans="3:25" x14ac:dyDescent="0.3">
      <c r="C10" s="48"/>
      <c r="D10" s="76"/>
      <c r="E10" s="6" t="s">
        <v>7</v>
      </c>
      <c r="F10" s="7">
        <v>4</v>
      </c>
      <c r="G10" s="8">
        <v>330</v>
      </c>
      <c r="H10" s="9">
        <f t="shared" si="0"/>
        <v>1320</v>
      </c>
      <c r="J10" s="30"/>
      <c r="K10" s="52" t="s">
        <v>37</v>
      </c>
      <c r="L10" s="7">
        <v>1</v>
      </c>
      <c r="M10" s="8">
        <f>H45</f>
        <v>2935</v>
      </c>
      <c r="N10" s="9">
        <f>L10*M10</f>
        <v>2935</v>
      </c>
      <c r="Q10" s="72"/>
      <c r="R10" s="6" t="s">
        <v>48</v>
      </c>
      <c r="S10" s="7">
        <v>2</v>
      </c>
      <c r="T10" s="15">
        <v>150</v>
      </c>
      <c r="U10" s="15">
        <f t="shared" si="1"/>
        <v>300</v>
      </c>
      <c r="V10" s="9"/>
    </row>
    <row r="11" spans="3:25" x14ac:dyDescent="0.3">
      <c r="C11" s="48" t="s">
        <v>40</v>
      </c>
      <c r="D11" s="76"/>
      <c r="E11" s="11" t="s">
        <v>10</v>
      </c>
      <c r="F11" s="7">
        <v>3</v>
      </c>
      <c r="G11" s="8">
        <v>275</v>
      </c>
      <c r="H11" s="9">
        <f t="shared" si="0"/>
        <v>825</v>
      </c>
      <c r="J11" s="30"/>
      <c r="K11" s="3"/>
      <c r="L11" s="7"/>
      <c r="M11" s="8"/>
      <c r="N11" s="9"/>
      <c r="Q11" s="61"/>
      <c r="R11" s="66" t="s">
        <v>54</v>
      </c>
      <c r="S11" s="7">
        <v>1</v>
      </c>
      <c r="T11" s="15">
        <v>18095</v>
      </c>
      <c r="U11" s="15">
        <f t="shared" si="1"/>
        <v>18095</v>
      </c>
      <c r="V11" s="9"/>
    </row>
    <row r="12" spans="3:25" x14ac:dyDescent="0.3">
      <c r="C12" s="48" t="s">
        <v>40</v>
      </c>
      <c r="D12" s="76"/>
      <c r="E12" s="11" t="s">
        <v>6</v>
      </c>
      <c r="F12" s="7">
        <v>2</v>
      </c>
      <c r="G12" s="8">
        <v>430</v>
      </c>
      <c r="H12" s="9">
        <f>1420</f>
        <v>1420</v>
      </c>
      <c r="J12" s="30"/>
      <c r="K12" s="52"/>
      <c r="L12" s="7"/>
      <c r="M12" s="8"/>
      <c r="N12" s="9"/>
      <c r="Q12" s="61"/>
      <c r="R12" s="6" t="s">
        <v>55</v>
      </c>
      <c r="S12" s="7">
        <v>1</v>
      </c>
      <c r="T12" s="15">
        <v>330</v>
      </c>
      <c r="U12" s="15">
        <f t="shared" si="1"/>
        <v>330</v>
      </c>
      <c r="V12" s="9"/>
    </row>
    <row r="13" spans="3:25" x14ac:dyDescent="0.3">
      <c r="D13" s="76"/>
      <c r="E13" s="6" t="s">
        <v>14</v>
      </c>
      <c r="F13" s="7">
        <v>1</v>
      </c>
      <c r="G13" s="8">
        <v>8000</v>
      </c>
      <c r="H13" s="9">
        <f t="shared" si="0"/>
        <v>8000</v>
      </c>
      <c r="J13" s="30"/>
      <c r="K13" s="52"/>
      <c r="L13" s="81" t="s">
        <v>38</v>
      </c>
      <c r="M13" s="81"/>
      <c r="N13" s="53">
        <f>SUM(N7:N10)</f>
        <v>36625</v>
      </c>
      <c r="Q13" s="61"/>
      <c r="R13" s="6"/>
      <c r="S13" s="7"/>
      <c r="T13" s="15"/>
      <c r="U13" s="15"/>
      <c r="V13" s="9"/>
    </row>
    <row r="14" spans="3:25" ht="15" thickBot="1" x14ac:dyDescent="0.35">
      <c r="C14" s="48" t="s">
        <v>40</v>
      </c>
      <c r="D14" s="76"/>
      <c r="E14" s="12" t="s">
        <v>15</v>
      </c>
      <c r="F14" s="20">
        <v>40</v>
      </c>
      <c r="G14" s="21">
        <v>7</v>
      </c>
      <c r="H14" s="22">
        <f t="shared" si="0"/>
        <v>280</v>
      </c>
      <c r="J14" s="30"/>
      <c r="K14" s="54"/>
      <c r="L14" s="80" t="s">
        <v>39</v>
      </c>
      <c r="M14" s="80"/>
      <c r="N14" s="55">
        <f>115000-N13</f>
        <v>78375</v>
      </c>
      <c r="Q14" s="61"/>
      <c r="R14" s="6"/>
      <c r="S14" s="7"/>
      <c r="T14" s="15"/>
      <c r="U14" s="15"/>
      <c r="V14" s="9"/>
    </row>
    <row r="15" spans="3:25" x14ac:dyDescent="0.3">
      <c r="C15" s="48" t="s">
        <v>40</v>
      </c>
      <c r="D15" s="76"/>
      <c r="E15" s="11" t="s">
        <v>11</v>
      </c>
      <c r="F15" s="7">
        <v>1</v>
      </c>
      <c r="G15" s="8">
        <v>1760</v>
      </c>
      <c r="H15" s="22">
        <f t="shared" si="0"/>
        <v>1760</v>
      </c>
      <c r="J15" s="30"/>
      <c r="K15" s="13"/>
      <c r="L15" s="31"/>
      <c r="M15" s="14"/>
      <c r="N15" s="32"/>
      <c r="Q15" s="61"/>
      <c r="R15" s="6"/>
      <c r="S15" s="7"/>
      <c r="T15" s="15"/>
      <c r="U15" s="15"/>
      <c r="V15" s="9"/>
    </row>
    <row r="16" spans="3:25" x14ac:dyDescent="0.3">
      <c r="C16" s="48" t="s">
        <v>40</v>
      </c>
      <c r="D16" s="76"/>
      <c r="E16" s="11" t="s">
        <v>13</v>
      </c>
      <c r="F16" s="7">
        <v>1</v>
      </c>
      <c r="G16" s="8">
        <v>1390</v>
      </c>
      <c r="H16" s="22">
        <f>G16*F16</f>
        <v>1390</v>
      </c>
      <c r="J16" s="30"/>
      <c r="K16" s="13"/>
      <c r="L16" s="31"/>
      <c r="M16" s="14"/>
      <c r="N16" s="32"/>
      <c r="Q16" s="61"/>
      <c r="R16" s="6"/>
      <c r="S16" s="7"/>
      <c r="T16" s="15"/>
      <c r="U16" s="15"/>
      <c r="V16" s="9"/>
    </row>
    <row r="17" spans="3:22" x14ac:dyDescent="0.3">
      <c r="C17" s="48" t="s">
        <v>40</v>
      </c>
      <c r="D17" s="77"/>
      <c r="E17" s="11" t="s">
        <v>12</v>
      </c>
      <c r="F17" s="7">
        <v>1</v>
      </c>
      <c r="G17" s="8">
        <v>280</v>
      </c>
      <c r="H17" s="22">
        <f>G17*F17</f>
        <v>280</v>
      </c>
      <c r="J17" s="30"/>
      <c r="K17" s="13"/>
      <c r="L17" s="31"/>
      <c r="M17" s="14"/>
      <c r="N17" s="32"/>
      <c r="Q17" s="61"/>
      <c r="R17" s="6"/>
      <c r="S17" s="7"/>
      <c r="T17" s="15"/>
      <c r="U17" s="15"/>
      <c r="V17" s="9"/>
    </row>
    <row r="18" spans="3:22" ht="15" thickBot="1" x14ac:dyDescent="0.35">
      <c r="D18" s="23"/>
      <c r="E18" s="24"/>
      <c r="F18" s="73" t="s">
        <v>16</v>
      </c>
      <c r="G18" s="74"/>
      <c r="H18" s="25">
        <f>SUM(H8:H17)</f>
        <v>21200</v>
      </c>
      <c r="J18" s="30"/>
      <c r="K18" s="13"/>
      <c r="L18" s="31"/>
      <c r="M18" s="14"/>
      <c r="N18" s="32"/>
      <c r="Q18" s="61"/>
      <c r="R18" s="6"/>
      <c r="S18" s="7"/>
      <c r="T18" s="15"/>
      <c r="U18" s="15"/>
      <c r="V18" s="9"/>
    </row>
    <row r="19" spans="3:22" x14ac:dyDescent="0.3">
      <c r="D19" s="33"/>
      <c r="E19" s="34"/>
      <c r="F19" s="35"/>
      <c r="G19" s="36"/>
      <c r="H19" s="37"/>
      <c r="J19" s="30"/>
      <c r="K19" s="66">
        <f>H18-H13+1890+H21+H22+H25+H39+SUM(H41:H43)-H10-H17</f>
        <v>18095</v>
      </c>
      <c r="L19" s="31"/>
      <c r="M19" s="14"/>
      <c r="N19" s="32"/>
      <c r="Q19" s="61"/>
      <c r="R19" s="6"/>
      <c r="S19" s="7"/>
      <c r="T19" s="15"/>
      <c r="U19" s="15"/>
      <c r="V19" s="9"/>
    </row>
    <row r="20" spans="3:22" ht="15" thickBot="1" x14ac:dyDescent="0.35">
      <c r="D20" s="38"/>
      <c r="E20" s="39"/>
      <c r="F20" s="40"/>
      <c r="G20" s="41"/>
      <c r="H20" s="42"/>
      <c r="J20" s="65"/>
      <c r="K20" s="49"/>
      <c r="L20" s="49"/>
      <c r="M20" s="49"/>
      <c r="N20" s="49"/>
      <c r="Q20" s="61"/>
      <c r="R20" s="6"/>
      <c r="S20" s="7"/>
      <c r="T20" s="15"/>
      <c r="U20" s="15"/>
      <c r="V20" s="9"/>
    </row>
    <row r="21" spans="3:22" x14ac:dyDescent="0.3">
      <c r="C21" s="48" t="s">
        <v>40</v>
      </c>
      <c r="D21" s="76" t="s">
        <v>21</v>
      </c>
      <c r="E21" s="26" t="s">
        <v>5</v>
      </c>
      <c r="F21" s="27">
        <v>1</v>
      </c>
      <c r="G21" s="28">
        <v>890</v>
      </c>
      <c r="H21" s="29">
        <f t="shared" ref="H21:H25" si="2">F21*G21</f>
        <v>890</v>
      </c>
      <c r="J21" s="30"/>
      <c r="K21" s="13"/>
      <c r="L21" s="31"/>
      <c r="M21" s="14"/>
      <c r="N21" s="32"/>
      <c r="Q21" s="61"/>
      <c r="R21" s="6"/>
      <c r="S21" s="7"/>
      <c r="T21" s="15"/>
      <c r="U21" s="15"/>
      <c r="V21" s="9"/>
    </row>
    <row r="22" spans="3:22" x14ac:dyDescent="0.3">
      <c r="D22" s="76"/>
      <c r="E22" s="12" t="s">
        <v>19</v>
      </c>
      <c r="F22" s="7">
        <v>1</v>
      </c>
      <c r="G22" s="8">
        <v>1290</v>
      </c>
      <c r="H22" s="9">
        <f t="shared" si="2"/>
        <v>1290</v>
      </c>
      <c r="J22" s="44"/>
      <c r="K22" s="44"/>
      <c r="L22" s="31"/>
      <c r="M22" s="14"/>
      <c r="N22" s="32"/>
      <c r="Q22" s="61"/>
      <c r="R22" s="6"/>
      <c r="S22" s="7"/>
      <c r="T22" s="15"/>
      <c r="U22" s="15"/>
      <c r="V22" s="9"/>
    </row>
    <row r="23" spans="3:22" x14ac:dyDescent="0.3">
      <c r="D23" s="76"/>
      <c r="E23" s="11" t="s">
        <v>20</v>
      </c>
      <c r="F23" s="7">
        <v>1</v>
      </c>
      <c r="G23" s="8">
        <v>900</v>
      </c>
      <c r="H23" s="9">
        <f t="shared" si="2"/>
        <v>900</v>
      </c>
      <c r="J23" s="44"/>
      <c r="K23" s="44"/>
      <c r="L23" s="31"/>
      <c r="M23" s="14"/>
      <c r="N23" s="32"/>
      <c r="Q23" s="61"/>
      <c r="R23" s="6"/>
      <c r="S23" s="7"/>
      <c r="T23" s="15"/>
      <c r="U23" s="15"/>
      <c r="V23" s="9"/>
    </row>
    <row r="24" spans="3:22" x14ac:dyDescent="0.3">
      <c r="D24" s="76"/>
      <c r="E24" s="6" t="s">
        <v>18</v>
      </c>
      <c r="F24" s="7">
        <v>1</v>
      </c>
      <c r="G24" s="8">
        <v>1500</v>
      </c>
      <c r="H24" s="9">
        <f t="shared" si="2"/>
        <v>1500</v>
      </c>
      <c r="J24" s="44"/>
      <c r="K24" s="44"/>
      <c r="L24" s="31"/>
      <c r="M24" s="14"/>
      <c r="N24" s="32"/>
      <c r="Q24" s="61"/>
      <c r="R24" s="6"/>
      <c r="S24" s="7"/>
      <c r="T24" s="15"/>
      <c r="U24" s="15"/>
      <c r="V24" s="9"/>
    </row>
    <row r="25" spans="3:22" x14ac:dyDescent="0.3">
      <c r="D25" s="77"/>
      <c r="E25" s="12" t="s">
        <v>15</v>
      </c>
      <c r="F25" s="20">
        <v>40</v>
      </c>
      <c r="G25" s="21">
        <v>3.5</v>
      </c>
      <c r="H25" s="9">
        <f t="shared" si="2"/>
        <v>140</v>
      </c>
      <c r="J25" s="30"/>
      <c r="K25" s="13"/>
      <c r="L25" s="31"/>
      <c r="M25" s="14"/>
      <c r="N25" s="32"/>
      <c r="Q25" s="61"/>
      <c r="R25" s="6"/>
      <c r="S25" s="7"/>
      <c r="T25" s="15"/>
      <c r="U25" s="15"/>
      <c r="V25" s="9"/>
    </row>
    <row r="26" spans="3:22" ht="15" thickBot="1" x14ac:dyDescent="0.35">
      <c r="D26" s="23"/>
      <c r="E26" s="24"/>
      <c r="F26" s="73" t="s">
        <v>16</v>
      </c>
      <c r="G26" s="74"/>
      <c r="H26" s="25">
        <f>SUM(H21:H25)</f>
        <v>4720</v>
      </c>
      <c r="J26" s="30"/>
      <c r="K26" s="13"/>
      <c r="L26" s="31"/>
      <c r="M26" s="14"/>
      <c r="N26" s="32"/>
      <c r="Q26" s="61"/>
      <c r="R26" s="6"/>
      <c r="S26" s="7"/>
      <c r="T26" s="15"/>
      <c r="U26" s="15"/>
      <c r="V26" s="9"/>
    </row>
    <row r="27" spans="3:22" x14ac:dyDescent="0.3">
      <c r="D27" s="33"/>
      <c r="E27" s="34"/>
      <c r="F27" s="35"/>
      <c r="G27" s="36"/>
      <c r="H27" s="37"/>
      <c r="J27" s="30"/>
      <c r="K27" s="13"/>
      <c r="L27" s="31"/>
      <c r="M27" s="14"/>
      <c r="N27" s="32"/>
      <c r="Q27" s="61"/>
      <c r="R27" s="6"/>
      <c r="S27" s="7"/>
      <c r="T27" s="15"/>
      <c r="U27" s="15"/>
      <c r="V27" s="9"/>
    </row>
    <row r="28" spans="3:22" ht="15" thickBot="1" x14ac:dyDescent="0.35">
      <c r="D28" s="38"/>
      <c r="E28" s="39"/>
      <c r="F28" s="45"/>
      <c r="G28" s="46"/>
      <c r="H28" s="42"/>
      <c r="J28" s="30"/>
      <c r="K28" s="13"/>
      <c r="L28" s="44"/>
      <c r="M28" s="32"/>
      <c r="N28" s="32"/>
      <c r="Q28" s="61"/>
      <c r="R28" s="6"/>
      <c r="S28" s="7"/>
      <c r="T28" s="15"/>
      <c r="U28" s="15"/>
      <c r="V28" s="9"/>
    </row>
    <row r="29" spans="3:22" x14ac:dyDescent="0.3">
      <c r="D29" s="83" t="s">
        <v>30</v>
      </c>
      <c r="E29" s="26" t="s">
        <v>22</v>
      </c>
      <c r="F29" s="26">
        <v>1</v>
      </c>
      <c r="G29" s="43">
        <v>600</v>
      </c>
      <c r="H29" s="29">
        <f>F29*G29</f>
        <v>600</v>
      </c>
      <c r="J29" s="30"/>
      <c r="K29" s="44"/>
      <c r="L29" s="44"/>
      <c r="M29" s="32"/>
      <c r="N29" s="32"/>
      <c r="Q29" s="61"/>
      <c r="R29" s="6"/>
      <c r="S29" s="7"/>
      <c r="T29" s="15"/>
      <c r="U29" s="15"/>
      <c r="V29" s="9"/>
    </row>
    <row r="30" spans="3:22" x14ac:dyDescent="0.3">
      <c r="D30" s="84"/>
      <c r="E30" s="6" t="s">
        <v>23</v>
      </c>
      <c r="F30" s="6">
        <v>1</v>
      </c>
      <c r="G30" s="15">
        <v>5000</v>
      </c>
      <c r="H30" s="29">
        <f t="shared" ref="H30:H35" si="3">F30*G30</f>
        <v>5000</v>
      </c>
      <c r="J30" s="30"/>
      <c r="K30" s="44"/>
      <c r="L30" s="44"/>
      <c r="M30" s="32"/>
      <c r="N30" s="32"/>
      <c r="Q30" s="61"/>
      <c r="R30" s="6"/>
      <c r="S30" s="7"/>
      <c r="T30" s="15"/>
      <c r="U30" s="15"/>
      <c r="V30" s="9"/>
    </row>
    <row r="31" spans="3:22" x14ac:dyDescent="0.3">
      <c r="D31" s="84"/>
      <c r="E31" s="6" t="s">
        <v>24</v>
      </c>
      <c r="F31" s="6">
        <v>1</v>
      </c>
      <c r="G31" s="15"/>
      <c r="H31" s="29">
        <f t="shared" si="3"/>
        <v>0</v>
      </c>
      <c r="J31" s="30"/>
      <c r="K31" s="44"/>
      <c r="L31" s="44"/>
      <c r="M31" s="32"/>
      <c r="N31" s="32"/>
      <c r="Q31" s="61"/>
      <c r="R31" s="6"/>
      <c r="S31" s="7"/>
      <c r="T31" s="15"/>
      <c r="U31" s="15"/>
      <c r="V31" s="9"/>
    </row>
    <row r="32" spans="3:22" x14ac:dyDescent="0.3">
      <c r="D32" s="84"/>
      <c r="E32" s="6" t="s">
        <v>25</v>
      </c>
      <c r="F32" s="6">
        <v>1</v>
      </c>
      <c r="G32" s="15"/>
      <c r="H32" s="29">
        <f t="shared" si="3"/>
        <v>0</v>
      </c>
      <c r="J32" s="44"/>
      <c r="K32" s="44"/>
      <c r="L32" s="44"/>
      <c r="M32" s="32"/>
      <c r="N32" s="32"/>
      <c r="Q32" s="61"/>
      <c r="R32" s="6"/>
      <c r="S32" s="7"/>
      <c r="T32" s="15"/>
      <c r="U32" s="15"/>
      <c r="V32" s="9"/>
    </row>
    <row r="33" spans="3:22" x14ac:dyDescent="0.3">
      <c r="D33" s="84"/>
      <c r="E33" s="6" t="s">
        <v>26</v>
      </c>
      <c r="F33" s="6">
        <v>1</v>
      </c>
      <c r="G33" s="15"/>
      <c r="H33" s="29">
        <f t="shared" si="3"/>
        <v>0</v>
      </c>
      <c r="J33" s="44"/>
      <c r="K33" s="44"/>
      <c r="L33" s="44"/>
      <c r="M33" s="32"/>
      <c r="N33" s="32"/>
      <c r="Q33" s="61"/>
      <c r="R33" s="6"/>
      <c r="S33" s="7"/>
      <c r="T33" s="15"/>
      <c r="U33" s="15"/>
      <c r="V33" s="9"/>
    </row>
    <row r="34" spans="3:22" x14ac:dyDescent="0.3">
      <c r="C34" s="48" t="s">
        <v>40</v>
      </c>
      <c r="D34" s="84"/>
      <c r="E34" s="12" t="s">
        <v>27</v>
      </c>
      <c r="F34" s="6">
        <v>1</v>
      </c>
      <c r="G34" s="15">
        <v>1890</v>
      </c>
      <c r="H34" s="29">
        <f t="shared" si="3"/>
        <v>1890</v>
      </c>
      <c r="J34" s="44"/>
      <c r="K34" s="44"/>
      <c r="L34" s="44"/>
      <c r="M34" s="32"/>
      <c r="N34" s="32"/>
      <c r="Q34" s="61"/>
      <c r="R34" s="6"/>
      <c r="S34" s="7"/>
      <c r="T34" s="15"/>
      <c r="U34" s="15"/>
      <c r="V34" s="9"/>
    </row>
    <row r="35" spans="3:22" x14ac:dyDescent="0.3">
      <c r="D35" s="85"/>
      <c r="E35" s="6" t="s">
        <v>29</v>
      </c>
      <c r="F35" s="6">
        <v>1</v>
      </c>
      <c r="G35" s="15">
        <v>5000</v>
      </c>
      <c r="H35" s="29">
        <f t="shared" si="3"/>
        <v>5000</v>
      </c>
      <c r="J35" s="30"/>
      <c r="K35" s="44"/>
      <c r="L35" s="44"/>
      <c r="M35" s="32"/>
      <c r="N35" s="32"/>
      <c r="Q35" s="61"/>
      <c r="R35" s="6"/>
      <c r="S35" s="7"/>
      <c r="T35" s="15"/>
      <c r="U35" s="15"/>
      <c r="V35" s="9"/>
    </row>
    <row r="36" spans="3:22" ht="15" thickBot="1" x14ac:dyDescent="0.35">
      <c r="D36" s="23"/>
      <c r="E36" s="24"/>
      <c r="F36" s="73" t="s">
        <v>16</v>
      </c>
      <c r="G36" s="74"/>
      <c r="H36" s="22">
        <f>SUM(H29:H35)</f>
        <v>12490</v>
      </c>
      <c r="J36" s="30"/>
      <c r="K36" s="13"/>
      <c r="L36" s="44"/>
      <c r="M36" s="32"/>
      <c r="N36" s="32"/>
      <c r="Q36" s="61"/>
      <c r="R36" s="6"/>
      <c r="S36" s="7"/>
      <c r="T36" s="15"/>
      <c r="U36" s="15"/>
      <c r="V36" s="9"/>
    </row>
    <row r="37" spans="3:22" ht="15" thickBot="1" x14ac:dyDescent="0.35">
      <c r="D37" s="33"/>
      <c r="E37" s="34"/>
      <c r="F37" s="35"/>
      <c r="G37" s="36"/>
      <c r="H37" s="37"/>
      <c r="J37" s="30"/>
      <c r="K37" s="13"/>
      <c r="L37" s="31"/>
      <c r="M37" s="14"/>
      <c r="N37" s="32"/>
      <c r="Q37" s="62"/>
      <c r="R37" s="17"/>
      <c r="S37" s="63"/>
      <c r="T37" s="64"/>
      <c r="U37" s="64"/>
      <c r="V37" s="19"/>
    </row>
    <row r="38" spans="3:22" ht="15" thickBot="1" x14ac:dyDescent="0.35">
      <c r="D38" s="38"/>
      <c r="E38" s="13"/>
      <c r="F38" s="40"/>
      <c r="G38" s="41"/>
      <c r="H38" s="42"/>
      <c r="J38" s="30"/>
      <c r="K38" s="13"/>
      <c r="L38" s="31"/>
      <c r="M38" s="14"/>
      <c r="N38" s="32"/>
    </row>
    <row r="39" spans="3:22" x14ac:dyDescent="0.3">
      <c r="D39" s="75" t="s">
        <v>37</v>
      </c>
      <c r="E39" s="11" t="s">
        <v>31</v>
      </c>
      <c r="F39" s="27">
        <v>4</v>
      </c>
      <c r="G39" s="28">
        <v>160</v>
      </c>
      <c r="H39" s="29">
        <f>F39*G39</f>
        <v>640</v>
      </c>
      <c r="J39" s="30"/>
      <c r="K39" s="13"/>
      <c r="L39" s="31"/>
      <c r="M39" s="14"/>
      <c r="N39" s="32"/>
    </row>
    <row r="40" spans="3:22" x14ac:dyDescent="0.3">
      <c r="D40" s="76"/>
      <c r="E40" s="11" t="s">
        <v>32</v>
      </c>
      <c r="F40" s="7">
        <v>1</v>
      </c>
      <c r="G40" s="8">
        <v>650</v>
      </c>
      <c r="H40" s="29">
        <f t="shared" ref="H40:H43" si="4">F40*G40</f>
        <v>650</v>
      </c>
      <c r="J40" s="30"/>
      <c r="K40" s="13"/>
      <c r="L40" s="31"/>
      <c r="M40" s="14"/>
      <c r="N40" s="32"/>
    </row>
    <row r="41" spans="3:22" x14ac:dyDescent="0.3">
      <c r="D41" s="76"/>
      <c r="E41" s="11" t="s">
        <v>33</v>
      </c>
      <c r="F41" s="6">
        <v>4</v>
      </c>
      <c r="G41" s="15">
        <v>195</v>
      </c>
      <c r="H41" s="29">
        <f t="shared" si="4"/>
        <v>780</v>
      </c>
      <c r="J41" s="30"/>
      <c r="K41" s="44"/>
      <c r="L41" s="44"/>
      <c r="M41" s="32"/>
      <c r="N41" s="32"/>
    </row>
    <row r="42" spans="3:22" x14ac:dyDescent="0.3">
      <c r="D42" s="76"/>
      <c r="E42" s="11" t="s">
        <v>34</v>
      </c>
      <c r="F42" s="6">
        <v>1</v>
      </c>
      <c r="G42" s="15">
        <v>285</v>
      </c>
      <c r="H42" s="29">
        <f t="shared" si="4"/>
        <v>285</v>
      </c>
      <c r="J42" s="44"/>
      <c r="K42" s="44"/>
      <c r="L42" s="44"/>
      <c r="M42" s="32"/>
      <c r="N42" s="32"/>
    </row>
    <row r="43" spans="3:22" x14ac:dyDescent="0.3">
      <c r="D43" s="76"/>
      <c r="E43" s="11" t="s">
        <v>35</v>
      </c>
      <c r="F43" s="6">
        <v>4</v>
      </c>
      <c r="G43" s="15">
        <v>145</v>
      </c>
      <c r="H43" s="29">
        <f t="shared" si="4"/>
        <v>580</v>
      </c>
      <c r="J43" s="44"/>
      <c r="K43" s="44"/>
      <c r="L43" s="44"/>
      <c r="M43" s="32"/>
      <c r="N43" s="32"/>
    </row>
    <row r="44" spans="3:22" x14ac:dyDescent="0.3">
      <c r="D44" s="77"/>
      <c r="E44" s="6" t="s">
        <v>36</v>
      </c>
      <c r="F44" s="6">
        <v>1</v>
      </c>
      <c r="G44" s="15"/>
      <c r="H44" s="9"/>
      <c r="J44" s="44"/>
      <c r="K44" s="44"/>
      <c r="L44" s="44"/>
      <c r="M44" s="32"/>
      <c r="N44" s="32"/>
    </row>
    <row r="45" spans="3:22" x14ac:dyDescent="0.3">
      <c r="D45" s="3"/>
      <c r="E45" s="6"/>
      <c r="F45" s="73" t="s">
        <v>16</v>
      </c>
      <c r="G45" s="74"/>
      <c r="H45" s="9">
        <f>SUM(H39:H44)</f>
        <v>2935</v>
      </c>
      <c r="J45" s="44"/>
      <c r="K45" s="44"/>
      <c r="L45" s="44"/>
      <c r="M45" s="32"/>
      <c r="N45" s="32"/>
    </row>
    <row r="46" spans="3:22" ht="15" thickBot="1" x14ac:dyDescent="0.35">
      <c r="D46" s="16"/>
      <c r="E46" s="17"/>
      <c r="F46" s="17"/>
      <c r="G46" s="18"/>
      <c r="H46" s="19"/>
      <c r="J46" s="44"/>
      <c r="K46" s="44"/>
      <c r="L46" s="44"/>
      <c r="M46" s="47"/>
      <c r="N46" s="32"/>
      <c r="P46" s="10"/>
    </row>
    <row r="47" spans="3:22" x14ac:dyDescent="0.3">
      <c r="G47" s="10"/>
      <c r="H47" s="10"/>
      <c r="M47" s="10"/>
      <c r="N47" s="10"/>
    </row>
    <row r="48" spans="3:22" x14ac:dyDescent="0.3">
      <c r="G48" s="10"/>
      <c r="H48" s="10"/>
      <c r="M48" s="10"/>
      <c r="N48" s="10"/>
    </row>
    <row r="49" spans="7:14" x14ac:dyDescent="0.3">
      <c r="G49" s="10"/>
      <c r="H49" s="10"/>
      <c r="M49" s="10"/>
      <c r="N49" s="10"/>
    </row>
    <row r="50" spans="7:14" x14ac:dyDescent="0.3">
      <c r="G50" s="10"/>
      <c r="H50" s="10"/>
      <c r="M50" s="10"/>
      <c r="N50" s="10"/>
    </row>
    <row r="51" spans="7:14" x14ac:dyDescent="0.3">
      <c r="G51" s="10"/>
      <c r="H51" s="10"/>
      <c r="M51" s="10"/>
      <c r="N51" s="10"/>
    </row>
    <row r="52" spans="7:14" x14ac:dyDescent="0.3">
      <c r="G52" s="10"/>
      <c r="H52" s="10"/>
      <c r="M52" s="10"/>
      <c r="N52" s="10"/>
    </row>
    <row r="53" spans="7:14" x14ac:dyDescent="0.3">
      <c r="G53" s="10"/>
      <c r="H53" s="10"/>
      <c r="M53" s="10"/>
      <c r="N53" s="10"/>
    </row>
    <row r="54" spans="7:14" x14ac:dyDescent="0.3">
      <c r="G54" s="10"/>
      <c r="H54" s="10"/>
      <c r="M54" s="10"/>
      <c r="N54" s="10"/>
    </row>
    <row r="55" spans="7:14" x14ac:dyDescent="0.3">
      <c r="G55" s="10"/>
      <c r="H55" s="10"/>
      <c r="M55" s="10"/>
      <c r="N55" s="10"/>
    </row>
    <row r="56" spans="7:14" x14ac:dyDescent="0.3">
      <c r="G56" s="10"/>
      <c r="H56" s="10"/>
    </row>
    <row r="57" spans="7:14" x14ac:dyDescent="0.3">
      <c r="G57" s="10"/>
      <c r="H57" s="10"/>
    </row>
    <row r="58" spans="7:14" x14ac:dyDescent="0.3">
      <c r="G58" s="10"/>
      <c r="H58" s="10"/>
    </row>
    <row r="59" spans="7:14" x14ac:dyDescent="0.3">
      <c r="G59" s="10"/>
      <c r="H59" s="10"/>
    </row>
    <row r="60" spans="7:14" x14ac:dyDescent="0.3">
      <c r="G60" s="10"/>
      <c r="H60" s="10"/>
    </row>
    <row r="61" spans="7:14" x14ac:dyDescent="0.3">
      <c r="G61" s="10"/>
      <c r="H61" s="10"/>
    </row>
    <row r="62" spans="7:14" x14ac:dyDescent="0.3">
      <c r="G62" s="10"/>
      <c r="H62" s="10"/>
    </row>
    <row r="63" spans="7:14" x14ac:dyDescent="0.3">
      <c r="G63" s="10"/>
      <c r="H63" s="10"/>
    </row>
    <row r="64" spans="7:14" x14ac:dyDescent="0.3">
      <c r="G64" s="10"/>
      <c r="H64" s="10"/>
    </row>
    <row r="65" spans="7:8" x14ac:dyDescent="0.3">
      <c r="G65" s="10"/>
      <c r="H65" s="10"/>
    </row>
    <row r="66" spans="7:8" x14ac:dyDescent="0.3">
      <c r="G66" s="10"/>
      <c r="H66" s="10"/>
    </row>
    <row r="67" spans="7:8" x14ac:dyDescent="0.3">
      <c r="G67" s="10"/>
      <c r="H67" s="10"/>
    </row>
    <row r="68" spans="7:8" x14ac:dyDescent="0.3">
      <c r="G68" s="10"/>
      <c r="H68" s="10"/>
    </row>
    <row r="69" spans="7:8" x14ac:dyDescent="0.3">
      <c r="G69" s="10"/>
      <c r="H69" s="10"/>
    </row>
    <row r="70" spans="7:8" x14ac:dyDescent="0.3">
      <c r="G70" s="10"/>
      <c r="H70" s="10"/>
    </row>
    <row r="71" spans="7:8" x14ac:dyDescent="0.3">
      <c r="G71" s="10"/>
      <c r="H71" s="10"/>
    </row>
    <row r="72" spans="7:8" x14ac:dyDescent="0.3">
      <c r="G72" s="10"/>
      <c r="H72" s="10"/>
    </row>
    <row r="73" spans="7:8" x14ac:dyDescent="0.3">
      <c r="G73" s="10"/>
      <c r="H73" s="10"/>
    </row>
    <row r="74" spans="7:8" x14ac:dyDescent="0.3">
      <c r="G74" s="10"/>
      <c r="H74" s="10"/>
    </row>
    <row r="75" spans="7:8" x14ac:dyDescent="0.3">
      <c r="G75" s="10"/>
      <c r="H75" s="10"/>
    </row>
    <row r="76" spans="7:8" x14ac:dyDescent="0.3">
      <c r="G76" s="10"/>
      <c r="H76" s="10"/>
    </row>
    <row r="77" spans="7:8" x14ac:dyDescent="0.3">
      <c r="G77" s="10"/>
      <c r="H77" s="10"/>
    </row>
    <row r="78" spans="7:8" x14ac:dyDescent="0.3">
      <c r="G78" s="10"/>
      <c r="H78" s="10"/>
    </row>
    <row r="79" spans="7:8" x14ac:dyDescent="0.3">
      <c r="G79" s="10"/>
      <c r="H79" s="10"/>
    </row>
    <row r="80" spans="7:8" x14ac:dyDescent="0.3">
      <c r="G80" s="10"/>
      <c r="H80" s="10"/>
    </row>
    <row r="81" spans="7:8" x14ac:dyDescent="0.3">
      <c r="G81" s="10"/>
      <c r="H81" s="10"/>
    </row>
    <row r="82" spans="7:8" x14ac:dyDescent="0.3">
      <c r="G82" s="10"/>
      <c r="H82" s="10"/>
    </row>
    <row r="83" spans="7:8" x14ac:dyDescent="0.3">
      <c r="G83" s="10"/>
      <c r="H83" s="10"/>
    </row>
    <row r="84" spans="7:8" x14ac:dyDescent="0.3">
      <c r="G84" s="10"/>
      <c r="H84" s="10"/>
    </row>
    <row r="85" spans="7:8" x14ac:dyDescent="0.3">
      <c r="G85" s="10"/>
      <c r="H85" s="10"/>
    </row>
    <row r="86" spans="7:8" x14ac:dyDescent="0.3">
      <c r="G86" s="10"/>
      <c r="H86" s="10"/>
    </row>
    <row r="87" spans="7:8" x14ac:dyDescent="0.3">
      <c r="G87" s="10"/>
      <c r="H87" s="10"/>
    </row>
    <row r="88" spans="7:8" x14ac:dyDescent="0.3">
      <c r="G88" s="10"/>
      <c r="H88" s="10"/>
    </row>
    <row r="89" spans="7:8" x14ac:dyDescent="0.3">
      <c r="G89" s="10"/>
      <c r="H89" s="10"/>
    </row>
    <row r="90" spans="7:8" x14ac:dyDescent="0.3">
      <c r="G90" s="10"/>
      <c r="H90" s="10"/>
    </row>
    <row r="91" spans="7:8" x14ac:dyDescent="0.3">
      <c r="G91" s="10"/>
      <c r="H91" s="10"/>
    </row>
    <row r="92" spans="7:8" x14ac:dyDescent="0.3">
      <c r="G92" s="10"/>
      <c r="H92" s="10"/>
    </row>
    <row r="93" spans="7:8" x14ac:dyDescent="0.3">
      <c r="G93" s="10"/>
      <c r="H93" s="10"/>
    </row>
    <row r="94" spans="7:8" x14ac:dyDescent="0.3">
      <c r="G94" s="10"/>
      <c r="H94" s="10"/>
    </row>
    <row r="95" spans="7:8" x14ac:dyDescent="0.3">
      <c r="G95" s="10"/>
      <c r="H95" s="10"/>
    </row>
    <row r="96" spans="7:8" x14ac:dyDescent="0.3">
      <c r="G96" s="10"/>
      <c r="H96" s="10"/>
    </row>
    <row r="97" spans="7:8" x14ac:dyDescent="0.3">
      <c r="G97" s="10"/>
      <c r="H97" s="10"/>
    </row>
    <row r="98" spans="7:8" x14ac:dyDescent="0.3">
      <c r="G98" s="10"/>
      <c r="H98" s="10"/>
    </row>
    <row r="99" spans="7:8" x14ac:dyDescent="0.3">
      <c r="G99" s="10"/>
      <c r="H99" s="10"/>
    </row>
    <row r="100" spans="7:8" x14ac:dyDescent="0.3">
      <c r="G100" s="10"/>
      <c r="H100" s="10"/>
    </row>
    <row r="101" spans="7:8" x14ac:dyDescent="0.3">
      <c r="G101" s="10"/>
      <c r="H101" s="10"/>
    </row>
    <row r="102" spans="7:8" x14ac:dyDescent="0.3">
      <c r="G102" s="10"/>
      <c r="H102" s="10"/>
    </row>
    <row r="103" spans="7:8" x14ac:dyDescent="0.3">
      <c r="G103" s="10"/>
      <c r="H103" s="10"/>
    </row>
    <row r="104" spans="7:8" x14ac:dyDescent="0.3">
      <c r="G104" s="10"/>
      <c r="H104" s="10"/>
    </row>
    <row r="105" spans="7:8" x14ac:dyDescent="0.3">
      <c r="G105" s="10"/>
      <c r="H105" s="10"/>
    </row>
    <row r="106" spans="7:8" x14ac:dyDescent="0.3">
      <c r="G106" s="10"/>
      <c r="H106" s="10"/>
    </row>
    <row r="107" spans="7:8" x14ac:dyDescent="0.3">
      <c r="G107" s="10"/>
      <c r="H107" s="10"/>
    </row>
    <row r="108" spans="7:8" x14ac:dyDescent="0.3">
      <c r="G108" s="10"/>
      <c r="H108" s="10"/>
    </row>
    <row r="109" spans="7:8" x14ac:dyDescent="0.3">
      <c r="G109" s="10"/>
      <c r="H109" s="10"/>
    </row>
    <row r="110" spans="7:8" x14ac:dyDescent="0.3">
      <c r="G110" s="10"/>
      <c r="H110" s="10"/>
    </row>
    <row r="111" spans="7:8" x14ac:dyDescent="0.3">
      <c r="G111" s="10"/>
      <c r="H111" s="10"/>
    </row>
    <row r="112" spans="7:8" x14ac:dyDescent="0.3">
      <c r="G112" s="10"/>
      <c r="H112" s="10"/>
    </row>
    <row r="113" spans="7:8" x14ac:dyDescent="0.3">
      <c r="G113" s="10"/>
      <c r="H113" s="10"/>
    </row>
    <row r="114" spans="7:8" x14ac:dyDescent="0.3">
      <c r="G114" s="10"/>
      <c r="H114" s="10"/>
    </row>
    <row r="115" spans="7:8" x14ac:dyDescent="0.3">
      <c r="G115" s="10"/>
      <c r="H115" s="10"/>
    </row>
    <row r="116" spans="7:8" x14ac:dyDescent="0.3">
      <c r="G116" s="10"/>
      <c r="H116" s="10"/>
    </row>
    <row r="117" spans="7:8" x14ac:dyDescent="0.3">
      <c r="G117" s="10"/>
      <c r="H117" s="10"/>
    </row>
    <row r="118" spans="7:8" x14ac:dyDescent="0.3">
      <c r="G118" s="10"/>
      <c r="H118" s="10"/>
    </row>
    <row r="119" spans="7:8" x14ac:dyDescent="0.3">
      <c r="G119" s="10"/>
      <c r="H119" s="10"/>
    </row>
    <row r="120" spans="7:8" x14ac:dyDescent="0.3">
      <c r="G120" s="10"/>
      <c r="H120" s="10"/>
    </row>
    <row r="121" spans="7:8" x14ac:dyDescent="0.3">
      <c r="G121" s="10"/>
      <c r="H121" s="10"/>
    </row>
    <row r="122" spans="7:8" x14ac:dyDescent="0.3">
      <c r="G122" s="10"/>
      <c r="H122" s="10"/>
    </row>
    <row r="123" spans="7:8" x14ac:dyDescent="0.3">
      <c r="G123" s="10"/>
      <c r="H123" s="10"/>
    </row>
    <row r="124" spans="7:8" x14ac:dyDescent="0.3">
      <c r="G124" s="10"/>
      <c r="H124" s="10"/>
    </row>
    <row r="125" spans="7:8" x14ac:dyDescent="0.3">
      <c r="G125" s="10"/>
      <c r="H125" s="10"/>
    </row>
    <row r="126" spans="7:8" x14ac:dyDescent="0.3">
      <c r="G126" s="10"/>
      <c r="H126" s="10"/>
    </row>
    <row r="127" spans="7:8" x14ac:dyDescent="0.3">
      <c r="G127" s="10"/>
      <c r="H127" s="10"/>
    </row>
    <row r="128" spans="7:8" x14ac:dyDescent="0.3">
      <c r="G128" s="10"/>
      <c r="H128" s="10"/>
    </row>
    <row r="129" spans="7:8" x14ac:dyDescent="0.3">
      <c r="G129" s="10"/>
      <c r="H129" s="10"/>
    </row>
    <row r="130" spans="7:8" x14ac:dyDescent="0.3">
      <c r="G130" s="10"/>
      <c r="H130" s="10"/>
    </row>
    <row r="131" spans="7:8" x14ac:dyDescent="0.3">
      <c r="G131" s="10"/>
      <c r="H131" s="10"/>
    </row>
    <row r="132" spans="7:8" x14ac:dyDescent="0.3">
      <c r="G132" s="10"/>
      <c r="H132" s="10"/>
    </row>
    <row r="133" spans="7:8" x14ac:dyDescent="0.3">
      <c r="G133" s="10"/>
      <c r="H133" s="10"/>
    </row>
    <row r="134" spans="7:8" x14ac:dyDescent="0.3">
      <c r="G134" s="10"/>
      <c r="H134" s="10"/>
    </row>
    <row r="135" spans="7:8" x14ac:dyDescent="0.3">
      <c r="G135" s="10"/>
      <c r="H135" s="10"/>
    </row>
  </sheetData>
  <mergeCells count="14">
    <mergeCell ref="Q5:U5"/>
    <mergeCell ref="K5:N5"/>
    <mergeCell ref="Q7:Q10"/>
    <mergeCell ref="F45:G45"/>
    <mergeCell ref="D39:D44"/>
    <mergeCell ref="E5:H5"/>
    <mergeCell ref="F18:G18"/>
    <mergeCell ref="L14:M14"/>
    <mergeCell ref="L13:M13"/>
    <mergeCell ref="F26:G26"/>
    <mergeCell ref="D21:D25"/>
    <mergeCell ref="D8:D17"/>
    <mergeCell ref="F36:G36"/>
    <mergeCell ref="D29:D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2021-08-30T17:38:11Z</dcterms:modified>
</cp:coreProperties>
</file>