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\Source\Repos\Octolapse\docs\"/>
    </mc:Choice>
  </mc:AlternateContent>
  <bookViews>
    <workbookView xWindow="0" yWindow="0" windowWidth="27090" windowHeight="6315"/>
  </bookViews>
  <sheets>
    <sheet name="calc" sheetId="1" r:id="rId1"/>
    <sheet name="LayerCalc" sheetId="3" r:id="rId2"/>
    <sheet name="Va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3" i="1" s="1"/>
  <c r="K2" i="1"/>
  <c r="I2" i="1"/>
  <c r="J2" i="1" s="1"/>
  <c r="H2" i="1"/>
  <c r="F2" i="1"/>
  <c r="G2" i="1" s="1"/>
  <c r="E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3" i="1"/>
  <c r="G4" i="1" s="1"/>
  <c r="L2" i="1" l="1"/>
  <c r="L3" i="1"/>
  <c r="L4" i="1" s="1"/>
  <c r="E3" i="1"/>
  <c r="M2" i="1"/>
  <c r="N2" i="1" s="1"/>
  <c r="H3" i="1"/>
  <c r="K3" i="1"/>
  <c r="I3" i="1"/>
  <c r="J3" i="1"/>
  <c r="H4" i="1"/>
  <c r="K4" i="1"/>
  <c r="E4" i="1"/>
  <c r="D4" i="1"/>
  <c r="G5" i="1" s="1"/>
  <c r="L5" i="1" l="1"/>
  <c r="D5" i="1"/>
  <c r="E5" i="1"/>
  <c r="K5" i="1"/>
  <c r="H5" i="1"/>
  <c r="I4" i="1"/>
  <c r="J4" i="1"/>
  <c r="I5" i="1" l="1"/>
  <c r="G6" i="1"/>
  <c r="L6" i="1" s="1"/>
  <c r="D6" i="1"/>
  <c r="K6" i="1"/>
  <c r="H6" i="1"/>
  <c r="J5" i="1"/>
  <c r="E6" i="1"/>
  <c r="I6" i="1" l="1"/>
  <c r="G7" i="1"/>
  <c r="L7" i="1" s="1"/>
  <c r="L8" i="1" s="1"/>
  <c r="D7" i="1"/>
  <c r="G8" i="1" s="1"/>
  <c r="J6" i="1"/>
  <c r="E7" i="1"/>
  <c r="K7" i="1"/>
  <c r="H7" i="1"/>
  <c r="I7" i="1" l="1"/>
  <c r="D8" i="1"/>
  <c r="J7" i="1"/>
  <c r="E8" i="1"/>
  <c r="K8" i="1"/>
  <c r="H8" i="1"/>
  <c r="I8" i="1" l="1"/>
  <c r="G9" i="1"/>
  <c r="L9" i="1" s="1"/>
  <c r="D9" i="1"/>
  <c r="G10" i="1" s="1"/>
  <c r="H9" i="1"/>
  <c r="K9" i="1"/>
  <c r="J8" i="1"/>
  <c r="E9" i="1"/>
  <c r="L10" i="1" l="1"/>
  <c r="I9" i="1"/>
  <c r="H10" i="1"/>
  <c r="D10" i="1"/>
  <c r="G11" i="1" s="1"/>
  <c r="E10" i="1"/>
  <c r="J9" i="1"/>
  <c r="K10" i="1"/>
  <c r="L11" i="1" l="1"/>
  <c r="I10" i="1"/>
  <c r="D11" i="1"/>
  <c r="G12" i="1" s="1"/>
  <c r="K11" i="1"/>
  <c r="J10" i="1"/>
  <c r="H11" i="1"/>
  <c r="E11" i="1"/>
  <c r="L12" i="1" l="1"/>
  <c r="E12" i="1"/>
  <c r="D12" i="1"/>
  <c r="G13" i="1" s="1"/>
  <c r="J11" i="1"/>
  <c r="H12" i="1"/>
  <c r="I12" i="1"/>
  <c r="K12" i="1"/>
  <c r="I11" i="1"/>
  <c r="L13" i="1" l="1"/>
  <c r="E13" i="1"/>
  <c r="H13" i="1"/>
  <c r="K13" i="1"/>
  <c r="D13" i="1"/>
  <c r="J12" i="1"/>
  <c r="I13" i="1" l="1"/>
  <c r="G14" i="1"/>
  <c r="L14" i="1" s="1"/>
  <c r="D14" i="1"/>
  <c r="K14" i="1"/>
  <c r="J13" i="1"/>
  <c r="E14" i="1"/>
  <c r="H14" i="1"/>
  <c r="I14" i="1" l="1"/>
  <c r="G15" i="1"/>
  <c r="L15" i="1" s="1"/>
  <c r="L16" i="1" s="1"/>
  <c r="D15" i="1"/>
  <c r="G16" i="1" s="1"/>
  <c r="K15" i="1"/>
  <c r="E15" i="1"/>
  <c r="H15" i="1"/>
  <c r="J14" i="1"/>
  <c r="I15" i="1" l="1"/>
  <c r="D16" i="1"/>
  <c r="K16" i="1"/>
  <c r="H16" i="1"/>
  <c r="E16" i="1"/>
  <c r="J15" i="1"/>
  <c r="I16" i="1" l="1"/>
  <c r="G17" i="1"/>
  <c r="L17" i="1" s="1"/>
  <c r="K17" i="1"/>
  <c r="J16" i="1"/>
  <c r="E17" i="1"/>
  <c r="H17" i="1"/>
  <c r="D17" i="1"/>
  <c r="G18" i="1" s="1"/>
  <c r="L18" i="1" l="1"/>
  <c r="D18" i="1"/>
  <c r="H18" i="1"/>
  <c r="E18" i="1"/>
  <c r="J17" i="1"/>
  <c r="K18" i="1"/>
  <c r="I17" i="1"/>
  <c r="I18" i="1" l="1"/>
  <c r="G19" i="1"/>
  <c r="L19" i="1" s="1"/>
  <c r="D19" i="1"/>
  <c r="H19" i="1"/>
  <c r="K19" i="1"/>
  <c r="J18" i="1"/>
  <c r="E19" i="1"/>
  <c r="I19" i="1" l="1"/>
  <c r="G20" i="1"/>
  <c r="L20" i="1" s="1"/>
  <c r="E20" i="1"/>
  <c r="J19" i="1"/>
  <c r="H20" i="1"/>
  <c r="K20" i="1"/>
  <c r="D20" i="1"/>
  <c r="I20" i="1" l="1"/>
  <c r="G21" i="1"/>
  <c r="L21" i="1" s="1"/>
  <c r="E21" i="1"/>
  <c r="J20" i="1"/>
  <c r="H21" i="1"/>
  <c r="D21" i="1"/>
  <c r="K21" i="1"/>
  <c r="I21" i="1" l="1"/>
  <c r="G22" i="1"/>
  <c r="L22" i="1" s="1"/>
  <c r="D22" i="1"/>
  <c r="G23" i="1" s="1"/>
  <c r="K22" i="1"/>
  <c r="J21" i="1"/>
  <c r="E22" i="1"/>
  <c r="H22" i="1"/>
  <c r="L23" i="1" l="1"/>
  <c r="H23" i="1"/>
  <c r="K23" i="1"/>
  <c r="E23" i="1"/>
  <c r="J22" i="1"/>
  <c r="D23" i="1"/>
  <c r="I22" i="1"/>
  <c r="I23" i="1" l="1"/>
  <c r="G24" i="1"/>
  <c r="L24" i="1" s="1"/>
  <c r="K24" i="1"/>
  <c r="J23" i="1"/>
  <c r="E24" i="1"/>
  <c r="H24" i="1"/>
  <c r="D24" i="1"/>
  <c r="G25" i="1" s="1"/>
  <c r="L25" i="1" l="1"/>
  <c r="H25" i="1"/>
  <c r="K25" i="1"/>
  <c r="E25" i="1"/>
  <c r="J24" i="1"/>
  <c r="I24" i="1"/>
  <c r="D25" i="1"/>
  <c r="G26" i="1" s="1"/>
  <c r="L26" i="1" l="1"/>
  <c r="K26" i="1"/>
  <c r="J25" i="1"/>
  <c r="H26" i="1"/>
  <c r="E26" i="1"/>
  <c r="I25" i="1"/>
  <c r="D26" i="1"/>
  <c r="I26" i="1" l="1"/>
  <c r="G27" i="1"/>
  <c r="L27" i="1" s="1"/>
  <c r="H27" i="1"/>
  <c r="K27" i="1"/>
  <c r="J26" i="1"/>
  <c r="E27" i="1"/>
  <c r="D27" i="1"/>
  <c r="G28" i="1" s="1"/>
  <c r="L28" i="1" l="1"/>
  <c r="E28" i="1"/>
  <c r="J27" i="1"/>
  <c r="H28" i="1"/>
  <c r="I27" i="1"/>
  <c r="D28" i="1"/>
  <c r="J28" i="1" s="1"/>
  <c r="I28" i="1" l="1"/>
  <c r="F26" i="1"/>
  <c r="M26" i="1" s="1"/>
  <c r="F27" i="1"/>
  <c r="M27" i="1" s="1"/>
  <c r="F28" i="1"/>
  <c r="M28" i="1" s="1"/>
  <c r="F23" i="1"/>
  <c r="M23" i="1" s="1"/>
  <c r="F24" i="1"/>
  <c r="M24" i="1" s="1"/>
  <c r="F25" i="1"/>
  <c r="M25" i="1" s="1"/>
  <c r="F3" i="1"/>
  <c r="M3" i="1" s="1"/>
  <c r="N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</calcChain>
</file>

<file path=xl/sharedStrings.xml><?xml version="1.0" encoding="utf-8"?>
<sst xmlns="http://schemas.openxmlformats.org/spreadsheetml/2006/main" count="19" uniqueCount="18">
  <si>
    <t>IsExtrudingStart</t>
  </si>
  <si>
    <t>IsExtruding</t>
  </si>
  <si>
    <t>IsPrimed</t>
  </si>
  <si>
    <t>IsRetracting</t>
  </si>
  <si>
    <t>IsRetracted</t>
  </si>
  <si>
    <t>IsDetracting</t>
  </si>
  <si>
    <t>Extruded</t>
  </si>
  <si>
    <t>Retraction</t>
  </si>
  <si>
    <t>ExtrusionTotal</t>
  </si>
  <si>
    <t>E</t>
  </si>
  <si>
    <t>Z</t>
  </si>
  <si>
    <t>Height</t>
  </si>
  <si>
    <t>Layer</t>
  </si>
  <si>
    <t>MinZ</t>
  </si>
  <si>
    <t>Min Z Reached</t>
  </si>
  <si>
    <t>MinDeltaZ</t>
  </si>
  <si>
    <t>Zmax</t>
  </si>
  <si>
    <t>IsZChange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</si>
</sst>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28" totalsRowShown="0">
  <autoFilter ref="A1:O28"/>
  <tableColumns count="15">
    <tableColumn id="1" name="E"/>
    <tableColumn id="14" name="Z"/>
    <tableColumn id="13" name="ExtrusionTotal"/>
    <tableColumn id="11" name="Retraction" dataDxfId="4">
      <calculatedColumnFormula>Table1[[#This Row],[E]]+D1</calculatedColumnFormula>
    </tableColumn>
    <tableColumn id="10" name="Extruded"/>
    <tableColumn id="4" name="IsExtrudingStart"/>
    <tableColumn id="5" name="IsExtruding" dataDxfId="3">
      <calculatedColumnFormula>IF(AND(D1=0,Table1[[#This Row],[E]]&gt;D1),1,0)</calculatedColumnFormula>
    </tableColumn>
    <tableColumn id="6" name="IsPrimed"/>
    <tableColumn id="7" name="IsRetracting"/>
    <tableColumn id="8" name="IsRetracted"/>
    <tableColumn id="9" name="IsDetracting"/>
    <tableColumn id="22" name="Zmax" dataDxfId="0">
      <calculatedColumnFormula>MAX(IF(AND(Table1[[#This Row],[IsExtruding]],Table1[[#This Row],[Min Z Reached]]),Table1[[#This Row],[Z]],0),L1)</calculatedColumnFormula>
    </tableColumn>
    <tableColumn id="16" name="IsZChange" dataDxfId="1">
      <calculatedColumnFormula>IF(AND(Table1[[#This Row],[Min Z Reached]]=1,Table1[[#This Row],[IsExtrudingStart]]),1,0)</calculatedColumnFormula>
    </tableColumn>
    <tableColumn id="21" name="Layer"/>
    <tableColumn id="15" name="Min Z Reached" dataDxfId="2">
      <calculatedColumnFormula>IF(OR(Table1[[#This Row],[Z]]&lt;calc!$A$3,O1=1),1,0)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selection activeCell="A2" sqref="A2:B2"/>
    </sheetView>
  </sheetViews>
  <sheetFormatPr defaultRowHeight="15" x14ac:dyDescent="0.25"/>
  <cols>
    <col min="1" max="2" width="4.28515625" bestFit="1" customWidth="1"/>
    <col min="3" max="3" width="16.140625" hidden="1" customWidth="1"/>
    <col min="4" max="4" width="12.42578125" hidden="1" customWidth="1"/>
    <col min="5" max="5" width="11.28515625" hidden="1" customWidth="1"/>
    <col min="6" max="6" width="17.42578125" hidden="1" customWidth="1"/>
    <col min="7" max="7" width="13.140625" hidden="1" customWidth="1"/>
    <col min="8" max="8" width="11.140625" hidden="1" customWidth="1"/>
    <col min="9" max="9" width="13.7109375" hidden="1" customWidth="1"/>
    <col min="10" max="10" width="13.28515625" hidden="1" customWidth="1"/>
    <col min="11" max="11" width="13.85546875" hidden="1" customWidth="1"/>
    <col min="14" max="14" width="8" bestFit="1" customWidth="1"/>
    <col min="15" max="15" width="12.42578125" customWidth="1"/>
    <col min="16" max="16" width="15.7109375" bestFit="1" customWidth="1"/>
    <col min="17" max="17" width="16.42578125" bestFit="1" customWidth="1"/>
    <col min="18" max="18" width="13.7109375" customWidth="1"/>
    <col min="19" max="20" width="8" bestFit="1" customWidth="1"/>
    <col min="21" max="21" width="16.42578125" bestFit="1" customWidth="1"/>
    <col min="22" max="22" width="13.140625" customWidth="1"/>
    <col min="25" max="25" width="17.140625" customWidth="1"/>
  </cols>
  <sheetData>
    <row r="1" spans="1:15" x14ac:dyDescent="0.25">
      <c r="A1" t="s">
        <v>9</v>
      </c>
      <c r="B1" t="s">
        <v>10</v>
      </c>
      <c r="C1" t="s">
        <v>8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</v>
      </c>
      <c r="M1" t="s">
        <v>17</v>
      </c>
      <c r="N1" t="s">
        <v>12</v>
      </c>
      <c r="O1" t="s">
        <v>14</v>
      </c>
    </row>
    <row r="2" spans="1:15" x14ac:dyDescent="0.25">
      <c r="A2">
        <v>1</v>
      </c>
      <c r="B2">
        <v>100</v>
      </c>
      <c r="C2">
        <v>0</v>
      </c>
      <c r="D2">
        <f>IF(Table1[[#This Row],[ExtrusionTotal]]&lt;0,Table1[[#This Row],[ExtrusionTotal]],0)</f>
        <v>0</v>
      </c>
      <c r="E2">
        <f>IF(Table1[[#This Row],[ExtrusionTotal]]&gt;0,Table1[[#This Row],[ExtrusionTotal]],0)</f>
        <v>0</v>
      </c>
      <c r="F2">
        <f>IF(Table1[[#This Row],[ExtrusionTotal]]&gt;0,1,0)</f>
        <v>0</v>
      </c>
      <c r="G2">
        <f>Table1[[#This Row],[IsExtrudingStart]]</f>
        <v>0</v>
      </c>
      <c r="H2">
        <f>IF(Table1[[#This Row],[ExtrusionTotal]]=0,1,0)</f>
        <v>1</v>
      </c>
      <c r="I2">
        <f>IF(Table1[[#This Row],[ExtrusionTotal]]&lt;0,1,0)</f>
        <v>0</v>
      </c>
      <c r="J2">
        <f>Table1[[#This Row],[IsRetracting]]</f>
        <v>0</v>
      </c>
      <c r="K2">
        <f>IF(Table1[[#This Row],[ExtrusionTotal]]=0,1,0)</f>
        <v>1</v>
      </c>
      <c r="L2">
        <f>MAX(IF(AND(Table1[[#This Row],[IsExtruding]],Table1[[#This Row],[Min Z Reached]]),Table1[[#This Row],[Z]],0),L1)</f>
        <v>0</v>
      </c>
      <c r="M2">
        <f>IF(AND(Table1[[#This Row],[Min Z Reached]]=1,Table1[[#This Row],[IsExtrudingStart]]),1,0)</f>
        <v>0</v>
      </c>
      <c r="N2">
        <f>IF(Table1[[#This Row],[IsZChange]]=1,1,0)</f>
        <v>0</v>
      </c>
      <c r="O2">
        <f>IF(OR(Table1[[#This Row],[Z]]&lt;calc!$A$3,O1=1),1,0)</f>
        <v>0</v>
      </c>
    </row>
    <row r="3" spans="1:15" x14ac:dyDescent="0.25">
      <c r="A3">
        <v>1</v>
      </c>
      <c r="B3">
        <v>50</v>
      </c>
      <c r="C3">
        <f>C2+Table1[[#This Row],[E]]</f>
        <v>1</v>
      </c>
      <c r="D3">
        <f>IF(Table1[[#This Row],[E]]+D2&gt;0,0,Table1[[#This Row],[E]]+D2)</f>
        <v>0</v>
      </c>
      <c r="E3">
        <f>IF(D2+Table1[[#This Row],[E]] &gt; 0,D2+Table1[[#This Row],[E]],0)</f>
        <v>1</v>
      </c>
      <c r="F3">
        <f>IF(AND(G2=0,Table1[[#This Row],[IsExtruding]]=1),1,0)</f>
        <v>1</v>
      </c>
      <c r="G3">
        <f>IF(AND(D2=0,Table1[[#This Row],[E]]&gt;D2),1,0)</f>
        <v>1</v>
      </c>
      <c r="H3">
        <f>IF(D2+Table1[[#This Row],[E]]=0,1,0)</f>
        <v>0</v>
      </c>
      <c r="I3">
        <f>IF(AND(D2=0,Table1[[#This Row],[Retraction]]&lt;0),1,0)</f>
        <v>0</v>
      </c>
      <c r="J3">
        <f>IF(Table1[[#This Row],[Retraction]]&lt;0,1,0)</f>
        <v>0</v>
      </c>
      <c r="K3">
        <f>IF(AND(D2&lt;0,Table1[[#This Row],[E]]+D2=0),1,0)</f>
        <v>0</v>
      </c>
      <c r="L3">
        <f>MAX(IF(AND(Table1[[#This Row],[IsExtruding]],Table1[[#This Row],[Min Z Reached]]),Table1[[#This Row],[Z]],0),L2)</f>
        <v>0</v>
      </c>
      <c r="M3">
        <f>IF(AND(Table1[[#This Row],[Min Z Reached]]=1,Table1[[#This Row],[IsExtrudingStart]]),1,0)</f>
        <v>0</v>
      </c>
      <c r="N3">
        <f>IF(Table1[[#This Row],[IsZChange]]=1,1,0)+N2</f>
        <v>0</v>
      </c>
      <c r="O3">
        <f>IF(OR(Table1[[#This Row],[Z]]&lt;calc!$A$3,O2=1),1,0)</f>
        <v>0</v>
      </c>
    </row>
    <row r="4" spans="1:15" x14ac:dyDescent="0.25">
      <c r="A4">
        <v>3</v>
      </c>
      <c r="B4">
        <v>20</v>
      </c>
      <c r="C4">
        <f>C3+Table1[[#This Row],[E]]</f>
        <v>4</v>
      </c>
      <c r="D4">
        <f>IF(Table1[[#This Row],[E]]+D3&gt;0,0,Table1[[#This Row],[E]]+D3)</f>
        <v>0</v>
      </c>
      <c r="E4">
        <f>IF(D3+Table1[[#This Row],[E]] &gt; 0,D3+Table1[[#This Row],[E]],0)</f>
        <v>3</v>
      </c>
      <c r="F4">
        <f>IF(AND(G3=0,Table1[[#This Row],[IsExtruding]]=1),1,0)</f>
        <v>0</v>
      </c>
      <c r="G4">
        <f>IF(AND(D3=0,Table1[[#This Row],[E]]&gt;D3),1,0)</f>
        <v>1</v>
      </c>
      <c r="H4">
        <f>IF(D3+Table1[[#This Row],[E]]=0,1,0)</f>
        <v>0</v>
      </c>
      <c r="I4">
        <f>IF(AND(D3=0,Table1[[#This Row],[Retraction]]&lt;0),1,0)</f>
        <v>0</v>
      </c>
      <c r="J4">
        <f>IF(Table1[[#This Row],[Retraction]]&lt;0,1,0)</f>
        <v>0</v>
      </c>
      <c r="K4">
        <f>IF(AND(D3&lt;0,Table1[[#This Row],[E]]+D3=0),1,0)</f>
        <v>0</v>
      </c>
      <c r="L4">
        <f>MAX(IF(AND(Table1[[#This Row],[IsExtruding]],Table1[[#This Row],[Min Z Reached]]),Table1[[#This Row],[Z]],0),L3)</f>
        <v>0</v>
      </c>
      <c r="M4">
        <f>IF(AND(Table1[[#This Row],[Min Z Reached]]=1,Table1[[#This Row],[IsExtrudingStart]]),1,0)</f>
        <v>0</v>
      </c>
      <c r="N4">
        <f>IF(Table1[[#This Row],[IsZChange]]=1,1,0)+N3</f>
        <v>0</v>
      </c>
      <c r="O4">
        <f>IF(OR(Table1[[#This Row],[Z]]&lt;calc!$A$3,O3=1),1,0)</f>
        <v>0</v>
      </c>
    </row>
    <row r="5" spans="1:15" x14ac:dyDescent="0.25">
      <c r="A5">
        <v>-4</v>
      </c>
      <c r="B5">
        <v>10</v>
      </c>
      <c r="C5">
        <f>C4+Table1[[#This Row],[E]]</f>
        <v>0</v>
      </c>
      <c r="D5">
        <f>IF(Table1[[#This Row],[E]]+D4&gt;0,0,Table1[[#This Row],[E]]+D4)</f>
        <v>-4</v>
      </c>
      <c r="E5">
        <f>IF(D4+Table1[[#This Row],[E]] &gt; 0,D4+Table1[[#This Row],[E]],0)</f>
        <v>0</v>
      </c>
      <c r="F5">
        <f>IF(AND(G4=0,Table1[[#This Row],[IsExtruding]]=1),1,0)</f>
        <v>0</v>
      </c>
      <c r="G5">
        <f>IF(AND(D4=0,Table1[[#This Row],[E]]&gt;D4),1,0)</f>
        <v>0</v>
      </c>
      <c r="H5">
        <f>IF(D4+Table1[[#This Row],[E]]=0,1,0)</f>
        <v>0</v>
      </c>
      <c r="I5">
        <f>IF(AND(D4=0,Table1[[#This Row],[Retraction]]&lt;0),1,0)</f>
        <v>1</v>
      </c>
      <c r="J5">
        <f>IF(Table1[[#This Row],[Retraction]]&lt;0,1,0)</f>
        <v>1</v>
      </c>
      <c r="K5">
        <f>IF(AND(D4&lt;0,Table1[[#This Row],[E]]+D4=0),1,0)</f>
        <v>0</v>
      </c>
      <c r="L5">
        <f>MAX(IF(AND(Table1[[#This Row],[IsExtruding]],Table1[[#This Row],[Min Z Reached]]),Table1[[#This Row],[Z]],0),L4)</f>
        <v>0</v>
      </c>
      <c r="M5">
        <f>IF(AND(Table1[[#This Row],[Min Z Reached]]=1,Table1[[#This Row],[IsExtrudingStart]]),1,0)</f>
        <v>0</v>
      </c>
      <c r="N5">
        <f>IF(Table1[[#This Row],[IsZChange]]=1,1,0)+N4</f>
        <v>0</v>
      </c>
      <c r="O5">
        <f>IF(OR(Table1[[#This Row],[Z]]&lt;calc!$A$3,O4=1),1,0)</f>
        <v>0</v>
      </c>
    </row>
    <row r="6" spans="1:15" x14ac:dyDescent="0.25">
      <c r="A6">
        <v>4</v>
      </c>
      <c r="B6">
        <v>0.2</v>
      </c>
      <c r="C6">
        <f>C5+Table1[[#This Row],[E]]</f>
        <v>4</v>
      </c>
      <c r="D6">
        <f>IF(Table1[[#This Row],[E]]+D5&gt;0,0,Table1[[#This Row],[E]]+D5)</f>
        <v>0</v>
      </c>
      <c r="E6">
        <f>IF(D5+Table1[[#This Row],[E]] &gt; 0,D5+Table1[[#This Row],[E]],0)</f>
        <v>0</v>
      </c>
      <c r="F6">
        <f>IF(AND(G5=0,Table1[[#This Row],[IsExtruding]]=1),1,0)</f>
        <v>0</v>
      </c>
      <c r="G6">
        <f>IF(AND(D5=0,Table1[[#This Row],[E]]&gt;D5),1,0)</f>
        <v>0</v>
      </c>
      <c r="H6">
        <f>IF(D5+Table1[[#This Row],[E]]=0,1,0)</f>
        <v>1</v>
      </c>
      <c r="I6">
        <f>IF(AND(D5=0,Table1[[#This Row],[Retraction]]&lt;0),1,0)</f>
        <v>0</v>
      </c>
      <c r="J6">
        <f>IF(Table1[[#This Row],[Retraction]]&lt;0,1,0)</f>
        <v>0</v>
      </c>
      <c r="K6">
        <f>IF(AND(D5&lt;0,Table1[[#This Row],[E]]+D5=0),1,0)</f>
        <v>1</v>
      </c>
      <c r="L6">
        <f>MAX(IF(AND(Table1[[#This Row],[IsExtruding]],Table1[[#This Row],[Min Z Reached]]),Table1[[#This Row],[Z]],0),L5)</f>
        <v>0</v>
      </c>
      <c r="M6">
        <f>IF(AND(Table1[[#This Row],[Min Z Reached]]=1,Table1[[#This Row],[IsExtrudingStart]]),1,0)</f>
        <v>0</v>
      </c>
      <c r="N6">
        <f>IF(Table1[[#This Row],[IsZChange]]=1,1,0)+N5</f>
        <v>0</v>
      </c>
      <c r="O6">
        <f>IF(OR(Table1[[#This Row],[Z]]&lt;calc!$A$3,O5=1),1,0)</f>
        <v>1</v>
      </c>
    </row>
    <row r="7" spans="1:15" x14ac:dyDescent="0.25">
      <c r="A7">
        <v>1</v>
      </c>
      <c r="B7">
        <v>0.2</v>
      </c>
      <c r="C7">
        <f>C6+Table1[[#This Row],[E]]</f>
        <v>5</v>
      </c>
      <c r="D7">
        <f>IF(Table1[[#This Row],[E]]+D6&gt;0,0,Table1[[#This Row],[E]]+D6)</f>
        <v>0</v>
      </c>
      <c r="E7">
        <f>IF(D6+Table1[[#This Row],[E]] &gt; 0,D6+Table1[[#This Row],[E]],0)</f>
        <v>1</v>
      </c>
      <c r="F7">
        <f>IF(AND(G6=0,Table1[[#This Row],[IsExtruding]]=1),1,0)</f>
        <v>1</v>
      </c>
      <c r="G7">
        <f>IF(AND(D6=0,Table1[[#This Row],[E]]&gt;D6),1,0)</f>
        <v>1</v>
      </c>
      <c r="H7">
        <f>IF(D6+Table1[[#This Row],[E]]=0,1,0)</f>
        <v>0</v>
      </c>
      <c r="I7">
        <f>IF(AND(D6=0,Table1[[#This Row],[Retraction]]&lt;0),1,0)</f>
        <v>0</v>
      </c>
      <c r="J7">
        <f>IF(Table1[[#This Row],[Retraction]]&lt;0,1,0)</f>
        <v>0</v>
      </c>
      <c r="K7">
        <f>IF(AND(D6&lt;0,Table1[[#This Row],[E]]+D6=0),1,0)</f>
        <v>0</v>
      </c>
      <c r="L7">
        <f>MAX(IF(AND(Table1[[#This Row],[IsExtruding]],Table1[[#This Row],[Min Z Reached]]),Table1[[#This Row],[Z]],0),L6)</f>
        <v>0.2</v>
      </c>
      <c r="M7">
        <f>IF(AND(Table1[[#This Row],[Min Z Reached]]=1,Table1[[#This Row],[IsExtrudingStart]]),1,0)</f>
        <v>1</v>
      </c>
      <c r="N7">
        <f>IF(Table1[[#This Row],[IsZChange]]=1,1,0)+N6</f>
        <v>1</v>
      </c>
      <c r="O7">
        <f>IF(OR(Table1[[#This Row],[Z]]&lt;calc!$A$3,O6=1),1,0)</f>
        <v>1</v>
      </c>
    </row>
    <row r="8" spans="1:15" x14ac:dyDescent="0.25">
      <c r="A8">
        <v>1</v>
      </c>
      <c r="B8">
        <v>0.2</v>
      </c>
      <c r="C8">
        <f>C7+Table1[[#This Row],[E]]</f>
        <v>6</v>
      </c>
      <c r="D8">
        <f>IF(Table1[[#This Row],[E]]+D7&gt;0,0,Table1[[#This Row],[E]]+D7)</f>
        <v>0</v>
      </c>
      <c r="E8">
        <f>IF(D7+Table1[[#This Row],[E]] &gt; 0,D7+Table1[[#This Row],[E]],0)</f>
        <v>1</v>
      </c>
      <c r="F8">
        <f>IF(AND(G7=0,Table1[[#This Row],[IsExtruding]]=1),1,0)</f>
        <v>0</v>
      </c>
      <c r="G8">
        <f>IF(AND(D7=0,Table1[[#This Row],[E]]&gt;D7),1,0)</f>
        <v>1</v>
      </c>
      <c r="H8">
        <f>IF(D7+Table1[[#This Row],[E]]=0,1,0)</f>
        <v>0</v>
      </c>
      <c r="I8">
        <f>IF(AND(D7=0,Table1[[#This Row],[Retraction]]&lt;0),1,0)</f>
        <v>0</v>
      </c>
      <c r="J8">
        <f>IF(Table1[[#This Row],[Retraction]]&lt;0,1,0)</f>
        <v>0</v>
      </c>
      <c r="K8">
        <f>IF(AND(D7&lt;0,Table1[[#This Row],[E]]+D7=0),1,0)</f>
        <v>0</v>
      </c>
      <c r="L8">
        <f>MAX(IF(AND(Table1[[#This Row],[IsExtruding]],Table1[[#This Row],[Min Z Reached]]),Table1[[#This Row],[Z]],0),L7)</f>
        <v>0.2</v>
      </c>
      <c r="M8">
        <f>IF(AND(Table1[[#This Row],[Min Z Reached]]=1,Table1[[#This Row],[IsExtrudingStart]]),1,0)</f>
        <v>0</v>
      </c>
      <c r="N8">
        <f>IF(Table1[[#This Row],[IsZChange]]=1,1,0)+N7</f>
        <v>1</v>
      </c>
      <c r="O8">
        <f>IF(OR(Table1[[#This Row],[Z]]&lt;calc!$A$3,O7=1),1,0)</f>
        <v>1</v>
      </c>
    </row>
    <row r="9" spans="1:15" x14ac:dyDescent="0.25">
      <c r="A9">
        <v>-4</v>
      </c>
      <c r="B9">
        <v>0.7</v>
      </c>
      <c r="C9">
        <f>C8+Table1[[#This Row],[E]]</f>
        <v>2</v>
      </c>
      <c r="D9">
        <f>IF(Table1[[#This Row],[E]]+D8&gt;0,0,Table1[[#This Row],[E]]+D8)</f>
        <v>-4</v>
      </c>
      <c r="E9">
        <f>IF(D8+Table1[[#This Row],[E]] &gt; 0,D8+Table1[[#This Row],[E]],0)</f>
        <v>0</v>
      </c>
      <c r="F9">
        <f>IF(AND(G8=0,Table1[[#This Row],[IsExtruding]]=1),1,0)</f>
        <v>0</v>
      </c>
      <c r="G9">
        <f>IF(AND(D8=0,Table1[[#This Row],[E]]&gt;D8),1,0)</f>
        <v>0</v>
      </c>
      <c r="H9">
        <f>IF(D8+Table1[[#This Row],[E]]=0,1,0)</f>
        <v>0</v>
      </c>
      <c r="I9">
        <f>IF(AND(D8=0,Table1[[#This Row],[Retraction]]&lt;0),1,0)</f>
        <v>1</v>
      </c>
      <c r="J9">
        <f>IF(Table1[[#This Row],[Retraction]]&lt;0,1,0)</f>
        <v>1</v>
      </c>
      <c r="K9">
        <f>IF(AND(D8&lt;0,Table1[[#This Row],[E]]+D8=0),1,0)</f>
        <v>0</v>
      </c>
      <c r="L9">
        <f>MAX(IF(AND(Table1[[#This Row],[IsExtruding]],Table1[[#This Row],[Min Z Reached]]),Table1[[#This Row],[Z]],0),L8)</f>
        <v>0.2</v>
      </c>
      <c r="M9">
        <f>IF(AND(Table1[[#This Row],[Min Z Reached]]=1,Table1[[#This Row],[IsExtrudingStart]]),1,0)</f>
        <v>0</v>
      </c>
      <c r="N9">
        <f>IF(Table1[[#This Row],[IsZChange]]=1,1,0)+N8</f>
        <v>1</v>
      </c>
      <c r="O9">
        <f>IF(OR(Table1[[#This Row],[Z]]&lt;calc!$A$3,O8=1),1,0)</f>
        <v>1</v>
      </c>
    </row>
    <row r="10" spans="1:15" x14ac:dyDescent="0.25">
      <c r="A10">
        <v>0</v>
      </c>
      <c r="B10">
        <v>0.7</v>
      </c>
      <c r="C10">
        <f>C9+Table1[[#This Row],[E]]</f>
        <v>2</v>
      </c>
      <c r="D10">
        <f>IF(Table1[[#This Row],[E]]+D9&gt;0,0,Table1[[#This Row],[E]]+D9)</f>
        <v>-4</v>
      </c>
      <c r="E10">
        <f>IF(D9+Table1[[#This Row],[E]] &gt; 0,D9+Table1[[#This Row],[E]],0)</f>
        <v>0</v>
      </c>
      <c r="F10">
        <f>IF(AND(G9=0,Table1[[#This Row],[IsExtruding]]=1),1,0)</f>
        <v>0</v>
      </c>
      <c r="G10">
        <f>IF(AND(D9=0,Table1[[#This Row],[E]]&gt;D9),1,0)</f>
        <v>0</v>
      </c>
      <c r="H10">
        <f>IF(D9+Table1[[#This Row],[E]]=0,1,0)</f>
        <v>0</v>
      </c>
      <c r="I10">
        <f>IF(AND(D9=0,Table1[[#This Row],[Retraction]]&lt;0),1,0)</f>
        <v>0</v>
      </c>
      <c r="J10">
        <f>IF(Table1[[#This Row],[Retraction]]&lt;0,1,0)</f>
        <v>1</v>
      </c>
      <c r="K10">
        <f>IF(AND(D9&lt;0,Table1[[#This Row],[E]]+D9=0),1,0)</f>
        <v>0</v>
      </c>
      <c r="L10">
        <f>MAX(IF(AND(Table1[[#This Row],[IsExtruding]],Table1[[#This Row],[Min Z Reached]]),Table1[[#This Row],[Z]],0),L9)</f>
        <v>0.2</v>
      </c>
      <c r="M10">
        <f>IF(AND(Table1[[#This Row],[Min Z Reached]]=1,Table1[[#This Row],[IsExtrudingStart]]),1,0)</f>
        <v>0</v>
      </c>
      <c r="N10">
        <f>IF(Table1[[#This Row],[IsZChange]]=1,1,0)+N9</f>
        <v>1</v>
      </c>
      <c r="O10">
        <f>IF(OR(Table1[[#This Row],[Z]]&lt;calc!$A$3,O9=1),1,0)</f>
        <v>1</v>
      </c>
    </row>
    <row r="11" spans="1:15" x14ac:dyDescent="0.25">
      <c r="A11">
        <v>0</v>
      </c>
      <c r="B11">
        <v>0.7</v>
      </c>
      <c r="C11">
        <f>C10+Table1[[#This Row],[E]]</f>
        <v>2</v>
      </c>
      <c r="D11">
        <f>IF(Table1[[#This Row],[E]]+D10&gt;0,0,Table1[[#This Row],[E]]+D10)</f>
        <v>-4</v>
      </c>
      <c r="E11">
        <f>IF(D10+Table1[[#This Row],[E]] &gt; 0,D10+Table1[[#This Row],[E]],0)</f>
        <v>0</v>
      </c>
      <c r="F11">
        <f>IF(AND(G10=0,Table1[[#This Row],[IsExtruding]]=1),1,0)</f>
        <v>0</v>
      </c>
      <c r="G11">
        <f>IF(AND(D10=0,Table1[[#This Row],[E]]&gt;D10),1,0)</f>
        <v>0</v>
      </c>
      <c r="H11">
        <f>IF(D10+Table1[[#This Row],[E]]=0,1,0)</f>
        <v>0</v>
      </c>
      <c r="I11">
        <f>IF(AND(D10=0,Table1[[#This Row],[Retraction]]&lt;0),1,0)</f>
        <v>0</v>
      </c>
      <c r="J11">
        <f>IF(Table1[[#This Row],[Retraction]]&lt;0,1,0)</f>
        <v>1</v>
      </c>
      <c r="K11">
        <f>IF(AND(D10&lt;0,Table1[[#This Row],[E]]+D10=0),1,0)</f>
        <v>0</v>
      </c>
      <c r="L11">
        <f>MAX(IF(AND(Table1[[#This Row],[IsExtruding]],Table1[[#This Row],[Min Z Reached]]),Table1[[#This Row],[Z]],0),L10)</f>
        <v>0.2</v>
      </c>
      <c r="M11">
        <f>IF(AND(Table1[[#This Row],[Min Z Reached]]=1,Table1[[#This Row],[IsExtrudingStart]]),1,0)</f>
        <v>0</v>
      </c>
      <c r="N11">
        <f>IF(Table1[[#This Row],[IsZChange]]=1,1,0)+N10</f>
        <v>1</v>
      </c>
      <c r="O11">
        <f>IF(OR(Table1[[#This Row],[Z]]&lt;calc!$A$3,O10=1),1,0)</f>
        <v>1</v>
      </c>
    </row>
    <row r="12" spans="1:15" x14ac:dyDescent="0.25">
      <c r="A12">
        <v>0</v>
      </c>
      <c r="B12">
        <v>0.7</v>
      </c>
      <c r="C12">
        <f>C11+Table1[[#This Row],[E]]</f>
        <v>2</v>
      </c>
      <c r="D12">
        <f>IF(Table1[[#This Row],[E]]+D11&gt;0,0,Table1[[#This Row],[E]]+D11)</f>
        <v>-4</v>
      </c>
      <c r="E12">
        <f>IF(D11+Table1[[#This Row],[E]] &gt; 0,D11+Table1[[#This Row],[E]],0)</f>
        <v>0</v>
      </c>
      <c r="F12">
        <f>IF(AND(G11=0,Table1[[#This Row],[IsExtruding]]=1),1,0)</f>
        <v>0</v>
      </c>
      <c r="G12">
        <f>IF(AND(D11=0,Table1[[#This Row],[E]]&gt;D11),1,0)</f>
        <v>0</v>
      </c>
      <c r="H12">
        <f>IF(D11+Table1[[#This Row],[E]]=0,1,0)</f>
        <v>0</v>
      </c>
      <c r="I12">
        <f>IF(AND(D11=0,Table1[[#This Row],[Retraction]]&lt;0),1,0)</f>
        <v>0</v>
      </c>
      <c r="J12">
        <f>IF(Table1[[#This Row],[Retraction]]&lt;0,1,0)</f>
        <v>1</v>
      </c>
      <c r="K12">
        <f>IF(AND(D11&lt;0,Table1[[#This Row],[E]]+D11=0),1,0)</f>
        <v>0</v>
      </c>
      <c r="L12">
        <f>MAX(IF(AND(Table1[[#This Row],[IsExtruding]],Table1[[#This Row],[Min Z Reached]]),Table1[[#This Row],[Z]],0),L11)</f>
        <v>0.2</v>
      </c>
      <c r="M12">
        <f>IF(AND(Table1[[#This Row],[Min Z Reached]]=1,Table1[[#This Row],[IsExtrudingStart]]),1,0)</f>
        <v>0</v>
      </c>
      <c r="N12">
        <f>IF(Table1[[#This Row],[IsZChange]]=1,1,0)+N11</f>
        <v>1</v>
      </c>
      <c r="O12">
        <f>IF(OR(Table1[[#This Row],[Z]]&lt;calc!$A$3,O11=1),1,0)</f>
        <v>1</v>
      </c>
    </row>
    <row r="13" spans="1:15" x14ac:dyDescent="0.25">
      <c r="A13">
        <v>4</v>
      </c>
      <c r="B13">
        <v>0.7</v>
      </c>
      <c r="C13">
        <f>C12+Table1[[#This Row],[E]]</f>
        <v>6</v>
      </c>
      <c r="D13">
        <f>IF(Table1[[#This Row],[E]]+D12&gt;0,0,Table1[[#This Row],[E]]+D12)</f>
        <v>0</v>
      </c>
      <c r="E13">
        <f>IF(D12+Table1[[#This Row],[E]] &gt; 0,D12+Table1[[#This Row],[E]],0)</f>
        <v>0</v>
      </c>
      <c r="F13">
        <f>IF(AND(G12=0,Table1[[#This Row],[IsExtruding]]=1),1,0)</f>
        <v>0</v>
      </c>
      <c r="G13">
        <f>IF(AND(D12=0,Table1[[#This Row],[E]]&gt;D12),1,0)</f>
        <v>0</v>
      </c>
      <c r="H13">
        <f>IF(D12+Table1[[#This Row],[E]]=0,1,0)</f>
        <v>1</v>
      </c>
      <c r="I13">
        <f>IF(AND(D12=0,Table1[[#This Row],[Retraction]]&lt;0),1,0)</f>
        <v>0</v>
      </c>
      <c r="J13">
        <f>IF(Table1[[#This Row],[Retraction]]&lt;0,1,0)</f>
        <v>0</v>
      </c>
      <c r="K13">
        <f>IF(AND(D12&lt;0,Table1[[#This Row],[E]]+D12=0),1,0)</f>
        <v>1</v>
      </c>
      <c r="L13">
        <f>MAX(IF(AND(Table1[[#This Row],[IsExtruding]],Table1[[#This Row],[Min Z Reached]]),Table1[[#This Row],[Z]],0),L12)</f>
        <v>0.2</v>
      </c>
      <c r="M13">
        <f>IF(AND(Table1[[#This Row],[Min Z Reached]]=1,Table1[[#This Row],[IsExtrudingStart]]),1,0)</f>
        <v>0</v>
      </c>
      <c r="N13">
        <f>IF(Table1[[#This Row],[IsZChange]]=1,1,0)+N12</f>
        <v>1</v>
      </c>
      <c r="O13">
        <f>IF(OR(Table1[[#This Row],[Z]]&lt;calc!$A$3,O12=1),1,0)</f>
        <v>1</v>
      </c>
    </row>
    <row r="14" spans="1:15" x14ac:dyDescent="0.25">
      <c r="A14">
        <v>0</v>
      </c>
      <c r="B14">
        <v>0.2</v>
      </c>
      <c r="C14">
        <f>C13+Table1[[#This Row],[E]]</f>
        <v>6</v>
      </c>
      <c r="D14">
        <f>IF(Table1[[#This Row],[E]]+D13&gt;0,0,Table1[[#This Row],[E]]+D13)</f>
        <v>0</v>
      </c>
      <c r="E14">
        <f>IF(D13+Table1[[#This Row],[E]] &gt; 0,D13+Table1[[#This Row],[E]],0)</f>
        <v>0</v>
      </c>
      <c r="F14">
        <f>IF(AND(G13=0,Table1[[#This Row],[IsExtruding]]=1),1,0)</f>
        <v>0</v>
      </c>
      <c r="G14">
        <f>IF(AND(D13=0,Table1[[#This Row],[E]]&gt;D13),1,0)</f>
        <v>0</v>
      </c>
      <c r="H14">
        <f>IF(D13+Table1[[#This Row],[E]]=0,1,0)</f>
        <v>1</v>
      </c>
      <c r="I14">
        <f>IF(AND(D13=0,Table1[[#This Row],[Retraction]]&lt;0),1,0)</f>
        <v>0</v>
      </c>
      <c r="J14">
        <f>IF(Table1[[#This Row],[Retraction]]&lt;0,1,0)</f>
        <v>0</v>
      </c>
      <c r="K14">
        <f>IF(AND(D13&lt;0,Table1[[#This Row],[E]]+D13=0),1,0)</f>
        <v>0</v>
      </c>
      <c r="L14">
        <f>MAX(IF(AND(Table1[[#This Row],[IsExtruding]],Table1[[#This Row],[Min Z Reached]]),Table1[[#This Row],[Z]],0),L13)</f>
        <v>0.2</v>
      </c>
      <c r="M14">
        <f>IF(AND(Table1[[#This Row],[Min Z Reached]]=1,Table1[[#This Row],[IsExtrudingStart]]),1,0)</f>
        <v>0</v>
      </c>
      <c r="N14">
        <f>IF(Table1[[#This Row],[IsZChange]]=1,1,0)+N13</f>
        <v>1</v>
      </c>
      <c r="O14">
        <f>IF(OR(Table1[[#This Row],[Z]]&lt;calc!$A$3,O13=1),1,0)</f>
        <v>1</v>
      </c>
    </row>
    <row r="15" spans="1:15" x14ac:dyDescent="0.25">
      <c r="A15">
        <v>0</v>
      </c>
      <c r="B15">
        <v>0.2</v>
      </c>
      <c r="C15">
        <f>C14+Table1[[#This Row],[E]]</f>
        <v>6</v>
      </c>
      <c r="D15">
        <f>IF(Table1[[#This Row],[E]]+D14&gt;0,0,Table1[[#This Row],[E]]+D14)</f>
        <v>0</v>
      </c>
      <c r="E15">
        <f>IF(D14+Table1[[#This Row],[E]] &gt; 0,D14+Table1[[#This Row],[E]],0)</f>
        <v>0</v>
      </c>
      <c r="F15">
        <f>IF(AND(G14=0,Table1[[#This Row],[IsExtruding]]=1),1,0)</f>
        <v>0</v>
      </c>
      <c r="G15">
        <f>IF(AND(D14=0,Table1[[#This Row],[E]]&gt;D14),1,0)</f>
        <v>0</v>
      </c>
      <c r="H15">
        <f>IF(D14+Table1[[#This Row],[E]]=0,1,0)</f>
        <v>1</v>
      </c>
      <c r="I15">
        <f>IF(AND(D14=0,Table1[[#This Row],[Retraction]]&lt;0),1,0)</f>
        <v>0</v>
      </c>
      <c r="J15">
        <f>IF(Table1[[#This Row],[Retraction]]&lt;0,1,0)</f>
        <v>0</v>
      </c>
      <c r="K15">
        <f>IF(AND(D14&lt;0,Table1[[#This Row],[E]]+D14=0),1,0)</f>
        <v>0</v>
      </c>
      <c r="L15">
        <f>MAX(IF(AND(Table1[[#This Row],[IsExtruding]],Table1[[#This Row],[Min Z Reached]]),Table1[[#This Row],[Z]],0),L14)</f>
        <v>0.2</v>
      </c>
      <c r="M15">
        <f>IF(AND(Table1[[#This Row],[Min Z Reached]]=1,Table1[[#This Row],[IsExtrudingStart]]),1,0)</f>
        <v>0</v>
      </c>
      <c r="N15">
        <f>IF(Table1[[#This Row],[IsZChange]]=1,1,0)+N14</f>
        <v>1</v>
      </c>
      <c r="O15">
        <f>IF(OR(Table1[[#This Row],[Z]]&lt;calc!$A$3,O14=1),1,0)</f>
        <v>1</v>
      </c>
    </row>
    <row r="16" spans="1:15" x14ac:dyDescent="0.25">
      <c r="A16">
        <v>-4</v>
      </c>
      <c r="B16">
        <v>0.2</v>
      </c>
      <c r="C16">
        <v>0</v>
      </c>
      <c r="D16">
        <f>IF(Table1[[#This Row],[E]]+D15&gt;0,0,Table1[[#This Row],[E]]+D15)</f>
        <v>-4</v>
      </c>
      <c r="E16">
        <f>IF(D15+Table1[[#This Row],[E]] &gt; 0,D15+Table1[[#This Row],[E]],0)</f>
        <v>0</v>
      </c>
      <c r="F16">
        <f>IF(AND(G15=0,Table1[[#This Row],[IsExtruding]]=1),1,0)</f>
        <v>0</v>
      </c>
      <c r="G16">
        <f>IF(AND(D15=0,Table1[[#This Row],[E]]&gt;D15),1,0)</f>
        <v>0</v>
      </c>
      <c r="H16">
        <f>IF(D15+Table1[[#This Row],[E]]=0,1,0)</f>
        <v>0</v>
      </c>
      <c r="I16">
        <f>IF(AND(D15=0,Table1[[#This Row],[Retraction]]&lt;0),1,0)</f>
        <v>1</v>
      </c>
      <c r="J16">
        <f>IF(Table1[[#This Row],[Retraction]]&lt;0,1,0)</f>
        <v>1</v>
      </c>
      <c r="K16">
        <f>IF(AND(D15&lt;0,Table1[[#This Row],[E]]+D15=0),1,0)</f>
        <v>0</v>
      </c>
      <c r="L16">
        <f>MAX(IF(AND(Table1[[#This Row],[IsExtruding]],Table1[[#This Row],[Min Z Reached]]),Table1[[#This Row],[Z]],0),L15)</f>
        <v>0.2</v>
      </c>
      <c r="M16">
        <f>IF(AND(Table1[[#This Row],[Min Z Reached]]=1,Table1[[#This Row],[IsExtrudingStart]]),1,0)</f>
        <v>0</v>
      </c>
      <c r="N16">
        <f>IF(Table1[[#This Row],[IsZChange]]=1,1,0)+N15</f>
        <v>1</v>
      </c>
      <c r="O16">
        <f>IF(OR(Table1[[#This Row],[Z]]&lt;calc!$A$3,O15=1),1,0)</f>
        <v>1</v>
      </c>
    </row>
    <row r="17" spans="1:15" x14ac:dyDescent="0.25">
      <c r="A17">
        <v>0</v>
      </c>
      <c r="B17">
        <v>0.7</v>
      </c>
      <c r="C17">
        <f>C16+Table1[[#This Row],[E]]</f>
        <v>0</v>
      </c>
      <c r="D17">
        <f>IF(Table1[[#This Row],[E]]+D16&gt;0,0,Table1[[#This Row],[E]]+D16)</f>
        <v>-4</v>
      </c>
      <c r="E17">
        <f>IF(D16+Table1[[#This Row],[E]] &gt; 0,D16+Table1[[#This Row],[E]],0)</f>
        <v>0</v>
      </c>
      <c r="F17">
        <f>IF(AND(G16=0,Table1[[#This Row],[IsExtruding]]=1),1,0)</f>
        <v>0</v>
      </c>
      <c r="G17">
        <f>IF(AND(D16=0,Table1[[#This Row],[E]]&gt;D16),1,0)</f>
        <v>0</v>
      </c>
      <c r="H17">
        <f>IF(D16+Table1[[#This Row],[E]]=0,1,0)</f>
        <v>0</v>
      </c>
      <c r="I17">
        <f>IF(AND(D16=0,Table1[[#This Row],[Retraction]]&lt;0),1,0)</f>
        <v>0</v>
      </c>
      <c r="J17">
        <f>IF(Table1[[#This Row],[Retraction]]&lt;0,1,0)</f>
        <v>1</v>
      </c>
      <c r="K17">
        <f>IF(AND(D16&lt;0,Table1[[#This Row],[E]]+D16=0),1,0)</f>
        <v>0</v>
      </c>
      <c r="L17">
        <f>MAX(IF(AND(Table1[[#This Row],[IsExtruding]],Table1[[#This Row],[Min Z Reached]]),Table1[[#This Row],[Z]],0),L16)</f>
        <v>0.2</v>
      </c>
      <c r="M17">
        <f>IF(AND(Table1[[#This Row],[Min Z Reached]]=1,Table1[[#This Row],[IsExtrudingStart]]),1,0)</f>
        <v>0</v>
      </c>
      <c r="N17">
        <f>IF(Table1[[#This Row],[IsZChange]]=1,1,0)+N16</f>
        <v>1</v>
      </c>
      <c r="O17">
        <f>IF(OR(Table1[[#This Row],[Z]]&lt;calc!$A$3,O16=1),1,0)</f>
        <v>1</v>
      </c>
    </row>
    <row r="18" spans="1:15" x14ac:dyDescent="0.25">
      <c r="A18">
        <v>0</v>
      </c>
      <c r="B18">
        <v>0.7</v>
      </c>
      <c r="C18">
        <f>C17+Table1[[#This Row],[E]]</f>
        <v>0</v>
      </c>
      <c r="D18">
        <f>IF(Table1[[#This Row],[E]]+D17&gt;0,0,Table1[[#This Row],[E]]+D17)</f>
        <v>-4</v>
      </c>
      <c r="E18">
        <f>IF(D17+Table1[[#This Row],[E]] &gt; 0,D17+Table1[[#This Row],[E]],0)</f>
        <v>0</v>
      </c>
      <c r="F18">
        <f>IF(AND(G17=0,Table1[[#This Row],[IsExtruding]]=1),1,0)</f>
        <v>0</v>
      </c>
      <c r="G18">
        <f>IF(AND(D17=0,Table1[[#This Row],[E]]&gt;D17),1,0)</f>
        <v>0</v>
      </c>
      <c r="H18">
        <f>IF(D17+Table1[[#This Row],[E]]=0,1,0)</f>
        <v>0</v>
      </c>
      <c r="I18">
        <f>IF(AND(D17=0,Table1[[#This Row],[Retraction]]&lt;0),1,0)</f>
        <v>0</v>
      </c>
      <c r="J18">
        <f>IF(Table1[[#This Row],[Retraction]]&lt;0,1,0)</f>
        <v>1</v>
      </c>
      <c r="K18">
        <f>IF(AND(D17&lt;0,Table1[[#This Row],[E]]+D17=0),1,0)</f>
        <v>0</v>
      </c>
      <c r="L18">
        <f>MAX(IF(AND(Table1[[#This Row],[IsExtruding]],Table1[[#This Row],[Min Z Reached]]),Table1[[#This Row],[Z]],0),L17)</f>
        <v>0.2</v>
      </c>
      <c r="M18">
        <f>IF(AND(Table1[[#This Row],[Min Z Reached]]=1,Table1[[#This Row],[IsExtrudingStart]]),1,0)</f>
        <v>0</v>
      </c>
      <c r="N18">
        <f>IF(Table1[[#This Row],[IsZChange]]=1,1,0)+N17</f>
        <v>1</v>
      </c>
      <c r="O18">
        <f>IF(OR(Table1[[#This Row],[Z]]&lt;calc!$A$3,O17=1),1,0)</f>
        <v>1</v>
      </c>
    </row>
    <row r="19" spans="1:15" x14ac:dyDescent="0.25">
      <c r="A19">
        <v>0</v>
      </c>
      <c r="B19">
        <v>0.7</v>
      </c>
      <c r="C19">
        <f>C18+Table1[[#This Row],[E]]</f>
        <v>0</v>
      </c>
      <c r="D19">
        <f>IF(Table1[[#This Row],[E]]+D18&gt;0,0,Table1[[#This Row],[E]]+D18)</f>
        <v>-4</v>
      </c>
      <c r="E19">
        <f>IF(D18+Table1[[#This Row],[E]] &gt; 0,D18+Table1[[#This Row],[E]],0)</f>
        <v>0</v>
      </c>
      <c r="F19">
        <f>IF(AND(G18=0,Table1[[#This Row],[IsExtruding]]=1),1,0)</f>
        <v>0</v>
      </c>
      <c r="G19">
        <f>IF(AND(D18=0,Table1[[#This Row],[E]]&gt;D18),1,0)</f>
        <v>0</v>
      </c>
      <c r="H19">
        <f>IF(D18+Table1[[#This Row],[E]]=0,1,0)</f>
        <v>0</v>
      </c>
      <c r="I19">
        <f>IF(AND(D18=0,Table1[[#This Row],[Retraction]]&lt;0),1,0)</f>
        <v>0</v>
      </c>
      <c r="J19">
        <f>IF(Table1[[#This Row],[Retraction]]&lt;0,1,0)</f>
        <v>1</v>
      </c>
      <c r="K19">
        <f>IF(AND(D18&lt;0,Table1[[#This Row],[E]]+D18=0),1,0)</f>
        <v>0</v>
      </c>
      <c r="L19">
        <f>MAX(IF(AND(Table1[[#This Row],[IsExtruding]],Table1[[#This Row],[Min Z Reached]]),Table1[[#This Row],[Z]],0),L18)</f>
        <v>0.2</v>
      </c>
      <c r="M19">
        <f>IF(AND(Table1[[#This Row],[Min Z Reached]]=1,Table1[[#This Row],[IsExtrudingStart]]),1,0)</f>
        <v>0</v>
      </c>
      <c r="N19">
        <f>IF(Table1[[#This Row],[IsZChange]]=1,1,0)+N18</f>
        <v>1</v>
      </c>
      <c r="O19">
        <f>IF(OR(Table1[[#This Row],[Z]]&lt;calc!$A$3,O18=1),1,0)</f>
        <v>1</v>
      </c>
    </row>
    <row r="20" spans="1:15" x14ac:dyDescent="0.25">
      <c r="A20">
        <v>4</v>
      </c>
      <c r="B20">
        <v>0.2</v>
      </c>
      <c r="C20">
        <f>C19+Table1[[#This Row],[E]]</f>
        <v>4</v>
      </c>
      <c r="D20">
        <f>IF(Table1[[#This Row],[E]]+D19&gt;0,0,Table1[[#This Row],[E]]+D19)</f>
        <v>0</v>
      </c>
      <c r="E20">
        <f>IF(D19+Table1[[#This Row],[E]] &gt; 0,D19+Table1[[#This Row],[E]],0)</f>
        <v>0</v>
      </c>
      <c r="F20">
        <f>IF(AND(G19=0,Table1[[#This Row],[IsExtruding]]=1),1,0)</f>
        <v>0</v>
      </c>
      <c r="G20">
        <f>IF(AND(D19=0,Table1[[#This Row],[E]]&gt;D19),1,0)</f>
        <v>0</v>
      </c>
      <c r="H20">
        <f>IF(D19+Table1[[#This Row],[E]]=0,1,0)</f>
        <v>1</v>
      </c>
      <c r="I20">
        <f>IF(AND(D19=0,Table1[[#This Row],[Retraction]]&lt;0),1,0)</f>
        <v>0</v>
      </c>
      <c r="J20">
        <f>IF(Table1[[#This Row],[Retraction]]&lt;0,1,0)</f>
        <v>0</v>
      </c>
      <c r="K20">
        <f>IF(AND(D19&lt;0,Table1[[#This Row],[E]]+D19=0),1,0)</f>
        <v>1</v>
      </c>
      <c r="L20">
        <f>MAX(IF(AND(Table1[[#This Row],[IsExtruding]],Table1[[#This Row],[Min Z Reached]]),Table1[[#This Row],[Z]],0),L19)</f>
        <v>0.2</v>
      </c>
      <c r="M20">
        <f>IF(AND(Table1[[#This Row],[Min Z Reached]]=1,Table1[[#This Row],[IsExtrudingStart]]),1,0)</f>
        <v>0</v>
      </c>
      <c r="N20">
        <f>IF(Table1[[#This Row],[IsZChange]]=1,1,0)+N19</f>
        <v>1</v>
      </c>
      <c r="O20">
        <f>IF(OR(Table1[[#This Row],[Z]]&lt;calc!$A$3,O19=1),1,0)</f>
        <v>1</v>
      </c>
    </row>
    <row r="21" spans="1:15" x14ac:dyDescent="0.25">
      <c r="A21">
        <v>-4</v>
      </c>
      <c r="B21">
        <v>0.2</v>
      </c>
      <c r="C21">
        <f>C20+Table1[[#This Row],[E]]</f>
        <v>0</v>
      </c>
      <c r="D21">
        <f>IF(Table1[[#This Row],[E]]+D20&gt;0,0,Table1[[#This Row],[E]]+D20)</f>
        <v>-4</v>
      </c>
      <c r="E21">
        <f>IF(D20+Table1[[#This Row],[E]] &gt; 0,D20+Table1[[#This Row],[E]],0)</f>
        <v>0</v>
      </c>
      <c r="F21">
        <f>IF(AND(G20=0,Table1[[#This Row],[IsExtruding]]=1),1,0)</f>
        <v>0</v>
      </c>
      <c r="G21">
        <f>IF(AND(D20=0,Table1[[#This Row],[E]]&gt;D20),1,0)</f>
        <v>0</v>
      </c>
      <c r="H21">
        <f>IF(D20+Table1[[#This Row],[E]]=0,1,0)</f>
        <v>0</v>
      </c>
      <c r="I21">
        <f>IF(AND(D20=0,Table1[[#This Row],[Retraction]]&lt;0),1,0)</f>
        <v>1</v>
      </c>
      <c r="J21">
        <f>IF(Table1[[#This Row],[Retraction]]&lt;0,1,0)</f>
        <v>1</v>
      </c>
      <c r="K21">
        <f>IF(AND(D20&lt;0,Table1[[#This Row],[E]]+D20=0),1,0)</f>
        <v>0</v>
      </c>
      <c r="L21">
        <f>MAX(IF(AND(Table1[[#This Row],[IsExtruding]],Table1[[#This Row],[Min Z Reached]]),Table1[[#This Row],[Z]],0),L20)</f>
        <v>0.2</v>
      </c>
      <c r="M21">
        <f>IF(AND(Table1[[#This Row],[Min Z Reached]]=1,Table1[[#This Row],[IsExtrudingStart]]),1,0)</f>
        <v>0</v>
      </c>
      <c r="N21">
        <f>IF(Table1[[#This Row],[IsZChange]]=1,1,0)+N20</f>
        <v>1</v>
      </c>
      <c r="O21">
        <f>IF(OR(Table1[[#This Row],[Z]]&lt;calc!$A$3,O20=1),1,0)</f>
        <v>1</v>
      </c>
    </row>
    <row r="22" spans="1:15" x14ac:dyDescent="0.25">
      <c r="A22">
        <v>0</v>
      </c>
      <c r="B22">
        <v>0.9</v>
      </c>
      <c r="C22">
        <f>C21+Table1[[#This Row],[E]]</f>
        <v>0</v>
      </c>
      <c r="D22">
        <f>IF(Table1[[#This Row],[E]]+D21&gt;0,0,Table1[[#This Row],[E]]+D21)</f>
        <v>-4</v>
      </c>
      <c r="E22">
        <f>IF(D21+Table1[[#This Row],[E]] &gt; 0,D21+Table1[[#This Row],[E]],0)</f>
        <v>0</v>
      </c>
      <c r="F22">
        <f>IF(AND(G21=0,Table1[[#This Row],[IsExtruding]]=1),1,0)</f>
        <v>0</v>
      </c>
      <c r="G22">
        <f>IF(AND(D21=0,Table1[[#This Row],[E]]&gt;D21),1,0)</f>
        <v>0</v>
      </c>
      <c r="H22">
        <f>IF(D21+Table1[[#This Row],[E]]=0,1,0)</f>
        <v>0</v>
      </c>
      <c r="I22">
        <f>IF(AND(D21=0,Table1[[#This Row],[Retraction]]&lt;0),1,0)</f>
        <v>0</v>
      </c>
      <c r="J22">
        <f>IF(Table1[[#This Row],[Retraction]]&lt;0,1,0)</f>
        <v>1</v>
      </c>
      <c r="K22">
        <f>IF(AND(D21&lt;0,Table1[[#This Row],[E]]+D21=0),1,0)</f>
        <v>0</v>
      </c>
      <c r="L22">
        <f>MAX(IF(AND(Table1[[#This Row],[IsExtruding]],Table1[[#This Row],[Min Z Reached]]),Table1[[#This Row],[Z]],0),L21)</f>
        <v>0.2</v>
      </c>
      <c r="M22">
        <f>IF(AND(Table1[[#This Row],[Min Z Reached]]=1,Table1[[#This Row],[IsExtrudingStart]]),1,0)</f>
        <v>0</v>
      </c>
      <c r="N22">
        <f>IF(Table1[[#This Row],[IsZChange]]=1,1,0)+N21</f>
        <v>1</v>
      </c>
      <c r="O22">
        <f>IF(OR(Table1[[#This Row],[Z]]&lt;calc!$A$3,O21=1),1,0)</f>
        <v>1</v>
      </c>
    </row>
    <row r="23" spans="1:15" x14ac:dyDescent="0.25">
      <c r="A23">
        <v>4</v>
      </c>
      <c r="B23">
        <v>0.4</v>
      </c>
      <c r="C23">
        <f>C22+Table1[[#This Row],[E]]</f>
        <v>4</v>
      </c>
      <c r="D23" s="1">
        <f>Table1[[#This Row],[E]]+D22</f>
        <v>0</v>
      </c>
      <c r="E23">
        <f>IF(D22+Table1[[#This Row],[E]] &gt; 0,D22+Table1[[#This Row],[E]],0)</f>
        <v>0</v>
      </c>
      <c r="F23">
        <f>IF(AND(G22=0,Table1[[#This Row],[IsExtruding]]=1),1,0)</f>
        <v>0</v>
      </c>
      <c r="G23">
        <f>IF(AND(D22=0,Table1[[#This Row],[E]]&gt;D22),1,0)</f>
        <v>0</v>
      </c>
      <c r="H23">
        <f>IF(D22+Table1[[#This Row],[E]]=0,1,0)</f>
        <v>1</v>
      </c>
      <c r="I23">
        <f>IF(AND(D22=0,Table1[[#This Row],[Retraction]]&lt;0),1,0)</f>
        <v>0</v>
      </c>
      <c r="J23">
        <f>IF(Table1[[#This Row],[Retraction]]&lt;0,1,0)</f>
        <v>0</v>
      </c>
      <c r="K23">
        <f>IF(AND(D22&lt;0,Table1[[#This Row],[E]]+D22=0),1,0)</f>
        <v>1</v>
      </c>
      <c r="L23">
        <f>MAX(IF(AND(Table1[[#This Row],[IsExtruding]],Table1[[#This Row],[Min Z Reached]]),Table1[[#This Row],[Z]],0),L22)</f>
        <v>0.2</v>
      </c>
      <c r="M23">
        <f>IF(AND(Table1[[#This Row],[Min Z Reached]]=1,Table1[[#This Row],[IsExtrudingStart]]),1,0)</f>
        <v>0</v>
      </c>
      <c r="N23">
        <f>IF(Table1[[#This Row],[IsZChange]]=1,1,0)+N22</f>
        <v>1</v>
      </c>
      <c r="O23">
        <f>IF(OR(Table1[[#This Row],[Z]]&lt;calc!$A$3,O22=1),1,0)</f>
        <v>1</v>
      </c>
    </row>
    <row r="24" spans="1:15" x14ac:dyDescent="0.25">
      <c r="A24">
        <v>4</v>
      </c>
      <c r="B24">
        <v>0.4</v>
      </c>
      <c r="C24">
        <f>C23+Table1[[#This Row],[E]]</f>
        <v>8</v>
      </c>
      <c r="D24" s="1">
        <f>Table1[[#This Row],[E]]+D23</f>
        <v>4</v>
      </c>
      <c r="E24">
        <f>IF(D23+Table1[[#This Row],[E]] &gt; 0,D23+Table1[[#This Row],[E]],0)</f>
        <v>4</v>
      </c>
      <c r="F24">
        <f>IF(AND(G23=0,Table1[[#This Row],[IsExtruding]]=1),1,0)</f>
        <v>1</v>
      </c>
      <c r="G24">
        <f>IF(AND(D23=0,Table1[[#This Row],[E]]&gt;D23),1,0)</f>
        <v>1</v>
      </c>
      <c r="H24">
        <f>IF(D23+Table1[[#This Row],[E]]=0,1,0)</f>
        <v>0</v>
      </c>
      <c r="I24">
        <f>IF(AND(D23=0,Table1[[#This Row],[Retraction]]&lt;0),1,0)</f>
        <v>0</v>
      </c>
      <c r="J24">
        <f>IF(Table1[[#This Row],[Retraction]]&lt;0,1,0)</f>
        <v>0</v>
      </c>
      <c r="K24">
        <f>IF(AND(D23&lt;0,Table1[[#This Row],[E]]+D23=0),1,0)</f>
        <v>0</v>
      </c>
      <c r="L24">
        <f>MAX(IF(AND(Table1[[#This Row],[IsExtruding]],Table1[[#This Row],[Min Z Reached]]),Table1[[#This Row],[Z]],0),L23)</f>
        <v>0.4</v>
      </c>
      <c r="M24">
        <f>IF(AND(Table1[[#This Row],[Min Z Reached]]=1,Table1[[#This Row],[IsExtrudingStart]]),1,0)</f>
        <v>1</v>
      </c>
      <c r="N24">
        <f>IF(Table1[[#This Row],[IsZChange]]=1,1,0)+N23</f>
        <v>2</v>
      </c>
      <c r="O24">
        <f>IF(OR(Table1[[#This Row],[Z]]&lt;calc!$A$3,O23=1),1,0)</f>
        <v>1</v>
      </c>
    </row>
    <row r="25" spans="1:15" x14ac:dyDescent="0.25">
      <c r="A25">
        <v>-4</v>
      </c>
      <c r="B25">
        <v>0.9</v>
      </c>
      <c r="C25">
        <f>C24+Table1[[#This Row],[E]]</f>
        <v>4</v>
      </c>
      <c r="D25" s="1">
        <f>Table1[[#This Row],[E]]+D24</f>
        <v>0</v>
      </c>
      <c r="E25">
        <f>IF(D24+Table1[[#This Row],[E]] &gt; 0,D24+Table1[[#This Row],[E]],0)</f>
        <v>0</v>
      </c>
      <c r="F25">
        <f>IF(AND(G24=0,Table1[[#This Row],[IsExtruding]]=1),1,0)</f>
        <v>0</v>
      </c>
      <c r="G25">
        <f>IF(AND(D24=0,Table1[[#This Row],[E]]&gt;D24),1,0)</f>
        <v>0</v>
      </c>
      <c r="H25">
        <f>IF(D24+Table1[[#This Row],[E]]=0,1,0)</f>
        <v>1</v>
      </c>
      <c r="I25">
        <f>IF(AND(D24=0,Table1[[#This Row],[Retraction]]&lt;0),1,0)</f>
        <v>0</v>
      </c>
      <c r="J25">
        <f>IF(Table1[[#This Row],[Retraction]]&lt;0,1,0)</f>
        <v>0</v>
      </c>
      <c r="K25">
        <f>IF(AND(D24&lt;0,Table1[[#This Row],[E]]+D24=0),1,0)</f>
        <v>0</v>
      </c>
      <c r="L25">
        <f>MAX(IF(AND(Table1[[#This Row],[IsExtruding]],Table1[[#This Row],[Min Z Reached]]),Table1[[#This Row],[Z]],0),L24)</f>
        <v>0.4</v>
      </c>
      <c r="M25">
        <f>IF(AND(Table1[[#This Row],[Min Z Reached]]=1,Table1[[#This Row],[IsExtrudingStart]]),1,0)</f>
        <v>0</v>
      </c>
      <c r="N25">
        <f>IF(Table1[[#This Row],[IsZChange]]=1,1,0)+N24</f>
        <v>2</v>
      </c>
      <c r="O25">
        <f>IF(OR(Table1[[#This Row],[Z]]&lt;calc!$A$3,O24=1),1,0)</f>
        <v>1</v>
      </c>
    </row>
    <row r="26" spans="1:15" x14ac:dyDescent="0.25">
      <c r="A26">
        <v>0</v>
      </c>
      <c r="B26">
        <v>0.9</v>
      </c>
      <c r="C26">
        <f>C25+Table1[[#This Row],[E]]</f>
        <v>4</v>
      </c>
      <c r="D26" s="1">
        <f>Table1[[#This Row],[E]]+D25</f>
        <v>0</v>
      </c>
      <c r="E26">
        <f>IF(D25+Table1[[#This Row],[E]] &gt; 0,D25+Table1[[#This Row],[E]],0)</f>
        <v>0</v>
      </c>
      <c r="F26">
        <f>IF(AND(G25=0,Table1[[#This Row],[IsExtruding]]=1),1,0)</f>
        <v>0</v>
      </c>
      <c r="G26">
        <f>IF(AND(D25=0,Table1[[#This Row],[E]]&gt;D25),1,0)</f>
        <v>0</v>
      </c>
      <c r="H26">
        <f>IF(D25+Table1[[#This Row],[E]]=0,1,0)</f>
        <v>1</v>
      </c>
      <c r="I26">
        <f>IF(AND(D25=0,Table1[[#This Row],[Retraction]]&lt;0),1,0)</f>
        <v>0</v>
      </c>
      <c r="J26">
        <f>IF(Table1[[#This Row],[Retraction]]&lt;0,1,0)</f>
        <v>0</v>
      </c>
      <c r="K26">
        <f>IF(AND(D25&lt;0,Table1[[#This Row],[E]]+D25=0),1,0)</f>
        <v>0</v>
      </c>
      <c r="L26">
        <f>MAX(IF(AND(Table1[[#This Row],[IsExtruding]],Table1[[#This Row],[Min Z Reached]]),Table1[[#This Row],[Z]],0),L25)</f>
        <v>0.4</v>
      </c>
      <c r="M26">
        <f>IF(AND(Table1[[#This Row],[Min Z Reached]]=1,Table1[[#This Row],[IsExtrudingStart]]),1,0)</f>
        <v>0</v>
      </c>
      <c r="N26">
        <f>IF(Table1[[#This Row],[IsZChange]]=1,1,0)+N25</f>
        <v>2</v>
      </c>
      <c r="O26">
        <f>IF(OR(Table1[[#This Row],[Z]]&lt;calc!$A$3,O25=1),1,0)</f>
        <v>1</v>
      </c>
    </row>
    <row r="27" spans="1:15" x14ac:dyDescent="0.25">
      <c r="A27">
        <v>4</v>
      </c>
      <c r="B27">
        <v>0.4</v>
      </c>
      <c r="C27">
        <f>C26+Table1[[#This Row],[E]]</f>
        <v>8</v>
      </c>
      <c r="D27" s="1">
        <f>Table1[[#This Row],[E]]+D26</f>
        <v>4</v>
      </c>
      <c r="E27">
        <f>IF(D26+Table1[[#This Row],[E]] &gt; 0,D26+Table1[[#This Row],[E]],0)</f>
        <v>4</v>
      </c>
      <c r="F27">
        <f>IF(AND(G26=0,Table1[[#This Row],[IsExtruding]]=1),1,0)</f>
        <v>1</v>
      </c>
      <c r="G27">
        <f>IF(AND(D26=0,Table1[[#This Row],[E]]&gt;D26),1,0)</f>
        <v>1</v>
      </c>
      <c r="H27">
        <f>IF(D26+Table1[[#This Row],[E]]=0,1,0)</f>
        <v>0</v>
      </c>
      <c r="I27">
        <f>IF(AND(D26=0,Table1[[#This Row],[Retraction]]&lt;0),1,0)</f>
        <v>0</v>
      </c>
      <c r="J27">
        <f>IF(Table1[[#This Row],[Retraction]]&lt;0,1,0)</f>
        <v>0</v>
      </c>
      <c r="K27">
        <f>IF(AND(D26&lt;0,Table1[[#This Row],[E]]+D26=0),1,0)</f>
        <v>0</v>
      </c>
      <c r="L27">
        <f>MAX(IF(AND(Table1[[#This Row],[IsExtruding]],Table1[[#This Row],[Min Z Reached]]),Table1[[#This Row],[Z]],0),L26)</f>
        <v>0.4</v>
      </c>
      <c r="M27">
        <f>IF(AND(Table1[[#This Row],[Min Z Reached]]=1,Table1[[#This Row],[IsExtrudingStart]]),1,0)</f>
        <v>1</v>
      </c>
      <c r="N27">
        <f>IF(Table1[[#This Row],[IsZChange]]=1,1,0)+N26</f>
        <v>3</v>
      </c>
      <c r="O27">
        <f>IF(OR(Table1[[#This Row],[Z]]&lt;calc!$A$3,O26=1),1,0)</f>
        <v>1</v>
      </c>
    </row>
    <row r="28" spans="1:15" x14ac:dyDescent="0.25">
      <c r="A28">
        <v>0</v>
      </c>
      <c r="B28">
        <v>0.4</v>
      </c>
      <c r="C28">
        <f>C27+Table1[[#This Row],[E]]</f>
        <v>8</v>
      </c>
      <c r="D28" s="1">
        <f>Table1[[#This Row],[E]]+D27</f>
        <v>4</v>
      </c>
      <c r="E28">
        <f>IF(D27+Table1[[#This Row],[E]] &gt; 0,D27+Table1[[#This Row],[E]],0)</f>
        <v>4</v>
      </c>
      <c r="F28">
        <f>IF(AND(G27=0,Table1[[#This Row],[IsExtruding]]=1),1,0)</f>
        <v>0</v>
      </c>
      <c r="G28">
        <f>IF(AND(D27=0,Table1[[#This Row],[E]]&gt;D27),1,0)</f>
        <v>0</v>
      </c>
      <c r="H28">
        <f>IF(D27+Table1[[#This Row],[E]]=0,1,0)</f>
        <v>0</v>
      </c>
      <c r="I28">
        <f>IF(AND(D27=0,Table1[[#This Row],[Retraction]]&lt;0),1,0)</f>
        <v>0</v>
      </c>
      <c r="J28">
        <f>IF(Table1[[#This Row],[Retraction]]&lt;0,1,0)</f>
        <v>0</v>
      </c>
      <c r="K28">
        <v>3</v>
      </c>
      <c r="L28">
        <f>MAX(IF(AND(Table1[[#This Row],[IsExtruding]],Table1[[#This Row],[Min Z Reached]]),Table1[[#This Row],[Z]],0),L27)</f>
        <v>0.4</v>
      </c>
      <c r="M28">
        <f>IF(AND(Table1[[#This Row],[Min Z Reached]]=1,Table1[[#This Row],[IsExtrudingStart]]),1,0)</f>
        <v>0</v>
      </c>
      <c r="N28">
        <f>IF(Table1[[#This Row],[IsZChange]]=1,1,0)+N27</f>
        <v>3</v>
      </c>
      <c r="O28">
        <f>IF(OR(Table1[[#This Row],[Z]]&lt;calc!$A$3,O27=1),1,0)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11</v>
      </c>
      <c r="B1">
        <v>0.3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0.25</v>
      </c>
    </row>
    <row r="4" spans="1:2" x14ac:dyDescent="0.25">
      <c r="A4" t="s">
        <v>15</v>
      </c>
      <c r="B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LayerCalc</vt:lpstr>
      <vt:lpstr>Vars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2017-11-09T00:43:17Z</dcterms:created>
  <dcterms:modified xsi:type="dcterms:W3CDTF">2017-11-09T07:49:49Z</dcterms:modified>
</cp:coreProperties>
</file>