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hidePivotFieldList="1"/>
  <mc:AlternateContent xmlns:mc="http://schemas.openxmlformats.org/markup-compatibility/2006">
    <mc:Choice Requires="x15">
      <x15ac:absPath xmlns:x15ac="http://schemas.microsoft.com/office/spreadsheetml/2010/11/ac" url="D:\OneDrive - Quse Excel Solutions\Auditfiles\"/>
    </mc:Choice>
  </mc:AlternateContent>
  <xr:revisionPtr revIDLastSave="209" documentId="8_{89FDA089-EB92-41DE-92E8-B76F1DDABC25}" xr6:coauthVersionLast="37" xr6:coauthVersionMax="37" xr10:uidLastSave="{78A96AF3-E182-446B-A1D9-ACF89220B6CC}"/>
  <bookViews>
    <workbookView xWindow="0" yWindow="0" windowWidth="14370" windowHeight="9045" tabRatio="800" xr2:uid="{00000000-000D-0000-FFFF-FFFF00000000}"/>
  </bookViews>
  <sheets>
    <sheet name="Leesme" sheetId="14" r:id="rId1"/>
    <sheet name="XAF Tabellen" sheetId="10" r:id="rId2"/>
    <sheet name="XAF XPaths" sheetId="12" r:id="rId3"/>
    <sheet name="Freqs" sheetId="15" r:id="rId4"/>
  </sheets>
  <definedNames>
    <definedName name="nameSchemaFile">#REF!</definedName>
    <definedName name="nameVersie">#REF!</definedName>
    <definedName name="Slicer_Tabel">#N/A</definedName>
  </definedNames>
  <calcPr calcId="179021"/>
  <pivotCaches>
    <pivotCache cacheId="8"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5" i="12" l="1"/>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3" i="12" l="1"/>
  <c r="E3" i="12"/>
  <c r="B3" i="12" l="1"/>
  <c r="F3" i="12"/>
  <c r="I3" i="12"/>
  <c r="J3" i="12"/>
  <c r="K3" i="12"/>
  <c r="L3" i="12"/>
  <c r="H3" i="12"/>
  <c r="G3"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Frans Bus</author>
    <author>Frans F Bus</author>
  </authors>
  <commentList>
    <comment ref="G2" authorId="0" shapeId="0" xr:uid="{004F8DC9-37DF-4A5D-806D-E8A0FB5EC15A}">
      <text>
        <r>
          <rPr>
            <b/>
            <sz val="9"/>
            <color indexed="81"/>
            <rFont val="Tahoma"/>
            <family val="2"/>
          </rPr>
          <t>Frans Bus:</t>
        </r>
        <r>
          <rPr>
            <sz val="9"/>
            <color indexed="81"/>
            <rFont val="Tahoma"/>
            <family val="2"/>
          </rPr>
          <t xml:space="preserve">
Schema kent geen TargetNamespace, valideren gaat dus niet vanzelf.
In een XAF1.0 moet het Xpath:
/auditfile/header/auditfileVersion
de fixed waarde CLAIR2.00.00 hebben.
(Daarom wordt XAF1.0 ook wel XAF2.0 genoemd)
</t>
        </r>
      </text>
    </comment>
    <comment ref="G7" authorId="1" shapeId="0" xr:uid="{00000000-0006-0000-0000-000001000000}">
      <text>
        <r>
          <rPr>
            <b/>
            <sz val="9"/>
            <color indexed="81"/>
            <rFont val="Tahoma"/>
            <family val="2"/>
          </rPr>
          <t>Frans F Bus:</t>
        </r>
        <r>
          <rPr>
            <sz val="9"/>
            <color indexed="81"/>
            <rFont val="Tahoma"/>
            <family val="2"/>
          </rPr>
          <t xml:space="preserve">
Komt na Transactions</t>
        </r>
      </text>
    </comment>
    <comment ref="G19" authorId="1" shapeId="0" xr:uid="{00000000-0006-0000-0000-000002000000}">
      <text>
        <r>
          <rPr>
            <b/>
            <sz val="9"/>
            <color indexed="81"/>
            <rFont val="Tahoma"/>
            <family val="2"/>
          </rPr>
          <t>Frans F Bus:</t>
        </r>
        <r>
          <rPr>
            <sz val="9"/>
            <color indexed="81"/>
            <rFont val="Tahoma"/>
            <family val="2"/>
          </rPr>
          <t xml:space="preserve">
Komt achteraan</t>
        </r>
      </text>
    </comment>
    <comment ref="E20" authorId="0" shapeId="0" xr:uid="{0CBE524A-D4E5-4E07-A86E-26C2E606D0E1}">
      <text>
        <r>
          <rPr>
            <b/>
            <sz val="9"/>
            <color indexed="81"/>
            <rFont val="Tahoma"/>
            <charset val="1"/>
          </rPr>
          <t>Frans Bus:</t>
        </r>
        <r>
          <rPr>
            <sz val="9"/>
            <color indexed="81"/>
            <rFont val="Tahoma"/>
            <charset val="1"/>
          </rPr>
          <t xml:space="preserve">
M.b.t. leadReference:
Nadere specificatie 2017: Dit element NIET gebruiken voor RGS.</t>
        </r>
      </text>
    </comment>
    <comment ref="E22" authorId="0" shapeId="0" xr:uid="{A91FB0B9-5303-400D-A81F-BB9587926CB5}">
      <text>
        <r>
          <rPr>
            <b/>
            <sz val="9"/>
            <color indexed="81"/>
            <rFont val="Tahoma"/>
            <charset val="1"/>
          </rPr>
          <t>Frans Bus:</t>
        </r>
        <r>
          <rPr>
            <sz val="9"/>
            <color indexed="81"/>
            <rFont val="Tahoma"/>
            <charset val="1"/>
          </rPr>
          <t xml:space="preserve">
M.b.t. taxoRef:
Nadere specificatie 2017: Bevat RGS namespace van het conceptenschema uit de SBR taxonomie.
RGS versie 1 = http://www.nltaxonomie.nl/rgs/10.0/basis/rgs/items/rekeningen 
RGS versie 2 = http://www.nltaxonomie.nl/rgs/nt11/rgs/20160919.a/dictionary/rekeningen
Nadere specificatie 2017: Lengte restrictie van 255 hanteren.
</t>
        </r>
      </text>
    </comment>
    <comment ref="E23" authorId="0" shapeId="0" xr:uid="{61E9DC4A-0D5A-4158-B1D7-C5C6F095790F}">
      <text>
        <r>
          <rPr>
            <b/>
            <sz val="9"/>
            <color indexed="81"/>
            <rFont val="Tahoma"/>
            <charset val="1"/>
          </rPr>
          <t>Frans Bus:</t>
        </r>
        <r>
          <rPr>
            <sz val="9"/>
            <color indexed="81"/>
            <rFont val="Tahoma"/>
            <charset val="1"/>
          </rPr>
          <t xml:space="preserve">
M.b.t. conceptRef:
Nadere specificatie 2017: Bevat de RGS conceptnaam. (bv. BIvaKouVvpBeg) 
Nadere specificatie 2017: Lengte restrictie van 255 hanteren.
</t>
        </r>
      </text>
    </comment>
    <comment ref="G40" authorId="1" shapeId="0" xr:uid="{00000000-0006-0000-0000-000003000000}">
      <text>
        <r>
          <rPr>
            <b/>
            <sz val="9"/>
            <color indexed="81"/>
            <rFont val="Tahoma"/>
            <family val="2"/>
          </rPr>
          <t>Frans F Bus:</t>
        </r>
        <r>
          <rPr>
            <sz val="9"/>
            <color indexed="81"/>
            <rFont val="Tahoma"/>
            <family val="2"/>
          </rPr>
          <t xml:space="preserve">
Komt direct na Header</t>
        </r>
      </text>
    </comment>
  </commentList>
</comments>
</file>

<file path=xl/sharedStrings.xml><?xml version="1.0" encoding="utf-8"?>
<sst xmlns="http://schemas.openxmlformats.org/spreadsheetml/2006/main" count="1495" uniqueCount="617">
  <si>
    <t>Nr</t>
  </si>
  <si>
    <t>1.0</t>
  </si>
  <si>
    <t>3.0 en 3.1</t>
  </si>
  <si>
    <t>3.2</t>
  </si>
  <si>
    <t>MinMax</t>
  </si>
  <si>
    <t>Header</t>
  </si>
  <si>
    <t>1..1</t>
  </si>
  <si>
    <t>Company</t>
  </si>
  <si>
    <t>Street Address</t>
  </si>
  <si>
    <t>0..*</t>
  </si>
  <si>
    <t>Postal Address</t>
  </si>
  <si>
    <t>Customers Suppliers</t>
  </si>
  <si>
    <t>0..1</t>
  </si>
  <si>
    <t>Customer Supplier</t>
  </si>
  <si>
    <t>Bank Account</t>
  </si>
  <si>
    <t>Change Information</t>
  </si>
  <si>
    <t>Customer Supplier History</t>
  </si>
  <si>
    <t>General Ledger</t>
  </si>
  <si>
    <t>Ledger Account</t>
  </si>
  <si>
    <t>1..*</t>
  </si>
  <si>
    <t>Taxonomies</t>
  </si>
  <si>
    <t>Taxonomy</t>
  </si>
  <si>
    <t>Taxonomy Element</t>
  </si>
  <si>
    <t>Entry Point</t>
  </si>
  <si>
    <t>Domain Member</t>
  </si>
  <si>
    <t>Ledger Account History</t>
  </si>
  <si>
    <t>Basics</t>
  </si>
  <si>
    <t>Basic</t>
  </si>
  <si>
    <t>VAT Codes</t>
  </si>
  <si>
    <t>VAT Code</t>
  </si>
  <si>
    <t>Periods</t>
  </si>
  <si>
    <t>Period</t>
  </si>
  <si>
    <t>Opening Balance</t>
  </si>
  <si>
    <t>Opening Balance Line</t>
  </si>
  <si>
    <t>Subledgers</t>
  </si>
  <si>
    <t>Subledger</t>
  </si>
  <si>
    <t>Subledger Line</t>
  </si>
  <si>
    <t>Transactions</t>
  </si>
  <si>
    <t>Journal</t>
  </si>
  <si>
    <t>Transaction</t>
  </si>
  <si>
    <t>Line</t>
  </si>
  <si>
    <t>Transaction Line</t>
  </si>
  <si>
    <t>VAT</t>
  </si>
  <si>
    <t>0..99</t>
  </si>
  <si>
    <t>Currency</t>
  </si>
  <si>
    <t>Element</t>
  </si>
  <si>
    <t>3.1</t>
  </si>
  <si>
    <t>3.0</t>
  </si>
  <si>
    <t>/auditfile/header/fiscalYear</t>
  </si>
  <si>
    <t>fiscalYear</t>
  </si>
  <si>
    <t>/auditfile/header/auditfileVersion</t>
  </si>
  <si>
    <t>/auditfile/header/startDate</t>
  </si>
  <si>
    <t>startDate</t>
  </si>
  <si>
    <t>/auditfile/header/companyID</t>
  </si>
  <si>
    <t>/auditfile/header/endDate</t>
  </si>
  <si>
    <t>endDate</t>
  </si>
  <si>
    <t>/auditfile/header/taxRegistrationNr</t>
  </si>
  <si>
    <t>/auditfile/header/curCode</t>
  </si>
  <si>
    <t>curCode</t>
  </si>
  <si>
    <t>/auditfile/header/companyName</t>
  </si>
  <si>
    <t>companyName</t>
  </si>
  <si>
    <t>/auditfile/header/dateCreated</t>
  </si>
  <si>
    <t>dateCreated</t>
  </si>
  <si>
    <t>/auditfile/header/companyAddress</t>
  </si>
  <si>
    <t>/auditfile/header/softwareDesc</t>
  </si>
  <si>
    <t>softwareDesc</t>
  </si>
  <si>
    <t>/auditfile/header/companyCity</t>
  </si>
  <si>
    <t>/auditfile/header/softwareVersion</t>
  </si>
  <si>
    <t>softwareVersion</t>
  </si>
  <si>
    <t>/auditfile/header/companyPostalCode</t>
  </si>
  <si>
    <t>/auditfile/company/companyIdent</t>
  </si>
  <si>
    <t>companyIdent</t>
  </si>
  <si>
    <t>/auditfile/company/companyName</t>
  </si>
  <si>
    <t>/auditfile/company/taxRegistrationCountry</t>
  </si>
  <si>
    <t>taxRegistrationCountry</t>
  </si>
  <si>
    <t>/auditfile/company/taxRegIdent</t>
  </si>
  <si>
    <t>taxRegIdent</t>
  </si>
  <si>
    <t>/auditfile/header/currencyCode</t>
  </si>
  <si>
    <t>/auditfile/company/streetAddress/streetname</t>
  </si>
  <si>
    <t>streetname</t>
  </si>
  <si>
    <t>/auditfile/company/streetAddress/number</t>
  </si>
  <si>
    <t>number</t>
  </si>
  <si>
    <t>/auditfile/header/productID</t>
  </si>
  <si>
    <t>/auditfile/company/streetAddress/numberExtension</t>
  </si>
  <si>
    <t>numberExtension</t>
  </si>
  <si>
    <t>/auditfile/header/productVersion</t>
  </si>
  <si>
    <t>/auditfile/company/streetAddress/property</t>
  </si>
  <si>
    <t>property</t>
  </si>
  <si>
    <t>/auditfile/generalLedger/taxonomy</t>
  </si>
  <si>
    <t>/auditfile/company/streetAddress/city</t>
  </si>
  <si>
    <t>city</t>
  </si>
  <si>
    <t>/auditfile/generalLedger/ledgerAccount/accountID</t>
  </si>
  <si>
    <t>/auditfile/company/streetAddress/postalCode</t>
  </si>
  <si>
    <t>postalCode</t>
  </si>
  <si>
    <t>/auditfile/generalLedger/ledgerAccount/accountDesc</t>
  </si>
  <si>
    <t>/auditfile/company/streetAddress/region</t>
  </si>
  <si>
    <t>region</t>
  </si>
  <si>
    <t>/auditfile/generalLedger/ledgerAccount/accountType</t>
  </si>
  <si>
    <t>/auditfile/company/streetAddress/country</t>
  </si>
  <si>
    <t>country</t>
  </si>
  <si>
    <t>/auditfile/generalLedger/ledgerAccount/leadCode</t>
  </si>
  <si>
    <t>leadCode</t>
  </si>
  <si>
    <t>/auditfile/company/postalAddress/streetname</t>
  </si>
  <si>
    <t>/auditfile/generalLedger/ledgerAccount/leadDescription</t>
  </si>
  <si>
    <t>leadDescription</t>
  </si>
  <si>
    <t>/auditfile/company/postalAddress/number</t>
  </si>
  <si>
    <t>/auditfile/customersSuppliers/customerSupplier/custSupID</t>
  </si>
  <si>
    <t>custSupID</t>
  </si>
  <si>
    <t>/auditfile/company/postalAddress/numberExtension</t>
  </si>
  <si>
    <t>/auditfile/customersSuppliers/customerSupplier/type</t>
  </si>
  <si>
    <t>/auditfile/company/postalAddress/property</t>
  </si>
  <si>
    <t>/auditfile/customersSuppliers/customerSupplier/taxRegistrationNr</t>
  </si>
  <si>
    <t>/auditfile/company/postalAddress/city</t>
  </si>
  <si>
    <t>/auditfile/customersSuppliers/customerSupplier/taxVerificationDate</t>
  </si>
  <si>
    <t>/auditfile/company/postalAddress/postalCode</t>
  </si>
  <si>
    <t>/auditfile/customersSuppliers/customerSupplier/companyName</t>
  </si>
  <si>
    <t>/auditfile/company/postalAddress/region</t>
  </si>
  <si>
    <t>/auditfile/customersSuppliers/customerSupplier/contact</t>
  </si>
  <si>
    <t>contact</t>
  </si>
  <si>
    <t>/auditfile/company/postalAddress/country</t>
  </si>
  <si>
    <t>/auditfile/customersSuppliers/customerSupplier/streetAddress/address</t>
  </si>
  <si>
    <t>/auditfile/company/customersSuppliers/customerSupplier/custSupID</t>
  </si>
  <si>
    <t>/auditfile/customersSuppliers/customerSupplier/streetAddress/streetname</t>
  </si>
  <si>
    <t>/auditfile/company/customersSuppliers/customerSupplier/custSupName</t>
  </si>
  <si>
    <t>custSupName</t>
  </si>
  <si>
    <t>/auditfile/customersSuppliers/customerSupplier/streetAddress/number</t>
  </si>
  <si>
    <t>/auditfile/company/customersSuppliers/customerSupplier/contact</t>
  </si>
  <si>
    <t>/auditfile/customersSuppliers/customerSupplier/streetAddress/numberExtension</t>
  </si>
  <si>
    <t>/auditfile/company/customersSuppliers/customerSupplier/telephone</t>
  </si>
  <si>
    <t>telephone</t>
  </si>
  <si>
    <t>/auditfile/customersSuppliers/customerSupplier/streetAddress/property</t>
  </si>
  <si>
    <t>/auditfile/company/customersSuppliers/customerSupplier/fax</t>
  </si>
  <si>
    <t>fax</t>
  </si>
  <si>
    <t>/auditfile/customersSuppliers/customerSupplier/streetAddress/city</t>
  </si>
  <si>
    <t>/auditfile/company/customersSuppliers/customerSupplier/eMail</t>
  </si>
  <si>
    <t>eMail</t>
  </si>
  <si>
    <t>/auditfile/customersSuppliers/customerSupplier/streetAddress/postalCode</t>
  </si>
  <si>
    <t>/auditfile/company/customersSuppliers/customerSupplier/website</t>
  </si>
  <si>
    <t>website</t>
  </si>
  <si>
    <t>/auditfile/customersSuppliers/customerSupplier/streetAddress/region</t>
  </si>
  <si>
    <t>/auditfile/company/customersSuppliers/customerSupplier/commerceNr</t>
  </si>
  <si>
    <t>commerceNr</t>
  </si>
  <si>
    <t>/auditfile/customersSuppliers/customerSupplier/streetAddress/country</t>
  </si>
  <si>
    <t>/auditfile/company/customersSuppliers/customerSupplier/taxRegistrationCountry</t>
  </si>
  <si>
    <t>/auditfile/customersSuppliers/customerSupplier/postalAddress/address</t>
  </si>
  <si>
    <t>/auditfile/company/customersSuppliers/customerSupplier/taxRegIdent</t>
  </si>
  <si>
    <t>/auditfile/customersSuppliers/customerSupplier/postalAddress/streetname</t>
  </si>
  <si>
    <t>/auditfile/company/customersSuppliers/customerSupplier/relationshipID</t>
  </si>
  <si>
    <t>relationshipID</t>
  </si>
  <si>
    <t>/auditfile/customersSuppliers/customerSupplier/postalAddress/number</t>
  </si>
  <si>
    <t>/auditfile/company/customersSuppliers/customerSupplier/custSupTp</t>
  </si>
  <si>
    <t>custSupTp</t>
  </si>
  <si>
    <t>/auditfile/company/customersSuppliers/customerSupplier/custSupGrpID</t>
  </si>
  <si>
    <t>custSupGrpID</t>
  </si>
  <si>
    <t>/auditfile/customersSuppliers/customerSupplier/postalAddress/city</t>
  </si>
  <si>
    <t>/auditfile/company/customersSuppliers/customerSupplier/streetAddress/streetname</t>
  </si>
  <si>
    <t>/auditfile/customersSuppliers/customerSupplier/postalAddress/postalCode</t>
  </si>
  <si>
    <t>/auditfile/company/customersSuppliers/customerSupplier/custCreditLimit</t>
  </si>
  <si>
    <t>custCreditLimit</t>
  </si>
  <si>
    <t>/auditfile/company/customersSuppliers/customerSupplier/streetAddress/number</t>
  </si>
  <si>
    <t>/auditfile/customersSuppliers/customerSupplier/postalAddress/region</t>
  </si>
  <si>
    <t>/auditfile/company/customersSuppliers/customerSupplier/supplierLimit</t>
  </si>
  <si>
    <t>supplierLimit</t>
  </si>
  <si>
    <t>/auditfile/company/customersSuppliers/customerSupplier/streetAddress/numberExtension</t>
  </si>
  <si>
    <t>/auditfile/customersSuppliers/customerSupplier/postalAddress/country</t>
  </si>
  <si>
    <t>/auditfile/company/customersSuppliers/customerSupplier/streetAddress/property</t>
  </si>
  <si>
    <t>/auditfile/customersSuppliers/customerSupplier/telephone</t>
  </si>
  <si>
    <t>/auditfile/company/customersSuppliers/customerSupplier/streetAddress/city</t>
  </si>
  <si>
    <t>/auditfile/customersSuppliers/customerSupplier/fax</t>
  </si>
  <si>
    <t>/auditfile/company/customersSuppliers/customerSupplier/streetAddress/postalCode</t>
  </si>
  <si>
    <t>/auditfile/customersSuppliers/customerSupplier/eMail</t>
  </si>
  <si>
    <t>/auditfile/company/customersSuppliers/customerSupplier/streetAddress/region</t>
  </si>
  <si>
    <t>/auditfile/customersSuppliers/customerSupplier/website</t>
  </si>
  <si>
    <t>/auditfile/company/customersSuppliers/customerSupplier/streetAddress/country</t>
  </si>
  <si>
    <t>/auditfile/transactions/numberEntries</t>
  </si>
  <si>
    <t>/auditfile/company/customersSuppliers/customerSupplier/postalAddress/streetname</t>
  </si>
  <si>
    <t>/auditfile/transactions/totalDebit</t>
  </si>
  <si>
    <t>totalDebit</t>
  </si>
  <si>
    <t>/auditfile/company/customersSuppliers/customerSupplier/postalAddress/number</t>
  </si>
  <si>
    <t>/auditfile/transactions/totalCredit</t>
  </si>
  <si>
    <t>totalCredit</t>
  </si>
  <si>
    <t>/auditfile/company/customersSuppliers/customerSupplier/postalAddress/numberExtension</t>
  </si>
  <si>
    <t>/auditfile/transactions/journal/journalID</t>
  </si>
  <si>
    <t>/auditfile/company/customersSuppliers/customerSupplier/postalAddress/property</t>
  </si>
  <si>
    <t>/auditfile/transactions/journal/description</t>
  </si>
  <si>
    <t>/auditfile/company/customersSuppliers/customerSupplier/postalAddress/city</t>
  </si>
  <si>
    <t>/auditfile/transactions/journal/type</t>
  </si>
  <si>
    <t>/auditfile/company/customersSuppliers/customerSupplier/postalAddress/postalCode</t>
  </si>
  <si>
    <t>/auditfile/transactions/journal/transaction/transactionID</t>
  </si>
  <si>
    <t>/auditfile/company/customersSuppliers/customerSupplier/postalAddress/region</t>
  </si>
  <si>
    <t>/auditfile/transactions/journal/transaction/description</t>
  </si>
  <si>
    <t>/auditfile/company/customersSuppliers/customerSupplier/postalAddress/country</t>
  </si>
  <si>
    <t>/auditfile/transactions/journal/transaction/period</t>
  </si>
  <si>
    <t>/auditfile/company/customersSuppliers/customerSupplier/bankAccount/bankAccNr</t>
  </si>
  <si>
    <t>bankAccNr</t>
  </si>
  <si>
    <t>/auditfile/transactions/journal/transaction/transactionDate</t>
  </si>
  <si>
    <t>/auditfile/company/customersSuppliers/customerSupplier/bankAccount/bankIdCd</t>
  </si>
  <si>
    <t>bankIdCd</t>
  </si>
  <si>
    <t>/auditfile/transactions/journal/transaction/sourceID</t>
  </si>
  <si>
    <t>sourceID</t>
  </si>
  <si>
    <t>/auditfile/company/generalLedger/ledgerAccount/accID</t>
  </si>
  <si>
    <t>accID</t>
  </si>
  <si>
    <t>/auditfile/transactions/journal/transaction/line/recordID</t>
  </si>
  <si>
    <t>/auditfile/company/generalLedger/ledgerAccount/accDesc</t>
  </si>
  <si>
    <t>accDesc</t>
  </si>
  <si>
    <t>/auditfile/transactions/journal/transaction/line/accountID</t>
  </si>
  <si>
    <t>/auditfile/company/generalLedger/ledgerAccount/accTp</t>
  </si>
  <si>
    <t>accTp</t>
  </si>
  <si>
    <t>/auditfile/transactions/journal/transaction/line/custSupID</t>
  </si>
  <si>
    <t>/auditfile/company/customersSuppliers/customerSupplier/changeInfo/userID</t>
  </si>
  <si>
    <t>userID</t>
  </si>
  <si>
    <t>/auditfile/company/generalLedger/taxonomies/taxonomy/taxoRef</t>
  </si>
  <si>
    <t>taxoRef</t>
  </si>
  <si>
    <t>/auditfile/transactions/journal/transaction/line/documentID</t>
  </si>
  <si>
    <t>/auditfile/company/customersSuppliers/customerSupplier/changeInfo/changeDateTime</t>
  </si>
  <si>
    <t>changeDateTime</t>
  </si>
  <si>
    <t>/auditfile/company/generalLedger/taxonomies/taxonomy/taxoElement/txCd</t>
  </si>
  <si>
    <t>/auditfile/transactions/journal/transaction/line/effectiveDate</t>
  </si>
  <si>
    <t>/auditfile/company/customersSuppliers/customerSupplier/changeInfo/changeDescription</t>
  </si>
  <si>
    <t>changeDescription</t>
  </si>
  <si>
    <t>/auditfile/company/generalLedger/taxonomies/taxonomy/taxoElement/txClusCd</t>
  </si>
  <si>
    <t>/auditfile/transactions/journal/transaction/line/description</t>
  </si>
  <si>
    <t>/auditfile/company/customersSuppliers/customerSupplier/customerSupplierHistory/customerSupplier/custSupID</t>
  </si>
  <si>
    <t>/auditfile/company/generalLedger/taxonomies/taxonomy/taxoElement/txClusCtxtID</t>
  </si>
  <si>
    <t>/auditfile/transactions/journal/transaction/line/debitAmount</t>
  </si>
  <si>
    <t>/auditfile/company/customersSuppliers/customerSupplier/customerSupplierHistory/customerSupplier/custSupName</t>
  </si>
  <si>
    <t>/auditfile/company/generalLedger/taxonomies/taxonomy/taxoElement/glAccID</t>
  </si>
  <si>
    <t>/auditfile/transactions/journal/transaction/line/creditAmount</t>
  </si>
  <si>
    <t>/auditfile/company/customersSuppliers/customerSupplier/customerSupplierHistory/customerSupplier/contact</t>
  </si>
  <si>
    <t>/auditfile/company/generalLedger/basics/basic/basicType</t>
  </si>
  <si>
    <t>basicType</t>
  </si>
  <si>
    <t>/auditfile/transactions/journal/transaction/line/costDesc</t>
  </si>
  <si>
    <t>/auditfile/company/customersSuppliers/customerSupplier/customerSupplierHistory/customerSupplier/telephone</t>
  </si>
  <si>
    <t>/auditfile/company/generalLedger/basics/basic/basicID</t>
  </si>
  <si>
    <t>basicID</t>
  </si>
  <si>
    <t>/auditfile/transactions/journal/transaction/line/productDesc</t>
  </si>
  <si>
    <t>/auditfile/company/customersSuppliers/customerSupplier/customerSupplierHistory/customerSupplier/fax</t>
  </si>
  <si>
    <t>/auditfile/company/generalLedger/basics/basic/basicDesc</t>
  </si>
  <si>
    <t>basicDesc</t>
  </si>
  <si>
    <t>/auditfile/transactions/journal/transaction/line/projectDesc</t>
  </si>
  <si>
    <t>/auditfile/company/customersSuppliers/customerSupplier/customerSupplierHistory/customerSupplier/eMail</t>
  </si>
  <si>
    <t>/auditfile/company/vatCodes/vatCode/vatID</t>
  </si>
  <si>
    <t>vatID</t>
  </si>
  <si>
    <t>/auditfile/transactions/journal/transaction/line/vat/vatCode</t>
  </si>
  <si>
    <t>/auditfile/company/customersSuppliers/customerSupplier/customerSupplierHistory/customerSupplier/website</t>
  </si>
  <si>
    <t>/auditfile/company/vatCodes/vatCode/vatDesc</t>
  </si>
  <si>
    <t>vatDesc</t>
  </si>
  <si>
    <t>/auditfile/transactions/journal/transaction/line/vat/vatPercentage</t>
  </si>
  <si>
    <t>/auditfile/company/customersSuppliers/customerSupplier/customerSupplierHistory/customerSupplier/commerceNr</t>
  </si>
  <si>
    <t>/auditfile/company/vatCodes/vatCode/vatToPayAccID</t>
  </si>
  <si>
    <t>vatToPayAccID</t>
  </si>
  <si>
    <t>/auditfile/transactions/journal/transaction/line/vat/vatAmount</t>
  </si>
  <si>
    <t>/auditfile/company/customersSuppliers/customerSupplier/customerSupplierHistory/customerSupplier/taxRegistrationCountry</t>
  </si>
  <si>
    <t>/auditfile/company/vatCodes/vatCode/vatToClaimAccID</t>
  </si>
  <si>
    <t>vatToClaimAccID</t>
  </si>
  <si>
    <t>/auditfile/transactions/journal/transaction/line/currency/currencyCode</t>
  </si>
  <si>
    <t>/auditfile/company/customersSuppliers/customerSupplier/customerSupplierHistory/customerSupplier/taxRegIdent</t>
  </si>
  <si>
    <t>/auditfile/company/periods/period/periodNumber</t>
  </si>
  <si>
    <t>periodNumber</t>
  </si>
  <si>
    <t>/auditfile/transactions/journal/transaction/line/currency/currencyDebitAmount</t>
  </si>
  <si>
    <t>/auditfile/company/customersSuppliers/customerSupplier/customerSupplierHistory/customerSupplier/relationshipID</t>
  </si>
  <si>
    <t>/auditfile/company/periods/period/periodDesc</t>
  </si>
  <si>
    <t>periodDesc</t>
  </si>
  <si>
    <t>/auditfile/transactions/journal/transaction/line/currency/currencyCreditAmount</t>
  </si>
  <si>
    <t>/auditfile/company/customersSuppliers/customerSupplier/customerSupplierHistory/customerSupplier/custSupTp</t>
  </si>
  <si>
    <t>/auditfile/company/periods/period/startDatePeriod</t>
  </si>
  <si>
    <t>startDatePeriod</t>
  </si>
  <si>
    <t>/auditfile/company/customersSuppliers/customerSupplier/customerSupplierHistory/customerSupplier/custSupGrpID</t>
  </si>
  <si>
    <t>/auditfile/company/periods/period/startTimePeriod</t>
  </si>
  <si>
    <t>startTimePeriod</t>
  </si>
  <si>
    <t>/auditfile/company/customersSuppliers/customerSupplier/customerSupplierHistory/customerSupplier/custCreditLimit</t>
  </si>
  <si>
    <t>/auditfile/company/periods/period/endDatePeriod</t>
  </si>
  <si>
    <t>endDatePeriod</t>
  </si>
  <si>
    <t>/auditfile/company/customersSuppliers/customerSupplier/customerSupplierHistory/customerSupplier/supplierLimit</t>
  </si>
  <si>
    <t>/auditfile/company/periods/period/endTimePeriod</t>
  </si>
  <si>
    <t>endTimePeriod</t>
  </si>
  <si>
    <t>/auditfile/company/customersSuppliers/customerSupplier/customerSupplierHistory/customerSupplier/streetAddress/streetname</t>
  </si>
  <si>
    <t>/auditfile/company/openingBalance/opBalDate</t>
  </si>
  <si>
    <t>opBalDate</t>
  </si>
  <si>
    <t>/auditfile/company/customersSuppliers/customerSupplier/customerSupplierHistory/customerSupplier/streetAddress/number</t>
  </si>
  <si>
    <t>/auditfile/company/openingBalance/opBalDesc</t>
  </si>
  <si>
    <t>opBalDesc</t>
  </si>
  <si>
    <t>/auditfile/company/customersSuppliers/customerSupplier/customerSupplierHistory/customerSupplier/streetAddress/numberExtension</t>
  </si>
  <si>
    <t>/auditfile/company/openingBalance/linesCount</t>
  </si>
  <si>
    <t>linesCount</t>
  </si>
  <si>
    <t>/auditfile/company/customersSuppliers/customerSupplier/customerSupplierHistory/customerSupplier/streetAddress/property</t>
  </si>
  <si>
    <t>/auditfile/company/openingBalance/totalDebit</t>
  </si>
  <si>
    <t>/auditfile/company/customersSuppliers/customerSupplier/customerSupplierHistory/customerSupplier/streetAddress/city</t>
  </si>
  <si>
    <t>/auditfile/company/openingBalance/totalCredit</t>
  </si>
  <si>
    <t>/auditfile/company/customersSuppliers/customerSupplier/customerSupplierHistory/customerSupplier/streetAddress/postalCode</t>
  </si>
  <si>
    <t>/auditfile/company/openingBalance/obLine/nr</t>
  </si>
  <si>
    <t>nr</t>
  </si>
  <si>
    <t>/auditfile/company/customersSuppliers/customerSupplier/customerSupplierHistory/customerSupplier/streetAddress/region</t>
  </si>
  <si>
    <t>/auditfile/company/openingBalance/obLine/accID</t>
  </si>
  <si>
    <t>/auditfile/company/customersSuppliers/customerSupplier/customerSupplierHistory/customerSupplier/streetAddress/country</t>
  </si>
  <si>
    <t>/auditfile/company/openingBalance/obLine/amnt</t>
  </si>
  <si>
    <t>amnt</t>
  </si>
  <si>
    <t>/auditfile/company/customersSuppliers/customerSupplier/customerSupplierHistory/customerSupplier/postalAddress/streetname</t>
  </si>
  <si>
    <t>/auditfile/company/openingBalance/obLine/amntTp</t>
  </si>
  <si>
    <t>amntTp</t>
  </si>
  <si>
    <t>/auditfile/company/customersSuppliers/customerSupplier/customerSupplierHistory/customerSupplier/postalAddress/number</t>
  </si>
  <si>
    <t>/auditfile/company/openingBalance/obSubledgers/obSubledger/sbType</t>
  </si>
  <si>
    <t>sbType</t>
  </si>
  <si>
    <t>/auditfile/company/customersSuppliers/customerSupplier/customerSupplierHistory/customerSupplier/postalAddress/numberExtension</t>
  </si>
  <si>
    <t>/auditfile/company/openingBalance/obSubledgers/obSubledger/sbDesc</t>
  </si>
  <si>
    <t>sbDesc</t>
  </si>
  <si>
    <t>/auditfile/company/customersSuppliers/customerSupplier/customerSupplierHistory/customerSupplier/postalAddress/property</t>
  </si>
  <si>
    <t>/auditfile/company/openingBalance/obSubledgers/obSubledger/linesCount</t>
  </si>
  <si>
    <t>/auditfile/company/customersSuppliers/customerSupplier/customerSupplierHistory/customerSupplier/postalAddress/city</t>
  </si>
  <si>
    <t>/auditfile/company/openingBalance/obSubledgers/obSubledger/totalDebit</t>
  </si>
  <si>
    <t>/auditfile/company/customersSuppliers/customerSupplier/customerSupplierHistory/customerSupplier/postalAddress/postalCode</t>
  </si>
  <si>
    <t>/auditfile/company/openingBalance/obSubledgers/obSubledger/totalCredit</t>
  </si>
  <si>
    <t>/auditfile/company/customersSuppliers/customerSupplier/customerSupplierHistory/customerSupplier/postalAddress/region</t>
  </si>
  <si>
    <t>/auditfile/company/openingBalance/obSubledgers/obSubledger/obSbLine/nr</t>
  </si>
  <si>
    <t>/auditfile/company/customersSuppliers/customerSupplier/customerSupplierHistory/customerSupplier/postalAddress/country</t>
  </si>
  <si>
    <t>/auditfile/company/openingBalance/obSubledgers/obSubledger/obSbLine/obLineNr</t>
  </si>
  <si>
    <t>obLineNr</t>
  </si>
  <si>
    <t>/auditfile/company/customersSuppliers/customerSupplier/customerSupplierHistory/customerSupplier/bankAccount/bankAccNr</t>
  </si>
  <si>
    <t>/auditfile/company/openingBalance/obSubledgers/obSubledger/obSbLine/desc</t>
  </si>
  <si>
    <t>desc</t>
  </si>
  <si>
    <t>/auditfile/company/customersSuppliers/customerSupplier/customerSupplierHistory/customerSupplier/bankAccount/bankIdCd</t>
  </si>
  <si>
    <t>/auditfile/company/openingBalance/obSubledgers/obSubledger/obSbLine/amnt</t>
  </si>
  <si>
    <t>/auditfile/company/customersSuppliers/customerSupplier/customerSupplierHistory/customerSupplier/changeInfo/userID</t>
  </si>
  <si>
    <t>/auditfile/company/openingBalance/obSubledgers/obSubledger/obSbLine/amntTp</t>
  </si>
  <si>
    <t>/auditfile/company/customersSuppliers/customerSupplier/customerSupplierHistory/customerSupplier/changeInfo/changeDateTime</t>
  </si>
  <si>
    <t>/auditfile/company/openingBalance/obSubledgers/obSubledger/obSbLine/docRef</t>
  </si>
  <si>
    <t>docRef</t>
  </si>
  <si>
    <t>/auditfile/company/customersSuppliers/customerSupplier/customerSupplierHistory/customerSupplier/changeInfo/changeDescription</t>
  </si>
  <si>
    <t>/auditfile/company/openingBalance/obSubledgers/obSubledger/obSbLine/recRef</t>
  </si>
  <si>
    <t>recRef</t>
  </si>
  <si>
    <t>/auditfile/company/openingBalance/obSubledgers/obSubledger/obSbLine/custSupID</t>
  </si>
  <si>
    <t>/auditfile/company/openingBalance/obSubledgers/obSubledger/obSbLine/invRef</t>
  </si>
  <si>
    <t>invRef</t>
  </si>
  <si>
    <t>/auditfile/company/openingBalance/obSubledgers/obSubledger/obSbLine/invPurSalTp</t>
  </si>
  <si>
    <t>invPurSalTp</t>
  </si>
  <si>
    <t>/auditfile/company/generalLedger/ledgerAccount/leadCode</t>
  </si>
  <si>
    <t>/auditfile/company/openingBalance/obSubledgers/obSubledger/obSbLine/invTp</t>
  </si>
  <si>
    <t>invTp</t>
  </si>
  <si>
    <t>/auditfile/company/generalLedger/ledgerAccount/leadDescription</t>
  </si>
  <si>
    <t>/auditfile/company/openingBalance/obSubledgers/obSubledger/obSbLine/invDt</t>
  </si>
  <si>
    <t>invDt</t>
  </si>
  <si>
    <t>/auditfile/company/generalLedger/ledgerAccount/leadReference</t>
  </si>
  <si>
    <t>leadReference</t>
  </si>
  <si>
    <t>/auditfile/company/openingBalance/obSubledgers/obSubledger/obSbLine/invDueDt</t>
  </si>
  <si>
    <t>invDueDt</t>
  </si>
  <si>
    <t>/auditfile/company/generalLedger/ledgerAccount/leadCrossRef</t>
  </si>
  <si>
    <t>leadCrossRef</t>
  </si>
  <si>
    <t>/auditfile/company/openingBalance/obSubledgers/obSubledger/obSbLine/mutTp</t>
  </si>
  <si>
    <t>mutTp</t>
  </si>
  <si>
    <t>/auditfile/company/generalLedger/ledgerAccount/taxonomy/taxoRef</t>
  </si>
  <si>
    <t>/auditfile/company/openingBalance/obSubledgers/obSubledger/obSbLine/costID</t>
  </si>
  <si>
    <t>costID</t>
  </si>
  <si>
    <t>/auditfile/company/generalLedger/ledgerAccount/taxonomy/entryPoint/entryPointRef</t>
  </si>
  <si>
    <t>entryPointRef</t>
  </si>
  <si>
    <t>/auditfile/company/openingBalance/obSubledgers/obSubledger/obSbLine/prodID</t>
  </si>
  <si>
    <t>prodID</t>
  </si>
  <si>
    <t>/auditfile/company/generalLedger/ledgerAccount/taxonomy/entryPoint/conceptRef</t>
  </si>
  <si>
    <t>conceptRef</t>
  </si>
  <si>
    <t>/auditfile/company/openingBalance/obSubledgers/obSubledger/obSbLine/projID</t>
  </si>
  <si>
    <t>projID</t>
  </si>
  <si>
    <t>/auditfile/company/generalLedger/ledgerAccount/taxonomy/entryPoint/domainMember/domainMemberRef</t>
  </si>
  <si>
    <t>domainMemberRef</t>
  </si>
  <si>
    <t>/auditfile/company/openingBalance/obSubledgers/obSubledger/obSbLine/artGrpID</t>
  </si>
  <si>
    <t>artGrpID</t>
  </si>
  <si>
    <t>/auditfile/company/generalLedger/ledgerAccount/changeInfo/userID</t>
  </si>
  <si>
    <t>/auditfile/company/openingBalance/obSubledgers/obSubledger/obSbLine/qntityID</t>
  </si>
  <si>
    <t>qntityID</t>
  </si>
  <si>
    <t>/auditfile/company/generalLedger/ledgerAccount/changeInfo/changeDateTime</t>
  </si>
  <si>
    <t>/auditfile/company/openingBalance/obSubledgers/obSubledger/obSbLine/qntity</t>
  </si>
  <si>
    <t>qntity</t>
  </si>
  <si>
    <t>/auditfile/company/generalLedger/ledgerAccount/changeInfo/changeDescription</t>
  </si>
  <si>
    <t>/auditfile/company/transactions/linesCount</t>
  </si>
  <si>
    <t>/auditfile/company/generalLedger/ledgerAccount/glAccountHistory/glAccount/accID</t>
  </si>
  <si>
    <t>/auditfile/company/transactions/totalDebit</t>
  </si>
  <si>
    <t>/auditfile/company/generalLedger/ledgerAccount/glAccountHistory/glAccount/accDesc</t>
  </si>
  <si>
    <t>/auditfile/company/transactions/totalCredit</t>
  </si>
  <si>
    <t>/auditfile/company/generalLedger/ledgerAccount/glAccountHistory/glAccount/accTp</t>
  </si>
  <si>
    <t>/auditfile/company/transactions/journal/jrnID</t>
  </si>
  <si>
    <t>jrnID</t>
  </si>
  <si>
    <t>/auditfile/company/generalLedger/ledgerAccount/glAccountHistory/glAccount/leadCode</t>
  </si>
  <si>
    <t>/auditfile/company/transactions/journal/desc</t>
  </si>
  <si>
    <t>/auditfile/company/generalLedger/ledgerAccount/glAccountHistory/glAccount/leadDescription</t>
  </si>
  <si>
    <t>/auditfile/company/transactions/journal/jrnTp</t>
  </si>
  <si>
    <t>jrnTp</t>
  </si>
  <si>
    <t>/auditfile/company/generalLedger/ledgerAccount/glAccountHistory/glAccount/leadReference</t>
  </si>
  <si>
    <t>/auditfile/company/transactions/journal/offsetAccID</t>
  </si>
  <si>
    <t>offsetAccID</t>
  </si>
  <si>
    <t>/auditfile/company/generalLedger/ledgerAccount/glAccountHistory/glAccount/leadCrossRef</t>
  </si>
  <si>
    <t>/auditfile/company/transactions/journal/bankAccNr</t>
  </si>
  <si>
    <t>/auditfile/company/generalLedger/ledgerAccount/glAccountHistory/glAccount/changeInfo/userID</t>
  </si>
  <si>
    <t>/auditfile/company/transactions/journal/transaction/nr</t>
  </si>
  <si>
    <t>/auditfile/company/generalLedger/ledgerAccount/glAccountHistory/glAccount/changeInfo/changeDateTime</t>
  </si>
  <si>
    <t>/auditfile/company/transactions/journal/transaction/desc</t>
  </si>
  <si>
    <t>/auditfile/company/generalLedger/ledgerAccount/glAccountHistory/glAccount/changeInfo/changeDescription</t>
  </si>
  <si>
    <t>/auditfile/company/transactions/journal/transaction/periodNumber</t>
  </si>
  <si>
    <t>/auditfile/company/transactions/journal/transaction/trDt</t>
  </si>
  <si>
    <t>trDt</t>
  </si>
  <si>
    <t>/auditfile/company/transactions/journal/transaction/amnt</t>
  </si>
  <si>
    <t>/auditfile/company/transactions/journal/transaction/amntTp</t>
  </si>
  <si>
    <t>/auditfile/company/transactions/journal/transaction/sourceID</t>
  </si>
  <si>
    <t>/auditfile/company/transactions/journal/transaction/trLine/nr</t>
  </si>
  <si>
    <t>/auditfile/company/transactions/journal/transaction/trLine/accID</t>
  </si>
  <si>
    <t>/auditfile/company/transactions/journal/transaction/trLine/docRef</t>
  </si>
  <si>
    <t>/auditfile/company/transactions/journal/transaction/trLine/effDate</t>
  </si>
  <si>
    <t>effDate</t>
  </si>
  <si>
    <t>/auditfile/company/transactions/journal/transaction/trLine/desc</t>
  </si>
  <si>
    <t>/auditfile/company/transactions/journal/transaction/trLine/amnt</t>
  </si>
  <si>
    <t>/auditfile/company/transactions/journal/transaction/trLine/amntTp</t>
  </si>
  <si>
    <t>/auditfile/company/transactions/journal/transaction/trLine/custSupID</t>
  </si>
  <si>
    <t>/auditfile/company/transactions/journal/transaction/trLine/invRef</t>
  </si>
  <si>
    <t>/auditfile/company/transactions/journal/transaction/trLine/costID</t>
  </si>
  <si>
    <t>/auditfile/company/transactions/journal/transaction/trLine/prodID</t>
  </si>
  <si>
    <t>/auditfile/company/transactions/journal/transaction/trLine/projID</t>
  </si>
  <si>
    <t>/auditfile/company/transactions/journal/transaction/trLine/artGrpID</t>
  </si>
  <si>
    <t>/auditfile/company/transactions/journal/transaction/trLine/qntityID</t>
  </si>
  <si>
    <t>/auditfile/company/transactions/journal/transaction/trLine/qntity</t>
  </si>
  <si>
    <t>/auditfile/company/transactions/journal/transaction/trLine/vat/vatID</t>
  </si>
  <si>
    <t>/auditfile/company/transactions/journal/transaction/trLine/vat/vatPerc</t>
  </si>
  <si>
    <t>vatPerc</t>
  </si>
  <si>
    <t>/auditfile/company/transactions/journal/transaction/trLine/vat/vatAmnt</t>
  </si>
  <si>
    <t>vatAmnt</t>
  </si>
  <si>
    <t>/auditfile/company/transactions/journal/transaction/trLine/vat/vatAmntTp</t>
  </si>
  <si>
    <t>vatAmntTp</t>
  </si>
  <si>
    <t>/auditfile/company/transactions/journal/transaction/trLine/currency/curCode</t>
  </si>
  <si>
    <t>/auditfile/company/transactions/journal/transaction/trLine/currency/curAmnt</t>
  </si>
  <si>
    <t>curAmnt</t>
  </si>
  <si>
    <t>/auditfile/company/transactions/subledgers/subledger/sbType</t>
  </si>
  <si>
    <t>/auditfile/company/transactions/subledgers/subledger/sbDesc</t>
  </si>
  <si>
    <t>/auditfile/company/transactions/subledgers/subledger/linesCount</t>
  </si>
  <si>
    <t>/auditfile/company/transactions/subledgers/subledger/totalDebit</t>
  </si>
  <si>
    <t>/auditfile/company/transactions/subledgers/subledger/totalCredit</t>
  </si>
  <si>
    <t>/auditfile/company/transactions/subledgers/subledger/sbLine/nr</t>
  </si>
  <si>
    <t>/auditfile/company/transactions/subledgers/subledger/sbLine/jrnID</t>
  </si>
  <si>
    <t>/auditfile/company/transactions/subledgers/subledger/sbLine/trNr</t>
  </si>
  <si>
    <t>trNr</t>
  </si>
  <si>
    <t>/auditfile/company/transactions/subledgers/subledger/sbLine/trLineNr</t>
  </si>
  <si>
    <t>trLineNr</t>
  </si>
  <si>
    <t>/auditfile/company/openingBalance/obSubledgers/obSubledger/obSbLine/matchKeyID</t>
  </si>
  <si>
    <t>matchKeyID</t>
  </si>
  <si>
    <t>/auditfile/company/transactions/subledgers/subledger/sbLine/desc</t>
  </si>
  <si>
    <t>/auditfile/company/transactions/subledgers/subledger/sbLine/amnt</t>
  </si>
  <si>
    <t>/auditfile/company/transactions/subledgers/subledger/sbLine/amntTp</t>
  </si>
  <si>
    <t>/auditfile/company/transactions/subledgers/subledger/sbLine/docRef</t>
  </si>
  <si>
    <t>/auditfile/company/transactions/subledgers/subledger/sbLine/recRef</t>
  </si>
  <si>
    <t>/auditfile/company/transactions/subledgers/subledger/sbLine/custSupID</t>
  </si>
  <si>
    <t>/auditfile/company/transactions/subledgers/subledger/sbLine/invRef</t>
  </si>
  <si>
    <t>/auditfile/company/transactions/subledgers/subledger/sbLine/invPurSalTp</t>
  </si>
  <si>
    <t>/auditfile/company/transactions/subledgers/subledger/sbLine/invTp</t>
  </si>
  <si>
    <t>/auditfile/company/transactions/subledgers/subledger/sbLine/invDt</t>
  </si>
  <si>
    <t>/auditfile/company/transactions/subledgers/subledger/sbLine/invDueDt</t>
  </si>
  <si>
    <t>/auditfile/company/transactions/subledgers/subledger/sbLine/mutTp</t>
  </si>
  <si>
    <t>/auditfile/company/transactions/subledgers/subledger/sbLine/costID</t>
  </si>
  <si>
    <t>/auditfile/company/transactions/subledgers/subledger/sbLine/prodID</t>
  </si>
  <si>
    <t>/auditfile/company/transactions/subledgers/subledger/sbLine/projID</t>
  </si>
  <si>
    <t>/auditfile/company/transactions/subledgers/subledger/sbLine/artGrpID</t>
  </si>
  <si>
    <t>/auditfile/company/transactions/subledgers/subledger/sbLine/qntityID</t>
  </si>
  <si>
    <t>/auditfile/company/transactions/subledgers/subledger/sbLine/qntity</t>
  </si>
  <si>
    <t>/auditfile/company/transactions/subledgers/subledger/sbLine/vat/vatID</t>
  </si>
  <si>
    <t>/auditfile/company/transactions/subledgers/subledger/sbLine/vat/vatPerc</t>
  </si>
  <si>
    <t>/auditfile/company/transactions/subledgers/subledger/sbLine/vat/vatAmnt</t>
  </si>
  <si>
    <t>/auditfile/company/transactions/subledgers/subledger/sbLine/vat/vatAmntTp</t>
  </si>
  <si>
    <t>/auditfile/company/transactions/subledgers/subledger/sbLine/currency/curCode</t>
  </si>
  <si>
    <t>/auditfile/company/transactions/subledgers/subledger/sbLine/currency/curAmnt</t>
  </si>
  <si>
    <t>/auditfile/company/transactions/journal/transaction/userID</t>
  </si>
  <si>
    <t>/auditfile/company/transactions/journal/transaction/trLine/recRef</t>
  </si>
  <si>
    <t>/auditfile/company/transactions/journal/transaction/trLine/matchKeyID</t>
  </si>
  <si>
    <t>/auditfile/company/transactions/journal/transaction/trLine/orderRef</t>
  </si>
  <si>
    <t>orderRef</t>
  </si>
  <si>
    <t>/auditfile/company/transactions/journal/transaction/trLine/receivingDocRef</t>
  </si>
  <si>
    <t>receivingDocRef</t>
  </si>
  <si>
    <t>/auditfile/company/transactions/journal/transaction/trLine/shipDocRef</t>
  </si>
  <si>
    <t>shipDocRef</t>
  </si>
  <si>
    <t>/auditfile/company/transactions/journal/transaction/trLine/workCostArrRef</t>
  </si>
  <si>
    <t>workCostArrRef</t>
  </si>
  <si>
    <t>/auditfile/company/transactions/journal/transaction/trLine/bankAccNr</t>
  </si>
  <si>
    <t>/auditfile/company/transactions/journal/transaction/trLine/bankIdCd</t>
  </si>
  <si>
    <t>/auditfile/company/transactions/subledgers/subledger/sbLine/matchKeyID</t>
  </si>
  <si>
    <t>Volgnr</t>
  </si>
  <si>
    <t>1.0 Choice</t>
  </si>
  <si>
    <t>Regel</t>
  </si>
  <si>
    <t>Tabel</t>
  </si>
  <si>
    <t>Opmerking</t>
  </si>
  <si>
    <t>Naam</t>
  </si>
  <si>
    <t>BkJr</t>
  </si>
  <si>
    <t>BkJrStart</t>
  </si>
  <si>
    <t>BkJrEinde</t>
  </si>
  <si>
    <t>ValCode</t>
  </si>
  <si>
    <t>Aangemaakt</t>
  </si>
  <si>
    <t>Boekhoudpakket</t>
  </si>
  <si>
    <t>BoekhoudpakketVersie</t>
  </si>
  <si>
    <t>AdministratieNr</t>
  </si>
  <si>
    <t>Bedrijfsnaam</t>
  </si>
  <si>
    <t>FiscaalNr</t>
  </si>
  <si>
    <t>FiscaalLandCode</t>
  </si>
  <si>
    <t>AuditfileVersie</t>
  </si>
  <si>
    <t>RelNr</t>
  </si>
  <si>
    <t>GrbkRek</t>
  </si>
  <si>
    <t>EntryPointRef</t>
  </si>
  <si>
    <t>RgsConceptnaam</t>
  </si>
  <si>
    <t>DomainMemberRef</t>
  </si>
  <si>
    <t>PerNr</t>
  </si>
  <si>
    <t>ObMutNr</t>
  </si>
  <si>
    <t>XXX</t>
  </si>
  <si>
    <t>MutNr</t>
  </si>
  <si>
    <t>BkNr</t>
  </si>
  <si>
    <t>DbCode</t>
  </si>
  <si>
    <t>SubBtwValutaCode</t>
  </si>
  <si>
    <t>SubBtwValutaBedrag</t>
  </si>
  <si>
    <t>Tabelnr</t>
  </si>
  <si>
    <t>aggregeren naar mutatie?</t>
  </si>
  <si>
    <t>Aantal</t>
  </si>
  <si>
    <t>TotaalDebet</t>
  </si>
  <si>
    <t>TotaalCredit</t>
  </si>
  <si>
    <t>Straat</t>
  </si>
  <si>
    <t>Toev</t>
  </si>
  <si>
    <t>Gebouw</t>
  </si>
  <si>
    <t>Plaats</t>
  </si>
  <si>
    <t>Postcode</t>
  </si>
  <si>
    <t>Provincie</t>
  </si>
  <si>
    <t>Land</t>
  </si>
  <si>
    <t>AlgAdr</t>
  </si>
  <si>
    <t>AlgPb</t>
  </si>
  <si>
    <t>Rel</t>
  </si>
  <si>
    <t>RelAdr</t>
  </si>
  <si>
    <t>RelPb</t>
  </si>
  <si>
    <t>RelBank</t>
  </si>
  <si>
    <t>HistRel</t>
  </si>
  <si>
    <t>HistRelAdr</t>
  </si>
  <si>
    <t>HistRelPb</t>
  </si>
  <si>
    <t>HistRelBank</t>
  </si>
  <si>
    <t>Grbk</t>
  </si>
  <si>
    <t>Taxo</t>
  </si>
  <si>
    <t>TaxoSrt</t>
  </si>
  <si>
    <t>TaxoSrtItems</t>
  </si>
  <si>
    <t>HistGrbk</t>
  </si>
  <si>
    <t>Stam</t>
  </si>
  <si>
    <t>BtwCd</t>
  </si>
  <si>
    <t>Per</t>
  </si>
  <si>
    <t>Alg</t>
  </si>
  <si>
    <t>ObMut</t>
  </si>
  <si>
    <t>ObSub</t>
  </si>
  <si>
    <t>Db</t>
  </si>
  <si>
    <t>Bk</t>
  </si>
  <si>
    <t>Mut</t>
  </si>
  <si>
    <t>Btw</t>
  </si>
  <si>
    <t>Sub</t>
  </si>
  <si>
    <t>SubMut</t>
  </si>
  <si>
    <t>SubBtw</t>
  </si>
  <si>
    <t>Contact</t>
  </si>
  <si>
    <t>Telefoon</t>
  </si>
  <si>
    <t>Fax</t>
  </si>
  <si>
    <t>Email</t>
  </si>
  <si>
    <t>Website</t>
  </si>
  <si>
    <t>Kvk</t>
  </si>
  <si>
    <t>FiscaalLand</t>
  </si>
  <si>
    <t>Fiscaalnr</t>
  </si>
  <si>
    <t>SoortID</t>
  </si>
  <si>
    <t>Type</t>
  </si>
  <si>
    <t>Klantgroep</t>
  </si>
  <si>
    <t>KlantKredietlimiet</t>
  </si>
  <si>
    <t>LeveranciersKredietlimiet</t>
  </si>
  <si>
    <t>Iban</t>
  </si>
  <si>
    <t>Bic</t>
  </si>
  <si>
    <t>WijzUserID</t>
  </si>
  <si>
    <t>WijzDatumTijd</t>
  </si>
  <si>
    <t>WijzOmschrijving</t>
  </si>
  <si>
    <t>Rek</t>
  </si>
  <si>
    <t>Srt</t>
  </si>
  <si>
    <t>LeadCode</t>
  </si>
  <si>
    <t>LeadOmschrijving</t>
  </si>
  <si>
    <t>LeadRef</t>
  </si>
  <si>
    <t>LeadCrossRef</t>
  </si>
  <si>
    <t>RgsVersie</t>
  </si>
  <si>
    <t>Soort</t>
  </si>
  <si>
    <t>ID</t>
  </si>
  <si>
    <t>Omschrijving</t>
  </si>
  <si>
    <t>Code</t>
  </si>
  <si>
    <t>GrbkAfTeDragen</t>
  </si>
  <si>
    <t>GrbkTeVorderen</t>
  </si>
  <si>
    <t>StartDatum</t>
  </si>
  <si>
    <t>StartTijd</t>
  </si>
  <si>
    <t>EindDatum</t>
  </si>
  <si>
    <t>EindTijd</t>
  </si>
  <si>
    <t>Datum</t>
  </si>
  <si>
    <t>Bedrag</t>
  </si>
  <si>
    <t>BedragSrt</t>
  </si>
  <si>
    <t>ObSubMut</t>
  </si>
  <si>
    <t>Boekstuknr</t>
  </si>
  <si>
    <t>RecKenmerk</t>
  </si>
  <si>
    <t>MatckeyID</t>
  </si>
  <si>
    <t>Factuurnr</t>
  </si>
  <si>
    <t>FactuurSrt</t>
  </si>
  <si>
    <t>FactuurDebCred</t>
  </si>
  <si>
    <t>Factuurdatum</t>
  </si>
  <si>
    <t>Vervaldatum</t>
  </si>
  <si>
    <t>Kostenplaats</t>
  </si>
  <si>
    <t>Productnr</t>
  </si>
  <si>
    <t>Projectnr</t>
  </si>
  <si>
    <t>ArtGroepnr</t>
  </si>
  <si>
    <t>ArtEenheid</t>
  </si>
  <si>
    <t>ArtAantal</t>
  </si>
  <si>
    <t>Tegenrek</t>
  </si>
  <si>
    <t>BronID</t>
  </si>
  <si>
    <t>UserID</t>
  </si>
  <si>
    <t>Ordernr</t>
  </si>
  <si>
    <t>Ontvangstbonnr</t>
  </si>
  <si>
    <t>Verzenddocnr</t>
  </si>
  <si>
    <t>Wkr</t>
  </si>
  <si>
    <t>Perc</t>
  </si>
  <si>
    <t>ValutaCode</t>
  </si>
  <si>
    <t>ValutaBedrag</t>
  </si>
  <si>
    <t>Rijlabels</t>
  </si>
  <si>
    <t>(leeg)</t>
  </si>
  <si>
    <t>Eindtotaal</t>
  </si>
  <si>
    <t>ObAantal</t>
  </si>
  <si>
    <t>ObTotaalDebet</t>
  </si>
  <si>
    <t>ObTotaalCredit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</si>
</sst>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9" x14ac:knownFonts="1">
    <font>
      <sz val="11"/>
      <color theme="1"/>
      <name val="Calibri"/>
      <family val="2"/>
      <scheme val="minor"/>
    </font>
    <font>
      <b/>
      <sz val="15"/>
      <color theme="3"/>
      <name val="Calibri"/>
      <family val="2"/>
      <scheme val="minor"/>
    </font>
    <font>
      <u/>
      <sz val="11"/>
      <color theme="8" tint="-0.499984740745262"/>
      <name val="Calibri"/>
      <family val="2"/>
      <scheme val="minor"/>
    </font>
    <font>
      <b/>
      <sz val="9"/>
      <color indexed="81"/>
      <name val="Tahoma"/>
      <family val="2"/>
    </font>
    <font>
      <sz val="9"/>
      <color indexed="81"/>
      <name val="Tahoma"/>
      <family val="2"/>
    </font>
    <font>
      <sz val="9"/>
      <color indexed="81"/>
      <name val="Tahoma"/>
      <charset val="1"/>
    </font>
    <font>
      <b/>
      <sz val="9"/>
      <color indexed="81"/>
      <name val="Tahoma"/>
      <charset val="1"/>
    </font>
    <font>
      <sz val="11"/>
      <color theme="1"/>
      <name val="Calibri"/>
      <family val="2"/>
      <scheme val="minor"/>
    </font>
    <font>
      <sz val="11"/>
      <color theme="0"/>
      <name val="Calibri"/>
      <family val="2"/>
      <scheme val="minor"/>
    </font>
  </fonts>
  <fills count="2">
    <fill>
      <patternFill patternType="none"/>
    </fill>
    <fill>
      <patternFill patternType="gray125"/>
    </fill>
  </fills>
  <borders count="3">
    <border>
      <left/>
      <right/>
      <top/>
      <bottom/>
      <diagonal/>
    </border>
    <border>
      <left style="thick">
        <color theme="5"/>
      </left>
      <right/>
      <top/>
      <bottom/>
      <diagonal/>
    </border>
    <border>
      <left/>
      <right style="medium">
        <color indexed="64"/>
      </right>
      <top/>
      <bottom/>
      <diagonal/>
    </border>
  </borders>
  <cellStyleXfs count="4">
    <xf numFmtId="0" fontId="0" fillId="0" borderId="0">
      <alignment vertical="top"/>
    </xf>
    <xf numFmtId="0" fontId="1" fillId="0" borderId="1" applyNumberFormat="0" applyFill="0" applyProtection="0">
      <alignment horizontal="left" indent="1"/>
    </xf>
    <xf numFmtId="0" fontId="2" fillId="0" borderId="0" applyNumberFormat="0" applyFill="0" applyBorder="0" applyAlignment="0" applyProtection="0">
      <alignment vertical="top"/>
    </xf>
    <xf numFmtId="43" fontId="7" fillId="0" borderId="0" applyFont="0" applyFill="0" applyBorder="0" applyAlignment="0" applyProtection="0"/>
  </cellStyleXfs>
  <cellXfs count="24">
    <xf numFmtId="0" fontId="0" fillId="0" borderId="0" xfId="0">
      <alignment vertical="top"/>
    </xf>
    <xf numFmtId="0" fontId="0" fillId="0" borderId="0" xfId="0">
      <alignment vertical="top"/>
    </xf>
    <xf numFmtId="0" fontId="0" fillId="0" borderId="0" xfId="0" applyAlignment="1">
      <alignment horizontal="left" vertical="top" indent="1"/>
    </xf>
    <xf numFmtId="0" fontId="0" fillId="0" borderId="0" xfId="0" applyAlignment="1"/>
    <xf numFmtId="0" fontId="0" fillId="0" borderId="0" xfId="0" applyNumberFormat="1">
      <alignment vertical="top"/>
    </xf>
    <xf numFmtId="0" fontId="0" fillId="0" borderId="0" xfId="0" applyAlignment="1">
      <alignment horizontal="left" vertical="top" indent="2"/>
    </xf>
    <xf numFmtId="0" fontId="0" fillId="0" borderId="0" xfId="0" applyAlignment="1">
      <alignment horizontal="left" vertical="top" indent="3"/>
    </xf>
    <xf numFmtId="0" fontId="0" fillId="0" borderId="0" xfId="0" applyAlignment="1">
      <alignment horizontal="left" vertical="top" indent="4"/>
    </xf>
    <xf numFmtId="0" fontId="0" fillId="0" borderId="0" xfId="0" applyAlignment="1">
      <alignment horizontal="left" indent="1"/>
    </xf>
    <xf numFmtId="0" fontId="0" fillId="0" borderId="0" xfId="0" applyAlignment="1">
      <alignment horizontal="left"/>
    </xf>
    <xf numFmtId="0" fontId="0" fillId="0" borderId="0" xfId="0" applyFont="1">
      <alignment vertical="top"/>
    </xf>
    <xf numFmtId="0" fontId="0" fillId="0" borderId="0" xfId="0" applyAlignment="1">
      <alignment horizontal="left" indent="2"/>
    </xf>
    <xf numFmtId="0" fontId="0" fillId="0" borderId="0" xfId="0" applyFont="1" applyAlignment="1">
      <alignment horizontal="left"/>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vertical="top" indent="5"/>
    </xf>
    <xf numFmtId="0" fontId="0" fillId="0" borderId="0" xfId="0" applyAlignment="1">
      <alignment horizontal="left" vertical="top"/>
    </xf>
    <xf numFmtId="0" fontId="0" fillId="0" borderId="2" xfId="0" applyBorder="1">
      <alignment vertical="top"/>
    </xf>
    <xf numFmtId="0" fontId="8" fillId="0" borderId="0" xfId="0" applyFont="1">
      <alignment vertical="top"/>
    </xf>
    <xf numFmtId="0" fontId="8" fillId="0" borderId="0" xfId="0" applyFont="1" applyAlignment="1">
      <alignment horizontal="left" indent="1"/>
    </xf>
    <xf numFmtId="164" fontId="0" fillId="0" borderId="0" xfId="3" applyNumberFormat="1" applyFont="1" applyAlignment="1">
      <alignment horizontal="right" vertical="top"/>
    </xf>
    <xf numFmtId="164" fontId="0" fillId="0" borderId="0" xfId="3" applyNumberFormat="1" applyFont="1" applyAlignment="1">
      <alignment vertical="top"/>
    </xf>
    <xf numFmtId="0" fontId="0" fillId="0" borderId="0" xfId="0" pivotButton="1">
      <alignment vertical="top"/>
    </xf>
  </cellXfs>
  <cellStyles count="4">
    <cellStyle name="Gevolgde hyperlink" xfId="2" builtinId="9" customBuiltin="1"/>
    <cellStyle name="Komma" xfId="3" builtinId="3"/>
    <cellStyle name="Kop 1 2" xfId="1" xr:uid="{00000000-0005-0000-0000-000003000000}"/>
    <cellStyle name="Standaard" xfId="0" builtinId="0" customBuiltin="1"/>
  </cellStyles>
  <dxfs count="9">
    <dxf>
      <numFmt numFmtId="0" formatCode="General"/>
    </dxf>
    <dxf>
      <numFmt numFmtId="0" formatCode="General"/>
    </dxf>
    <dxf>
      <numFmt numFmtId="0" formatCode="General"/>
    </dxf>
    <dxf>
      <numFmt numFmtId="0" formatCode="General"/>
      <alignment horizontal="left" vertical="top" textRotation="0" wrapText="0" indent="1" justifyLastLine="0" shrinkToFit="0" readingOrder="0"/>
    </dxf>
    <dxf>
      <alignment horizontal="general" vertical="bottom" textRotation="0" wrapText="0" indent="0" justifyLastLine="0" shrinkToFit="0" readingOrder="0"/>
    </dxf>
    <dxf>
      <numFmt numFmtId="164" formatCode="_ * #,##0_ ;_ * \-#,##0_ ;_ * &quot;-&quot;??_ ;_ @_ "/>
    </dxf>
    <dxf>
      <font>
        <b/>
        <color theme="1"/>
      </font>
      <border>
        <top style="double">
          <color theme="4"/>
        </top>
      </border>
    </dxf>
    <dxf>
      <font>
        <b/>
        <color theme="0"/>
      </font>
      <fill>
        <patternFill patternType="solid">
          <fgColor auto="1"/>
          <bgColor theme="8" tint="-0.24994659260841701"/>
        </patternFill>
      </fill>
    </dxf>
    <dxf>
      <font>
        <color theme="1"/>
      </font>
      <border>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s>
  <tableStyles count="1" defaultTableStyle="TableStyleMedium2" defaultPivotStyle="PivotStyleLight16">
    <tableStyle name="MyTableStyleMedium2" pivot="0" count="3" xr9:uid="{00000000-0011-0000-FFFF-FFFF00000000}">
      <tableStyleElement type="wholeTable" dxfId="8"/>
      <tableStyleElement type="headerRow" dxfId="7"/>
      <tableStyleElement type="totalRow"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twoCellAnchor>
    <xdr:from>
      <xdr:col>1</xdr:col>
      <xdr:colOff>38100</xdr:colOff>
      <xdr:row>1</xdr:row>
      <xdr:rowOff>123825</xdr:rowOff>
    </xdr:from>
    <xdr:to>
      <xdr:col>11</xdr:col>
      <xdr:colOff>409575</xdr:colOff>
      <xdr:row>38</xdr:row>
      <xdr:rowOff>85725</xdr:rowOff>
    </xdr:to>
    <xdr:sp macro="" textlink="">
      <xdr:nvSpPr>
        <xdr:cNvPr id="2" name="Tekstvak 1">
          <a:extLst>
            <a:ext uri="{FF2B5EF4-FFF2-40B4-BE49-F238E27FC236}">
              <a16:creationId xmlns:a16="http://schemas.microsoft.com/office/drawing/2014/main" id="{3E6882F2-8C1B-4F77-80A5-601EF7EE34FE}"/>
            </a:ext>
          </a:extLst>
        </xdr:cNvPr>
        <xdr:cNvSpPr txBox="1"/>
      </xdr:nvSpPr>
      <xdr:spPr>
        <a:xfrm>
          <a:off x="647700" y="314325"/>
          <a:ext cx="6467475" cy="701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u="sng"/>
            <a:t>Werkblad [XAF Tabellen]</a:t>
          </a:r>
        </a:p>
        <a:p>
          <a:r>
            <a:rPr lang="nl-NL" sz="1100"/>
            <a:t>Geeft een overzicht van de structuur van XAF specificaties vanaf versie 1.0.</a:t>
          </a:r>
        </a:p>
        <a:p>
          <a:r>
            <a:rPr lang="nl-NL" sz="1100"/>
            <a:t>Van elk element (complex types) is gedefinieerd op welke Tabel het element gemapt wordt.</a:t>
          </a:r>
        </a:p>
        <a:p>
          <a:r>
            <a:rPr lang="nl-NL" sz="1100"/>
            <a:t>Bijv: de elementen Header, Company, Opening Balance en Transactions worden allemaal gemapt op Algemeen.</a:t>
          </a:r>
        </a:p>
        <a:p>
          <a:r>
            <a:rPr lang="nl-NL" sz="1100"/>
            <a:t>Te lezen als: de _gegevens_ in de elementen Header, Company, Opening Balance en Transactions worden allemaal overgenomen in de tabel Algemeen.</a:t>
          </a:r>
        </a:p>
        <a:p>
          <a:r>
            <a:rPr lang="nl-NL" sz="1100"/>
            <a:t>Op tabelniveau zijn er geen verschillen tussen 3.0 en 3.1.</a:t>
          </a:r>
        </a:p>
        <a:p>
          <a:r>
            <a:rPr lang="nl-NL" sz="1100"/>
            <a:t>Sommige structuurelementen (bijv Customers Suppliers en Periods) bevatten geen simpele eigenschappen en worden niet gemapt.</a:t>
          </a:r>
        </a:p>
        <a:p>
          <a:r>
            <a:rPr lang="nl-NL" sz="1100"/>
            <a:t>Noot: de VAT regels hebben hun eigen tabel. Als een VAT regel _altijd_ max 1 keer voorkomt dan kun je die standaard aggregeren naar de bovenliggende Line.</a:t>
          </a:r>
        </a:p>
        <a:p>
          <a:endParaRPr lang="nl-NL" sz="1100"/>
        </a:p>
        <a:p>
          <a:r>
            <a:rPr lang="nl-NL" sz="1100" u="sng"/>
            <a:t>Werkblad XAF Xpaths</a:t>
          </a:r>
        </a:p>
        <a:p>
          <a:r>
            <a:rPr lang="nl-NL" sz="1100"/>
            <a:t>Deze tabel toont hetzelfde als [XAF tabellen] maar nu op veldniveau (simple types).</a:t>
          </a:r>
        </a:p>
        <a:p>
          <a:r>
            <a:rPr lang="nl-NL" sz="1100"/>
            <a:t>Per element wordt een Naam voorgesteld. Hierbij zijn twee strategieën mogelijk:</a:t>
          </a:r>
        </a:p>
        <a:p>
          <a:r>
            <a:rPr lang="nl-NL" sz="1100"/>
            <a:t>1. Elk veld een unieke naam.</a:t>
          </a:r>
        </a:p>
        <a:p>
          <a:r>
            <a:rPr lang="nl-NL" sz="1100"/>
            <a:t>2. Naamgeving consequent eenvoudig, hetzelfde veld</a:t>
          </a:r>
          <a:r>
            <a:rPr lang="nl-NL" sz="1100" baseline="0"/>
            <a:t> krijgt overal dezelfde naam</a:t>
          </a:r>
          <a:r>
            <a:rPr lang="nl-NL" sz="1100"/>
            <a:t>.</a:t>
          </a:r>
        </a:p>
        <a:p>
          <a:r>
            <a:rPr lang="nl-NL" sz="1100"/>
            <a:t>Gekozen is voor 2. Het</a:t>
          </a:r>
          <a:r>
            <a:rPr lang="nl-NL" sz="1100" baseline="0"/>
            <a:t> kan hierdoor nodig zijn </a:t>
          </a:r>
          <a:r>
            <a:rPr lang="nl-NL" sz="1100"/>
            <a:t>om te kwalificeren met de tabelnaam. Bijv het veld Nr: AlgAdr.Nr, Rel.Nr, Bk.Nr, Mut.Nr.</a:t>
          </a:r>
        </a:p>
        <a:p>
          <a:r>
            <a:rPr lang="nl-NL" sz="1100"/>
            <a:t>Om deze reden zijn de tabelnamen kort gehouden.</a:t>
          </a:r>
        </a:p>
        <a:p>
          <a:pPr marL="0" marR="0" lvl="0" indent="0" defTabSz="914400" eaLnBrk="1" fontAlgn="auto" latinLnBrk="0" hangingPunct="1">
            <a:lnSpc>
              <a:spcPct val="100000"/>
            </a:lnSpc>
            <a:spcBef>
              <a:spcPts val="0"/>
            </a:spcBef>
            <a:spcAft>
              <a:spcPts val="0"/>
            </a:spcAft>
            <a:buClrTx/>
            <a:buSzTx/>
            <a:buFontTx/>
            <a:buNone/>
            <a:tabLst/>
            <a:defRPr/>
          </a:pPr>
          <a:r>
            <a:rPr lang="nl-NL" sz="1100">
              <a:solidFill>
                <a:schemeClr val="dk1"/>
              </a:solidFill>
              <a:effectLst/>
              <a:latin typeface="+mn-lt"/>
              <a:ea typeface="+mn-ea"/>
              <a:cs typeface="+mn-cs"/>
            </a:rPr>
            <a:t>In werkblad Freqs is per veld te zien hoe vaak het gebruikt wordt.</a:t>
          </a:r>
          <a:endParaRPr lang="nl-NL">
            <a:effectLst/>
          </a:endParaRPr>
        </a:p>
        <a:p>
          <a:endParaRPr lang="nl-NL" sz="1100"/>
        </a:p>
        <a:p>
          <a:r>
            <a:rPr lang="nl-NL" sz="1100" u="sng"/>
            <a:t>RGS</a:t>
          </a:r>
        </a:p>
        <a:p>
          <a:r>
            <a:rPr lang="nl-NL" sz="1100"/>
            <a:t>In het FunHie document versie 2017 staat:</a:t>
          </a:r>
        </a:p>
        <a:p>
          <a:r>
            <a:rPr lang="nl-NL" sz="1100"/>
            <a:t>bij leadReference: "Dit element NIET gebruiken voor RGS."</a:t>
          </a:r>
        </a:p>
        <a:p>
          <a:r>
            <a:rPr lang="nl-NL" sz="1100"/>
            <a:t>bij EntryPoint: "Bevat de RGS conceptnaam. (bv. BIvaKouVvpBeg)"</a:t>
          </a:r>
        </a:p>
        <a:p>
          <a:r>
            <a:rPr lang="nl-NL" sz="1100"/>
            <a:t>Dat betekent dat je nu per Grootboekrekening meerdere RGS codes kunt definieren. Is dit niet de omgekeerde wereld?</a:t>
          </a:r>
        </a:p>
        <a:p>
          <a:r>
            <a:rPr lang="nl-NL" sz="1100"/>
            <a:t>Kan dit met voorbeelden toegelicht worden?</a:t>
          </a:r>
        </a:p>
        <a:p>
          <a:endParaRPr lang="nl-NL"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65554</xdr:colOff>
      <xdr:row>1</xdr:row>
      <xdr:rowOff>50427</xdr:rowOff>
    </xdr:from>
    <xdr:to>
      <xdr:col>3</xdr:col>
      <xdr:colOff>650501</xdr:colOff>
      <xdr:row>1</xdr:row>
      <xdr:rowOff>2574552</xdr:rowOff>
    </xdr:to>
    <mc:AlternateContent xmlns:mc="http://schemas.openxmlformats.org/markup-compatibility/2006" xmlns:sle15="http://schemas.microsoft.com/office/drawing/2012/slicer">
      <mc:Choice Requires="sle15">
        <xdr:graphicFrame macro="">
          <xdr:nvGraphicFramePr>
            <xdr:cNvPr id="2" name="Tabel">
              <a:extLst>
                <a:ext uri="{FF2B5EF4-FFF2-40B4-BE49-F238E27FC236}">
                  <a16:creationId xmlns:a16="http://schemas.microsoft.com/office/drawing/2014/main" id="{374124D0-960A-4404-8678-015298CF7D6C}"/>
                </a:ext>
              </a:extLst>
            </xdr:cNvPr>
            <xdr:cNvGraphicFramePr/>
          </xdr:nvGraphicFramePr>
          <xdr:xfrm>
            <a:off x="0" y="0"/>
            <a:ext cx="0" cy="0"/>
          </xdr:xfrm>
          <a:graphic>
            <a:graphicData uri="http://schemas.microsoft.com/office/drawing/2010/slicer">
              <sle:slicer xmlns:sle="http://schemas.microsoft.com/office/drawing/2010/slicer" name="Tabel"/>
            </a:graphicData>
          </a:graphic>
        </xdr:graphicFrame>
      </mc:Choice>
      <mc:Fallback xmlns="">
        <xdr:sp macro="" textlink="">
          <xdr:nvSpPr>
            <xdr:cNvPr id="0" name=""/>
            <xdr:cNvSpPr>
              <a:spLocks noTextEdit="1"/>
            </xdr:cNvSpPr>
          </xdr:nvSpPr>
          <xdr:spPr>
            <a:xfrm>
              <a:off x="356907" y="190500"/>
              <a:ext cx="1828800" cy="0"/>
            </a:xfrm>
            <a:prstGeom prst="rect">
              <a:avLst/>
            </a:prstGeom>
            <a:solidFill>
              <a:prstClr val="white"/>
            </a:solidFill>
            <a:ln w="1">
              <a:solidFill>
                <a:prstClr val="green"/>
              </a:solidFill>
            </a:ln>
          </xdr:spPr>
          <xdr:txBody>
            <a:bodyPr vertOverflow="clip" horzOverflow="clip"/>
            <a:lstStyle/>
            <a:p>
              <a:r>
                <a:rPr lang="nl-NL" sz="1100"/>
                <a:t>Deze vorm vertegenwoordigt een tabelslicer. Tabelslicers worden niet ondersteund in deze versie van Excel.
De slicer kan niet worden gebruikt als de vorm is gewijzigd in een eerdere versie van Excel of als de werkmap is opgeslagen in Excel 2007 of eerder.</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s Bus" refreshedDate="43385.518316087961" createdVersion="6" refreshedVersion="6" minRefreshableVersion="3" recordCount="259" xr:uid="{4CACBD7C-E287-47CD-81AC-4173CCD1CA9A}">
  <cacheSource type="worksheet">
    <worksheetSource name="tabelXPaths"/>
  </cacheSource>
  <cacheFields count="11">
    <cacheField name="Regel" numFmtId="0">
      <sharedItems containsSemiMixedTypes="0" containsString="0" containsNumber="1" containsInteger="1" minValue="1" maxValue="259"/>
    </cacheField>
    <cacheField name="Tabelnr" numFmtId="0">
      <sharedItems containsSemiMixedTypes="0" containsString="0" containsNumber="1" containsInteger="1" minValue="1" maxValue="47"/>
    </cacheField>
    <cacheField name="Tabel" numFmtId="0">
      <sharedItems count="29">
        <s v="Alg"/>
        <s v="AlgAdr"/>
        <s v="AlgPb"/>
        <s v="Rel"/>
        <s v="RelAdr"/>
        <s v="RelPb"/>
        <s v="RelBank"/>
        <s v="HistRel"/>
        <s v="HistRelAdr"/>
        <s v="HistRelPb"/>
        <s v="HistRelBank"/>
        <s v="Grbk"/>
        <s v="Taxo"/>
        <s v="TaxoSrt"/>
        <s v="TaxoSrtItems"/>
        <s v="HistGrbk"/>
        <s v="Stam"/>
        <s v="BtwCd"/>
        <s v="Per"/>
        <s v="ObMut"/>
        <s v="ObSub"/>
        <s v="ObSubMut"/>
        <s v="Db"/>
        <s v="Bk"/>
        <s v="Mut"/>
        <s v="Btw"/>
        <s v="Sub"/>
        <s v="SubMut"/>
        <s v="SubBtw"/>
      </sharedItems>
    </cacheField>
    <cacheField name="Naam" numFmtId="0">
      <sharedItems containsBlank="1" count="119">
        <s v="BkJr"/>
        <s v="BkJrStart"/>
        <s v="BkJrEinde"/>
        <s v="ValCode"/>
        <s v="Aangemaakt"/>
        <s v="Boekhoudpakket"/>
        <s v="BoekhoudpakketVersie"/>
        <s v="AdministratieNr"/>
        <s v="Bedrijfsnaam"/>
        <s v="FiscaalLandCode"/>
        <s v="FiscaalNr"/>
        <s v="Straat"/>
        <s v="Nr"/>
        <s v="Toev"/>
        <s v="Gebouw"/>
        <s v="Plaats"/>
        <s v="Postcode"/>
        <s v="Provincie"/>
        <s v="Land"/>
        <s v="Naam"/>
        <s v="Contact"/>
        <s v="Telefoon"/>
        <s v="Fax"/>
        <s v="Email"/>
        <s v="Website"/>
        <s v="Kvk"/>
        <s v="FiscaalLand"/>
        <s v="SoortID"/>
        <s v="Type"/>
        <s v="Klantgroep"/>
        <s v="KlantKredietlimiet"/>
        <s v="LeveranciersKredietlimiet"/>
        <s v="Iban"/>
        <s v="Bic"/>
        <s v="WijzUserID"/>
        <s v="WijzDatumTijd"/>
        <s v="WijzOmschrijving"/>
        <s v="Rek"/>
        <s v="Srt"/>
        <s v="LeadCode"/>
        <s v="LeadOmschrijving"/>
        <s v="LeadRef"/>
        <s v="LeadCrossRef"/>
        <s v="RgsVersie"/>
        <m/>
        <s v="EntryPointRef"/>
        <s v="RgsConceptnaam"/>
        <s v="DomainMemberRef"/>
        <s v="Soort"/>
        <s v="ID"/>
        <s v="Omschrijving"/>
        <s v="Code"/>
        <s v="GrbkAfTeDragen"/>
        <s v="GrbkTeVorderen"/>
        <s v="StartDatum"/>
        <s v="StartTijd"/>
        <s v="EindDatum"/>
        <s v="EindTijd"/>
        <s v="Datum"/>
        <s v="ObAantal"/>
        <s v="ObTotaalDebet"/>
        <s v="ObTotaalCredit"/>
        <s v="GrbkRek"/>
        <s v="Bedrag"/>
        <s v="BedragSrt"/>
        <s v="Aantal"/>
        <s v="TotaalDebet"/>
        <s v="TotaalCredit"/>
        <s v="ObMutNr"/>
        <s v="Boekstuknr"/>
        <s v="RecKenmerk"/>
        <s v="MatckeyID"/>
        <s v="RelNr"/>
        <s v="Factuurnr"/>
        <s v="FactuurSrt"/>
        <s v="FactuurDebCred"/>
        <s v="Factuurdatum"/>
        <s v="Vervaldatum"/>
        <s v="Kostenplaats"/>
        <s v="Productnr"/>
        <s v="Projectnr"/>
        <s v="ArtGroepnr"/>
        <s v="ArtEenheid"/>
        <s v="ArtAantal"/>
        <s v="Tegenrek"/>
        <s v="PerNr"/>
        <s v="BronID"/>
        <s v="UserID"/>
        <s v="Ordernr"/>
        <s v="Ontvangstbonnr"/>
        <s v="Verzenddocnr"/>
        <s v="Wkr"/>
        <s v="Perc"/>
        <s v="ValutaCode"/>
        <s v="ValutaBedrag"/>
        <s v="DbCode"/>
        <s v="BkNr"/>
        <s v="MutNr"/>
        <s v="SubBtwValutaCode"/>
        <s v="SubBtwValutaBedrag"/>
        <s v="AuditfileVersie"/>
        <s v="AdrProvincie" u="1"/>
        <s v="PbPlaats" u="1"/>
        <s v="AdrGebouw" u="1"/>
        <s v="PbGebouw" u="1"/>
        <s v="AdrPostcode" u="1"/>
        <s v="BankRekNr" u="1"/>
        <s v="PbNr" u="1"/>
        <s v="AdrStraat" u="1"/>
        <s v="PbPostcode" u="1"/>
        <s v="PbStraat" u="1"/>
        <s v="AdrToev" u="1"/>
        <s v="PbLand" u="1"/>
        <s v="PbToev" u="1"/>
        <s v="AdrPlaats" u="1"/>
        <s v="PbProvincie" u="1"/>
        <s v="AdrLand" u="1"/>
        <s v="AdrNr" u="1"/>
        <s v="Beschrijving" u="1"/>
      </sharedItems>
    </cacheField>
    <cacheField name="Element" numFmtId="0">
      <sharedItems containsBlank="1"/>
    </cacheField>
    <cacheField name="3.2" numFmtId="0">
      <sharedItems containsBlank="1"/>
    </cacheField>
    <cacheField name="3.1" numFmtId="0">
      <sharedItems containsBlank="1"/>
    </cacheField>
    <cacheField name="3.0" numFmtId="0">
      <sharedItems containsBlank="1"/>
    </cacheField>
    <cacheField name="Volgnr" numFmtId="0">
      <sharedItems containsString="0" containsBlank="1" containsNumber="1" containsInteger="1" minValue="1" maxValue="73"/>
    </cacheField>
    <cacheField name="1.0" numFmtId="0">
      <sharedItems containsBlank="1"/>
    </cacheField>
    <cacheField name="1.0 Choi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
  <r>
    <n v="1"/>
    <n v="1"/>
    <x v="0"/>
    <x v="0"/>
    <s v="fiscalYear"/>
    <s v="/auditfile/header/fiscalYear"/>
    <s v="/auditfile/header/fiscalYear"/>
    <s v="/auditfile/header/fiscalYear"/>
    <n v="8"/>
    <s v="/auditfile/header/fiscalYear"/>
    <m/>
  </r>
  <r>
    <n v="2"/>
    <n v="1"/>
    <x v="0"/>
    <x v="1"/>
    <s v="startDate"/>
    <s v="/auditfile/header/startDate"/>
    <s v="/auditfile/header/startDate"/>
    <s v="/auditfile/header/startDate"/>
    <n v="9"/>
    <s v="/auditfile/header/startDate"/>
    <m/>
  </r>
  <r>
    <n v="3"/>
    <n v="1"/>
    <x v="0"/>
    <x v="2"/>
    <s v="endDate"/>
    <s v="/auditfile/header/endDate"/>
    <s v="/auditfile/header/endDate"/>
    <s v="/auditfile/header/endDate"/>
    <n v="10"/>
    <s v="/auditfile/header/endDate"/>
    <m/>
  </r>
  <r>
    <n v="4"/>
    <n v="1"/>
    <x v="0"/>
    <x v="3"/>
    <s v="curCode"/>
    <s v="/auditfile/header/curCode"/>
    <s v="/auditfile/header/curCode"/>
    <s v="/auditfile/header/curCode"/>
    <n v="11"/>
    <s v="/auditfile/header/currencyCode"/>
    <m/>
  </r>
  <r>
    <n v="5"/>
    <n v="1"/>
    <x v="0"/>
    <x v="4"/>
    <s v="dateCreated"/>
    <s v="/auditfile/header/dateCreated"/>
    <s v="/auditfile/header/dateCreated"/>
    <s v="/auditfile/header/dateCreated"/>
    <n v="12"/>
    <s v="/auditfile/header/dateCreated"/>
    <m/>
  </r>
  <r>
    <n v="6"/>
    <n v="1"/>
    <x v="0"/>
    <x v="5"/>
    <s v="softwareDesc"/>
    <s v="/auditfile/header/softwareDesc"/>
    <s v="/auditfile/header/softwareDesc"/>
    <s v="/auditfile/header/softwareDesc"/>
    <n v="13"/>
    <s v="/auditfile/header/productID"/>
    <m/>
  </r>
  <r>
    <n v="7"/>
    <n v="1"/>
    <x v="0"/>
    <x v="6"/>
    <s v="softwareVersion"/>
    <s v="/auditfile/header/softwareVersion"/>
    <s v="/auditfile/header/softwareVersion"/>
    <s v="/auditfile/header/softwareVersion"/>
    <n v="14"/>
    <s v="/auditfile/header/productVersion"/>
    <m/>
  </r>
  <r>
    <n v="8"/>
    <n v="1"/>
    <x v="0"/>
    <x v="7"/>
    <s v="companyIdent"/>
    <s v="/auditfile/company/companyIdent"/>
    <s v="/auditfile/company/companyIdent"/>
    <s v="/auditfile/company/companyIdent"/>
    <n v="2"/>
    <s v="/auditfile/header/companyID"/>
    <m/>
  </r>
  <r>
    <n v="9"/>
    <n v="1"/>
    <x v="0"/>
    <x v="8"/>
    <s v="companyName"/>
    <s v="/auditfile/company/companyName"/>
    <s v="/auditfile/company/companyName"/>
    <s v="/auditfile/company/companyName"/>
    <n v="4"/>
    <s v="/auditfile/header/companyName"/>
    <m/>
  </r>
  <r>
    <n v="10"/>
    <n v="1"/>
    <x v="0"/>
    <x v="9"/>
    <s v="taxRegistrationCountry"/>
    <s v="/auditfile/company/taxRegistrationCountry"/>
    <s v="/auditfile/company/taxRegistrationCountry"/>
    <s v="/auditfile/company/taxRegistrationCountry"/>
    <m/>
    <m/>
    <m/>
  </r>
  <r>
    <n v="11"/>
    <n v="1"/>
    <x v="0"/>
    <x v="10"/>
    <s v="taxRegIdent"/>
    <s v="/auditfile/company/taxRegIdent"/>
    <s v="/auditfile/company/taxRegIdent"/>
    <s v="/auditfile/company/taxRegIdent"/>
    <n v="3"/>
    <s v="/auditfile/header/taxRegistrationNr"/>
    <m/>
  </r>
  <r>
    <n v="12"/>
    <n v="3"/>
    <x v="1"/>
    <x v="11"/>
    <s v="streetname"/>
    <s v="/auditfile/company/streetAddress/streetname"/>
    <s v="/auditfile/company/streetAddress/streetname"/>
    <s v="/auditfile/company/streetAddress/streetname"/>
    <n v="5"/>
    <s v="/auditfile/header/companyAddress"/>
    <m/>
  </r>
  <r>
    <n v="13"/>
    <n v="3"/>
    <x v="1"/>
    <x v="12"/>
    <s v="number"/>
    <s v="/auditfile/company/streetAddress/number"/>
    <s v="/auditfile/company/streetAddress/number"/>
    <s v="/auditfile/company/streetAddress/number"/>
    <m/>
    <m/>
    <m/>
  </r>
  <r>
    <n v="14"/>
    <n v="3"/>
    <x v="1"/>
    <x v="13"/>
    <s v="numberExtension"/>
    <s v="/auditfile/company/streetAddress/numberExtension"/>
    <s v="/auditfile/company/streetAddress/numberExtension"/>
    <s v="/auditfile/company/streetAddress/numberExtension"/>
    <m/>
    <m/>
    <m/>
  </r>
  <r>
    <n v="15"/>
    <n v="3"/>
    <x v="1"/>
    <x v="14"/>
    <s v="property"/>
    <s v="/auditfile/company/streetAddress/property"/>
    <s v="/auditfile/company/streetAddress/property"/>
    <s v="/auditfile/company/streetAddress/property"/>
    <m/>
    <m/>
    <m/>
  </r>
  <r>
    <n v="16"/>
    <n v="3"/>
    <x v="1"/>
    <x v="15"/>
    <s v="city"/>
    <s v="/auditfile/company/streetAddress/city"/>
    <s v="/auditfile/company/streetAddress/city"/>
    <s v="/auditfile/company/streetAddress/city"/>
    <n v="6"/>
    <s v="/auditfile/header/companyCity"/>
    <m/>
  </r>
  <r>
    <n v="17"/>
    <n v="3"/>
    <x v="1"/>
    <x v="16"/>
    <s v="postalCode"/>
    <s v="/auditfile/company/streetAddress/postalCode"/>
    <s v="/auditfile/company/streetAddress/postalCode"/>
    <s v="/auditfile/company/streetAddress/postalCode"/>
    <n v="7"/>
    <s v="/auditfile/header/companyPostalCode"/>
    <m/>
  </r>
  <r>
    <n v="18"/>
    <n v="3"/>
    <x v="1"/>
    <x v="17"/>
    <s v="region"/>
    <s v="/auditfile/company/streetAddress/region"/>
    <s v="/auditfile/company/streetAddress/region"/>
    <s v="/auditfile/company/streetAddress/region"/>
    <m/>
    <m/>
    <m/>
  </r>
  <r>
    <n v="19"/>
    <n v="3"/>
    <x v="1"/>
    <x v="18"/>
    <s v="country"/>
    <s v="/auditfile/company/streetAddress/country"/>
    <s v="/auditfile/company/streetAddress/country"/>
    <s v="/auditfile/company/streetAddress/country"/>
    <m/>
    <m/>
    <m/>
  </r>
  <r>
    <n v="20"/>
    <n v="4"/>
    <x v="2"/>
    <x v="11"/>
    <s v="streetname"/>
    <s v="/auditfile/company/postalAddress/streetname"/>
    <s v="/auditfile/company/postalAddress/streetname"/>
    <s v="/auditfile/company/postalAddress/streetname"/>
    <m/>
    <m/>
    <m/>
  </r>
  <r>
    <n v="21"/>
    <n v="4"/>
    <x v="2"/>
    <x v="12"/>
    <s v="number"/>
    <s v="/auditfile/company/postalAddress/number"/>
    <s v="/auditfile/company/postalAddress/number"/>
    <s v="/auditfile/company/postalAddress/number"/>
    <m/>
    <m/>
    <m/>
  </r>
  <r>
    <n v="22"/>
    <n v="4"/>
    <x v="2"/>
    <x v="13"/>
    <s v="numberExtension"/>
    <s v="/auditfile/company/postalAddress/numberExtension"/>
    <s v="/auditfile/company/postalAddress/numberExtension"/>
    <s v="/auditfile/company/postalAddress/numberExtension"/>
    <n v="15"/>
    <s v="/auditfile/generalLedger/taxonomy"/>
    <m/>
  </r>
  <r>
    <n v="23"/>
    <n v="4"/>
    <x v="2"/>
    <x v="14"/>
    <s v="property"/>
    <s v="/auditfile/company/postalAddress/property"/>
    <s v="/auditfile/company/postalAddress/property"/>
    <s v="/auditfile/company/postalAddress/property"/>
    <n v="16"/>
    <s v="/auditfile/generalLedger/ledgerAccount/accountID"/>
    <m/>
  </r>
  <r>
    <n v="24"/>
    <n v="4"/>
    <x v="2"/>
    <x v="15"/>
    <s v="city"/>
    <s v="/auditfile/company/postalAddress/city"/>
    <s v="/auditfile/company/postalAddress/city"/>
    <s v="/auditfile/company/postalAddress/city"/>
    <n v="17"/>
    <s v="/auditfile/generalLedger/ledgerAccount/accountDesc"/>
    <m/>
  </r>
  <r>
    <n v="25"/>
    <n v="4"/>
    <x v="2"/>
    <x v="16"/>
    <s v="postalCode"/>
    <s v="/auditfile/company/postalAddress/postalCode"/>
    <s v="/auditfile/company/postalAddress/postalCode"/>
    <s v="/auditfile/company/postalAddress/postalCode"/>
    <n v="18"/>
    <s v="/auditfile/generalLedger/ledgerAccount/accountType"/>
    <m/>
  </r>
  <r>
    <n v="26"/>
    <n v="4"/>
    <x v="2"/>
    <x v="17"/>
    <s v="region"/>
    <s v="/auditfile/company/postalAddress/region"/>
    <s v="/auditfile/company/postalAddress/region"/>
    <s v="/auditfile/company/postalAddress/region"/>
    <n v="19"/>
    <s v="/auditfile/generalLedger/ledgerAccount/leadCode"/>
    <m/>
  </r>
  <r>
    <n v="27"/>
    <n v="4"/>
    <x v="2"/>
    <x v="18"/>
    <s v="country"/>
    <s v="/auditfile/company/postalAddress/country"/>
    <s v="/auditfile/company/postalAddress/country"/>
    <s v="/auditfile/company/postalAddress/country"/>
    <n v="20"/>
    <s v="/auditfile/generalLedger/ledgerAccount/leadDescription"/>
    <m/>
  </r>
  <r>
    <n v="28"/>
    <n v="6"/>
    <x v="3"/>
    <x v="12"/>
    <s v="custSupID"/>
    <s v="/auditfile/company/customersSuppliers/customerSupplier/custSupID"/>
    <s v="/auditfile/company/customersSuppliers/customerSupplier/custSupID"/>
    <s v="/auditfile/company/customersSuppliers/customerSupplier/custSupID"/>
    <n v="21"/>
    <s v="/auditfile/customersSuppliers/customerSupplier/custSupID"/>
    <m/>
  </r>
  <r>
    <n v="29"/>
    <n v="6"/>
    <x v="3"/>
    <x v="19"/>
    <s v="custSupName"/>
    <s v="/auditfile/company/customersSuppliers/customerSupplier/custSupName"/>
    <s v="/auditfile/company/customersSuppliers/customerSupplier/custSupName"/>
    <s v="/auditfile/company/customersSuppliers/customerSupplier/custSupName"/>
    <n v="22"/>
    <s v="/auditfile/customersSuppliers/customerSupplier/type"/>
    <m/>
  </r>
  <r>
    <n v="30"/>
    <n v="6"/>
    <x v="3"/>
    <x v="20"/>
    <s v="contact"/>
    <s v="/auditfile/company/customersSuppliers/customerSupplier/contact"/>
    <s v="/auditfile/company/customersSuppliers/customerSupplier/contact"/>
    <s v="/auditfile/company/customersSuppliers/customerSupplier/contact"/>
    <n v="23"/>
    <s v="/auditfile/customersSuppliers/customerSupplier/taxRegistrationNr"/>
    <m/>
  </r>
  <r>
    <n v="31"/>
    <n v="6"/>
    <x v="3"/>
    <x v="21"/>
    <s v="telephone"/>
    <s v="/auditfile/company/customersSuppliers/customerSupplier/telephone"/>
    <s v="/auditfile/company/customersSuppliers/customerSupplier/telephone"/>
    <s v="/auditfile/company/customersSuppliers/customerSupplier/telephone"/>
    <n v="24"/>
    <s v="/auditfile/customersSuppliers/customerSupplier/taxVerificationDate"/>
    <m/>
  </r>
  <r>
    <n v="32"/>
    <n v="6"/>
    <x v="3"/>
    <x v="22"/>
    <s v="fax"/>
    <s v="/auditfile/company/customersSuppliers/customerSupplier/fax"/>
    <s v="/auditfile/company/customersSuppliers/customerSupplier/fax"/>
    <s v="/auditfile/company/customersSuppliers/customerSupplier/fax"/>
    <n v="25"/>
    <s v="/auditfile/customersSuppliers/customerSupplier/companyName"/>
    <m/>
  </r>
  <r>
    <n v="33"/>
    <n v="6"/>
    <x v="3"/>
    <x v="23"/>
    <s v="eMail"/>
    <s v="/auditfile/company/customersSuppliers/customerSupplier/eMail"/>
    <s v="/auditfile/company/customersSuppliers/customerSupplier/eMail"/>
    <s v="/auditfile/company/customersSuppliers/customerSupplier/eMail"/>
    <n v="26"/>
    <s v="/auditfile/customersSuppliers/customerSupplier/contact"/>
    <m/>
  </r>
  <r>
    <n v="34"/>
    <n v="6"/>
    <x v="3"/>
    <x v="24"/>
    <s v="website"/>
    <s v="/auditfile/company/customersSuppliers/customerSupplier/website"/>
    <s v="/auditfile/company/customersSuppliers/customerSupplier/website"/>
    <s v="/auditfile/company/customersSuppliers/customerSupplier/website"/>
    <m/>
    <m/>
    <m/>
  </r>
  <r>
    <n v="35"/>
    <n v="6"/>
    <x v="3"/>
    <x v="25"/>
    <s v="commerceNr"/>
    <s v="/auditfile/company/customersSuppliers/customerSupplier/commerceNr"/>
    <s v="/auditfile/company/customersSuppliers/customerSupplier/commerceNr"/>
    <s v="/auditfile/company/customersSuppliers/customerSupplier/commerceNr"/>
    <m/>
    <m/>
    <m/>
  </r>
  <r>
    <n v="36"/>
    <n v="6"/>
    <x v="3"/>
    <x v="26"/>
    <s v="taxRegistrationCountry"/>
    <s v="/auditfile/company/customersSuppliers/customerSupplier/taxRegistrationCountry"/>
    <s v="/auditfile/company/customersSuppliers/customerSupplier/taxRegistrationCountry"/>
    <s v="/auditfile/company/customersSuppliers/customerSupplier/taxRegistrationCountry"/>
    <m/>
    <m/>
    <m/>
  </r>
  <r>
    <n v="37"/>
    <n v="6"/>
    <x v="3"/>
    <x v="10"/>
    <s v="taxRegIdent"/>
    <s v="/auditfile/company/customersSuppliers/customerSupplier/taxRegIdent"/>
    <s v="/auditfile/company/customersSuppliers/customerSupplier/taxRegIdent"/>
    <s v="/auditfile/company/customersSuppliers/customerSupplier/taxRegIdent"/>
    <m/>
    <m/>
    <m/>
  </r>
  <r>
    <n v="38"/>
    <n v="6"/>
    <x v="3"/>
    <x v="27"/>
    <s v="relationshipID"/>
    <s v="/auditfile/company/customersSuppliers/customerSupplier/relationshipID"/>
    <s v="/auditfile/company/customersSuppliers/customerSupplier/relationshipID"/>
    <s v="/auditfile/company/customersSuppliers/customerSupplier/relationshipID"/>
    <m/>
    <m/>
    <m/>
  </r>
  <r>
    <n v="39"/>
    <n v="6"/>
    <x v="3"/>
    <x v="28"/>
    <s v="custSupTp"/>
    <s v="/auditfile/company/customersSuppliers/customerSupplier/custSupTp"/>
    <s v="/auditfile/company/customersSuppliers/customerSupplier/custSupTp"/>
    <m/>
    <m/>
    <m/>
    <m/>
  </r>
  <r>
    <n v="40"/>
    <n v="6"/>
    <x v="3"/>
    <x v="29"/>
    <s v="custSupGrpID"/>
    <s v="/auditfile/company/customersSuppliers/customerSupplier/custSupGrpID"/>
    <s v="/auditfile/company/customersSuppliers/customerSupplier/custSupGrpID"/>
    <s v="/auditfile/company/customersSuppliers/customerSupplier/custSupGrpID"/>
    <m/>
    <m/>
    <m/>
  </r>
  <r>
    <n v="41"/>
    <n v="6"/>
    <x v="3"/>
    <x v="30"/>
    <s v="custCreditLimit"/>
    <s v="/auditfile/company/customersSuppliers/customerSupplier/custCreditLimit"/>
    <m/>
    <m/>
    <m/>
    <m/>
    <m/>
  </r>
  <r>
    <n v="42"/>
    <n v="6"/>
    <x v="3"/>
    <x v="31"/>
    <s v="supplierLimit"/>
    <s v="/auditfile/company/customersSuppliers/customerSupplier/supplierLimit"/>
    <m/>
    <m/>
    <m/>
    <m/>
    <m/>
  </r>
  <r>
    <n v="43"/>
    <n v="7"/>
    <x v="4"/>
    <x v="11"/>
    <s v="streetname"/>
    <s v="/auditfile/company/customersSuppliers/customerSupplier/streetAddress/streetname"/>
    <s v="/auditfile/company/customersSuppliers/customerSupplier/streetAddress/streetname"/>
    <s v="/auditfile/company/customersSuppliers/customerSupplier/streetAddress/streetname"/>
    <n v="28"/>
    <s v="/auditfile/customersSuppliers/customerSupplier/streetAddress/streetname"/>
    <s v="/auditfile/customersSuppliers/customerSupplier/streetAddress/address"/>
  </r>
  <r>
    <n v="44"/>
    <n v="7"/>
    <x v="4"/>
    <x v="12"/>
    <s v="number"/>
    <s v="/auditfile/company/customersSuppliers/customerSupplier/streetAddress/number"/>
    <s v="/auditfile/company/customersSuppliers/customerSupplier/streetAddress/number"/>
    <s v="/auditfile/company/customersSuppliers/customerSupplier/streetAddress/number"/>
    <n v="29"/>
    <s v="/auditfile/customersSuppliers/customerSupplier/streetAddress/number"/>
    <m/>
  </r>
  <r>
    <n v="45"/>
    <n v="7"/>
    <x v="4"/>
    <x v="13"/>
    <s v="numberExtension"/>
    <s v="/auditfile/company/customersSuppliers/customerSupplier/streetAddress/numberExtension"/>
    <s v="/auditfile/company/customersSuppliers/customerSupplier/streetAddress/numberExtension"/>
    <s v="/auditfile/company/customersSuppliers/customerSupplier/streetAddress/numberExtension"/>
    <n v="30"/>
    <s v="/auditfile/customersSuppliers/customerSupplier/streetAddress/numberExtension"/>
    <m/>
  </r>
  <r>
    <n v="46"/>
    <n v="7"/>
    <x v="4"/>
    <x v="14"/>
    <s v="property"/>
    <s v="/auditfile/company/customersSuppliers/customerSupplier/streetAddress/property"/>
    <s v="/auditfile/company/customersSuppliers/customerSupplier/streetAddress/property"/>
    <s v="/auditfile/company/customersSuppliers/customerSupplier/streetAddress/property"/>
    <n v="31"/>
    <s v="/auditfile/customersSuppliers/customerSupplier/streetAddress/property"/>
    <m/>
  </r>
  <r>
    <n v="47"/>
    <n v="7"/>
    <x v="4"/>
    <x v="15"/>
    <s v="city"/>
    <s v="/auditfile/company/customersSuppliers/customerSupplier/streetAddress/city"/>
    <s v="/auditfile/company/customersSuppliers/customerSupplier/streetAddress/city"/>
    <s v="/auditfile/company/customersSuppliers/customerSupplier/streetAddress/city"/>
    <n v="32"/>
    <s v="/auditfile/customersSuppliers/customerSupplier/streetAddress/city"/>
    <m/>
  </r>
  <r>
    <n v="48"/>
    <n v="7"/>
    <x v="4"/>
    <x v="16"/>
    <s v="postalCode"/>
    <s v="/auditfile/company/customersSuppliers/customerSupplier/streetAddress/postalCode"/>
    <s v="/auditfile/company/customersSuppliers/customerSupplier/streetAddress/postalCode"/>
    <s v="/auditfile/company/customersSuppliers/customerSupplier/streetAddress/postalCode"/>
    <n v="33"/>
    <s v="/auditfile/customersSuppliers/customerSupplier/streetAddress/postalCode"/>
    <m/>
  </r>
  <r>
    <n v="49"/>
    <n v="7"/>
    <x v="4"/>
    <x v="17"/>
    <s v="region"/>
    <s v="/auditfile/company/customersSuppliers/customerSupplier/streetAddress/region"/>
    <s v="/auditfile/company/customersSuppliers/customerSupplier/streetAddress/region"/>
    <s v="/auditfile/company/customersSuppliers/customerSupplier/streetAddress/region"/>
    <n v="34"/>
    <s v="/auditfile/customersSuppliers/customerSupplier/streetAddress/region"/>
    <m/>
  </r>
  <r>
    <n v="50"/>
    <n v="7"/>
    <x v="4"/>
    <x v="18"/>
    <s v="country"/>
    <s v="/auditfile/company/customersSuppliers/customerSupplier/streetAddress/country"/>
    <s v="/auditfile/company/customersSuppliers/customerSupplier/streetAddress/country"/>
    <s v="/auditfile/company/customersSuppliers/customerSupplier/streetAddress/country"/>
    <n v="35"/>
    <s v="/auditfile/customersSuppliers/customerSupplier/streetAddress/country"/>
    <m/>
  </r>
  <r>
    <n v="51"/>
    <n v="8"/>
    <x v="5"/>
    <x v="11"/>
    <s v="streetname"/>
    <s v="/auditfile/company/customersSuppliers/customerSupplier/postalAddress/streetname"/>
    <s v="/auditfile/company/customersSuppliers/customerSupplier/postalAddress/streetname"/>
    <s v="/auditfile/company/customersSuppliers/customerSupplier/postalAddress/streetname"/>
    <n v="37"/>
    <s v="/auditfile/customersSuppliers/customerSupplier/postalAddress/streetname"/>
    <s v="/auditfile/customersSuppliers/customerSupplier/postalAddress/address"/>
  </r>
  <r>
    <n v="52"/>
    <n v="8"/>
    <x v="5"/>
    <x v="12"/>
    <s v="number"/>
    <s v="/auditfile/company/customersSuppliers/customerSupplier/postalAddress/number"/>
    <s v="/auditfile/company/customersSuppliers/customerSupplier/postalAddress/number"/>
    <s v="/auditfile/company/customersSuppliers/customerSupplier/postalAddress/number"/>
    <n v="38"/>
    <s v="/auditfile/customersSuppliers/customerSupplier/postalAddress/number"/>
    <m/>
  </r>
  <r>
    <n v="53"/>
    <n v="8"/>
    <x v="5"/>
    <x v="13"/>
    <s v="numberExtension"/>
    <s v="/auditfile/company/customersSuppliers/customerSupplier/postalAddress/numberExtension"/>
    <s v="/auditfile/company/customersSuppliers/customerSupplier/postalAddress/numberExtension"/>
    <s v="/auditfile/company/customersSuppliers/customerSupplier/postalAddress/numberExtension"/>
    <m/>
    <m/>
    <m/>
  </r>
  <r>
    <n v="54"/>
    <n v="8"/>
    <x v="5"/>
    <x v="14"/>
    <s v="property"/>
    <s v="/auditfile/company/customersSuppliers/customerSupplier/postalAddress/property"/>
    <s v="/auditfile/company/customersSuppliers/customerSupplier/postalAddress/property"/>
    <s v="/auditfile/company/customersSuppliers/customerSupplier/postalAddress/property"/>
    <m/>
    <m/>
    <m/>
  </r>
  <r>
    <n v="55"/>
    <n v="8"/>
    <x v="5"/>
    <x v="15"/>
    <s v="city"/>
    <s v="/auditfile/company/customersSuppliers/customerSupplier/postalAddress/city"/>
    <s v="/auditfile/company/customersSuppliers/customerSupplier/postalAddress/city"/>
    <s v="/auditfile/company/customersSuppliers/customerSupplier/postalAddress/city"/>
    <n v="39"/>
    <s v="/auditfile/customersSuppliers/customerSupplier/postalAddress/city"/>
    <m/>
  </r>
  <r>
    <n v="56"/>
    <n v="8"/>
    <x v="5"/>
    <x v="16"/>
    <s v="postalCode"/>
    <s v="/auditfile/company/customersSuppliers/customerSupplier/postalAddress/postalCode"/>
    <s v="/auditfile/company/customersSuppliers/customerSupplier/postalAddress/postalCode"/>
    <s v="/auditfile/company/customersSuppliers/customerSupplier/postalAddress/postalCode"/>
    <n v="40"/>
    <s v="/auditfile/customersSuppliers/customerSupplier/postalAddress/postalCode"/>
    <m/>
  </r>
  <r>
    <n v="57"/>
    <n v="8"/>
    <x v="5"/>
    <x v="17"/>
    <s v="region"/>
    <s v="/auditfile/company/customersSuppliers/customerSupplier/postalAddress/region"/>
    <s v="/auditfile/company/customersSuppliers/customerSupplier/postalAddress/region"/>
    <s v="/auditfile/company/customersSuppliers/customerSupplier/postalAddress/region"/>
    <n v="41"/>
    <s v="/auditfile/customersSuppliers/customerSupplier/postalAddress/region"/>
    <m/>
  </r>
  <r>
    <n v="58"/>
    <n v="8"/>
    <x v="5"/>
    <x v="18"/>
    <s v="country"/>
    <s v="/auditfile/company/customersSuppliers/customerSupplier/postalAddress/country"/>
    <s v="/auditfile/company/customersSuppliers/customerSupplier/postalAddress/country"/>
    <s v="/auditfile/company/customersSuppliers/customerSupplier/postalAddress/country"/>
    <n v="42"/>
    <s v="/auditfile/customersSuppliers/customerSupplier/postalAddress/country"/>
    <m/>
  </r>
  <r>
    <n v="59"/>
    <n v="9"/>
    <x v="6"/>
    <x v="32"/>
    <s v="bankAccNr"/>
    <s v="/auditfile/company/customersSuppliers/customerSupplier/bankAccount/bankAccNr"/>
    <s v="/auditfile/company/customersSuppliers/customerSupplier/bankAccount/bankAccNr"/>
    <s v="/auditfile/company/customersSuppliers/customerSupplier/bankAccount/bankAccNr"/>
    <m/>
    <m/>
    <m/>
  </r>
  <r>
    <n v="60"/>
    <n v="9"/>
    <x v="6"/>
    <x v="33"/>
    <s v="bankIdCd"/>
    <s v="/auditfile/company/customersSuppliers/customerSupplier/bankAccount/bankIdCd"/>
    <s v="/auditfile/company/customersSuppliers/customerSupplier/bankAccount/bankIdCd"/>
    <s v="/auditfile/company/customersSuppliers/customerSupplier/bankAccount/bankIdCd"/>
    <m/>
    <m/>
    <m/>
  </r>
  <r>
    <n v="61"/>
    <n v="6"/>
    <x v="3"/>
    <x v="34"/>
    <s v="userID"/>
    <s v="/auditfile/company/customersSuppliers/customerSupplier/changeInfo/userID"/>
    <m/>
    <m/>
    <m/>
    <m/>
    <m/>
  </r>
  <r>
    <n v="62"/>
    <n v="6"/>
    <x v="3"/>
    <x v="35"/>
    <s v="changeDateTime"/>
    <s v="/auditfile/company/customersSuppliers/customerSupplier/changeInfo/changeDateTime"/>
    <m/>
    <m/>
    <m/>
    <m/>
    <m/>
  </r>
  <r>
    <n v="63"/>
    <n v="6"/>
    <x v="3"/>
    <x v="36"/>
    <s v="changeDescription"/>
    <s v="/auditfile/company/customersSuppliers/customerSupplier/changeInfo/changeDescription"/>
    <m/>
    <m/>
    <m/>
    <m/>
    <m/>
  </r>
  <r>
    <n v="64"/>
    <n v="12"/>
    <x v="7"/>
    <x v="12"/>
    <s v="custSupID"/>
    <s v="/auditfile/company/customersSuppliers/customerSupplier/customerSupplierHistory/customerSupplier/custSupID"/>
    <m/>
    <m/>
    <m/>
    <m/>
    <m/>
  </r>
  <r>
    <n v="65"/>
    <n v="12"/>
    <x v="7"/>
    <x v="19"/>
    <s v="custSupName"/>
    <s v="/auditfile/company/customersSuppliers/customerSupplier/customerSupplierHistory/customerSupplier/custSupName"/>
    <m/>
    <m/>
    <m/>
    <m/>
    <m/>
  </r>
  <r>
    <n v="66"/>
    <n v="12"/>
    <x v="7"/>
    <x v="20"/>
    <s v="contact"/>
    <s v="/auditfile/company/customersSuppliers/customerSupplier/customerSupplierHistory/customerSupplier/contact"/>
    <m/>
    <m/>
    <m/>
    <m/>
    <m/>
  </r>
  <r>
    <n v="67"/>
    <n v="12"/>
    <x v="7"/>
    <x v="21"/>
    <s v="telephone"/>
    <s v="/auditfile/company/customersSuppliers/customerSupplier/customerSupplierHistory/customerSupplier/telephone"/>
    <m/>
    <m/>
    <m/>
    <m/>
    <m/>
  </r>
  <r>
    <n v="68"/>
    <n v="12"/>
    <x v="7"/>
    <x v="22"/>
    <s v="fax"/>
    <s v="/auditfile/company/customersSuppliers/customerSupplier/customerSupplierHistory/customerSupplier/fax"/>
    <m/>
    <m/>
    <m/>
    <m/>
    <m/>
  </r>
  <r>
    <n v="69"/>
    <n v="12"/>
    <x v="7"/>
    <x v="23"/>
    <s v="eMail"/>
    <s v="/auditfile/company/customersSuppliers/customerSupplier/customerSupplierHistory/customerSupplier/eMail"/>
    <m/>
    <m/>
    <m/>
    <m/>
    <m/>
  </r>
  <r>
    <n v="70"/>
    <n v="12"/>
    <x v="7"/>
    <x v="24"/>
    <s v="website"/>
    <s v="/auditfile/company/customersSuppliers/customerSupplier/customerSupplierHistory/customerSupplier/website"/>
    <m/>
    <m/>
    <m/>
    <m/>
    <m/>
  </r>
  <r>
    <n v="71"/>
    <n v="12"/>
    <x v="7"/>
    <x v="25"/>
    <s v="commerceNr"/>
    <s v="/auditfile/company/customersSuppliers/customerSupplier/customerSupplierHistory/customerSupplier/commerceNr"/>
    <m/>
    <m/>
    <m/>
    <m/>
    <m/>
  </r>
  <r>
    <n v="72"/>
    <n v="12"/>
    <x v="7"/>
    <x v="26"/>
    <s v="taxRegistrationCountry"/>
    <s v="/auditfile/company/customersSuppliers/customerSupplier/customerSupplierHistory/customerSupplier/taxRegistrationCountry"/>
    <m/>
    <m/>
    <m/>
    <m/>
    <m/>
  </r>
  <r>
    <n v="73"/>
    <n v="12"/>
    <x v="7"/>
    <x v="10"/>
    <s v="taxRegIdent"/>
    <s v="/auditfile/company/customersSuppliers/customerSupplier/customerSupplierHistory/customerSupplier/taxRegIdent"/>
    <m/>
    <m/>
    <m/>
    <m/>
    <m/>
  </r>
  <r>
    <n v="74"/>
    <n v="12"/>
    <x v="7"/>
    <x v="27"/>
    <s v="relationshipID"/>
    <s v="/auditfile/company/customersSuppliers/customerSupplier/customerSupplierHistory/customerSupplier/relationshipID"/>
    <m/>
    <m/>
    <m/>
    <m/>
    <m/>
  </r>
  <r>
    <n v="75"/>
    <n v="12"/>
    <x v="7"/>
    <x v="28"/>
    <s v="custSupTp"/>
    <s v="/auditfile/company/customersSuppliers/customerSupplier/customerSupplierHistory/customerSupplier/custSupTp"/>
    <m/>
    <m/>
    <m/>
    <m/>
    <m/>
  </r>
  <r>
    <n v="76"/>
    <n v="12"/>
    <x v="7"/>
    <x v="29"/>
    <s v="custSupGrpID"/>
    <s v="/auditfile/company/customersSuppliers/customerSupplier/customerSupplierHistory/customerSupplier/custSupGrpID"/>
    <m/>
    <m/>
    <m/>
    <m/>
    <m/>
  </r>
  <r>
    <n v="77"/>
    <n v="12"/>
    <x v="7"/>
    <x v="30"/>
    <s v="custCreditLimit"/>
    <s v="/auditfile/company/customersSuppliers/customerSupplier/customerSupplierHistory/customerSupplier/custCreditLimit"/>
    <m/>
    <m/>
    <m/>
    <m/>
    <m/>
  </r>
  <r>
    <n v="78"/>
    <n v="12"/>
    <x v="7"/>
    <x v="31"/>
    <s v="supplierLimit"/>
    <s v="/auditfile/company/customersSuppliers/customerSupplier/customerSupplierHistory/customerSupplier/supplierLimit"/>
    <m/>
    <m/>
    <m/>
    <m/>
    <m/>
  </r>
  <r>
    <n v="79"/>
    <n v="13"/>
    <x v="8"/>
    <x v="11"/>
    <s v="streetname"/>
    <s v="/auditfile/company/customersSuppliers/customerSupplier/customerSupplierHistory/customerSupplier/streetAddress/streetname"/>
    <m/>
    <m/>
    <m/>
    <m/>
    <m/>
  </r>
  <r>
    <n v="80"/>
    <n v="13"/>
    <x v="8"/>
    <x v="12"/>
    <s v="number"/>
    <s v="/auditfile/company/customersSuppliers/customerSupplier/customerSupplierHistory/customerSupplier/streetAddress/number"/>
    <m/>
    <m/>
    <m/>
    <m/>
    <m/>
  </r>
  <r>
    <n v="81"/>
    <n v="13"/>
    <x v="8"/>
    <x v="13"/>
    <s v="numberExtension"/>
    <s v="/auditfile/company/customersSuppliers/customerSupplier/customerSupplierHistory/customerSupplier/streetAddress/numberExtension"/>
    <m/>
    <m/>
    <m/>
    <m/>
    <m/>
  </r>
  <r>
    <n v="82"/>
    <n v="13"/>
    <x v="8"/>
    <x v="14"/>
    <s v="property"/>
    <s v="/auditfile/company/customersSuppliers/customerSupplier/customerSupplierHistory/customerSupplier/streetAddress/property"/>
    <m/>
    <m/>
    <m/>
    <m/>
    <m/>
  </r>
  <r>
    <n v="83"/>
    <n v="13"/>
    <x v="8"/>
    <x v="15"/>
    <s v="city"/>
    <s v="/auditfile/company/customersSuppliers/customerSupplier/customerSupplierHistory/customerSupplier/streetAddress/city"/>
    <m/>
    <m/>
    <m/>
    <m/>
    <m/>
  </r>
  <r>
    <n v="84"/>
    <n v="13"/>
    <x v="8"/>
    <x v="16"/>
    <s v="postalCode"/>
    <s v="/auditfile/company/customersSuppliers/customerSupplier/customerSupplierHistory/customerSupplier/streetAddress/postalCode"/>
    <m/>
    <m/>
    <m/>
    <m/>
    <m/>
  </r>
  <r>
    <n v="85"/>
    <n v="13"/>
    <x v="8"/>
    <x v="17"/>
    <s v="region"/>
    <s v="/auditfile/company/customersSuppliers/customerSupplier/customerSupplierHistory/customerSupplier/streetAddress/region"/>
    <m/>
    <m/>
    <m/>
    <m/>
    <m/>
  </r>
  <r>
    <n v="86"/>
    <n v="13"/>
    <x v="8"/>
    <x v="18"/>
    <s v="country"/>
    <s v="/auditfile/company/customersSuppliers/customerSupplier/customerSupplierHistory/customerSupplier/streetAddress/country"/>
    <m/>
    <m/>
    <m/>
    <m/>
    <m/>
  </r>
  <r>
    <n v="87"/>
    <n v="14"/>
    <x v="9"/>
    <x v="11"/>
    <s v="streetname"/>
    <s v="/auditfile/company/customersSuppliers/customerSupplier/customerSupplierHistory/customerSupplier/postalAddress/streetname"/>
    <m/>
    <m/>
    <m/>
    <m/>
    <m/>
  </r>
  <r>
    <n v="88"/>
    <n v="14"/>
    <x v="9"/>
    <x v="12"/>
    <s v="number"/>
    <s v="/auditfile/company/customersSuppliers/customerSupplier/customerSupplierHistory/customerSupplier/postalAddress/number"/>
    <m/>
    <m/>
    <m/>
    <m/>
    <m/>
  </r>
  <r>
    <n v="89"/>
    <n v="14"/>
    <x v="9"/>
    <x v="13"/>
    <s v="numberExtension"/>
    <s v="/auditfile/company/customersSuppliers/customerSupplier/customerSupplierHistory/customerSupplier/postalAddress/numberExtension"/>
    <m/>
    <m/>
    <m/>
    <m/>
    <m/>
  </r>
  <r>
    <n v="90"/>
    <n v="14"/>
    <x v="9"/>
    <x v="14"/>
    <s v="property"/>
    <s v="/auditfile/company/customersSuppliers/customerSupplier/customerSupplierHistory/customerSupplier/postalAddress/property"/>
    <m/>
    <m/>
    <m/>
    <m/>
    <m/>
  </r>
  <r>
    <n v="91"/>
    <n v="14"/>
    <x v="9"/>
    <x v="15"/>
    <s v="city"/>
    <s v="/auditfile/company/customersSuppliers/customerSupplier/customerSupplierHistory/customerSupplier/postalAddress/city"/>
    <m/>
    <m/>
    <m/>
    <m/>
    <m/>
  </r>
  <r>
    <n v="92"/>
    <n v="14"/>
    <x v="9"/>
    <x v="16"/>
    <s v="postalCode"/>
    <s v="/auditfile/company/customersSuppliers/customerSupplier/customerSupplierHistory/customerSupplier/postalAddress/postalCode"/>
    <m/>
    <m/>
    <m/>
    <m/>
    <m/>
  </r>
  <r>
    <n v="93"/>
    <n v="14"/>
    <x v="9"/>
    <x v="17"/>
    <s v="region"/>
    <s v="/auditfile/company/customersSuppliers/customerSupplier/customerSupplierHistory/customerSupplier/postalAddress/region"/>
    <m/>
    <m/>
    <m/>
    <m/>
    <m/>
  </r>
  <r>
    <n v="94"/>
    <n v="14"/>
    <x v="9"/>
    <x v="18"/>
    <s v="country"/>
    <s v="/auditfile/company/customersSuppliers/customerSupplier/customerSupplierHistory/customerSupplier/postalAddress/country"/>
    <m/>
    <m/>
    <m/>
    <m/>
    <m/>
  </r>
  <r>
    <n v="95"/>
    <n v="15"/>
    <x v="10"/>
    <x v="32"/>
    <s v="bankAccNr"/>
    <s v="/auditfile/company/customersSuppliers/customerSupplier/customerSupplierHistory/customerSupplier/bankAccount/bankAccNr"/>
    <m/>
    <m/>
    <m/>
    <m/>
    <m/>
  </r>
  <r>
    <n v="96"/>
    <n v="15"/>
    <x v="10"/>
    <x v="33"/>
    <s v="bankIdCd"/>
    <s v="/auditfile/company/customersSuppliers/customerSupplier/customerSupplierHistory/customerSupplier/bankAccount/bankIdCd"/>
    <m/>
    <m/>
    <m/>
    <m/>
    <m/>
  </r>
  <r>
    <n v="97"/>
    <n v="12"/>
    <x v="7"/>
    <x v="34"/>
    <s v="userID"/>
    <s v="/auditfile/company/customersSuppliers/customerSupplier/customerSupplierHistory/customerSupplier/changeInfo/userID"/>
    <m/>
    <m/>
    <m/>
    <m/>
    <m/>
  </r>
  <r>
    <n v="98"/>
    <n v="12"/>
    <x v="7"/>
    <x v="35"/>
    <s v="changeDateTime"/>
    <s v="/auditfile/company/customersSuppliers/customerSupplier/customerSupplierHistory/customerSupplier/changeInfo/changeDateTime"/>
    <m/>
    <m/>
    <m/>
    <m/>
    <m/>
  </r>
  <r>
    <n v="99"/>
    <n v="12"/>
    <x v="7"/>
    <x v="36"/>
    <s v="changeDescription"/>
    <s v="/auditfile/company/customersSuppliers/customerSupplier/customerSupplierHistory/customerSupplier/changeInfo/changeDescription"/>
    <m/>
    <m/>
    <m/>
    <m/>
    <m/>
  </r>
  <r>
    <n v="100"/>
    <n v="18"/>
    <x v="11"/>
    <x v="37"/>
    <s v="accID"/>
    <s v="/auditfile/company/generalLedger/ledgerAccount/accID"/>
    <s v="/auditfile/company/generalLedger/ledgerAccount/accID"/>
    <s v="/auditfile/company/generalLedger/ledgerAccount/accID"/>
    <m/>
    <m/>
    <m/>
  </r>
  <r>
    <n v="101"/>
    <n v="18"/>
    <x v="11"/>
    <x v="19"/>
    <s v="accDesc"/>
    <s v="/auditfile/company/generalLedger/ledgerAccount/accDesc"/>
    <s v="/auditfile/company/generalLedger/ledgerAccount/accDesc"/>
    <s v="/auditfile/company/generalLedger/ledgerAccount/accDesc"/>
    <m/>
    <m/>
    <m/>
  </r>
  <r>
    <n v="102"/>
    <n v="18"/>
    <x v="11"/>
    <x v="38"/>
    <s v="accTp"/>
    <s v="/auditfile/company/generalLedger/ledgerAccount/accTp"/>
    <s v="/auditfile/company/generalLedger/ledgerAccount/accTp"/>
    <s v="/auditfile/company/generalLedger/ledgerAccount/accTp"/>
    <m/>
    <m/>
    <m/>
  </r>
  <r>
    <n v="103"/>
    <n v="18"/>
    <x v="11"/>
    <x v="39"/>
    <s v="leadCode"/>
    <s v="/auditfile/company/generalLedger/ledgerAccount/leadCode"/>
    <m/>
    <m/>
    <m/>
    <m/>
    <m/>
  </r>
  <r>
    <n v="104"/>
    <n v="18"/>
    <x v="11"/>
    <x v="40"/>
    <s v="leadDescription"/>
    <s v="/auditfile/company/generalLedger/ledgerAccount/leadDescription"/>
    <m/>
    <m/>
    <m/>
    <m/>
    <m/>
  </r>
  <r>
    <n v="105"/>
    <n v="18"/>
    <x v="11"/>
    <x v="41"/>
    <s v="leadReference"/>
    <s v="/auditfile/company/generalLedger/ledgerAccount/leadReference"/>
    <m/>
    <m/>
    <m/>
    <m/>
    <m/>
  </r>
  <r>
    <n v="106"/>
    <n v="18"/>
    <x v="11"/>
    <x v="42"/>
    <s v="leadCrossRef"/>
    <s v="/auditfile/company/generalLedger/ledgerAccount/leadCrossRef"/>
    <m/>
    <m/>
    <m/>
    <m/>
    <m/>
  </r>
  <r>
    <n v="107"/>
    <n v="20"/>
    <x v="12"/>
    <x v="43"/>
    <s v="taxoRef"/>
    <s v="/auditfile/company/generalLedger/ledgerAccount/taxonomy/taxoRef"/>
    <s v="/auditfile/company/generalLedger/taxonomies/taxonomy/taxoRef"/>
    <s v="/auditfile/company/generalLedger/taxonomies/taxonomy/taxoRef"/>
    <m/>
    <m/>
    <m/>
  </r>
  <r>
    <n v="108"/>
    <n v="21"/>
    <x v="13"/>
    <x v="44"/>
    <m/>
    <m/>
    <s v="/auditfile/company/generalLedger/taxonomies/taxonomy/taxoElement/txCd"/>
    <s v="/auditfile/company/generalLedger/taxonomies/taxonomy/taxoElement/txCd"/>
    <m/>
    <m/>
    <m/>
  </r>
  <r>
    <n v="109"/>
    <n v="21"/>
    <x v="13"/>
    <x v="44"/>
    <m/>
    <m/>
    <s v="/auditfile/company/generalLedger/taxonomies/taxonomy/taxoElement/txClusCd"/>
    <s v="/auditfile/company/generalLedger/taxonomies/taxonomy/taxoElement/txClusCd"/>
    <m/>
    <m/>
    <m/>
  </r>
  <r>
    <n v="110"/>
    <n v="21"/>
    <x v="13"/>
    <x v="44"/>
    <m/>
    <m/>
    <s v="/auditfile/company/generalLedger/taxonomies/taxonomy/taxoElement/txClusCtxtID"/>
    <s v="/auditfile/company/generalLedger/taxonomies/taxonomy/taxoElement/txClusCtxtID"/>
    <m/>
    <m/>
    <m/>
  </r>
  <r>
    <n v="111"/>
    <n v="21"/>
    <x v="13"/>
    <x v="44"/>
    <m/>
    <m/>
    <s v="/auditfile/company/generalLedger/taxonomies/taxonomy/taxoElement/glAccID"/>
    <s v="/auditfile/company/generalLedger/taxonomies/taxonomy/taxoElement/glAccID"/>
    <m/>
    <m/>
    <m/>
  </r>
  <r>
    <n v="112"/>
    <n v="21"/>
    <x v="13"/>
    <x v="45"/>
    <s v="entryPointRef"/>
    <s v="/auditfile/company/generalLedger/ledgerAccount/taxonomy/entryPoint/entryPointRef"/>
    <m/>
    <m/>
    <m/>
    <m/>
    <m/>
  </r>
  <r>
    <n v="113"/>
    <n v="21"/>
    <x v="13"/>
    <x v="46"/>
    <s v="conceptRef"/>
    <s v="/auditfile/company/generalLedger/ledgerAccount/taxonomy/entryPoint/conceptRef"/>
    <m/>
    <m/>
    <m/>
    <m/>
    <m/>
  </r>
  <r>
    <n v="114"/>
    <n v="22"/>
    <x v="14"/>
    <x v="47"/>
    <s v="domainMemberRef"/>
    <s v="/auditfile/company/generalLedger/ledgerAccount/taxonomy/entryPoint/domainMember/domainMemberRef"/>
    <m/>
    <m/>
    <m/>
    <m/>
    <m/>
  </r>
  <r>
    <n v="115"/>
    <n v="18"/>
    <x v="11"/>
    <x v="34"/>
    <s v="userID"/>
    <s v="/auditfile/company/generalLedger/ledgerAccount/changeInfo/userID"/>
    <m/>
    <m/>
    <m/>
    <m/>
    <m/>
  </r>
  <r>
    <n v="116"/>
    <n v="18"/>
    <x v="11"/>
    <x v="35"/>
    <s v="changeDateTime"/>
    <s v="/auditfile/company/generalLedger/ledgerAccount/changeInfo/changeDateTime"/>
    <m/>
    <m/>
    <m/>
    <m/>
    <m/>
  </r>
  <r>
    <n v="117"/>
    <n v="18"/>
    <x v="11"/>
    <x v="36"/>
    <s v="changeDescription"/>
    <s v="/auditfile/company/generalLedger/ledgerAccount/changeInfo/changeDescription"/>
    <m/>
    <m/>
    <m/>
    <m/>
    <m/>
  </r>
  <r>
    <n v="118"/>
    <n v="25"/>
    <x v="15"/>
    <x v="37"/>
    <s v="accID"/>
    <s v="/auditfile/company/generalLedger/ledgerAccount/glAccountHistory/glAccount/accID"/>
    <m/>
    <m/>
    <m/>
    <m/>
    <m/>
  </r>
  <r>
    <n v="119"/>
    <n v="25"/>
    <x v="15"/>
    <x v="19"/>
    <s v="accDesc"/>
    <s v="/auditfile/company/generalLedger/ledgerAccount/glAccountHistory/glAccount/accDesc"/>
    <m/>
    <m/>
    <m/>
    <m/>
    <m/>
  </r>
  <r>
    <n v="120"/>
    <n v="25"/>
    <x v="15"/>
    <x v="38"/>
    <s v="accTp"/>
    <s v="/auditfile/company/generalLedger/ledgerAccount/glAccountHistory/glAccount/accTp"/>
    <m/>
    <m/>
    <m/>
    <m/>
    <m/>
  </r>
  <r>
    <n v="121"/>
    <n v="25"/>
    <x v="15"/>
    <x v="39"/>
    <s v="leadCode"/>
    <s v="/auditfile/company/generalLedger/ledgerAccount/glAccountHistory/glAccount/leadCode"/>
    <m/>
    <m/>
    <m/>
    <m/>
    <m/>
  </r>
  <r>
    <n v="122"/>
    <n v="25"/>
    <x v="15"/>
    <x v="40"/>
    <s v="leadDescription"/>
    <s v="/auditfile/company/generalLedger/ledgerAccount/glAccountHistory/glAccount/leadDescription"/>
    <m/>
    <m/>
    <m/>
    <m/>
    <m/>
  </r>
  <r>
    <n v="123"/>
    <n v="25"/>
    <x v="15"/>
    <x v="41"/>
    <s v="leadReference"/>
    <s v="/auditfile/company/generalLedger/ledgerAccount/glAccountHistory/glAccount/leadReference"/>
    <m/>
    <m/>
    <m/>
    <m/>
    <m/>
  </r>
  <r>
    <n v="124"/>
    <n v="25"/>
    <x v="15"/>
    <x v="42"/>
    <s v="leadCrossRef"/>
    <s v="/auditfile/company/generalLedger/ledgerAccount/glAccountHistory/glAccount/leadCrossRef"/>
    <m/>
    <m/>
    <m/>
    <m/>
    <m/>
  </r>
  <r>
    <n v="125"/>
    <n v="25"/>
    <x v="15"/>
    <x v="34"/>
    <s v="userID"/>
    <s v="/auditfile/company/generalLedger/ledgerAccount/glAccountHistory/glAccount/changeInfo/userID"/>
    <m/>
    <m/>
    <m/>
    <m/>
    <m/>
  </r>
  <r>
    <n v="126"/>
    <n v="25"/>
    <x v="15"/>
    <x v="35"/>
    <s v="changeDateTime"/>
    <s v="/auditfile/company/generalLedger/ledgerAccount/glAccountHistory/glAccount/changeInfo/changeDateTime"/>
    <m/>
    <m/>
    <m/>
    <m/>
    <m/>
  </r>
  <r>
    <n v="127"/>
    <n v="25"/>
    <x v="15"/>
    <x v="36"/>
    <s v="changeDescription"/>
    <s v="/auditfile/company/generalLedger/ledgerAccount/glAccountHistory/glAccount/changeInfo/changeDescription"/>
    <m/>
    <m/>
    <m/>
    <m/>
    <m/>
  </r>
  <r>
    <n v="128"/>
    <n v="28"/>
    <x v="16"/>
    <x v="48"/>
    <s v="basicType"/>
    <s v="/auditfile/company/generalLedger/basics/basic/basicType"/>
    <s v="/auditfile/company/generalLedger/basics/basic/basicType"/>
    <s v="/auditfile/company/generalLedger/basics/basic/basicType"/>
    <m/>
    <m/>
    <m/>
  </r>
  <r>
    <n v="129"/>
    <n v="28"/>
    <x v="16"/>
    <x v="49"/>
    <s v="basicID"/>
    <s v="/auditfile/company/generalLedger/basics/basic/basicID"/>
    <s v="/auditfile/company/generalLedger/basics/basic/basicID"/>
    <s v="/auditfile/company/generalLedger/basics/basic/basicID"/>
    <m/>
    <m/>
    <m/>
  </r>
  <r>
    <n v="130"/>
    <n v="28"/>
    <x v="16"/>
    <x v="50"/>
    <s v="basicDesc"/>
    <s v="/auditfile/company/generalLedger/basics/basic/basicDesc"/>
    <s v="/auditfile/company/generalLedger/basics/basic/basicDesc"/>
    <s v="/auditfile/company/generalLedger/basics/basic/basicDesc"/>
    <m/>
    <m/>
    <m/>
  </r>
  <r>
    <n v="131"/>
    <n v="30"/>
    <x v="17"/>
    <x v="51"/>
    <s v="vatID"/>
    <s v="/auditfile/company/vatCodes/vatCode/vatID"/>
    <s v="/auditfile/company/vatCodes/vatCode/vatID"/>
    <s v="/auditfile/company/vatCodes/vatCode/vatID"/>
    <m/>
    <m/>
    <m/>
  </r>
  <r>
    <n v="132"/>
    <n v="30"/>
    <x v="17"/>
    <x v="50"/>
    <s v="vatDesc"/>
    <s v="/auditfile/company/vatCodes/vatCode/vatDesc"/>
    <s v="/auditfile/company/vatCodes/vatCode/vatDesc"/>
    <s v="/auditfile/company/vatCodes/vatCode/vatDesc"/>
    <m/>
    <m/>
    <m/>
  </r>
  <r>
    <n v="133"/>
    <n v="30"/>
    <x v="17"/>
    <x v="52"/>
    <s v="vatToPayAccID"/>
    <s v="/auditfile/company/vatCodes/vatCode/vatToPayAccID"/>
    <s v="/auditfile/company/vatCodes/vatCode/vatToPayAccID"/>
    <s v="/auditfile/company/vatCodes/vatCode/vatToPayAccID"/>
    <m/>
    <m/>
    <m/>
  </r>
  <r>
    <n v="134"/>
    <n v="30"/>
    <x v="17"/>
    <x v="53"/>
    <s v="vatToClaimAccID"/>
    <s v="/auditfile/company/vatCodes/vatCode/vatToClaimAccID"/>
    <s v="/auditfile/company/vatCodes/vatCode/vatToClaimAccID"/>
    <s v="/auditfile/company/vatCodes/vatCode/vatToClaimAccID"/>
    <m/>
    <m/>
    <m/>
  </r>
  <r>
    <n v="135"/>
    <n v="32"/>
    <x v="18"/>
    <x v="12"/>
    <s v="periodNumber"/>
    <s v="/auditfile/company/periods/period/periodNumber"/>
    <s v="/auditfile/company/periods/period/periodNumber"/>
    <s v="/auditfile/company/periods/period/periodNumber"/>
    <m/>
    <m/>
    <m/>
  </r>
  <r>
    <n v="136"/>
    <n v="32"/>
    <x v="18"/>
    <x v="50"/>
    <s v="periodDesc"/>
    <s v="/auditfile/company/periods/period/periodDesc"/>
    <s v="/auditfile/company/periods/period/periodDesc"/>
    <s v="/auditfile/company/periods/period/periodDesc"/>
    <m/>
    <m/>
    <m/>
  </r>
  <r>
    <n v="137"/>
    <n v="32"/>
    <x v="18"/>
    <x v="54"/>
    <s v="startDatePeriod"/>
    <s v="/auditfile/company/periods/period/startDatePeriod"/>
    <s v="/auditfile/company/periods/period/startDatePeriod"/>
    <s v="/auditfile/company/periods/period/startDatePeriod"/>
    <m/>
    <m/>
    <m/>
  </r>
  <r>
    <n v="138"/>
    <n v="32"/>
    <x v="18"/>
    <x v="55"/>
    <s v="startTimePeriod"/>
    <s v="/auditfile/company/periods/period/startTimePeriod"/>
    <s v="/auditfile/company/periods/period/startTimePeriod"/>
    <s v="/auditfile/company/periods/period/startTimePeriod"/>
    <m/>
    <m/>
    <m/>
  </r>
  <r>
    <n v="139"/>
    <n v="32"/>
    <x v="18"/>
    <x v="56"/>
    <s v="endDatePeriod"/>
    <s v="/auditfile/company/periods/period/endDatePeriod"/>
    <s v="/auditfile/company/periods/period/endDatePeriod"/>
    <s v="/auditfile/company/periods/period/endDatePeriod"/>
    <m/>
    <m/>
    <m/>
  </r>
  <r>
    <n v="140"/>
    <n v="32"/>
    <x v="18"/>
    <x v="57"/>
    <s v="endTimePeriod"/>
    <s v="/auditfile/company/periods/period/endTimePeriod"/>
    <s v="/auditfile/company/periods/period/endTimePeriod"/>
    <s v="/auditfile/company/periods/period/endTimePeriod"/>
    <m/>
    <m/>
    <m/>
  </r>
  <r>
    <n v="141"/>
    <n v="1"/>
    <x v="0"/>
    <x v="58"/>
    <s v="opBalDate"/>
    <s v="/auditfile/company/openingBalance/opBalDate"/>
    <s v="/auditfile/company/openingBalance/opBalDate"/>
    <s v="/auditfile/company/openingBalance/opBalDate"/>
    <m/>
    <m/>
    <m/>
  </r>
  <r>
    <n v="142"/>
    <n v="1"/>
    <x v="0"/>
    <x v="50"/>
    <s v="opBalDesc"/>
    <s v="/auditfile/company/openingBalance/opBalDesc"/>
    <s v="/auditfile/company/openingBalance/opBalDesc"/>
    <s v="/auditfile/company/openingBalance/opBalDesc"/>
    <m/>
    <m/>
    <m/>
  </r>
  <r>
    <n v="143"/>
    <n v="1"/>
    <x v="0"/>
    <x v="59"/>
    <s v="linesCount"/>
    <s v="/auditfile/company/openingBalance/linesCount"/>
    <s v="/auditfile/company/openingBalance/linesCount"/>
    <s v="/auditfile/company/openingBalance/linesCount"/>
    <m/>
    <m/>
    <m/>
  </r>
  <r>
    <n v="144"/>
    <n v="1"/>
    <x v="0"/>
    <x v="60"/>
    <s v="totalDebit"/>
    <s v="/auditfile/company/openingBalance/totalDebit"/>
    <s v="/auditfile/company/openingBalance/totalDebit"/>
    <s v="/auditfile/company/openingBalance/totalDebit"/>
    <m/>
    <m/>
    <m/>
  </r>
  <r>
    <n v="145"/>
    <n v="1"/>
    <x v="0"/>
    <x v="61"/>
    <s v="totalCredit"/>
    <s v="/auditfile/company/openingBalance/totalCredit"/>
    <s v="/auditfile/company/openingBalance/totalCredit"/>
    <s v="/auditfile/company/openingBalance/totalCredit"/>
    <m/>
    <m/>
    <m/>
  </r>
  <r>
    <n v="146"/>
    <n v="34"/>
    <x v="19"/>
    <x v="12"/>
    <s v="nr"/>
    <s v="/auditfile/company/openingBalance/obLine/nr"/>
    <s v="/auditfile/company/openingBalance/obLine/nr"/>
    <s v="/auditfile/company/openingBalance/obLine/nr"/>
    <m/>
    <m/>
    <m/>
  </r>
  <r>
    <n v="147"/>
    <n v="34"/>
    <x v="19"/>
    <x v="62"/>
    <s v="accID"/>
    <s v="/auditfile/company/openingBalance/obLine/accID"/>
    <s v="/auditfile/company/openingBalance/obLine/accID"/>
    <s v="/auditfile/company/openingBalance/obLine/accID"/>
    <m/>
    <m/>
    <m/>
  </r>
  <r>
    <n v="148"/>
    <n v="34"/>
    <x v="19"/>
    <x v="63"/>
    <s v="amnt"/>
    <s v="/auditfile/company/openingBalance/obLine/amnt"/>
    <s v="/auditfile/company/openingBalance/obLine/amnt"/>
    <s v="/auditfile/company/openingBalance/obLine/amnt"/>
    <m/>
    <m/>
    <m/>
  </r>
  <r>
    <n v="149"/>
    <n v="34"/>
    <x v="19"/>
    <x v="64"/>
    <s v="amntTp"/>
    <s v="/auditfile/company/openingBalance/obLine/amntTp"/>
    <s v="/auditfile/company/openingBalance/obLine/amntTp"/>
    <s v="/auditfile/company/openingBalance/obLine/amntTp"/>
    <m/>
    <m/>
    <m/>
  </r>
  <r>
    <n v="150"/>
    <n v="36"/>
    <x v="20"/>
    <x v="48"/>
    <s v="sbType"/>
    <s v="/auditfile/company/openingBalance/obSubledgers/obSubledger/sbType"/>
    <s v="/auditfile/company/openingBalance/obSubledgers/obSubledger/sbType"/>
    <s v="/auditfile/company/openingBalance/obSubledgers/obSubledger/sbType"/>
    <m/>
    <m/>
    <m/>
  </r>
  <r>
    <n v="151"/>
    <n v="36"/>
    <x v="20"/>
    <x v="50"/>
    <s v="sbDesc"/>
    <s v="/auditfile/company/openingBalance/obSubledgers/obSubledger/sbDesc"/>
    <s v="/auditfile/company/openingBalance/obSubledgers/obSubledger/sbDesc"/>
    <s v="/auditfile/company/openingBalance/obSubledgers/obSubledger/sbDesc"/>
    <m/>
    <m/>
    <m/>
  </r>
  <r>
    <n v="152"/>
    <n v="36"/>
    <x v="20"/>
    <x v="65"/>
    <s v="linesCount"/>
    <s v="/auditfile/company/openingBalance/obSubledgers/obSubledger/linesCount"/>
    <s v="/auditfile/company/openingBalance/obSubledgers/obSubledger/linesCount"/>
    <s v="/auditfile/company/openingBalance/obSubledgers/obSubledger/linesCount"/>
    <m/>
    <m/>
    <m/>
  </r>
  <r>
    <n v="153"/>
    <n v="36"/>
    <x v="20"/>
    <x v="66"/>
    <s v="totalDebit"/>
    <s v="/auditfile/company/openingBalance/obSubledgers/obSubledger/totalDebit"/>
    <s v="/auditfile/company/openingBalance/obSubledgers/obSubledger/totalDebit"/>
    <s v="/auditfile/company/openingBalance/obSubledgers/obSubledger/totalDebit"/>
    <m/>
    <m/>
    <m/>
  </r>
  <r>
    <n v="154"/>
    <n v="36"/>
    <x v="20"/>
    <x v="67"/>
    <s v="totalCredit"/>
    <s v="/auditfile/company/openingBalance/obSubledgers/obSubledger/totalCredit"/>
    <s v="/auditfile/company/openingBalance/obSubledgers/obSubledger/totalCredit"/>
    <s v="/auditfile/company/openingBalance/obSubledgers/obSubledger/totalCredit"/>
    <m/>
    <m/>
    <m/>
  </r>
  <r>
    <n v="155"/>
    <n v="37"/>
    <x v="21"/>
    <x v="12"/>
    <s v="nr"/>
    <s v="/auditfile/company/openingBalance/obSubledgers/obSubledger/obSbLine/nr"/>
    <s v="/auditfile/company/openingBalance/obSubledgers/obSubledger/obSbLine/nr"/>
    <s v="/auditfile/company/openingBalance/obSubledgers/obSubledger/obSbLine/nr"/>
    <m/>
    <m/>
    <m/>
  </r>
  <r>
    <n v="156"/>
    <n v="37"/>
    <x v="21"/>
    <x v="68"/>
    <s v="obLineNr"/>
    <s v="/auditfile/company/openingBalance/obSubledgers/obSubledger/obSbLine/obLineNr"/>
    <s v="/auditfile/company/openingBalance/obSubledgers/obSubledger/obSbLine/obLineNr"/>
    <s v="/auditfile/company/openingBalance/obSubledgers/obSubledger/obSbLine/obLineNr"/>
    <m/>
    <m/>
    <m/>
  </r>
  <r>
    <n v="157"/>
    <n v="37"/>
    <x v="21"/>
    <x v="50"/>
    <s v="desc"/>
    <s v="/auditfile/company/openingBalance/obSubledgers/obSubledger/obSbLine/desc"/>
    <s v="/auditfile/company/openingBalance/obSubledgers/obSubledger/obSbLine/desc"/>
    <s v="/auditfile/company/openingBalance/obSubledgers/obSubledger/obSbLine/desc"/>
    <m/>
    <m/>
    <m/>
  </r>
  <r>
    <n v="158"/>
    <n v="37"/>
    <x v="21"/>
    <x v="63"/>
    <s v="amnt"/>
    <s v="/auditfile/company/openingBalance/obSubledgers/obSubledger/obSbLine/amnt"/>
    <s v="/auditfile/company/openingBalance/obSubledgers/obSubledger/obSbLine/amnt"/>
    <s v="/auditfile/company/openingBalance/obSubledgers/obSubledger/obSbLine/amnt"/>
    <m/>
    <m/>
    <m/>
  </r>
  <r>
    <n v="159"/>
    <n v="37"/>
    <x v="21"/>
    <x v="64"/>
    <s v="amntTp"/>
    <s v="/auditfile/company/openingBalance/obSubledgers/obSubledger/obSbLine/amntTp"/>
    <s v="/auditfile/company/openingBalance/obSubledgers/obSubledger/obSbLine/amntTp"/>
    <s v="/auditfile/company/openingBalance/obSubledgers/obSubledger/obSbLine/amntTp"/>
    <m/>
    <m/>
    <m/>
  </r>
  <r>
    <n v="160"/>
    <n v="37"/>
    <x v="21"/>
    <x v="69"/>
    <s v="docRef"/>
    <s v="/auditfile/company/openingBalance/obSubledgers/obSubledger/obSbLine/docRef"/>
    <s v="/auditfile/company/openingBalance/obSubledgers/obSubledger/obSbLine/docRef"/>
    <s v="/auditfile/company/openingBalance/obSubledgers/obSubledger/obSbLine/docRef"/>
    <m/>
    <m/>
    <m/>
  </r>
  <r>
    <n v="161"/>
    <n v="37"/>
    <x v="21"/>
    <x v="70"/>
    <s v="recRef"/>
    <s v="/auditfile/company/openingBalance/obSubledgers/obSubledger/obSbLine/recRef"/>
    <s v="/auditfile/company/openingBalance/obSubledgers/obSubledger/obSbLine/recRef"/>
    <s v="/auditfile/company/openingBalance/obSubledgers/obSubledger/obSbLine/recRef"/>
    <m/>
    <m/>
    <m/>
  </r>
  <r>
    <n v="162"/>
    <n v="37"/>
    <x v="21"/>
    <x v="71"/>
    <s v="matchKeyID"/>
    <s v="/auditfile/company/openingBalance/obSubledgers/obSubledger/obSbLine/matchKeyID"/>
    <m/>
    <m/>
    <m/>
    <m/>
    <m/>
  </r>
  <r>
    <n v="163"/>
    <n v="37"/>
    <x v="21"/>
    <x v="72"/>
    <s v="custSupID"/>
    <s v="/auditfile/company/openingBalance/obSubledgers/obSubledger/obSbLine/custSupID"/>
    <s v="/auditfile/company/openingBalance/obSubledgers/obSubledger/obSbLine/custSupID"/>
    <s v="/auditfile/company/openingBalance/obSubledgers/obSubledger/obSbLine/custSupID"/>
    <m/>
    <m/>
    <m/>
  </r>
  <r>
    <n v="164"/>
    <n v="37"/>
    <x v="21"/>
    <x v="73"/>
    <s v="invRef"/>
    <s v="/auditfile/company/openingBalance/obSubledgers/obSubledger/obSbLine/invRef"/>
    <s v="/auditfile/company/openingBalance/obSubledgers/obSubledger/obSbLine/invRef"/>
    <s v="/auditfile/company/openingBalance/obSubledgers/obSubledger/obSbLine/invRef"/>
    <m/>
    <m/>
    <m/>
  </r>
  <r>
    <n v="165"/>
    <n v="37"/>
    <x v="21"/>
    <x v="74"/>
    <s v="invPurSalTp"/>
    <s v="/auditfile/company/openingBalance/obSubledgers/obSubledger/obSbLine/invPurSalTp"/>
    <s v="/auditfile/company/openingBalance/obSubledgers/obSubledger/obSbLine/invPurSalTp"/>
    <s v="/auditfile/company/openingBalance/obSubledgers/obSubledger/obSbLine/invPurSalTp"/>
    <m/>
    <m/>
    <m/>
  </r>
  <r>
    <n v="166"/>
    <n v="37"/>
    <x v="21"/>
    <x v="75"/>
    <s v="invTp"/>
    <s v="/auditfile/company/openingBalance/obSubledgers/obSubledger/obSbLine/invTp"/>
    <s v="/auditfile/company/openingBalance/obSubledgers/obSubledger/obSbLine/invTp"/>
    <s v="/auditfile/company/openingBalance/obSubledgers/obSubledger/obSbLine/invTp"/>
    <m/>
    <m/>
    <m/>
  </r>
  <r>
    <n v="167"/>
    <n v="37"/>
    <x v="21"/>
    <x v="76"/>
    <s v="invDt"/>
    <s v="/auditfile/company/openingBalance/obSubledgers/obSubledger/obSbLine/invDt"/>
    <s v="/auditfile/company/openingBalance/obSubledgers/obSubledger/obSbLine/invDt"/>
    <s v="/auditfile/company/openingBalance/obSubledgers/obSubledger/obSbLine/invDt"/>
    <m/>
    <m/>
    <m/>
  </r>
  <r>
    <n v="168"/>
    <n v="37"/>
    <x v="21"/>
    <x v="77"/>
    <s v="invDueDt"/>
    <s v="/auditfile/company/openingBalance/obSubledgers/obSubledger/obSbLine/invDueDt"/>
    <s v="/auditfile/company/openingBalance/obSubledgers/obSubledger/obSbLine/invDueDt"/>
    <s v="/auditfile/company/openingBalance/obSubledgers/obSubledger/obSbLine/invDueDt"/>
    <m/>
    <m/>
    <m/>
  </r>
  <r>
    <n v="169"/>
    <n v="37"/>
    <x v="21"/>
    <x v="38"/>
    <s v="mutTp"/>
    <s v="/auditfile/company/openingBalance/obSubledgers/obSubledger/obSbLine/mutTp"/>
    <s v="/auditfile/company/openingBalance/obSubledgers/obSubledger/obSbLine/mutTp"/>
    <s v="/auditfile/company/openingBalance/obSubledgers/obSubledger/obSbLine/mutTp"/>
    <m/>
    <m/>
    <m/>
  </r>
  <r>
    <n v="170"/>
    <n v="37"/>
    <x v="21"/>
    <x v="78"/>
    <s v="costID"/>
    <s v="/auditfile/company/openingBalance/obSubledgers/obSubledger/obSbLine/costID"/>
    <s v="/auditfile/company/openingBalance/obSubledgers/obSubledger/obSbLine/costID"/>
    <s v="/auditfile/company/openingBalance/obSubledgers/obSubledger/obSbLine/costID"/>
    <m/>
    <m/>
    <m/>
  </r>
  <r>
    <n v="171"/>
    <n v="37"/>
    <x v="21"/>
    <x v="79"/>
    <s v="prodID"/>
    <s v="/auditfile/company/openingBalance/obSubledgers/obSubledger/obSbLine/prodID"/>
    <s v="/auditfile/company/openingBalance/obSubledgers/obSubledger/obSbLine/prodID"/>
    <s v="/auditfile/company/openingBalance/obSubledgers/obSubledger/obSbLine/prodID"/>
    <m/>
    <m/>
    <m/>
  </r>
  <r>
    <n v="172"/>
    <n v="37"/>
    <x v="21"/>
    <x v="80"/>
    <s v="projID"/>
    <s v="/auditfile/company/openingBalance/obSubledgers/obSubledger/obSbLine/projID"/>
    <s v="/auditfile/company/openingBalance/obSubledgers/obSubledger/obSbLine/projID"/>
    <s v="/auditfile/company/openingBalance/obSubledgers/obSubledger/obSbLine/projID"/>
    <m/>
    <m/>
    <m/>
  </r>
  <r>
    <n v="173"/>
    <n v="37"/>
    <x v="21"/>
    <x v="81"/>
    <s v="artGrpID"/>
    <s v="/auditfile/company/openingBalance/obSubledgers/obSubledger/obSbLine/artGrpID"/>
    <s v="/auditfile/company/openingBalance/obSubledgers/obSubledger/obSbLine/artGrpID"/>
    <s v="/auditfile/company/openingBalance/obSubledgers/obSubledger/obSbLine/artGrpID"/>
    <m/>
    <m/>
    <m/>
  </r>
  <r>
    <n v="174"/>
    <n v="37"/>
    <x v="21"/>
    <x v="82"/>
    <s v="qntityID"/>
    <s v="/auditfile/company/openingBalance/obSubledgers/obSubledger/obSbLine/qntityID"/>
    <s v="/auditfile/company/openingBalance/obSubledgers/obSubledger/obSbLine/qntityID"/>
    <s v="/auditfile/company/openingBalance/obSubledgers/obSubledger/obSbLine/qntityID"/>
    <m/>
    <m/>
    <m/>
  </r>
  <r>
    <n v="175"/>
    <n v="37"/>
    <x v="21"/>
    <x v="83"/>
    <s v="qntity"/>
    <s v="/auditfile/company/openingBalance/obSubledgers/obSubledger/obSbLine/qntity"/>
    <s v="/auditfile/company/openingBalance/obSubledgers/obSubledger/obSbLine/qntity"/>
    <s v="/auditfile/company/openingBalance/obSubledgers/obSubledger/obSbLine/qntity"/>
    <m/>
    <m/>
    <m/>
  </r>
  <r>
    <n v="176"/>
    <n v="1"/>
    <x v="0"/>
    <x v="65"/>
    <s v="linesCount"/>
    <s v="/auditfile/company/transactions/linesCount"/>
    <s v="/auditfile/company/transactions/linesCount"/>
    <s v="/auditfile/company/transactions/linesCount"/>
    <n v="47"/>
    <s v="/auditfile/transactions/numberEntries"/>
    <m/>
  </r>
  <r>
    <n v="177"/>
    <n v="1"/>
    <x v="0"/>
    <x v="66"/>
    <s v="totalDebit"/>
    <s v="/auditfile/company/transactions/totalDebit"/>
    <s v="/auditfile/company/transactions/totalDebit"/>
    <s v="/auditfile/company/transactions/totalDebit"/>
    <n v="48"/>
    <s v="/auditfile/transactions/totalDebit"/>
    <m/>
  </r>
  <r>
    <n v="178"/>
    <n v="1"/>
    <x v="0"/>
    <x v="67"/>
    <s v="totalCredit"/>
    <s v="/auditfile/company/transactions/totalCredit"/>
    <s v="/auditfile/company/transactions/totalCredit"/>
    <s v="/auditfile/company/transactions/totalCredit"/>
    <n v="49"/>
    <s v="/auditfile/transactions/totalCredit"/>
    <m/>
  </r>
  <r>
    <n v="179"/>
    <n v="39"/>
    <x v="22"/>
    <x v="51"/>
    <s v="jrnID"/>
    <s v="/auditfile/company/transactions/journal/jrnID"/>
    <s v="/auditfile/company/transactions/journal/jrnID"/>
    <s v="/auditfile/company/transactions/journal/jrnID"/>
    <n v="50"/>
    <s v="/auditfile/transactions/journal/journalID"/>
    <m/>
  </r>
  <r>
    <n v="180"/>
    <n v="39"/>
    <x v="22"/>
    <x v="19"/>
    <s v="desc"/>
    <s v="/auditfile/company/transactions/journal/desc"/>
    <s v="/auditfile/company/transactions/journal/desc"/>
    <s v="/auditfile/company/transactions/journal/desc"/>
    <n v="51"/>
    <s v="/auditfile/transactions/journal/description"/>
    <m/>
  </r>
  <r>
    <n v="181"/>
    <n v="39"/>
    <x v="22"/>
    <x v="38"/>
    <s v="jrnTp"/>
    <s v="/auditfile/company/transactions/journal/jrnTp"/>
    <s v="/auditfile/company/transactions/journal/jrnTp"/>
    <s v="/auditfile/company/transactions/journal/jrnTp"/>
    <n v="52"/>
    <s v="/auditfile/transactions/journal/type"/>
    <m/>
  </r>
  <r>
    <n v="182"/>
    <n v="39"/>
    <x v="22"/>
    <x v="84"/>
    <s v="offsetAccID"/>
    <s v="/auditfile/company/transactions/journal/offsetAccID"/>
    <s v="/auditfile/company/transactions/journal/offsetAccID"/>
    <s v="/auditfile/company/transactions/journal/offsetAccID"/>
    <m/>
    <m/>
    <m/>
  </r>
  <r>
    <n v="183"/>
    <n v="39"/>
    <x v="22"/>
    <x v="32"/>
    <s v="bankAccNr"/>
    <s v="/auditfile/company/transactions/journal/bankAccNr"/>
    <s v="/auditfile/company/transactions/journal/bankAccNr"/>
    <s v="/auditfile/company/transactions/journal/bankAccNr"/>
    <m/>
    <m/>
    <m/>
  </r>
  <r>
    <n v="184"/>
    <n v="40"/>
    <x v="23"/>
    <x v="12"/>
    <s v="nr"/>
    <s v="/auditfile/company/transactions/journal/transaction/nr"/>
    <s v="/auditfile/company/transactions/journal/transaction/nr"/>
    <s v="/auditfile/company/transactions/journal/transaction/nr"/>
    <n v="53"/>
    <s v="/auditfile/transactions/journal/transaction/transactionID"/>
    <m/>
  </r>
  <r>
    <n v="185"/>
    <n v="40"/>
    <x v="23"/>
    <x v="50"/>
    <s v="desc"/>
    <s v="/auditfile/company/transactions/journal/transaction/desc"/>
    <s v="/auditfile/company/transactions/journal/transaction/desc"/>
    <s v="/auditfile/company/transactions/journal/transaction/desc"/>
    <n v="54"/>
    <s v="/auditfile/transactions/journal/transaction/description"/>
    <m/>
  </r>
  <r>
    <n v="186"/>
    <n v="40"/>
    <x v="23"/>
    <x v="85"/>
    <s v="periodNumber"/>
    <s v="/auditfile/company/transactions/journal/transaction/periodNumber"/>
    <s v="/auditfile/company/transactions/journal/transaction/periodNumber"/>
    <s v="/auditfile/company/transactions/journal/transaction/periodNumber"/>
    <n v="55"/>
    <s v="/auditfile/transactions/journal/transaction/period"/>
    <m/>
  </r>
  <r>
    <n v="187"/>
    <n v="40"/>
    <x v="23"/>
    <x v="58"/>
    <s v="trDt"/>
    <s v="/auditfile/company/transactions/journal/transaction/trDt"/>
    <s v="/auditfile/company/transactions/journal/transaction/trDt"/>
    <s v="/auditfile/company/transactions/journal/transaction/trDt"/>
    <n v="56"/>
    <s v="/auditfile/transactions/journal/transaction/transactionDate"/>
    <m/>
  </r>
  <r>
    <n v="188"/>
    <n v="40"/>
    <x v="23"/>
    <x v="63"/>
    <s v="amnt"/>
    <s v="/auditfile/company/transactions/journal/transaction/amnt"/>
    <s v="/auditfile/company/transactions/journal/transaction/amnt"/>
    <s v="/auditfile/company/transactions/journal/transaction/amnt"/>
    <m/>
    <m/>
    <m/>
  </r>
  <r>
    <n v="189"/>
    <n v="40"/>
    <x v="23"/>
    <x v="64"/>
    <s v="amntTp"/>
    <s v="/auditfile/company/transactions/journal/transaction/amntTp"/>
    <s v="/auditfile/company/transactions/journal/transaction/amntTp"/>
    <s v="/auditfile/company/transactions/journal/transaction/amntTp"/>
    <m/>
    <m/>
    <m/>
  </r>
  <r>
    <n v="190"/>
    <n v="40"/>
    <x v="23"/>
    <x v="86"/>
    <s v="sourceID"/>
    <s v="/auditfile/company/transactions/journal/transaction/sourceID"/>
    <s v="/auditfile/company/transactions/journal/transaction/sourceID"/>
    <s v="/auditfile/company/transactions/journal/transaction/sourceID"/>
    <n v="57"/>
    <s v="/auditfile/transactions/journal/transaction/sourceID"/>
    <m/>
  </r>
  <r>
    <n v="191"/>
    <n v="40"/>
    <x v="23"/>
    <x v="87"/>
    <s v="userID"/>
    <s v="/auditfile/company/transactions/journal/transaction/userID"/>
    <m/>
    <m/>
    <m/>
    <m/>
    <m/>
  </r>
  <r>
    <n v="192"/>
    <n v="41"/>
    <x v="24"/>
    <x v="12"/>
    <s v="nr"/>
    <s v="/auditfile/company/transactions/journal/transaction/trLine/nr"/>
    <s v="/auditfile/company/transactions/journal/transaction/trLine/nr"/>
    <s v="/auditfile/company/transactions/journal/transaction/trLine/nr"/>
    <n v="58"/>
    <s v="/auditfile/transactions/journal/transaction/line/recordID"/>
    <m/>
  </r>
  <r>
    <n v="193"/>
    <n v="41"/>
    <x v="24"/>
    <x v="62"/>
    <s v="accID"/>
    <s v="/auditfile/company/transactions/journal/transaction/trLine/accID"/>
    <s v="/auditfile/company/transactions/journal/transaction/trLine/accID"/>
    <s v="/auditfile/company/transactions/journal/transaction/trLine/accID"/>
    <n v="59"/>
    <s v="/auditfile/transactions/journal/transaction/line/accountID"/>
    <m/>
  </r>
  <r>
    <n v="194"/>
    <n v="41"/>
    <x v="24"/>
    <x v="69"/>
    <s v="docRef"/>
    <s v="/auditfile/company/transactions/journal/transaction/trLine/docRef"/>
    <s v="/auditfile/company/transactions/journal/transaction/trLine/docRef"/>
    <s v="/auditfile/company/transactions/journal/transaction/trLine/docRef"/>
    <n v="61"/>
    <s v="/auditfile/transactions/journal/transaction/line/documentID"/>
    <m/>
  </r>
  <r>
    <n v="195"/>
    <n v="41"/>
    <x v="24"/>
    <x v="58"/>
    <s v="effDate"/>
    <s v="/auditfile/company/transactions/journal/transaction/trLine/effDate"/>
    <s v="/auditfile/company/transactions/journal/transaction/trLine/effDate"/>
    <s v="/auditfile/company/transactions/journal/transaction/trLine/effDate"/>
    <n v="62"/>
    <s v="/auditfile/transactions/journal/transaction/line/effectiveDate"/>
    <m/>
  </r>
  <r>
    <n v="196"/>
    <n v="41"/>
    <x v="24"/>
    <x v="50"/>
    <s v="desc"/>
    <s v="/auditfile/company/transactions/journal/transaction/trLine/desc"/>
    <s v="/auditfile/company/transactions/journal/transaction/trLine/desc"/>
    <s v="/auditfile/company/transactions/journal/transaction/trLine/desc"/>
    <n v="63"/>
    <s v="/auditfile/transactions/journal/transaction/line/description"/>
    <m/>
  </r>
  <r>
    <n v="197"/>
    <n v="41"/>
    <x v="24"/>
    <x v="63"/>
    <s v="amnt"/>
    <s v="/auditfile/company/transactions/journal/transaction/trLine/amnt"/>
    <s v="/auditfile/company/transactions/journal/transaction/trLine/amnt"/>
    <s v="/auditfile/company/transactions/journal/transaction/trLine/amnt"/>
    <n v="64"/>
    <s v="/auditfile/transactions/journal/transaction/line/debitAmount"/>
    <s v="/auditfile/transactions/journal/transaction/line/creditAmount"/>
  </r>
  <r>
    <n v="198"/>
    <n v="41"/>
    <x v="24"/>
    <x v="64"/>
    <s v="amntTp"/>
    <s v="/auditfile/company/transactions/journal/transaction/trLine/amntTp"/>
    <s v="/auditfile/company/transactions/journal/transaction/trLine/amntTp"/>
    <s v="/auditfile/company/transactions/journal/transaction/trLine/amntTp"/>
    <m/>
    <m/>
    <m/>
  </r>
  <r>
    <n v="199"/>
    <n v="41"/>
    <x v="24"/>
    <x v="70"/>
    <s v="recRef"/>
    <s v="/auditfile/company/transactions/journal/transaction/trLine/recRef"/>
    <m/>
    <m/>
    <m/>
    <m/>
    <m/>
  </r>
  <r>
    <n v="200"/>
    <n v="41"/>
    <x v="24"/>
    <x v="71"/>
    <s v="matchKeyID"/>
    <s v="/auditfile/company/transactions/journal/transaction/trLine/matchKeyID"/>
    <m/>
    <m/>
    <m/>
    <m/>
    <m/>
  </r>
  <r>
    <n v="201"/>
    <n v="41"/>
    <x v="24"/>
    <x v="72"/>
    <s v="custSupID"/>
    <s v="/auditfile/company/transactions/journal/transaction/trLine/custSupID"/>
    <s v="/auditfile/company/transactions/journal/transaction/trLine/custSupID"/>
    <s v="/auditfile/company/transactions/journal/transaction/trLine/custSupID"/>
    <n v="60"/>
    <s v="/auditfile/transactions/journal/transaction/line/custSupID"/>
    <m/>
  </r>
  <r>
    <n v="202"/>
    <n v="41"/>
    <x v="24"/>
    <x v="73"/>
    <s v="invRef"/>
    <s v="/auditfile/company/transactions/journal/transaction/trLine/invRef"/>
    <s v="/auditfile/company/transactions/journal/transaction/trLine/invRef"/>
    <s v="/auditfile/company/transactions/journal/transaction/trLine/invRef"/>
    <m/>
    <m/>
    <m/>
  </r>
  <r>
    <n v="203"/>
    <n v="41"/>
    <x v="24"/>
    <x v="88"/>
    <s v="orderRef"/>
    <s v="/auditfile/company/transactions/journal/transaction/trLine/orderRef"/>
    <m/>
    <m/>
    <m/>
    <m/>
    <m/>
  </r>
  <r>
    <n v="204"/>
    <n v="41"/>
    <x v="24"/>
    <x v="89"/>
    <s v="receivingDocRef"/>
    <s v="/auditfile/company/transactions/journal/transaction/trLine/receivingDocRef"/>
    <m/>
    <m/>
    <m/>
    <m/>
    <m/>
  </r>
  <r>
    <n v="205"/>
    <n v="41"/>
    <x v="24"/>
    <x v="90"/>
    <s v="shipDocRef"/>
    <s v="/auditfile/company/transactions/journal/transaction/trLine/shipDocRef"/>
    <m/>
    <m/>
    <m/>
    <m/>
    <m/>
  </r>
  <r>
    <n v="206"/>
    <n v="41"/>
    <x v="24"/>
    <x v="78"/>
    <s v="costID"/>
    <s v="/auditfile/company/transactions/journal/transaction/trLine/costID"/>
    <s v="/auditfile/company/transactions/journal/transaction/trLine/costID"/>
    <s v="/auditfile/company/transactions/journal/transaction/trLine/costID"/>
    <n v="66"/>
    <s v="/auditfile/transactions/journal/transaction/line/costDesc"/>
    <m/>
  </r>
  <r>
    <n v="207"/>
    <n v="41"/>
    <x v="24"/>
    <x v="79"/>
    <s v="prodID"/>
    <s v="/auditfile/company/transactions/journal/transaction/trLine/prodID"/>
    <s v="/auditfile/company/transactions/journal/transaction/trLine/prodID"/>
    <s v="/auditfile/company/transactions/journal/transaction/trLine/prodID"/>
    <n v="67"/>
    <s v="/auditfile/transactions/journal/transaction/line/productDesc"/>
    <m/>
  </r>
  <r>
    <n v="208"/>
    <n v="41"/>
    <x v="24"/>
    <x v="80"/>
    <s v="projID"/>
    <s v="/auditfile/company/transactions/journal/transaction/trLine/projID"/>
    <s v="/auditfile/company/transactions/journal/transaction/trLine/projID"/>
    <s v="/auditfile/company/transactions/journal/transaction/trLine/projID"/>
    <n v="68"/>
    <s v="/auditfile/transactions/journal/transaction/line/projectDesc"/>
    <m/>
  </r>
  <r>
    <n v="209"/>
    <n v="41"/>
    <x v="24"/>
    <x v="81"/>
    <s v="artGrpID"/>
    <s v="/auditfile/company/transactions/journal/transaction/trLine/artGrpID"/>
    <s v="/auditfile/company/transactions/journal/transaction/trLine/artGrpID"/>
    <s v="/auditfile/company/transactions/journal/transaction/trLine/artGrpID"/>
    <m/>
    <m/>
    <m/>
  </r>
  <r>
    <n v="210"/>
    <n v="41"/>
    <x v="24"/>
    <x v="91"/>
    <s v="workCostArrRef"/>
    <s v="/auditfile/company/transactions/journal/transaction/trLine/workCostArrRef"/>
    <m/>
    <m/>
    <m/>
    <m/>
    <m/>
  </r>
  <r>
    <n v="211"/>
    <n v="41"/>
    <x v="24"/>
    <x v="82"/>
    <s v="qntityID"/>
    <s v="/auditfile/company/transactions/journal/transaction/trLine/qntityID"/>
    <s v="/auditfile/company/transactions/journal/transaction/trLine/qntityID"/>
    <s v="/auditfile/company/transactions/journal/transaction/trLine/qntityID"/>
    <m/>
    <m/>
    <m/>
  </r>
  <r>
    <n v="212"/>
    <n v="41"/>
    <x v="24"/>
    <x v="83"/>
    <s v="qntity"/>
    <s v="/auditfile/company/transactions/journal/transaction/trLine/qntity"/>
    <s v="/auditfile/company/transactions/journal/transaction/trLine/qntity"/>
    <s v="/auditfile/company/transactions/journal/transaction/trLine/qntity"/>
    <m/>
    <m/>
    <m/>
  </r>
  <r>
    <n v="213"/>
    <n v="41"/>
    <x v="24"/>
    <x v="32"/>
    <s v="bankAccNr"/>
    <s v="/auditfile/company/transactions/journal/transaction/trLine/bankAccNr"/>
    <m/>
    <m/>
    <m/>
    <m/>
    <m/>
  </r>
  <r>
    <n v="214"/>
    <n v="41"/>
    <x v="24"/>
    <x v="33"/>
    <s v="bankIdCd"/>
    <s v="/auditfile/company/transactions/journal/transaction/trLine/bankIdCd"/>
    <m/>
    <m/>
    <m/>
    <m/>
    <m/>
  </r>
  <r>
    <n v="215"/>
    <n v="42"/>
    <x v="25"/>
    <x v="51"/>
    <s v="vatID"/>
    <s v="/auditfile/company/transactions/journal/transaction/trLine/vat/vatID"/>
    <s v="/auditfile/company/transactions/journal/transaction/trLine/vat/vatID"/>
    <s v="/auditfile/company/transactions/journal/transaction/trLine/vat/vatID"/>
    <n v="69"/>
    <s v="/auditfile/transactions/journal/transaction/line/vat/vatCode"/>
    <m/>
  </r>
  <r>
    <n v="216"/>
    <n v="42"/>
    <x v="25"/>
    <x v="92"/>
    <s v="vatPerc"/>
    <s v="/auditfile/company/transactions/journal/transaction/trLine/vat/vatPerc"/>
    <s v="/auditfile/company/transactions/journal/transaction/trLine/vat/vatPerc"/>
    <s v="/auditfile/company/transactions/journal/transaction/trLine/vat/vatPerc"/>
    <n v="70"/>
    <s v="/auditfile/transactions/journal/transaction/line/vat/vatPercentage"/>
    <s v="/auditfile/transactions/journal/transaction/line/vat/vatAmount"/>
  </r>
  <r>
    <n v="217"/>
    <n v="42"/>
    <x v="25"/>
    <x v="63"/>
    <s v="vatAmnt"/>
    <s v="/auditfile/company/transactions/journal/transaction/trLine/vat/vatAmnt"/>
    <s v="/auditfile/company/transactions/journal/transaction/trLine/vat/vatAmnt"/>
    <s v="/auditfile/company/transactions/journal/transaction/trLine/vat/vatAmnt"/>
    <m/>
    <m/>
    <m/>
  </r>
  <r>
    <n v="218"/>
    <n v="42"/>
    <x v="25"/>
    <x v="64"/>
    <s v="vatAmntTp"/>
    <s v="/auditfile/company/transactions/journal/transaction/trLine/vat/vatAmntTp"/>
    <s v="/auditfile/company/transactions/journal/transaction/trLine/vat/vatAmntTp"/>
    <s v="/auditfile/company/transactions/journal/transaction/trLine/vat/vatAmntTp"/>
    <m/>
    <m/>
    <m/>
  </r>
  <r>
    <n v="219"/>
    <n v="41"/>
    <x v="24"/>
    <x v="93"/>
    <s v="curCode"/>
    <s v="/auditfile/company/transactions/journal/transaction/trLine/currency/curCode"/>
    <s v="/auditfile/company/transactions/journal/transaction/trLine/currency/curCode"/>
    <s v="/auditfile/company/transactions/journal/transaction/trLine/currency/curCode"/>
    <n v="72"/>
    <s v="/auditfile/transactions/journal/transaction/line/currency/currencyCode"/>
    <m/>
  </r>
  <r>
    <n v="220"/>
    <n v="41"/>
    <x v="24"/>
    <x v="94"/>
    <s v="curAmnt"/>
    <s v="/auditfile/company/transactions/journal/transaction/trLine/currency/curAmnt"/>
    <s v="/auditfile/company/transactions/journal/transaction/trLine/currency/curAmnt"/>
    <s v="/auditfile/company/transactions/journal/transaction/trLine/currency/curAmnt"/>
    <n v="73"/>
    <s v="/auditfile/transactions/journal/transaction/line/currency/currencyDebitAmount"/>
    <s v="/auditfile/transactions/journal/transaction/line/currency/currencyCreditAmount"/>
  </r>
  <r>
    <n v="221"/>
    <n v="45"/>
    <x v="26"/>
    <x v="28"/>
    <s v="sbType"/>
    <s v="/auditfile/company/transactions/subledgers/subledger/sbType"/>
    <s v="/auditfile/company/transactions/subledgers/subledger/sbType"/>
    <s v="/auditfile/company/transactions/subledgers/subledger/sbType"/>
    <m/>
    <m/>
    <m/>
  </r>
  <r>
    <n v="222"/>
    <n v="45"/>
    <x v="26"/>
    <x v="50"/>
    <s v="sbDesc"/>
    <s v="/auditfile/company/transactions/subledgers/subledger/sbDesc"/>
    <s v="/auditfile/company/transactions/subledgers/subledger/sbDesc"/>
    <s v="/auditfile/company/transactions/subledgers/subledger/sbDesc"/>
    <m/>
    <m/>
    <m/>
  </r>
  <r>
    <n v="223"/>
    <n v="45"/>
    <x v="26"/>
    <x v="65"/>
    <s v="linesCount"/>
    <s v="/auditfile/company/transactions/subledgers/subledger/linesCount"/>
    <s v="/auditfile/company/transactions/subledgers/subledger/linesCount"/>
    <s v="/auditfile/company/transactions/subledgers/subledger/linesCount"/>
    <m/>
    <m/>
    <m/>
  </r>
  <r>
    <n v="224"/>
    <n v="45"/>
    <x v="26"/>
    <x v="66"/>
    <s v="totalDebit"/>
    <s v="/auditfile/company/transactions/subledgers/subledger/totalDebit"/>
    <s v="/auditfile/company/transactions/subledgers/subledger/totalDebit"/>
    <s v="/auditfile/company/transactions/subledgers/subledger/totalDebit"/>
    <m/>
    <m/>
    <m/>
  </r>
  <r>
    <n v="225"/>
    <n v="45"/>
    <x v="26"/>
    <x v="67"/>
    <s v="totalCredit"/>
    <s v="/auditfile/company/transactions/subledgers/subledger/totalCredit"/>
    <s v="/auditfile/company/transactions/subledgers/subledger/totalCredit"/>
    <s v="/auditfile/company/transactions/subledgers/subledger/totalCredit"/>
    <m/>
    <m/>
    <m/>
  </r>
  <r>
    <n v="226"/>
    <n v="46"/>
    <x v="27"/>
    <x v="12"/>
    <s v="nr"/>
    <s v="/auditfile/company/transactions/subledgers/subledger/sbLine/nr"/>
    <s v="/auditfile/company/transactions/subledgers/subledger/sbLine/nr"/>
    <s v="/auditfile/company/transactions/subledgers/subledger/sbLine/nr"/>
    <m/>
    <m/>
    <m/>
  </r>
  <r>
    <n v="227"/>
    <n v="46"/>
    <x v="27"/>
    <x v="95"/>
    <s v="jrnID"/>
    <s v="/auditfile/company/transactions/subledgers/subledger/sbLine/jrnID"/>
    <s v="/auditfile/company/transactions/subledgers/subledger/sbLine/jrnID"/>
    <s v="/auditfile/company/transactions/subledgers/subledger/sbLine/jrnID"/>
    <m/>
    <m/>
    <m/>
  </r>
  <r>
    <n v="228"/>
    <n v="46"/>
    <x v="27"/>
    <x v="96"/>
    <s v="trNr"/>
    <s v="/auditfile/company/transactions/subledgers/subledger/sbLine/trNr"/>
    <s v="/auditfile/company/transactions/subledgers/subledger/sbLine/trNr"/>
    <s v="/auditfile/company/transactions/subledgers/subledger/sbLine/trNr"/>
    <m/>
    <m/>
    <m/>
  </r>
  <r>
    <n v="229"/>
    <n v="46"/>
    <x v="27"/>
    <x v="97"/>
    <s v="trLineNr"/>
    <s v="/auditfile/company/transactions/subledgers/subledger/sbLine/trLineNr"/>
    <s v="/auditfile/company/transactions/subledgers/subledger/sbLine/trLineNr"/>
    <s v="/auditfile/company/transactions/subledgers/subledger/sbLine/trLineNr"/>
    <m/>
    <m/>
    <m/>
  </r>
  <r>
    <n v="230"/>
    <n v="46"/>
    <x v="27"/>
    <x v="50"/>
    <s v="desc"/>
    <s v="/auditfile/company/transactions/subledgers/subledger/sbLine/desc"/>
    <s v="/auditfile/company/transactions/subledgers/subledger/sbLine/desc"/>
    <s v="/auditfile/company/transactions/subledgers/subledger/sbLine/desc"/>
    <m/>
    <m/>
    <m/>
  </r>
  <r>
    <n v="231"/>
    <n v="46"/>
    <x v="27"/>
    <x v="63"/>
    <s v="amnt"/>
    <s v="/auditfile/company/transactions/subledgers/subledger/sbLine/amnt"/>
    <s v="/auditfile/company/transactions/subledgers/subledger/sbLine/amnt"/>
    <s v="/auditfile/company/transactions/subledgers/subledger/sbLine/amnt"/>
    <m/>
    <m/>
    <m/>
  </r>
  <r>
    <n v="232"/>
    <n v="46"/>
    <x v="27"/>
    <x v="64"/>
    <s v="amntTp"/>
    <s v="/auditfile/company/transactions/subledgers/subledger/sbLine/amntTp"/>
    <s v="/auditfile/company/transactions/subledgers/subledger/sbLine/amntTp"/>
    <s v="/auditfile/company/transactions/subledgers/subledger/sbLine/amntTp"/>
    <m/>
    <m/>
    <m/>
  </r>
  <r>
    <n v="233"/>
    <n v="46"/>
    <x v="27"/>
    <x v="69"/>
    <s v="docRef"/>
    <s v="/auditfile/company/transactions/subledgers/subledger/sbLine/docRef"/>
    <s v="/auditfile/company/transactions/subledgers/subledger/sbLine/docRef"/>
    <s v="/auditfile/company/transactions/subledgers/subledger/sbLine/docRef"/>
    <m/>
    <m/>
    <m/>
  </r>
  <r>
    <n v="234"/>
    <n v="46"/>
    <x v="27"/>
    <x v="70"/>
    <s v="recRef"/>
    <s v="/auditfile/company/transactions/subledgers/subledger/sbLine/recRef"/>
    <s v="/auditfile/company/transactions/subledgers/subledger/sbLine/recRef"/>
    <s v="/auditfile/company/transactions/subledgers/subledger/sbLine/recRef"/>
    <m/>
    <m/>
    <m/>
  </r>
  <r>
    <n v="235"/>
    <n v="46"/>
    <x v="27"/>
    <x v="71"/>
    <s v="matchKeyID"/>
    <s v="/auditfile/company/transactions/subledgers/subledger/sbLine/matchKeyID"/>
    <m/>
    <m/>
    <m/>
    <m/>
    <m/>
  </r>
  <r>
    <n v="236"/>
    <n v="46"/>
    <x v="27"/>
    <x v="72"/>
    <s v="custSupID"/>
    <s v="/auditfile/company/transactions/subledgers/subledger/sbLine/custSupID"/>
    <s v="/auditfile/company/transactions/subledgers/subledger/sbLine/custSupID"/>
    <s v="/auditfile/company/transactions/subledgers/subledger/sbLine/custSupID"/>
    <m/>
    <m/>
    <m/>
  </r>
  <r>
    <n v="237"/>
    <n v="46"/>
    <x v="27"/>
    <x v="73"/>
    <s v="invRef"/>
    <s v="/auditfile/company/transactions/subledgers/subledger/sbLine/invRef"/>
    <s v="/auditfile/company/transactions/subledgers/subledger/sbLine/invRef"/>
    <s v="/auditfile/company/transactions/subledgers/subledger/sbLine/invRef"/>
    <m/>
    <m/>
    <m/>
  </r>
  <r>
    <n v="238"/>
    <n v="46"/>
    <x v="27"/>
    <x v="74"/>
    <s v="invPurSalTp"/>
    <s v="/auditfile/company/transactions/subledgers/subledger/sbLine/invPurSalTp"/>
    <s v="/auditfile/company/transactions/subledgers/subledger/sbLine/invPurSalTp"/>
    <s v="/auditfile/company/transactions/subledgers/subledger/sbLine/invPurSalTp"/>
    <m/>
    <m/>
    <m/>
  </r>
  <r>
    <n v="239"/>
    <n v="46"/>
    <x v="27"/>
    <x v="75"/>
    <s v="invTp"/>
    <s v="/auditfile/company/transactions/subledgers/subledger/sbLine/invTp"/>
    <s v="/auditfile/company/transactions/subledgers/subledger/sbLine/invTp"/>
    <s v="/auditfile/company/transactions/subledgers/subledger/sbLine/invTp"/>
    <m/>
    <m/>
    <m/>
  </r>
  <r>
    <n v="240"/>
    <n v="46"/>
    <x v="27"/>
    <x v="76"/>
    <s v="invDt"/>
    <s v="/auditfile/company/transactions/subledgers/subledger/sbLine/invDt"/>
    <s v="/auditfile/company/transactions/subledgers/subledger/sbLine/invDt"/>
    <s v="/auditfile/company/transactions/subledgers/subledger/sbLine/invDt"/>
    <m/>
    <m/>
    <m/>
  </r>
  <r>
    <n v="241"/>
    <n v="46"/>
    <x v="27"/>
    <x v="77"/>
    <s v="invDueDt"/>
    <s v="/auditfile/company/transactions/subledgers/subledger/sbLine/invDueDt"/>
    <s v="/auditfile/company/transactions/subledgers/subledger/sbLine/invDueDt"/>
    <s v="/auditfile/company/transactions/subledgers/subledger/sbLine/invDueDt"/>
    <m/>
    <m/>
    <m/>
  </r>
  <r>
    <n v="242"/>
    <n v="46"/>
    <x v="27"/>
    <x v="38"/>
    <s v="mutTp"/>
    <s v="/auditfile/company/transactions/subledgers/subledger/sbLine/mutTp"/>
    <s v="/auditfile/company/transactions/subledgers/subledger/sbLine/mutTp"/>
    <s v="/auditfile/company/transactions/subledgers/subledger/sbLine/mutTp"/>
    <m/>
    <m/>
    <m/>
  </r>
  <r>
    <n v="243"/>
    <n v="46"/>
    <x v="27"/>
    <x v="78"/>
    <s v="costID"/>
    <s v="/auditfile/company/transactions/subledgers/subledger/sbLine/costID"/>
    <s v="/auditfile/company/transactions/subledgers/subledger/sbLine/costID"/>
    <s v="/auditfile/company/transactions/subledgers/subledger/sbLine/costID"/>
    <m/>
    <m/>
    <m/>
  </r>
  <r>
    <n v="244"/>
    <n v="46"/>
    <x v="27"/>
    <x v="79"/>
    <s v="prodID"/>
    <s v="/auditfile/company/transactions/subledgers/subledger/sbLine/prodID"/>
    <s v="/auditfile/company/transactions/subledgers/subledger/sbLine/prodID"/>
    <s v="/auditfile/company/transactions/subledgers/subledger/sbLine/prodID"/>
    <m/>
    <m/>
    <m/>
  </r>
  <r>
    <n v="245"/>
    <n v="46"/>
    <x v="27"/>
    <x v="80"/>
    <s v="projID"/>
    <s v="/auditfile/company/transactions/subledgers/subledger/sbLine/projID"/>
    <s v="/auditfile/company/transactions/subledgers/subledger/sbLine/projID"/>
    <s v="/auditfile/company/transactions/subledgers/subledger/sbLine/projID"/>
    <m/>
    <m/>
    <m/>
  </r>
  <r>
    <n v="246"/>
    <n v="46"/>
    <x v="27"/>
    <x v="81"/>
    <s v="artGrpID"/>
    <s v="/auditfile/company/transactions/subledgers/subledger/sbLine/artGrpID"/>
    <s v="/auditfile/company/transactions/subledgers/subledger/sbLine/artGrpID"/>
    <s v="/auditfile/company/transactions/subledgers/subledger/sbLine/artGrpID"/>
    <m/>
    <m/>
    <m/>
  </r>
  <r>
    <n v="247"/>
    <n v="46"/>
    <x v="27"/>
    <x v="82"/>
    <s v="qntityID"/>
    <s v="/auditfile/company/transactions/subledgers/subledger/sbLine/qntityID"/>
    <s v="/auditfile/company/transactions/subledgers/subledger/sbLine/qntityID"/>
    <s v="/auditfile/company/transactions/subledgers/subledger/sbLine/qntityID"/>
    <m/>
    <m/>
    <m/>
  </r>
  <r>
    <n v="248"/>
    <n v="46"/>
    <x v="27"/>
    <x v="83"/>
    <s v="qntity"/>
    <s v="/auditfile/company/transactions/subledgers/subledger/sbLine/qntity"/>
    <s v="/auditfile/company/transactions/subledgers/subledger/sbLine/qntity"/>
    <s v="/auditfile/company/transactions/subledgers/subledger/sbLine/qntity"/>
    <m/>
    <m/>
    <m/>
  </r>
  <r>
    <n v="249"/>
    <n v="47"/>
    <x v="28"/>
    <x v="51"/>
    <s v="vatID"/>
    <s v="/auditfile/company/transactions/subledgers/subledger/sbLine/vat/vatID"/>
    <s v="/auditfile/company/transactions/subledgers/subledger/sbLine/vat/vatID"/>
    <s v="/auditfile/company/transactions/subledgers/subledger/sbLine/vat/vatID"/>
    <m/>
    <m/>
    <m/>
  </r>
  <r>
    <n v="250"/>
    <n v="47"/>
    <x v="28"/>
    <x v="92"/>
    <s v="vatPerc"/>
    <s v="/auditfile/company/transactions/subledgers/subledger/sbLine/vat/vatPerc"/>
    <s v="/auditfile/company/transactions/subledgers/subledger/sbLine/vat/vatPerc"/>
    <s v="/auditfile/company/transactions/subledgers/subledger/sbLine/vat/vatPerc"/>
    <m/>
    <m/>
    <m/>
  </r>
  <r>
    <n v="251"/>
    <n v="47"/>
    <x v="28"/>
    <x v="63"/>
    <s v="vatAmnt"/>
    <s v="/auditfile/company/transactions/subledgers/subledger/sbLine/vat/vatAmnt"/>
    <s v="/auditfile/company/transactions/subledgers/subledger/sbLine/vat/vatAmnt"/>
    <s v="/auditfile/company/transactions/subledgers/subledger/sbLine/vat/vatAmnt"/>
    <m/>
    <m/>
    <m/>
  </r>
  <r>
    <n v="252"/>
    <n v="47"/>
    <x v="28"/>
    <x v="64"/>
    <s v="vatAmntTp"/>
    <s v="/auditfile/company/transactions/subledgers/subledger/sbLine/vat/vatAmntTp"/>
    <s v="/auditfile/company/transactions/subledgers/subledger/sbLine/vat/vatAmntTp"/>
    <s v="/auditfile/company/transactions/subledgers/subledger/sbLine/vat/vatAmntTp"/>
    <m/>
    <m/>
    <m/>
  </r>
  <r>
    <n v="253"/>
    <n v="46"/>
    <x v="27"/>
    <x v="98"/>
    <s v="curCode"/>
    <s v="/auditfile/company/transactions/subledgers/subledger/sbLine/currency/curCode"/>
    <s v="/auditfile/company/transactions/subledgers/subledger/sbLine/currency/curCode"/>
    <s v="/auditfile/company/transactions/subledgers/subledger/sbLine/currency/curCode"/>
    <m/>
    <m/>
    <m/>
  </r>
  <r>
    <n v="254"/>
    <n v="46"/>
    <x v="27"/>
    <x v="99"/>
    <s v="curAmnt"/>
    <s v="/auditfile/company/transactions/subledgers/subledger/sbLine/currency/curAmnt"/>
    <s v="/auditfile/company/transactions/subledgers/subledger/sbLine/currency/curAmnt"/>
    <s v="/auditfile/company/transactions/subledgers/subledger/sbLine/currency/curAmnt"/>
    <m/>
    <m/>
    <m/>
  </r>
  <r>
    <n v="255"/>
    <n v="1"/>
    <x v="0"/>
    <x v="100"/>
    <m/>
    <m/>
    <m/>
    <m/>
    <n v="1"/>
    <s v="/auditfile/header/auditfileVersion"/>
    <m/>
  </r>
  <r>
    <n v="256"/>
    <n v="6"/>
    <x v="3"/>
    <x v="44"/>
    <m/>
    <m/>
    <m/>
    <m/>
    <n v="43"/>
    <s v="/auditfile/customersSuppliers/customerSupplier/telephone"/>
    <m/>
  </r>
  <r>
    <n v="257"/>
    <n v="6"/>
    <x v="3"/>
    <x v="44"/>
    <m/>
    <m/>
    <m/>
    <m/>
    <n v="44"/>
    <s v="/auditfile/customersSuppliers/customerSupplier/fax"/>
    <m/>
  </r>
  <r>
    <n v="258"/>
    <n v="6"/>
    <x v="3"/>
    <x v="44"/>
    <m/>
    <m/>
    <m/>
    <m/>
    <n v="45"/>
    <s v="/auditfile/customersSuppliers/customerSupplier/eMail"/>
    <m/>
  </r>
  <r>
    <n v="259"/>
    <n v="6"/>
    <x v="3"/>
    <x v="44"/>
    <m/>
    <m/>
    <m/>
    <m/>
    <n v="46"/>
    <s v="/auditfile/customersSuppliers/customerSupplier/website"/>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1E6E50-4F61-4A6D-81C1-12353CAAD226}" name="Draaitabel1" cacheId="8"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location ref="B2:C104" firstHeaderRow="1" firstDataRow="1" firstDataCol="1"/>
  <pivotFields count="11">
    <pivotField showAll="0"/>
    <pivotField showAll="0"/>
    <pivotField axis="axisRow" showAll="0">
      <items count="30">
        <item x="0"/>
        <item x="1"/>
        <item x="2"/>
        <item x="23"/>
        <item x="25"/>
        <item x="17"/>
        <item x="22"/>
        <item x="11"/>
        <item x="15"/>
        <item x="7"/>
        <item x="8"/>
        <item x="10"/>
        <item x="9"/>
        <item x="24"/>
        <item x="19"/>
        <item x="20"/>
        <item x="21"/>
        <item x="18"/>
        <item x="3"/>
        <item x="4"/>
        <item x="6"/>
        <item x="5"/>
        <item x="16"/>
        <item x="26"/>
        <item x="28"/>
        <item x="27"/>
        <item x="12"/>
        <item x="13"/>
        <item x="14"/>
        <item t="default"/>
      </items>
    </pivotField>
    <pivotField axis="axisRow" showAll="0" defaultSubtotal="0">
      <items count="119">
        <item sd="0" x="4"/>
        <item sd="0" x="65"/>
        <item sd="0" x="7"/>
        <item sd="0" m="1" x="103"/>
        <item sd="0" m="1" x="116"/>
        <item sd="0" m="1" x="117"/>
        <item sd="0" m="1" x="114"/>
        <item sd="0" m="1" x="105"/>
        <item sd="0" m="1" x="101"/>
        <item sd="0" m="1" x="108"/>
        <item sd="0" m="1" x="111"/>
        <item sd="0" x="83"/>
        <item sd="0" x="82"/>
        <item sd="0" x="81"/>
        <item sd="0" x="100"/>
        <item m="1" x="106"/>
        <item sd="0" x="63"/>
        <item sd="0" x="64"/>
        <item sd="0" x="8"/>
        <item sd="0" m="1" x="118"/>
        <item sd="0" x="33"/>
        <item sd="0" x="0"/>
        <item sd="0" x="2"/>
        <item sd="0" x="1"/>
        <item sd="0" x="96"/>
        <item sd="0" x="5"/>
        <item sd="0" x="6"/>
        <item sd="0" x="69"/>
        <item sd="0" x="86"/>
        <item sd="0" x="51"/>
        <item sd="0" x="20"/>
        <item sd="0" x="58"/>
        <item sd="0" x="95"/>
        <item sd="0" x="47"/>
        <item sd="0" x="56"/>
        <item sd="0" x="57"/>
        <item sd="0" x="23"/>
        <item sd="0" x="45"/>
        <item sd="0" x="76"/>
        <item sd="0" x="75"/>
        <item sd="0" x="73"/>
        <item sd="0" x="74"/>
        <item sd="0" x="22"/>
        <item sd="0" x="26"/>
        <item sd="0" x="9"/>
        <item sd="0" x="10"/>
        <item sd="0" x="14"/>
        <item sd="0" x="52"/>
        <item sd="0" x="62"/>
        <item sd="0" x="53"/>
        <item sd="0" x="32"/>
        <item sd="0" x="49"/>
        <item sd="0" x="29"/>
        <item sd="0" x="30"/>
        <item sd="0" x="78"/>
        <item sd="0" x="25"/>
        <item sd="0" x="18"/>
        <item sd="0" x="39"/>
        <item sd="0" x="42"/>
        <item sd="0" x="40"/>
        <item sd="0" x="41"/>
        <item sd="0" x="31"/>
        <item sd="0" x="71"/>
        <item sd="0" x="97"/>
        <item sd="0" x="19"/>
        <item sd="0" x="12"/>
        <item sd="0" x="68"/>
        <item sd="0" x="50"/>
        <item sd="0" x="89"/>
        <item sd="0" x="88"/>
        <item sd="0" m="1" x="104"/>
        <item sd="0" m="1" x="112"/>
        <item sd="0" m="1" x="107"/>
        <item sd="0" m="1" x="102"/>
        <item sd="0" m="1" x="109"/>
        <item sd="0" m="1" x="115"/>
        <item sd="0" m="1" x="110"/>
        <item sd="0" m="1" x="113"/>
        <item sd="0" x="92"/>
        <item sd="0" x="85"/>
        <item sd="0" x="15"/>
        <item sd="0" x="16"/>
        <item sd="0" x="79"/>
        <item sd="0" x="80"/>
        <item sd="0" x="17"/>
        <item sd="0" x="70"/>
        <item sd="0" x="37"/>
        <item sd="0" x="72"/>
        <item sd="0" x="46"/>
        <item sd="0" x="43"/>
        <item sd="0" x="48"/>
        <item sd="0" x="27"/>
        <item sd="0" x="38"/>
        <item sd="0" x="54"/>
        <item sd="0" x="55"/>
        <item sd="0" x="11"/>
        <item sd="0" x="99"/>
        <item sd="0" x="98"/>
        <item sd="0" x="84"/>
        <item sd="0" x="21"/>
        <item sd="0" x="13"/>
        <item sd="0" x="67"/>
        <item sd="0" x="66"/>
        <item sd="0" x="28"/>
        <item sd="0" x="87"/>
        <item sd="0" x="3"/>
        <item sd="0" x="94"/>
        <item sd="0" x="93"/>
        <item sd="0" x="77"/>
        <item sd="0" x="90"/>
        <item sd="0" x="24"/>
        <item sd="0" x="35"/>
        <item sd="0" x="36"/>
        <item sd="0" x="34"/>
        <item sd="0" x="91"/>
        <item sd="0" x="44"/>
        <item sd="0" x="59"/>
        <item sd="0" x="60"/>
        <item sd="0" x="61"/>
      </items>
    </pivotField>
    <pivotField dataField="1" showAll="0"/>
    <pivotField showAll="0"/>
    <pivotField showAll="0"/>
    <pivotField showAll="0"/>
    <pivotField showAll="0"/>
    <pivotField showAll="0"/>
    <pivotField showAll="0"/>
  </pivotFields>
  <rowFields count="2">
    <field x="3"/>
    <field x="2"/>
  </rowFields>
  <rowItems count="102">
    <i>
      <x/>
    </i>
    <i>
      <x v="1"/>
    </i>
    <i>
      <x v="2"/>
    </i>
    <i>
      <x v="11"/>
    </i>
    <i>
      <x v="12"/>
    </i>
    <i>
      <x v="13"/>
    </i>
    <i>
      <x v="14"/>
    </i>
    <i>
      <x v="16"/>
    </i>
    <i>
      <x v="17"/>
    </i>
    <i>
      <x v="18"/>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t="grand">
      <x/>
    </i>
  </rowItems>
  <colItems count="1">
    <i/>
  </colItems>
  <dataFields count="1">
    <dataField name="Aantal" fld="4" subtotal="count" baseField="0" baseItem="0"/>
  </dataFields>
  <pivotTableStyleInfo name="PivotStyleMedium3"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bel" xr10:uid="{7E96E217-AAC2-41E3-B50D-77EB70B8AF2D}" sourceName="Tabel">
  <extLst>
    <x:ext xmlns:x15="http://schemas.microsoft.com/office/spreadsheetml/2010/11/main" uri="{2F2917AC-EB37-4324-AD4E-5DD8C200BD13}">
      <x15:tableSlicerCache tableId="11"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el" xr10:uid="{52804346-42A0-41BE-A306-655A2ECBAD62}" cache="Slicer_Tabel" caption="Tab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elXafTabellen" displayName="tabelXafTabellen" ref="B2:H50" totalsRowShown="0">
  <autoFilter ref="B2:H50" xr:uid="{00000000-0009-0000-0100-000009000000}">
    <filterColumn colId="0" hiddenButton="1"/>
    <filterColumn colId="1" hiddenButton="1"/>
    <filterColumn colId="2" hiddenButton="1"/>
    <filterColumn colId="3" hiddenButton="1"/>
    <filterColumn colId="4" hiddenButton="1"/>
    <filterColumn colId="5" hiddenButton="1"/>
    <filterColumn colId="6" hiddenButton="1"/>
  </autoFilter>
  <sortState ref="B3:G50">
    <sortCondition ref="B2:B50"/>
  </sortState>
  <tableColumns count="7">
    <tableColumn id="1" xr3:uid="{00000000-0010-0000-0000-000001000000}" name="Nr" dataDxfId="5" dataCellStyle="Komma"/>
    <tableColumn id="5" xr3:uid="{00000000-0010-0000-0000-000005000000}" name="Tabel" dataDxfId="4"/>
    <tableColumn id="4" xr3:uid="{00000000-0010-0000-0000-000004000000}" name="MinMax"/>
    <tableColumn id="3" xr3:uid="{00000000-0010-0000-0000-000003000000}" name="3.2"/>
    <tableColumn id="2" xr3:uid="{00000000-0010-0000-0000-000002000000}" name="3.0 en 3.1"/>
    <tableColumn id="8" xr3:uid="{00000000-0010-0000-0000-000008000000}" name="1.0" dataDxfId="3"/>
    <tableColumn id="6" xr3:uid="{48AA29C9-230E-4DA5-B225-B24D5F0CEA34}" name="Opmerking"/>
  </tableColumns>
  <tableStyleInfo name="My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1000000}" name="tabelXPaths" displayName="tabelXPaths" ref="B4:L263" totalsRowShown="0">
  <autoFilter ref="B4:L263" xr:uid="{00000000-0009-0000-0100-00000B000000}"/>
  <tableColumns count="11">
    <tableColumn id="1" xr3:uid="{00000000-0010-0000-0100-000001000000}" name="Regel"/>
    <tableColumn id="11" xr3:uid="{10706528-5AF1-477F-8313-50DC7D9BDE1A}" name="Tabelnr" dataDxfId="2"/>
    <tableColumn id="9" xr3:uid="{FBB7C7D4-C3BA-45E1-8325-65205FEE83EA}" name="Tabel" dataDxfId="1">
      <calculatedColumnFormula>VLOOKUP(tabelXPaths[[#This Row],[Tabelnr]], tabelXafTabellen[], 2,FALSE)</calculatedColumnFormula>
    </tableColumn>
    <tableColumn id="10" xr3:uid="{EFDF7FE1-3407-4745-898A-A6E50D7422BF}" name="Naam"/>
    <tableColumn id="2" xr3:uid="{00000000-0010-0000-0100-000002000000}" name="Element" dataDxfId="0"/>
    <tableColumn id="3" xr3:uid="{00000000-0010-0000-0100-000003000000}" name="3.2"/>
    <tableColumn id="4" xr3:uid="{5E6A0E67-FE58-4DF0-A8DD-924770D5BAA6}" name="3.1"/>
    <tableColumn id="5" xr3:uid="{94289E31-2C06-4C30-BFDE-C1ACB6370E9D}" name="3.0"/>
    <tableColumn id="6" xr3:uid="{E7AB494B-2E63-4B10-B800-965CDB887D06}" name="Volgnr"/>
    <tableColumn id="7" xr3:uid="{264874F7-6694-472F-B3DE-A9B561833A80}" name="1.0"/>
    <tableColumn id="8" xr3:uid="{69EE9D5D-BFB6-4FF0-83E0-72CE65702B16}" name="1.0 Choice"/>
  </tableColumns>
  <tableStyleInfo name="MyTableStyleMedium2" showFirstColumn="0" showLastColumn="0" showRowStripes="0"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87B6C-1277-43A6-9327-0977A9FA4A98}">
  <dimension ref="A1"/>
  <sheetViews>
    <sheetView showGridLines="0" tabSelected="1"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VglTabellen"/>
  <dimension ref="B1:H50"/>
  <sheetViews>
    <sheetView showGridLines="0" zoomScaleNormal="100" workbookViewId="0"/>
  </sheetViews>
  <sheetFormatPr defaultRowHeight="15" x14ac:dyDescent="0.25"/>
  <cols>
    <col min="1" max="1" width="9.140625" style="1"/>
    <col min="2" max="2" width="4.42578125" style="1" bestFit="1" customWidth="1"/>
    <col min="3" max="3" width="12.5703125" style="1" bestFit="1" customWidth="1"/>
    <col min="4" max="4" width="8.42578125" style="1" bestFit="1" customWidth="1"/>
    <col min="5" max="5" width="28.5703125" style="1" bestFit="1" customWidth="1"/>
    <col min="6" max="6" width="23.5703125" style="8" bestFit="1" customWidth="1"/>
    <col min="7" max="7" width="20.7109375" style="1" bestFit="1" customWidth="1"/>
    <col min="8" max="8" width="23.140625" style="1" bestFit="1" customWidth="1"/>
    <col min="9" max="16384" width="9.140625" style="1"/>
  </cols>
  <sheetData>
    <row r="1" spans="2:8" s="19" customFormat="1" x14ac:dyDescent="0.25">
      <c r="B1" s="19" t="s">
        <v>502</v>
      </c>
      <c r="F1" s="20"/>
    </row>
    <row r="2" spans="2:8" x14ac:dyDescent="0.25">
      <c r="B2" s="21" t="s">
        <v>0</v>
      </c>
      <c r="C2" s="3" t="s">
        <v>480</v>
      </c>
      <c r="D2" s="10" t="s">
        <v>4</v>
      </c>
      <c r="E2" s="9" t="s">
        <v>3</v>
      </c>
      <c r="F2" s="9" t="s">
        <v>2</v>
      </c>
      <c r="G2" s="1" t="s">
        <v>1</v>
      </c>
      <c r="H2" s="1" t="s">
        <v>481</v>
      </c>
    </row>
    <row r="3" spans="2:8" x14ac:dyDescent="0.25">
      <c r="B3" s="22">
        <v>1</v>
      </c>
      <c r="C3" s="3" t="s">
        <v>538</v>
      </c>
      <c r="D3" s="1" t="s">
        <v>6</v>
      </c>
      <c r="E3" s="1" t="s">
        <v>5</v>
      </c>
      <c r="F3" s="1" t="s">
        <v>5</v>
      </c>
      <c r="G3" s="1" t="s">
        <v>5</v>
      </c>
    </row>
    <row r="4" spans="2:8" x14ac:dyDescent="0.25">
      <c r="B4" s="22">
        <v>2</v>
      </c>
      <c r="C4" s="3" t="s">
        <v>538</v>
      </c>
      <c r="D4" s="1" t="s">
        <v>6</v>
      </c>
      <c r="E4" s="1" t="s">
        <v>7</v>
      </c>
      <c r="F4" s="1" t="s">
        <v>7</v>
      </c>
      <c r="G4" s="2"/>
    </row>
    <row r="5" spans="2:8" x14ac:dyDescent="0.25">
      <c r="B5" s="22">
        <v>3</v>
      </c>
      <c r="C5" s="3" t="s">
        <v>520</v>
      </c>
      <c r="D5" s="1" t="s">
        <v>9</v>
      </c>
      <c r="E5" s="8" t="s">
        <v>8</v>
      </c>
      <c r="F5" s="8" t="s">
        <v>8</v>
      </c>
      <c r="G5" s="2"/>
    </row>
    <row r="6" spans="2:8" x14ac:dyDescent="0.25">
      <c r="B6" s="22">
        <v>4</v>
      </c>
      <c r="C6" s="3" t="s">
        <v>521</v>
      </c>
      <c r="D6" s="1" t="s">
        <v>9</v>
      </c>
      <c r="E6" s="8" t="s">
        <v>10</v>
      </c>
      <c r="F6" s="8" t="s">
        <v>10</v>
      </c>
      <c r="G6" s="2"/>
    </row>
    <row r="7" spans="2:8" x14ac:dyDescent="0.25">
      <c r="B7" s="22">
        <v>5</v>
      </c>
      <c r="C7" s="3"/>
      <c r="D7" s="1" t="s">
        <v>12</v>
      </c>
      <c r="E7" s="8" t="s">
        <v>11</v>
      </c>
      <c r="F7" s="8" t="s">
        <v>11</v>
      </c>
      <c r="G7" s="8" t="s">
        <v>11</v>
      </c>
    </row>
    <row r="8" spans="2:8" x14ac:dyDescent="0.25">
      <c r="B8" s="22">
        <v>6</v>
      </c>
      <c r="C8" s="3" t="s">
        <v>522</v>
      </c>
      <c r="D8" s="1" t="s">
        <v>9</v>
      </c>
      <c r="E8" s="11" t="s">
        <v>13</v>
      </c>
      <c r="F8" s="11" t="s">
        <v>13</v>
      </c>
      <c r="G8" s="11" t="s">
        <v>13</v>
      </c>
    </row>
    <row r="9" spans="2:8" x14ac:dyDescent="0.25">
      <c r="B9" s="22">
        <v>7</v>
      </c>
      <c r="C9" s="3" t="s">
        <v>523</v>
      </c>
      <c r="D9" s="1" t="s">
        <v>9</v>
      </c>
      <c r="E9" s="13" t="s">
        <v>8</v>
      </c>
      <c r="F9" s="13" t="s">
        <v>8</v>
      </c>
      <c r="G9" s="13" t="s">
        <v>8</v>
      </c>
    </row>
    <row r="10" spans="2:8" x14ac:dyDescent="0.25">
      <c r="B10" s="22">
        <v>8</v>
      </c>
      <c r="C10" s="3" t="s">
        <v>524</v>
      </c>
      <c r="D10" s="1" t="s">
        <v>9</v>
      </c>
      <c r="E10" s="13" t="s">
        <v>10</v>
      </c>
      <c r="F10" s="13" t="s">
        <v>10</v>
      </c>
      <c r="G10" s="13" t="s">
        <v>10</v>
      </c>
    </row>
    <row r="11" spans="2:8" x14ac:dyDescent="0.25">
      <c r="B11" s="22">
        <v>9</v>
      </c>
      <c r="C11" s="3" t="s">
        <v>525</v>
      </c>
      <c r="D11" s="1" t="s">
        <v>9</v>
      </c>
      <c r="E11" s="13" t="s">
        <v>14</v>
      </c>
      <c r="F11" s="13" t="s">
        <v>14</v>
      </c>
      <c r="G11" s="2"/>
    </row>
    <row r="12" spans="2:8" x14ac:dyDescent="0.25">
      <c r="B12" s="22">
        <v>10</v>
      </c>
      <c r="C12" s="3" t="s">
        <v>522</v>
      </c>
      <c r="D12" s="1" t="s">
        <v>12</v>
      </c>
      <c r="E12" s="13" t="s">
        <v>15</v>
      </c>
      <c r="F12" s="13"/>
      <c r="G12" s="2"/>
    </row>
    <row r="13" spans="2:8" x14ac:dyDescent="0.25">
      <c r="B13" s="22">
        <v>11</v>
      </c>
      <c r="C13" s="3"/>
      <c r="D13" s="1" t="s">
        <v>12</v>
      </c>
      <c r="E13" s="13" t="s">
        <v>16</v>
      </c>
      <c r="F13" s="13"/>
      <c r="G13" s="2"/>
    </row>
    <row r="14" spans="2:8" x14ac:dyDescent="0.25">
      <c r="B14" s="22">
        <v>12</v>
      </c>
      <c r="C14" s="3" t="s">
        <v>526</v>
      </c>
      <c r="D14" s="1" t="s">
        <v>9</v>
      </c>
      <c r="E14" s="14" t="s">
        <v>13</v>
      </c>
      <c r="F14" s="13"/>
      <c r="G14" s="2"/>
    </row>
    <row r="15" spans="2:8" x14ac:dyDescent="0.25">
      <c r="B15" s="22">
        <v>13</v>
      </c>
      <c r="C15" s="3" t="s">
        <v>527</v>
      </c>
      <c r="D15" s="1" t="s">
        <v>9</v>
      </c>
      <c r="E15" s="15" t="s">
        <v>8</v>
      </c>
      <c r="F15" s="13"/>
      <c r="G15" s="2"/>
    </row>
    <row r="16" spans="2:8" x14ac:dyDescent="0.25">
      <c r="B16" s="22">
        <v>14</v>
      </c>
      <c r="C16" s="3" t="s">
        <v>528</v>
      </c>
      <c r="D16" s="1" t="s">
        <v>9</v>
      </c>
      <c r="E16" s="15" t="s">
        <v>10</v>
      </c>
      <c r="F16" s="13"/>
      <c r="G16" s="2"/>
    </row>
    <row r="17" spans="2:7" x14ac:dyDescent="0.25">
      <c r="B17" s="22">
        <v>15</v>
      </c>
      <c r="C17" s="3" t="s">
        <v>529</v>
      </c>
      <c r="D17" s="1" t="s">
        <v>9</v>
      </c>
      <c r="E17" s="15" t="s">
        <v>14</v>
      </c>
      <c r="F17" s="13"/>
      <c r="G17" s="2"/>
    </row>
    <row r="18" spans="2:7" x14ac:dyDescent="0.25">
      <c r="B18" s="22">
        <v>16</v>
      </c>
      <c r="C18" s="3" t="s">
        <v>526</v>
      </c>
      <c r="D18" s="1" t="s">
        <v>12</v>
      </c>
      <c r="E18" s="15" t="s">
        <v>15</v>
      </c>
      <c r="F18" s="13"/>
      <c r="G18" s="2"/>
    </row>
    <row r="19" spans="2:7" x14ac:dyDescent="0.25">
      <c r="B19" s="22">
        <v>17</v>
      </c>
      <c r="C19" s="3"/>
      <c r="D19" s="1" t="s">
        <v>12</v>
      </c>
      <c r="E19" s="8" t="s">
        <v>17</v>
      </c>
      <c r="F19" s="8" t="s">
        <v>17</v>
      </c>
      <c r="G19" s="2" t="s">
        <v>17</v>
      </c>
    </row>
    <row r="20" spans="2:7" x14ac:dyDescent="0.25">
      <c r="B20" s="22">
        <v>18</v>
      </c>
      <c r="C20" s="3" t="s">
        <v>530</v>
      </c>
      <c r="D20" s="1" t="s">
        <v>19</v>
      </c>
      <c r="E20" s="11" t="s">
        <v>18</v>
      </c>
      <c r="F20" s="11" t="s">
        <v>18</v>
      </c>
      <c r="G20" s="5" t="s">
        <v>18</v>
      </c>
    </row>
    <row r="21" spans="2:7" x14ac:dyDescent="0.25">
      <c r="B21" s="22">
        <v>19</v>
      </c>
      <c r="C21" s="3"/>
      <c r="D21" s="1" t="s">
        <v>12</v>
      </c>
      <c r="E21" s="11"/>
      <c r="F21" s="11" t="s">
        <v>20</v>
      </c>
      <c r="G21" s="2"/>
    </row>
    <row r="22" spans="2:7" x14ac:dyDescent="0.25">
      <c r="B22" s="22">
        <v>20</v>
      </c>
      <c r="C22" s="3" t="s">
        <v>531</v>
      </c>
      <c r="D22" s="1" t="s">
        <v>9</v>
      </c>
      <c r="E22" s="13" t="s">
        <v>21</v>
      </c>
      <c r="F22" s="13" t="s">
        <v>21</v>
      </c>
      <c r="G22" s="2"/>
    </row>
    <row r="23" spans="2:7" x14ac:dyDescent="0.25">
      <c r="B23" s="22">
        <v>21</v>
      </c>
      <c r="C23" s="3" t="s">
        <v>532</v>
      </c>
      <c r="D23" s="1" t="s">
        <v>9</v>
      </c>
      <c r="E23" s="14" t="s">
        <v>23</v>
      </c>
      <c r="F23" s="14" t="s">
        <v>22</v>
      </c>
      <c r="G23" s="2"/>
    </row>
    <row r="24" spans="2:7" x14ac:dyDescent="0.25">
      <c r="B24" s="22">
        <v>22</v>
      </c>
      <c r="C24" s="3" t="s">
        <v>533</v>
      </c>
      <c r="D24" s="1" t="s">
        <v>9</v>
      </c>
      <c r="E24" s="15" t="s">
        <v>24</v>
      </c>
      <c r="F24" s="14"/>
      <c r="G24" s="2"/>
    </row>
    <row r="25" spans="2:7" x14ac:dyDescent="0.25">
      <c r="B25" s="22">
        <v>23</v>
      </c>
      <c r="C25" s="3" t="s">
        <v>530</v>
      </c>
      <c r="D25" s="1" t="s">
        <v>12</v>
      </c>
      <c r="E25" s="13" t="s">
        <v>15</v>
      </c>
      <c r="F25" s="14"/>
      <c r="G25" s="2"/>
    </row>
    <row r="26" spans="2:7" x14ac:dyDescent="0.25">
      <c r="B26" s="22">
        <v>24</v>
      </c>
      <c r="C26" s="3"/>
      <c r="D26" s="1" t="s">
        <v>12</v>
      </c>
      <c r="E26" s="13" t="s">
        <v>25</v>
      </c>
      <c r="F26" s="14"/>
      <c r="G26" s="2"/>
    </row>
    <row r="27" spans="2:7" x14ac:dyDescent="0.25">
      <c r="B27" s="22">
        <v>25</v>
      </c>
      <c r="C27" s="3" t="s">
        <v>534</v>
      </c>
      <c r="D27" s="1" t="s">
        <v>9</v>
      </c>
      <c r="E27" s="14" t="s">
        <v>18</v>
      </c>
      <c r="F27" s="14"/>
      <c r="G27" s="2"/>
    </row>
    <row r="28" spans="2:7" x14ac:dyDescent="0.25">
      <c r="B28" s="22">
        <v>26</v>
      </c>
      <c r="C28" s="3" t="s">
        <v>534</v>
      </c>
      <c r="D28" s="1" t="s">
        <v>12</v>
      </c>
      <c r="E28" s="15" t="s">
        <v>15</v>
      </c>
      <c r="F28" s="14"/>
      <c r="G28" s="2"/>
    </row>
    <row r="29" spans="2:7" x14ac:dyDescent="0.25">
      <c r="B29" s="22">
        <v>27</v>
      </c>
      <c r="C29" s="3"/>
      <c r="D29" s="1" t="s">
        <v>12</v>
      </c>
      <c r="E29" s="11" t="s">
        <v>26</v>
      </c>
      <c r="F29" s="11" t="s">
        <v>26</v>
      </c>
      <c r="G29" s="2"/>
    </row>
    <row r="30" spans="2:7" x14ac:dyDescent="0.25">
      <c r="B30" s="22">
        <v>28</v>
      </c>
      <c r="C30" s="3" t="s">
        <v>535</v>
      </c>
      <c r="D30" s="1" t="s">
        <v>9</v>
      </c>
      <c r="E30" s="13" t="s">
        <v>27</v>
      </c>
      <c r="F30" s="13" t="s">
        <v>27</v>
      </c>
      <c r="G30" s="2"/>
    </row>
    <row r="31" spans="2:7" x14ac:dyDescent="0.25">
      <c r="B31" s="22">
        <v>29</v>
      </c>
      <c r="C31" s="3"/>
      <c r="D31" s="1" t="s">
        <v>12</v>
      </c>
      <c r="E31" s="8" t="s">
        <v>28</v>
      </c>
      <c r="F31" s="8" t="s">
        <v>28</v>
      </c>
      <c r="G31" s="2"/>
    </row>
    <row r="32" spans="2:7" x14ac:dyDescent="0.25">
      <c r="B32" s="22">
        <v>30</v>
      </c>
      <c r="C32" s="3" t="s">
        <v>536</v>
      </c>
      <c r="D32" s="1" t="s">
        <v>9</v>
      </c>
      <c r="E32" s="11" t="s">
        <v>29</v>
      </c>
      <c r="F32" s="11" t="s">
        <v>29</v>
      </c>
      <c r="G32" s="2"/>
    </row>
    <row r="33" spans="2:8" x14ac:dyDescent="0.25">
      <c r="B33" s="22">
        <v>31</v>
      </c>
      <c r="C33" s="3"/>
      <c r="D33" s="1" t="s">
        <v>12</v>
      </c>
      <c r="E33" s="8" t="s">
        <v>30</v>
      </c>
      <c r="F33" s="8" t="s">
        <v>30</v>
      </c>
      <c r="G33" s="2"/>
    </row>
    <row r="34" spans="2:8" x14ac:dyDescent="0.25">
      <c r="B34" s="22">
        <v>32</v>
      </c>
      <c r="C34" s="3" t="s">
        <v>537</v>
      </c>
      <c r="D34" s="1" t="s">
        <v>9</v>
      </c>
      <c r="E34" s="11" t="s">
        <v>31</v>
      </c>
      <c r="F34" s="11" t="s">
        <v>31</v>
      </c>
      <c r="G34" s="2"/>
    </row>
    <row r="35" spans="2:8" x14ac:dyDescent="0.25">
      <c r="B35" s="22">
        <v>33</v>
      </c>
      <c r="C35" s="3" t="s">
        <v>538</v>
      </c>
      <c r="D35" s="1" t="s">
        <v>12</v>
      </c>
      <c r="E35" s="8" t="s">
        <v>32</v>
      </c>
      <c r="F35" s="8" t="s">
        <v>32</v>
      </c>
      <c r="G35" s="2"/>
    </row>
    <row r="36" spans="2:8" x14ac:dyDescent="0.25">
      <c r="B36" s="22">
        <v>34</v>
      </c>
      <c r="C36" s="3" t="s">
        <v>539</v>
      </c>
      <c r="D36" s="1" t="s">
        <v>9</v>
      </c>
      <c r="E36" s="11" t="s">
        <v>33</v>
      </c>
      <c r="F36" s="11" t="s">
        <v>33</v>
      </c>
      <c r="G36" s="2"/>
    </row>
    <row r="37" spans="2:8" x14ac:dyDescent="0.25">
      <c r="B37" s="22">
        <v>35</v>
      </c>
      <c r="C37" s="3"/>
      <c r="D37" s="1" t="s">
        <v>12</v>
      </c>
      <c r="E37" s="11" t="s">
        <v>34</v>
      </c>
      <c r="F37" s="11" t="s">
        <v>34</v>
      </c>
      <c r="G37" s="2"/>
    </row>
    <row r="38" spans="2:8" x14ac:dyDescent="0.25">
      <c r="B38" s="22">
        <v>36</v>
      </c>
      <c r="C38" s="3" t="s">
        <v>540</v>
      </c>
      <c r="D38" s="1" t="s">
        <v>9</v>
      </c>
      <c r="E38" s="13" t="s">
        <v>35</v>
      </c>
      <c r="F38" s="13" t="s">
        <v>35</v>
      </c>
      <c r="G38" s="2"/>
    </row>
    <row r="39" spans="2:8" x14ac:dyDescent="0.25">
      <c r="B39" s="22">
        <v>37</v>
      </c>
      <c r="C39" s="3" t="s">
        <v>586</v>
      </c>
      <c r="D39" s="1" t="s">
        <v>9</v>
      </c>
      <c r="E39" s="14" t="s">
        <v>36</v>
      </c>
      <c r="F39" s="14" t="s">
        <v>36</v>
      </c>
      <c r="G39" s="2"/>
    </row>
    <row r="40" spans="2:8" x14ac:dyDescent="0.25">
      <c r="B40" s="22">
        <v>38</v>
      </c>
      <c r="C40" s="3" t="s">
        <v>538</v>
      </c>
      <c r="D40" s="1" t="s">
        <v>12</v>
      </c>
      <c r="E40" s="8" t="s">
        <v>37</v>
      </c>
      <c r="F40" s="8" t="s">
        <v>37</v>
      </c>
      <c r="G40" s="2" t="s">
        <v>37</v>
      </c>
    </row>
    <row r="41" spans="2:8" x14ac:dyDescent="0.25">
      <c r="B41" s="22">
        <v>39</v>
      </c>
      <c r="C41" s="3" t="s">
        <v>541</v>
      </c>
      <c r="D41" s="1" t="s">
        <v>9</v>
      </c>
      <c r="E41" s="11" t="s">
        <v>38</v>
      </c>
      <c r="F41" s="11" t="s">
        <v>38</v>
      </c>
      <c r="G41" s="5" t="s">
        <v>38</v>
      </c>
    </row>
    <row r="42" spans="2:8" x14ac:dyDescent="0.25">
      <c r="B42" s="22">
        <v>40</v>
      </c>
      <c r="C42" s="3" t="s">
        <v>542</v>
      </c>
      <c r="D42" s="1" t="s">
        <v>9</v>
      </c>
      <c r="E42" s="13" t="s">
        <v>39</v>
      </c>
      <c r="F42" s="13" t="s">
        <v>39</v>
      </c>
      <c r="G42" s="6" t="s">
        <v>39</v>
      </c>
    </row>
    <row r="43" spans="2:8" x14ac:dyDescent="0.25">
      <c r="B43" s="22">
        <v>41</v>
      </c>
      <c r="C43" s="3" t="s">
        <v>543</v>
      </c>
      <c r="D43" s="1" t="s">
        <v>9</v>
      </c>
      <c r="E43" s="14" t="s">
        <v>41</v>
      </c>
      <c r="F43" s="14" t="s">
        <v>41</v>
      </c>
      <c r="G43" s="7" t="s">
        <v>40</v>
      </c>
    </row>
    <row r="44" spans="2:8" x14ac:dyDescent="0.25">
      <c r="B44" s="22">
        <v>42</v>
      </c>
      <c r="C44" s="3" t="s">
        <v>544</v>
      </c>
      <c r="D44" s="1" t="s">
        <v>43</v>
      </c>
      <c r="E44" s="15" t="s">
        <v>42</v>
      </c>
      <c r="F44" s="15" t="s">
        <v>42</v>
      </c>
      <c r="G44" s="16" t="s">
        <v>42</v>
      </c>
      <c r="H44" s="1" t="s">
        <v>509</v>
      </c>
    </row>
    <row r="45" spans="2:8" x14ac:dyDescent="0.25">
      <c r="B45" s="22">
        <v>43</v>
      </c>
      <c r="C45" s="3" t="s">
        <v>543</v>
      </c>
      <c r="D45" s="1" t="s">
        <v>12</v>
      </c>
      <c r="E45" s="15" t="s">
        <v>44</v>
      </c>
      <c r="F45" s="15" t="s">
        <v>44</v>
      </c>
      <c r="G45" s="16" t="s">
        <v>44</v>
      </c>
    </row>
    <row r="46" spans="2:8" x14ac:dyDescent="0.25">
      <c r="B46" s="22">
        <v>44</v>
      </c>
      <c r="C46" s="3"/>
      <c r="D46" s="1" t="s">
        <v>12</v>
      </c>
      <c r="E46" s="8" t="s">
        <v>34</v>
      </c>
      <c r="F46" s="11" t="s">
        <v>34</v>
      </c>
      <c r="G46" s="2"/>
    </row>
    <row r="47" spans="2:8" x14ac:dyDescent="0.25">
      <c r="B47" s="22">
        <v>45</v>
      </c>
      <c r="C47" s="3" t="s">
        <v>545</v>
      </c>
      <c r="D47" s="1" t="s">
        <v>9</v>
      </c>
      <c r="E47" s="11" t="s">
        <v>35</v>
      </c>
      <c r="F47" s="13" t="s">
        <v>35</v>
      </c>
      <c r="G47" s="2"/>
    </row>
    <row r="48" spans="2:8" x14ac:dyDescent="0.25">
      <c r="B48" s="22">
        <v>46</v>
      </c>
      <c r="C48" s="3" t="s">
        <v>546</v>
      </c>
      <c r="D48" s="1" t="s">
        <v>9</v>
      </c>
      <c r="E48" s="13" t="s">
        <v>36</v>
      </c>
      <c r="F48" s="14" t="s">
        <v>36</v>
      </c>
      <c r="G48" s="2"/>
    </row>
    <row r="49" spans="2:8" x14ac:dyDescent="0.25">
      <c r="B49" s="22">
        <v>47</v>
      </c>
      <c r="C49" s="3" t="s">
        <v>547</v>
      </c>
      <c r="D49" s="1" t="s">
        <v>43</v>
      </c>
      <c r="E49" s="14" t="s">
        <v>42</v>
      </c>
      <c r="F49" s="15" t="s">
        <v>42</v>
      </c>
      <c r="G49" s="2"/>
      <c r="H49" s="1" t="s">
        <v>509</v>
      </c>
    </row>
    <row r="50" spans="2:8" x14ac:dyDescent="0.25">
      <c r="B50" s="22">
        <v>48</v>
      </c>
      <c r="C50" s="3" t="s">
        <v>546</v>
      </c>
      <c r="D50" s="1" t="s">
        <v>12</v>
      </c>
      <c r="E50" s="14" t="s">
        <v>44</v>
      </c>
      <c r="F50" s="15" t="s">
        <v>44</v>
      </c>
      <c r="G50" s="2"/>
    </row>
  </sheetData>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VglXPaths"/>
  <dimension ref="B2:L263"/>
  <sheetViews>
    <sheetView showGridLines="0" zoomScale="85" zoomScaleNormal="85" workbookViewId="0">
      <pane ySplit="4" topLeftCell="A5" activePane="bottomLeft" state="frozen"/>
      <selection pane="bottomLeft" activeCell="A5" sqref="A5"/>
    </sheetView>
  </sheetViews>
  <sheetFormatPr defaultRowHeight="15" outlineLevelRow="1" x14ac:dyDescent="0.25"/>
  <cols>
    <col min="1" max="1" width="4.42578125" style="1" customWidth="1"/>
    <col min="2" max="2" width="8.5703125" style="1" bestFit="1" customWidth="1"/>
    <col min="3" max="3" width="10" style="1" bestFit="1" customWidth="1"/>
    <col min="4" max="4" width="12.85546875" style="1" bestFit="1" customWidth="1"/>
    <col min="5" max="5" width="32.28515625" style="1" bestFit="1" customWidth="1"/>
    <col min="6" max="6" width="22.28515625" style="1" bestFit="1" customWidth="1"/>
    <col min="7" max="7" width="131" style="1" bestFit="1" customWidth="1"/>
    <col min="8" max="9" width="89" style="1" bestFit="1" customWidth="1"/>
    <col min="10" max="10" width="9.28515625" style="1" bestFit="1" customWidth="1"/>
    <col min="11" max="11" width="79.140625" style="1" bestFit="1" customWidth="1"/>
    <col min="12" max="12" width="77.140625" style="1" bestFit="1" customWidth="1"/>
    <col min="13" max="16384" width="9.140625" style="1"/>
  </cols>
  <sheetData>
    <row r="2" spans="2:12" ht="205.5" hidden="1" customHeight="1" outlineLevel="1" x14ac:dyDescent="0.25"/>
    <row r="3" spans="2:12" s="17" customFormat="1" collapsed="1" x14ac:dyDescent="0.25">
      <c r="B3" s="17">
        <f>COUNTA(tabelXPaths[Regel])</f>
        <v>259</v>
      </c>
      <c r="D3" s="17">
        <f>COUNTA(tabelXPaths[Tabel])</f>
        <v>259</v>
      </c>
      <c r="E3" s="17">
        <f>COUNTA(tabelXPaths[Naam])</f>
        <v>251</v>
      </c>
      <c r="F3" s="17">
        <f>COUNTA(tabelXPaths[Element])</f>
        <v>250</v>
      </c>
      <c r="G3" s="17">
        <f>COUNTA(tabelXPaths[3.2])</f>
        <v>250</v>
      </c>
      <c r="H3" s="17">
        <f>COUNTA(tabelXPaths[3.1])</f>
        <v>182</v>
      </c>
      <c r="I3" s="17">
        <f>COUNTA(tabelXPaths[3.0])</f>
        <v>181</v>
      </c>
      <c r="J3" s="17">
        <f>COUNTA(tabelXPaths[Volgnr])</f>
        <v>69</v>
      </c>
      <c r="K3" s="17">
        <f>COUNTA(tabelXPaths[1.0])</f>
        <v>69</v>
      </c>
      <c r="L3" s="17">
        <f>COUNTA(tabelXPaths[1.0 Choice])</f>
        <v>5</v>
      </c>
    </row>
    <row r="4" spans="2:12" x14ac:dyDescent="0.25">
      <c r="B4" s="1" t="s">
        <v>479</v>
      </c>
      <c r="C4" s="1" t="s">
        <v>508</v>
      </c>
      <c r="D4" s="1" t="s">
        <v>480</v>
      </c>
      <c r="E4" s="1" t="s">
        <v>482</v>
      </c>
      <c r="F4" s="12" t="s">
        <v>45</v>
      </c>
      <c r="G4" s="9" t="s">
        <v>3</v>
      </c>
      <c r="H4" s="1" t="s">
        <v>46</v>
      </c>
      <c r="I4" s="1" t="s">
        <v>47</v>
      </c>
      <c r="J4" s="1" t="s">
        <v>477</v>
      </c>
      <c r="K4" s="1" t="s">
        <v>1</v>
      </c>
      <c r="L4" s="1" t="s">
        <v>478</v>
      </c>
    </row>
    <row r="5" spans="2:12" x14ac:dyDescent="0.25">
      <c r="B5" s="1">
        <v>1</v>
      </c>
      <c r="C5" s="1">
        <v>1</v>
      </c>
      <c r="D5" s="1" t="str">
        <f>VLOOKUP(tabelXPaths[[#This Row],[Tabelnr]], tabelXafTabellen[], 2,FALSE)</f>
        <v>Alg</v>
      </c>
      <c r="E5" s="1" t="s">
        <v>483</v>
      </c>
      <c r="F5" s="4" t="s">
        <v>49</v>
      </c>
      <c r="G5" s="1" t="s">
        <v>48</v>
      </c>
      <c r="H5" s="1" t="s">
        <v>48</v>
      </c>
      <c r="I5" s="1" t="s">
        <v>48</v>
      </c>
      <c r="J5" s="1">
        <v>8</v>
      </c>
      <c r="K5" s="1" t="s">
        <v>48</v>
      </c>
    </row>
    <row r="6" spans="2:12" x14ac:dyDescent="0.25">
      <c r="B6" s="1">
        <v>2</v>
      </c>
      <c r="C6" s="1">
        <v>1</v>
      </c>
      <c r="D6" s="1" t="str">
        <f>VLOOKUP(tabelXPaths[[#This Row],[Tabelnr]], tabelXafTabellen[], 2,FALSE)</f>
        <v>Alg</v>
      </c>
      <c r="E6" s="1" t="s">
        <v>484</v>
      </c>
      <c r="F6" s="4" t="s">
        <v>52</v>
      </c>
      <c r="G6" s="1" t="s">
        <v>51</v>
      </c>
      <c r="H6" s="1" t="s">
        <v>51</v>
      </c>
      <c r="I6" s="1" t="s">
        <v>51</v>
      </c>
      <c r="J6" s="1">
        <v>9</v>
      </c>
      <c r="K6" s="1" t="s">
        <v>51</v>
      </c>
    </row>
    <row r="7" spans="2:12" x14ac:dyDescent="0.25">
      <c r="B7" s="1">
        <v>3</v>
      </c>
      <c r="C7" s="1">
        <v>1</v>
      </c>
      <c r="D7" s="1" t="str">
        <f>VLOOKUP(tabelXPaths[[#This Row],[Tabelnr]], tabelXafTabellen[], 2,FALSE)</f>
        <v>Alg</v>
      </c>
      <c r="E7" s="1" t="s">
        <v>485</v>
      </c>
      <c r="F7" s="4" t="s">
        <v>55</v>
      </c>
      <c r="G7" s="1" t="s">
        <v>54</v>
      </c>
      <c r="H7" s="1" t="s">
        <v>54</v>
      </c>
      <c r="I7" s="1" t="s">
        <v>54</v>
      </c>
      <c r="J7" s="1">
        <v>10</v>
      </c>
      <c r="K7" s="1" t="s">
        <v>54</v>
      </c>
    </row>
    <row r="8" spans="2:12" x14ac:dyDescent="0.25">
      <c r="B8" s="1">
        <v>4</v>
      </c>
      <c r="C8" s="1">
        <v>1</v>
      </c>
      <c r="D8" s="1" t="str">
        <f>VLOOKUP(tabelXPaths[[#This Row],[Tabelnr]], tabelXafTabellen[], 2,FALSE)</f>
        <v>Alg</v>
      </c>
      <c r="E8" s="1" t="s">
        <v>486</v>
      </c>
      <c r="F8" s="4" t="s">
        <v>58</v>
      </c>
      <c r="G8" s="1" t="s">
        <v>57</v>
      </c>
      <c r="H8" s="1" t="s">
        <v>57</v>
      </c>
      <c r="I8" s="1" t="s">
        <v>57</v>
      </c>
      <c r="J8" s="1">
        <v>11</v>
      </c>
      <c r="K8" s="1" t="s">
        <v>77</v>
      </c>
    </row>
    <row r="9" spans="2:12" x14ac:dyDescent="0.25">
      <c r="B9" s="1">
        <v>5</v>
      </c>
      <c r="C9" s="1">
        <v>1</v>
      </c>
      <c r="D9" s="1" t="str">
        <f>VLOOKUP(tabelXPaths[[#This Row],[Tabelnr]], tabelXafTabellen[], 2,FALSE)</f>
        <v>Alg</v>
      </c>
      <c r="E9" s="1" t="s">
        <v>487</v>
      </c>
      <c r="F9" s="4" t="s">
        <v>62</v>
      </c>
      <c r="G9" s="1" t="s">
        <v>61</v>
      </c>
      <c r="H9" s="1" t="s">
        <v>61</v>
      </c>
      <c r="I9" s="1" t="s">
        <v>61</v>
      </c>
      <c r="J9" s="1">
        <v>12</v>
      </c>
      <c r="K9" s="1" t="s">
        <v>61</v>
      </c>
    </row>
    <row r="10" spans="2:12" x14ac:dyDescent="0.25">
      <c r="B10" s="1">
        <v>6</v>
      </c>
      <c r="C10" s="1">
        <v>1</v>
      </c>
      <c r="D10" s="1" t="str">
        <f>VLOOKUP(tabelXPaths[[#This Row],[Tabelnr]], tabelXafTabellen[], 2,FALSE)</f>
        <v>Alg</v>
      </c>
      <c r="E10" s="1" t="s">
        <v>488</v>
      </c>
      <c r="F10" s="4" t="s">
        <v>65</v>
      </c>
      <c r="G10" s="1" t="s">
        <v>64</v>
      </c>
      <c r="H10" s="1" t="s">
        <v>64</v>
      </c>
      <c r="I10" s="1" t="s">
        <v>64</v>
      </c>
      <c r="J10" s="1">
        <v>13</v>
      </c>
      <c r="K10" s="1" t="s">
        <v>82</v>
      </c>
    </row>
    <row r="11" spans="2:12" x14ac:dyDescent="0.25">
      <c r="B11" s="1">
        <v>7</v>
      </c>
      <c r="C11" s="1">
        <v>1</v>
      </c>
      <c r="D11" s="1" t="str">
        <f>VLOOKUP(tabelXPaths[[#This Row],[Tabelnr]], tabelXafTabellen[], 2,FALSE)</f>
        <v>Alg</v>
      </c>
      <c r="E11" s="1" t="s">
        <v>489</v>
      </c>
      <c r="F11" s="4" t="s">
        <v>68</v>
      </c>
      <c r="G11" s="1" t="s">
        <v>67</v>
      </c>
      <c r="H11" s="1" t="s">
        <v>67</v>
      </c>
      <c r="I11" s="1" t="s">
        <v>67</v>
      </c>
      <c r="J11" s="1">
        <v>14</v>
      </c>
      <c r="K11" s="1" t="s">
        <v>85</v>
      </c>
    </row>
    <row r="12" spans="2:12" x14ac:dyDescent="0.25">
      <c r="B12" s="1">
        <v>8</v>
      </c>
      <c r="C12" s="1">
        <v>1</v>
      </c>
      <c r="D12" s="1" t="str">
        <f>VLOOKUP(tabelXPaths[[#This Row],[Tabelnr]], tabelXafTabellen[], 2,FALSE)</f>
        <v>Alg</v>
      </c>
      <c r="E12" s="1" t="s">
        <v>490</v>
      </c>
      <c r="F12" s="4" t="s">
        <v>71</v>
      </c>
      <c r="G12" s="1" t="s">
        <v>70</v>
      </c>
      <c r="H12" s="1" t="s">
        <v>70</v>
      </c>
      <c r="I12" s="1" t="s">
        <v>70</v>
      </c>
      <c r="J12" s="1">
        <v>2</v>
      </c>
      <c r="K12" s="1" t="s">
        <v>53</v>
      </c>
    </row>
    <row r="13" spans="2:12" x14ac:dyDescent="0.25">
      <c r="B13" s="1">
        <v>9</v>
      </c>
      <c r="C13" s="1">
        <v>1</v>
      </c>
      <c r="D13" s="1" t="str">
        <f>VLOOKUP(tabelXPaths[[#This Row],[Tabelnr]], tabelXafTabellen[], 2,FALSE)</f>
        <v>Alg</v>
      </c>
      <c r="E13" s="1" t="s">
        <v>491</v>
      </c>
      <c r="F13" s="4" t="s">
        <v>60</v>
      </c>
      <c r="G13" s="1" t="s">
        <v>72</v>
      </c>
      <c r="H13" s="1" t="s">
        <v>72</v>
      </c>
      <c r="I13" s="1" t="s">
        <v>72</v>
      </c>
      <c r="J13" s="1">
        <v>4</v>
      </c>
      <c r="K13" s="1" t="s">
        <v>59</v>
      </c>
    </row>
    <row r="14" spans="2:12" x14ac:dyDescent="0.25">
      <c r="B14" s="1">
        <v>10</v>
      </c>
      <c r="C14" s="1">
        <v>1</v>
      </c>
      <c r="D14" s="1" t="str">
        <f>VLOOKUP(tabelXPaths[[#This Row],[Tabelnr]], tabelXafTabellen[], 2,FALSE)</f>
        <v>Alg</v>
      </c>
      <c r="E14" s="1" t="s">
        <v>493</v>
      </c>
      <c r="F14" s="4" t="s">
        <v>74</v>
      </c>
      <c r="G14" s="1" t="s">
        <v>73</v>
      </c>
      <c r="H14" s="1" t="s">
        <v>73</v>
      </c>
      <c r="I14" s="1" t="s">
        <v>73</v>
      </c>
    </row>
    <row r="15" spans="2:12" x14ac:dyDescent="0.25">
      <c r="B15" s="1">
        <v>11</v>
      </c>
      <c r="C15" s="1">
        <v>1</v>
      </c>
      <c r="D15" s="1" t="str">
        <f>VLOOKUP(tabelXPaths[[#This Row],[Tabelnr]], tabelXafTabellen[], 2,FALSE)</f>
        <v>Alg</v>
      </c>
      <c r="E15" s="1" t="s">
        <v>492</v>
      </c>
      <c r="F15" s="4" t="s">
        <v>76</v>
      </c>
      <c r="G15" s="1" t="s">
        <v>75</v>
      </c>
      <c r="H15" s="1" t="s">
        <v>75</v>
      </c>
      <c r="I15" s="1" t="s">
        <v>75</v>
      </c>
      <c r="J15" s="1">
        <v>3</v>
      </c>
      <c r="K15" s="1" t="s">
        <v>56</v>
      </c>
    </row>
    <row r="16" spans="2:12" x14ac:dyDescent="0.25">
      <c r="B16" s="1">
        <v>12</v>
      </c>
      <c r="C16" s="1">
        <v>3</v>
      </c>
      <c r="D16" s="1" t="str">
        <f>VLOOKUP(tabelXPaths[[#This Row],[Tabelnr]], tabelXafTabellen[], 2,FALSE)</f>
        <v>AlgAdr</v>
      </c>
      <c r="E16" s="1" t="s">
        <v>513</v>
      </c>
      <c r="F16" s="4" t="s">
        <v>79</v>
      </c>
      <c r="G16" s="1" t="s">
        <v>78</v>
      </c>
      <c r="H16" s="1" t="s">
        <v>78</v>
      </c>
      <c r="I16" s="1" t="s">
        <v>78</v>
      </c>
      <c r="J16" s="1">
        <v>5</v>
      </c>
      <c r="K16" s="1" t="s">
        <v>63</v>
      </c>
    </row>
    <row r="17" spans="2:11" x14ac:dyDescent="0.25">
      <c r="B17" s="1">
        <v>13</v>
      </c>
      <c r="C17" s="1">
        <v>3</v>
      </c>
      <c r="D17" s="1" t="str">
        <f>VLOOKUP(tabelXPaths[[#This Row],[Tabelnr]], tabelXafTabellen[], 2,FALSE)</f>
        <v>AlgAdr</v>
      </c>
      <c r="E17" s="1" t="s">
        <v>0</v>
      </c>
      <c r="F17" s="4" t="s">
        <v>81</v>
      </c>
      <c r="G17" s="1" t="s">
        <v>80</v>
      </c>
      <c r="H17" s="1" t="s">
        <v>80</v>
      </c>
      <c r="I17" s="1" t="s">
        <v>80</v>
      </c>
    </row>
    <row r="18" spans="2:11" x14ac:dyDescent="0.25">
      <c r="B18" s="1">
        <v>14</v>
      </c>
      <c r="C18" s="1">
        <v>3</v>
      </c>
      <c r="D18" s="1" t="str">
        <f>VLOOKUP(tabelXPaths[[#This Row],[Tabelnr]], tabelXafTabellen[], 2,FALSE)</f>
        <v>AlgAdr</v>
      </c>
      <c r="E18" s="1" t="s">
        <v>514</v>
      </c>
      <c r="F18" s="4" t="s">
        <v>84</v>
      </c>
      <c r="G18" s="1" t="s">
        <v>83</v>
      </c>
      <c r="H18" s="1" t="s">
        <v>83</v>
      </c>
      <c r="I18" s="1" t="s">
        <v>83</v>
      </c>
    </row>
    <row r="19" spans="2:11" x14ac:dyDescent="0.25">
      <c r="B19" s="1">
        <v>15</v>
      </c>
      <c r="C19" s="1">
        <v>3</v>
      </c>
      <c r="D19" s="1" t="str">
        <f>VLOOKUP(tabelXPaths[[#This Row],[Tabelnr]], tabelXafTabellen[], 2,FALSE)</f>
        <v>AlgAdr</v>
      </c>
      <c r="E19" s="1" t="s">
        <v>515</v>
      </c>
      <c r="F19" s="4" t="s">
        <v>87</v>
      </c>
      <c r="G19" s="1" t="s">
        <v>86</v>
      </c>
      <c r="H19" s="1" t="s">
        <v>86</v>
      </c>
      <c r="I19" s="1" t="s">
        <v>86</v>
      </c>
    </row>
    <row r="20" spans="2:11" x14ac:dyDescent="0.25">
      <c r="B20" s="1">
        <v>16</v>
      </c>
      <c r="C20" s="1">
        <v>3</v>
      </c>
      <c r="D20" s="1" t="str">
        <f>VLOOKUP(tabelXPaths[[#This Row],[Tabelnr]], tabelXafTabellen[], 2,FALSE)</f>
        <v>AlgAdr</v>
      </c>
      <c r="E20" s="1" t="s">
        <v>516</v>
      </c>
      <c r="F20" s="4" t="s">
        <v>90</v>
      </c>
      <c r="G20" s="1" t="s">
        <v>89</v>
      </c>
      <c r="H20" s="1" t="s">
        <v>89</v>
      </c>
      <c r="I20" s="1" t="s">
        <v>89</v>
      </c>
      <c r="J20" s="1">
        <v>6</v>
      </c>
      <c r="K20" s="1" t="s">
        <v>66</v>
      </c>
    </row>
    <row r="21" spans="2:11" x14ac:dyDescent="0.25">
      <c r="B21" s="1">
        <v>17</v>
      </c>
      <c r="C21" s="1">
        <v>3</v>
      </c>
      <c r="D21" s="1" t="str">
        <f>VLOOKUP(tabelXPaths[[#This Row],[Tabelnr]], tabelXafTabellen[], 2,FALSE)</f>
        <v>AlgAdr</v>
      </c>
      <c r="E21" s="1" t="s">
        <v>517</v>
      </c>
      <c r="F21" s="4" t="s">
        <v>93</v>
      </c>
      <c r="G21" s="1" t="s">
        <v>92</v>
      </c>
      <c r="H21" s="1" t="s">
        <v>92</v>
      </c>
      <c r="I21" s="1" t="s">
        <v>92</v>
      </c>
      <c r="J21" s="1">
        <v>7</v>
      </c>
      <c r="K21" s="1" t="s">
        <v>69</v>
      </c>
    </row>
    <row r="22" spans="2:11" x14ac:dyDescent="0.25">
      <c r="B22" s="1">
        <v>18</v>
      </c>
      <c r="C22" s="1">
        <v>3</v>
      </c>
      <c r="D22" s="1" t="str">
        <f>VLOOKUP(tabelXPaths[[#This Row],[Tabelnr]], tabelXafTabellen[], 2,FALSE)</f>
        <v>AlgAdr</v>
      </c>
      <c r="E22" s="1" t="s">
        <v>518</v>
      </c>
      <c r="F22" s="4" t="s">
        <v>96</v>
      </c>
      <c r="G22" s="1" t="s">
        <v>95</v>
      </c>
      <c r="H22" s="1" t="s">
        <v>95</v>
      </c>
      <c r="I22" s="1" t="s">
        <v>95</v>
      </c>
    </row>
    <row r="23" spans="2:11" x14ac:dyDescent="0.25">
      <c r="B23" s="1">
        <v>19</v>
      </c>
      <c r="C23" s="1">
        <v>3</v>
      </c>
      <c r="D23" s="1" t="str">
        <f>VLOOKUP(tabelXPaths[[#This Row],[Tabelnr]], tabelXafTabellen[], 2,FALSE)</f>
        <v>AlgAdr</v>
      </c>
      <c r="E23" s="1" t="s">
        <v>519</v>
      </c>
      <c r="F23" s="4" t="s">
        <v>99</v>
      </c>
      <c r="G23" s="1" t="s">
        <v>98</v>
      </c>
      <c r="H23" s="1" t="s">
        <v>98</v>
      </c>
      <c r="I23" s="1" t="s">
        <v>98</v>
      </c>
    </row>
    <row r="24" spans="2:11" x14ac:dyDescent="0.25">
      <c r="B24" s="1">
        <v>20</v>
      </c>
      <c r="C24" s="1">
        <v>4</v>
      </c>
      <c r="D24" s="1" t="str">
        <f>VLOOKUP(tabelXPaths[[#This Row],[Tabelnr]], tabelXafTabellen[], 2,FALSE)</f>
        <v>AlgPb</v>
      </c>
      <c r="E24" s="1" t="s">
        <v>513</v>
      </c>
      <c r="F24" s="4" t="s">
        <v>79</v>
      </c>
      <c r="G24" s="1" t="s">
        <v>102</v>
      </c>
      <c r="H24" s="1" t="s">
        <v>102</v>
      </c>
      <c r="I24" s="1" t="s">
        <v>102</v>
      </c>
    </row>
    <row r="25" spans="2:11" x14ac:dyDescent="0.25">
      <c r="B25" s="1">
        <v>21</v>
      </c>
      <c r="C25" s="1">
        <v>4</v>
      </c>
      <c r="D25" s="1" t="str">
        <f>VLOOKUP(tabelXPaths[[#This Row],[Tabelnr]], tabelXafTabellen[], 2,FALSE)</f>
        <v>AlgPb</v>
      </c>
      <c r="E25" s="1" t="s">
        <v>0</v>
      </c>
      <c r="F25" s="4" t="s">
        <v>81</v>
      </c>
      <c r="G25" s="1" t="s">
        <v>105</v>
      </c>
      <c r="H25" s="1" t="s">
        <v>105</v>
      </c>
      <c r="I25" s="1" t="s">
        <v>105</v>
      </c>
    </row>
    <row r="26" spans="2:11" x14ac:dyDescent="0.25">
      <c r="B26" s="1">
        <v>22</v>
      </c>
      <c r="C26" s="1">
        <v>4</v>
      </c>
      <c r="D26" s="1" t="str">
        <f>VLOOKUP(tabelXPaths[[#This Row],[Tabelnr]], tabelXafTabellen[], 2,FALSE)</f>
        <v>AlgPb</v>
      </c>
      <c r="E26" s="1" t="s">
        <v>514</v>
      </c>
      <c r="F26" s="4" t="s">
        <v>84</v>
      </c>
      <c r="G26" s="1" t="s">
        <v>108</v>
      </c>
      <c r="H26" s="1" t="s">
        <v>108</v>
      </c>
      <c r="I26" s="1" t="s">
        <v>108</v>
      </c>
      <c r="J26" s="1">
        <v>15</v>
      </c>
      <c r="K26" s="1" t="s">
        <v>88</v>
      </c>
    </row>
    <row r="27" spans="2:11" x14ac:dyDescent="0.25">
      <c r="B27" s="1">
        <v>23</v>
      </c>
      <c r="C27" s="1">
        <v>4</v>
      </c>
      <c r="D27" s="1" t="str">
        <f>VLOOKUP(tabelXPaths[[#This Row],[Tabelnr]], tabelXafTabellen[], 2,FALSE)</f>
        <v>AlgPb</v>
      </c>
      <c r="E27" s="1" t="s">
        <v>515</v>
      </c>
      <c r="F27" s="4" t="s">
        <v>87</v>
      </c>
      <c r="G27" s="1" t="s">
        <v>110</v>
      </c>
      <c r="H27" s="1" t="s">
        <v>110</v>
      </c>
      <c r="I27" s="1" t="s">
        <v>110</v>
      </c>
      <c r="J27" s="1">
        <v>16</v>
      </c>
      <c r="K27" s="1" t="s">
        <v>91</v>
      </c>
    </row>
    <row r="28" spans="2:11" x14ac:dyDescent="0.25">
      <c r="B28" s="1">
        <v>24</v>
      </c>
      <c r="C28" s="1">
        <v>4</v>
      </c>
      <c r="D28" s="1" t="str">
        <f>VLOOKUP(tabelXPaths[[#This Row],[Tabelnr]], tabelXafTabellen[], 2,FALSE)</f>
        <v>AlgPb</v>
      </c>
      <c r="E28" s="1" t="s">
        <v>516</v>
      </c>
      <c r="F28" s="4" t="s">
        <v>90</v>
      </c>
      <c r="G28" s="1" t="s">
        <v>112</v>
      </c>
      <c r="H28" s="1" t="s">
        <v>112</v>
      </c>
      <c r="I28" s="1" t="s">
        <v>112</v>
      </c>
      <c r="J28" s="1">
        <v>17</v>
      </c>
      <c r="K28" s="1" t="s">
        <v>94</v>
      </c>
    </row>
    <row r="29" spans="2:11" x14ac:dyDescent="0.25">
      <c r="B29" s="1">
        <v>25</v>
      </c>
      <c r="C29" s="1">
        <v>4</v>
      </c>
      <c r="D29" s="1" t="str">
        <f>VLOOKUP(tabelXPaths[[#This Row],[Tabelnr]], tabelXafTabellen[], 2,FALSE)</f>
        <v>AlgPb</v>
      </c>
      <c r="E29" s="1" t="s">
        <v>517</v>
      </c>
      <c r="F29" s="4" t="s">
        <v>93</v>
      </c>
      <c r="G29" s="1" t="s">
        <v>114</v>
      </c>
      <c r="H29" s="1" t="s">
        <v>114</v>
      </c>
      <c r="I29" s="1" t="s">
        <v>114</v>
      </c>
      <c r="J29" s="1">
        <v>18</v>
      </c>
      <c r="K29" s="1" t="s">
        <v>97</v>
      </c>
    </row>
    <row r="30" spans="2:11" x14ac:dyDescent="0.25">
      <c r="B30" s="1">
        <v>26</v>
      </c>
      <c r="C30" s="1">
        <v>4</v>
      </c>
      <c r="D30" s="1" t="str">
        <f>VLOOKUP(tabelXPaths[[#This Row],[Tabelnr]], tabelXafTabellen[], 2,FALSE)</f>
        <v>AlgPb</v>
      </c>
      <c r="E30" s="1" t="s">
        <v>518</v>
      </c>
      <c r="F30" s="4" t="s">
        <v>96</v>
      </c>
      <c r="G30" s="1" t="s">
        <v>116</v>
      </c>
      <c r="H30" s="1" t="s">
        <v>116</v>
      </c>
      <c r="I30" s="1" t="s">
        <v>116</v>
      </c>
      <c r="J30" s="1">
        <v>19</v>
      </c>
      <c r="K30" s="1" t="s">
        <v>100</v>
      </c>
    </row>
    <row r="31" spans="2:11" x14ac:dyDescent="0.25">
      <c r="B31" s="1">
        <v>27</v>
      </c>
      <c r="C31" s="1">
        <v>4</v>
      </c>
      <c r="D31" s="1" t="str">
        <f>VLOOKUP(tabelXPaths[[#This Row],[Tabelnr]], tabelXafTabellen[], 2,FALSE)</f>
        <v>AlgPb</v>
      </c>
      <c r="E31" s="1" t="s">
        <v>519</v>
      </c>
      <c r="F31" s="4" t="s">
        <v>99</v>
      </c>
      <c r="G31" s="1" t="s">
        <v>119</v>
      </c>
      <c r="H31" s="1" t="s">
        <v>119</v>
      </c>
      <c r="I31" s="1" t="s">
        <v>119</v>
      </c>
      <c r="J31" s="1">
        <v>20</v>
      </c>
      <c r="K31" s="1" t="s">
        <v>103</v>
      </c>
    </row>
    <row r="32" spans="2:11" x14ac:dyDescent="0.25">
      <c r="B32" s="1">
        <v>28</v>
      </c>
      <c r="C32" s="1">
        <v>6</v>
      </c>
      <c r="D32" s="1" t="str">
        <f>VLOOKUP(tabelXPaths[[#This Row],[Tabelnr]], tabelXafTabellen[], 2,FALSE)</f>
        <v>Rel</v>
      </c>
      <c r="E32" s="1" t="s">
        <v>0</v>
      </c>
      <c r="F32" s="4" t="s">
        <v>107</v>
      </c>
      <c r="G32" s="1" t="s">
        <v>121</v>
      </c>
      <c r="H32" s="1" t="s">
        <v>121</v>
      </c>
      <c r="I32" s="1" t="s">
        <v>121</v>
      </c>
      <c r="J32" s="1">
        <v>21</v>
      </c>
      <c r="K32" s="1" t="s">
        <v>106</v>
      </c>
    </row>
    <row r="33" spans="2:12" x14ac:dyDescent="0.25">
      <c r="B33" s="1">
        <v>29</v>
      </c>
      <c r="C33" s="1">
        <v>6</v>
      </c>
      <c r="D33" s="1" t="str">
        <f>VLOOKUP(tabelXPaths[[#This Row],[Tabelnr]], tabelXafTabellen[], 2,FALSE)</f>
        <v>Rel</v>
      </c>
      <c r="E33" s="1" t="s">
        <v>482</v>
      </c>
      <c r="F33" s="4" t="s">
        <v>124</v>
      </c>
      <c r="G33" s="1" t="s">
        <v>123</v>
      </c>
      <c r="H33" s="1" t="s">
        <v>123</v>
      </c>
      <c r="I33" s="1" t="s">
        <v>123</v>
      </c>
      <c r="J33" s="1">
        <v>22</v>
      </c>
      <c r="K33" s="1" t="s">
        <v>109</v>
      </c>
    </row>
    <row r="34" spans="2:12" x14ac:dyDescent="0.25">
      <c r="B34" s="1">
        <v>30</v>
      </c>
      <c r="C34" s="1">
        <v>6</v>
      </c>
      <c r="D34" s="1" t="str">
        <f>VLOOKUP(tabelXPaths[[#This Row],[Tabelnr]], tabelXafTabellen[], 2,FALSE)</f>
        <v>Rel</v>
      </c>
      <c r="E34" s="1" t="s">
        <v>548</v>
      </c>
      <c r="F34" s="4" t="s">
        <v>118</v>
      </c>
      <c r="G34" s="1" t="s">
        <v>126</v>
      </c>
      <c r="H34" s="1" t="s">
        <v>126</v>
      </c>
      <c r="I34" s="1" t="s">
        <v>126</v>
      </c>
      <c r="J34" s="1">
        <v>23</v>
      </c>
      <c r="K34" s="1" t="s">
        <v>111</v>
      </c>
    </row>
    <row r="35" spans="2:12" x14ac:dyDescent="0.25">
      <c r="B35" s="1">
        <v>31</v>
      </c>
      <c r="C35" s="1">
        <v>6</v>
      </c>
      <c r="D35" s="1" t="str">
        <f>VLOOKUP(tabelXPaths[[#This Row],[Tabelnr]], tabelXafTabellen[], 2,FALSE)</f>
        <v>Rel</v>
      </c>
      <c r="E35" s="1" t="s">
        <v>549</v>
      </c>
      <c r="F35" s="4" t="s">
        <v>129</v>
      </c>
      <c r="G35" s="1" t="s">
        <v>128</v>
      </c>
      <c r="H35" s="1" t="s">
        <v>128</v>
      </c>
      <c r="I35" s="1" t="s">
        <v>128</v>
      </c>
      <c r="J35" s="1">
        <v>24</v>
      </c>
      <c r="K35" s="1" t="s">
        <v>113</v>
      </c>
    </row>
    <row r="36" spans="2:12" x14ac:dyDescent="0.25">
      <c r="B36" s="1">
        <v>32</v>
      </c>
      <c r="C36" s="1">
        <v>6</v>
      </c>
      <c r="D36" s="1" t="str">
        <f>VLOOKUP(tabelXPaths[[#This Row],[Tabelnr]], tabelXafTabellen[], 2,FALSE)</f>
        <v>Rel</v>
      </c>
      <c r="E36" s="1" t="s">
        <v>550</v>
      </c>
      <c r="F36" s="4" t="s">
        <v>132</v>
      </c>
      <c r="G36" s="1" t="s">
        <v>131</v>
      </c>
      <c r="H36" s="1" t="s">
        <v>131</v>
      </c>
      <c r="I36" s="1" t="s">
        <v>131</v>
      </c>
      <c r="J36" s="1">
        <v>25</v>
      </c>
      <c r="K36" s="1" t="s">
        <v>115</v>
      </c>
    </row>
    <row r="37" spans="2:12" x14ac:dyDescent="0.25">
      <c r="B37" s="1">
        <v>33</v>
      </c>
      <c r="C37" s="1">
        <v>6</v>
      </c>
      <c r="D37" s="1" t="str">
        <f>VLOOKUP(tabelXPaths[[#This Row],[Tabelnr]], tabelXafTabellen[], 2,FALSE)</f>
        <v>Rel</v>
      </c>
      <c r="E37" s="1" t="s">
        <v>551</v>
      </c>
      <c r="F37" s="4" t="s">
        <v>135</v>
      </c>
      <c r="G37" s="1" t="s">
        <v>134</v>
      </c>
      <c r="H37" s="1" t="s">
        <v>134</v>
      </c>
      <c r="I37" s="1" t="s">
        <v>134</v>
      </c>
      <c r="J37" s="1">
        <v>26</v>
      </c>
      <c r="K37" s="1" t="s">
        <v>117</v>
      </c>
    </row>
    <row r="38" spans="2:12" x14ac:dyDescent="0.25">
      <c r="B38" s="1">
        <v>34</v>
      </c>
      <c r="C38" s="1">
        <v>6</v>
      </c>
      <c r="D38" s="1" t="str">
        <f>VLOOKUP(tabelXPaths[[#This Row],[Tabelnr]], tabelXafTabellen[], 2,FALSE)</f>
        <v>Rel</v>
      </c>
      <c r="E38" s="1" t="s">
        <v>552</v>
      </c>
      <c r="F38" s="4" t="s">
        <v>138</v>
      </c>
      <c r="G38" s="1" t="s">
        <v>137</v>
      </c>
      <c r="H38" s="1" t="s">
        <v>137</v>
      </c>
      <c r="I38" s="1" t="s">
        <v>137</v>
      </c>
    </row>
    <row r="39" spans="2:12" x14ac:dyDescent="0.25">
      <c r="B39" s="1">
        <v>35</v>
      </c>
      <c r="C39" s="1">
        <v>6</v>
      </c>
      <c r="D39" s="1" t="str">
        <f>VLOOKUP(tabelXPaths[[#This Row],[Tabelnr]], tabelXafTabellen[], 2,FALSE)</f>
        <v>Rel</v>
      </c>
      <c r="E39" s="1" t="s">
        <v>553</v>
      </c>
      <c r="F39" s="4" t="s">
        <v>141</v>
      </c>
      <c r="G39" s="1" t="s">
        <v>140</v>
      </c>
      <c r="H39" s="1" t="s">
        <v>140</v>
      </c>
      <c r="I39" s="1" t="s">
        <v>140</v>
      </c>
    </row>
    <row r="40" spans="2:12" x14ac:dyDescent="0.25">
      <c r="B40" s="1">
        <v>36</v>
      </c>
      <c r="C40" s="1">
        <v>6</v>
      </c>
      <c r="D40" s="1" t="str">
        <f>VLOOKUP(tabelXPaths[[#This Row],[Tabelnr]], tabelXafTabellen[], 2,FALSE)</f>
        <v>Rel</v>
      </c>
      <c r="E40" s="1" t="s">
        <v>554</v>
      </c>
      <c r="F40" s="4" t="s">
        <v>74</v>
      </c>
      <c r="G40" s="1" t="s">
        <v>143</v>
      </c>
      <c r="H40" s="1" t="s">
        <v>143</v>
      </c>
      <c r="I40" s="1" t="s">
        <v>143</v>
      </c>
    </row>
    <row r="41" spans="2:12" x14ac:dyDescent="0.25">
      <c r="B41" s="1">
        <v>37</v>
      </c>
      <c r="C41" s="1">
        <v>6</v>
      </c>
      <c r="D41" s="1" t="str">
        <f>VLOOKUP(tabelXPaths[[#This Row],[Tabelnr]], tabelXafTabellen[], 2,FALSE)</f>
        <v>Rel</v>
      </c>
      <c r="E41" s="1" t="s">
        <v>555</v>
      </c>
      <c r="F41" s="4" t="s">
        <v>76</v>
      </c>
      <c r="G41" s="1" t="s">
        <v>145</v>
      </c>
      <c r="H41" s="1" t="s">
        <v>145</v>
      </c>
      <c r="I41" s="1" t="s">
        <v>145</v>
      </c>
    </row>
    <row r="42" spans="2:12" x14ac:dyDescent="0.25">
      <c r="B42" s="1">
        <v>38</v>
      </c>
      <c r="C42" s="1">
        <v>6</v>
      </c>
      <c r="D42" s="1" t="str">
        <f>VLOOKUP(tabelXPaths[[#This Row],[Tabelnr]], tabelXafTabellen[], 2,FALSE)</f>
        <v>Rel</v>
      </c>
      <c r="E42" s="1" t="s">
        <v>556</v>
      </c>
      <c r="F42" s="4" t="s">
        <v>148</v>
      </c>
      <c r="G42" s="1" t="s">
        <v>147</v>
      </c>
      <c r="H42" s="1" t="s">
        <v>147</v>
      </c>
      <c r="I42" s="1" t="s">
        <v>147</v>
      </c>
    </row>
    <row r="43" spans="2:12" x14ac:dyDescent="0.25">
      <c r="B43" s="1">
        <v>39</v>
      </c>
      <c r="C43" s="1">
        <v>6</v>
      </c>
      <c r="D43" s="1" t="str">
        <f>VLOOKUP(tabelXPaths[[#This Row],[Tabelnr]], tabelXafTabellen[], 2,FALSE)</f>
        <v>Rel</v>
      </c>
      <c r="E43" s="1" t="s">
        <v>557</v>
      </c>
      <c r="F43" s="4" t="s">
        <v>151</v>
      </c>
      <c r="G43" s="1" t="s">
        <v>150</v>
      </c>
      <c r="H43" s="1" t="s">
        <v>150</v>
      </c>
    </row>
    <row r="44" spans="2:12" x14ac:dyDescent="0.25">
      <c r="B44" s="1">
        <v>40</v>
      </c>
      <c r="C44" s="1">
        <v>6</v>
      </c>
      <c r="D44" s="1" t="str">
        <f>VLOOKUP(tabelXPaths[[#This Row],[Tabelnr]], tabelXafTabellen[], 2,FALSE)</f>
        <v>Rel</v>
      </c>
      <c r="E44" s="1" t="s">
        <v>558</v>
      </c>
      <c r="F44" s="4" t="s">
        <v>153</v>
      </c>
      <c r="G44" s="1" t="s">
        <v>152</v>
      </c>
      <c r="H44" s="1" t="s">
        <v>152</v>
      </c>
      <c r="I44" s="1" t="s">
        <v>152</v>
      </c>
    </row>
    <row r="45" spans="2:12" x14ac:dyDescent="0.25">
      <c r="B45" s="1">
        <v>41</v>
      </c>
      <c r="C45" s="1">
        <v>6</v>
      </c>
      <c r="D45" s="1" t="str">
        <f>VLOOKUP(tabelXPaths[[#This Row],[Tabelnr]], tabelXafTabellen[], 2,FALSE)</f>
        <v>Rel</v>
      </c>
      <c r="E45" s="1" t="s">
        <v>559</v>
      </c>
      <c r="F45" s="4" t="s">
        <v>158</v>
      </c>
      <c r="G45" s="1" t="s">
        <v>157</v>
      </c>
    </row>
    <row r="46" spans="2:12" x14ac:dyDescent="0.25">
      <c r="B46" s="1">
        <v>42</v>
      </c>
      <c r="C46" s="1">
        <v>6</v>
      </c>
      <c r="D46" s="1" t="str">
        <f>VLOOKUP(tabelXPaths[[#This Row],[Tabelnr]], tabelXafTabellen[], 2,FALSE)</f>
        <v>Rel</v>
      </c>
      <c r="E46" s="1" t="s">
        <v>560</v>
      </c>
      <c r="F46" s="4" t="s">
        <v>162</v>
      </c>
      <c r="G46" s="1" t="s">
        <v>161</v>
      </c>
    </row>
    <row r="47" spans="2:12" x14ac:dyDescent="0.25">
      <c r="B47" s="1">
        <v>43</v>
      </c>
      <c r="C47" s="1">
        <v>7</v>
      </c>
      <c r="D47" s="1" t="str">
        <f>VLOOKUP(tabelXPaths[[#This Row],[Tabelnr]], tabelXafTabellen[], 2,FALSE)</f>
        <v>RelAdr</v>
      </c>
      <c r="E47" s="1" t="s">
        <v>513</v>
      </c>
      <c r="F47" s="4" t="s">
        <v>79</v>
      </c>
      <c r="G47" s="1" t="s">
        <v>155</v>
      </c>
      <c r="H47" s="1" t="s">
        <v>155</v>
      </c>
      <c r="I47" s="1" t="s">
        <v>155</v>
      </c>
      <c r="J47" s="1">
        <v>28</v>
      </c>
      <c r="K47" s="18" t="s">
        <v>122</v>
      </c>
      <c r="L47" s="1" t="s">
        <v>120</v>
      </c>
    </row>
    <row r="48" spans="2:12" x14ac:dyDescent="0.25">
      <c r="B48" s="1">
        <v>44</v>
      </c>
      <c r="C48" s="1">
        <v>7</v>
      </c>
      <c r="D48" s="1" t="str">
        <f>VLOOKUP(tabelXPaths[[#This Row],[Tabelnr]], tabelXafTabellen[], 2,FALSE)</f>
        <v>RelAdr</v>
      </c>
      <c r="E48" s="1" t="s">
        <v>0</v>
      </c>
      <c r="F48" s="4" t="s">
        <v>81</v>
      </c>
      <c r="G48" s="1" t="s">
        <v>159</v>
      </c>
      <c r="H48" s="1" t="s">
        <v>159</v>
      </c>
      <c r="I48" s="1" t="s">
        <v>159</v>
      </c>
      <c r="J48" s="1">
        <v>29</v>
      </c>
      <c r="K48" s="18" t="s">
        <v>125</v>
      </c>
    </row>
    <row r="49" spans="2:12" x14ac:dyDescent="0.25">
      <c r="B49" s="1">
        <v>45</v>
      </c>
      <c r="C49" s="1">
        <v>7</v>
      </c>
      <c r="D49" s="1" t="str">
        <f>VLOOKUP(tabelXPaths[[#This Row],[Tabelnr]], tabelXafTabellen[], 2,FALSE)</f>
        <v>RelAdr</v>
      </c>
      <c r="E49" s="1" t="s">
        <v>514</v>
      </c>
      <c r="F49" s="4" t="s">
        <v>84</v>
      </c>
      <c r="G49" s="1" t="s">
        <v>163</v>
      </c>
      <c r="H49" s="1" t="s">
        <v>163</v>
      </c>
      <c r="I49" s="1" t="s">
        <v>163</v>
      </c>
      <c r="J49" s="1">
        <v>30</v>
      </c>
      <c r="K49" s="18" t="s">
        <v>127</v>
      </c>
    </row>
    <row r="50" spans="2:12" x14ac:dyDescent="0.25">
      <c r="B50" s="1">
        <v>46</v>
      </c>
      <c r="C50" s="1">
        <v>7</v>
      </c>
      <c r="D50" s="1" t="str">
        <f>VLOOKUP(tabelXPaths[[#This Row],[Tabelnr]], tabelXafTabellen[], 2,FALSE)</f>
        <v>RelAdr</v>
      </c>
      <c r="E50" s="1" t="s">
        <v>515</v>
      </c>
      <c r="F50" s="4" t="s">
        <v>87</v>
      </c>
      <c r="G50" s="1" t="s">
        <v>165</v>
      </c>
      <c r="H50" s="1" t="s">
        <v>165</v>
      </c>
      <c r="I50" s="1" t="s">
        <v>165</v>
      </c>
      <c r="J50" s="1">
        <v>31</v>
      </c>
      <c r="K50" s="1" t="s">
        <v>130</v>
      </c>
    </row>
    <row r="51" spans="2:12" x14ac:dyDescent="0.25">
      <c r="B51" s="1">
        <v>47</v>
      </c>
      <c r="C51" s="1">
        <v>7</v>
      </c>
      <c r="D51" s="1" t="str">
        <f>VLOOKUP(tabelXPaths[[#This Row],[Tabelnr]], tabelXafTabellen[], 2,FALSE)</f>
        <v>RelAdr</v>
      </c>
      <c r="E51" s="1" t="s">
        <v>516</v>
      </c>
      <c r="F51" s="4" t="s">
        <v>90</v>
      </c>
      <c r="G51" s="1" t="s">
        <v>167</v>
      </c>
      <c r="H51" s="1" t="s">
        <v>167</v>
      </c>
      <c r="I51" s="1" t="s">
        <v>167</v>
      </c>
      <c r="J51" s="1">
        <v>32</v>
      </c>
      <c r="K51" s="1" t="s">
        <v>133</v>
      </c>
    </row>
    <row r="52" spans="2:12" x14ac:dyDescent="0.25">
      <c r="B52" s="1">
        <v>48</v>
      </c>
      <c r="C52" s="1">
        <v>7</v>
      </c>
      <c r="D52" s="1" t="str">
        <f>VLOOKUP(tabelXPaths[[#This Row],[Tabelnr]], tabelXafTabellen[], 2,FALSE)</f>
        <v>RelAdr</v>
      </c>
      <c r="E52" s="1" t="s">
        <v>517</v>
      </c>
      <c r="F52" s="4" t="s">
        <v>93</v>
      </c>
      <c r="G52" s="1" t="s">
        <v>169</v>
      </c>
      <c r="H52" s="1" t="s">
        <v>169</v>
      </c>
      <c r="I52" s="1" t="s">
        <v>169</v>
      </c>
      <c r="J52" s="1">
        <v>33</v>
      </c>
      <c r="K52" s="1" t="s">
        <v>136</v>
      </c>
    </row>
    <row r="53" spans="2:12" x14ac:dyDescent="0.25">
      <c r="B53" s="1">
        <v>49</v>
      </c>
      <c r="C53" s="1">
        <v>7</v>
      </c>
      <c r="D53" s="1" t="str">
        <f>VLOOKUP(tabelXPaths[[#This Row],[Tabelnr]], tabelXafTabellen[], 2,FALSE)</f>
        <v>RelAdr</v>
      </c>
      <c r="E53" s="1" t="s">
        <v>518</v>
      </c>
      <c r="F53" s="4" t="s">
        <v>96</v>
      </c>
      <c r="G53" s="1" t="s">
        <v>171</v>
      </c>
      <c r="H53" s="1" t="s">
        <v>171</v>
      </c>
      <c r="I53" s="1" t="s">
        <v>171</v>
      </c>
      <c r="J53" s="1">
        <v>34</v>
      </c>
      <c r="K53" s="1" t="s">
        <v>139</v>
      </c>
    </row>
    <row r="54" spans="2:12" x14ac:dyDescent="0.25">
      <c r="B54" s="1">
        <v>50</v>
      </c>
      <c r="C54" s="1">
        <v>7</v>
      </c>
      <c r="D54" s="1" t="str">
        <f>VLOOKUP(tabelXPaths[[#This Row],[Tabelnr]], tabelXafTabellen[], 2,FALSE)</f>
        <v>RelAdr</v>
      </c>
      <c r="E54" s="1" t="s">
        <v>519</v>
      </c>
      <c r="F54" s="4" t="s">
        <v>99</v>
      </c>
      <c r="G54" s="1" t="s">
        <v>173</v>
      </c>
      <c r="H54" s="1" t="s">
        <v>173</v>
      </c>
      <c r="I54" s="1" t="s">
        <v>173</v>
      </c>
      <c r="J54" s="1">
        <v>35</v>
      </c>
      <c r="K54" s="1" t="s">
        <v>142</v>
      </c>
    </row>
    <row r="55" spans="2:12" x14ac:dyDescent="0.25">
      <c r="B55" s="1">
        <v>51</v>
      </c>
      <c r="C55" s="1">
        <v>8</v>
      </c>
      <c r="D55" s="1" t="str">
        <f>VLOOKUP(tabelXPaths[[#This Row],[Tabelnr]], tabelXafTabellen[], 2,FALSE)</f>
        <v>RelPb</v>
      </c>
      <c r="E55" s="1" t="s">
        <v>513</v>
      </c>
      <c r="F55" s="4" t="s">
        <v>79</v>
      </c>
      <c r="G55" s="1" t="s">
        <v>175</v>
      </c>
      <c r="H55" s="1" t="s">
        <v>175</v>
      </c>
      <c r="I55" s="1" t="s">
        <v>175</v>
      </c>
      <c r="J55" s="1">
        <v>37</v>
      </c>
      <c r="K55" s="18" t="s">
        <v>146</v>
      </c>
      <c r="L55" s="1" t="s">
        <v>144</v>
      </c>
    </row>
    <row r="56" spans="2:12" x14ac:dyDescent="0.25">
      <c r="B56" s="1">
        <v>52</v>
      </c>
      <c r="C56" s="1">
        <v>8</v>
      </c>
      <c r="D56" s="1" t="str">
        <f>VLOOKUP(tabelXPaths[[#This Row],[Tabelnr]], tabelXafTabellen[], 2,FALSE)</f>
        <v>RelPb</v>
      </c>
      <c r="E56" s="1" t="s">
        <v>0</v>
      </c>
      <c r="F56" s="4" t="s">
        <v>81</v>
      </c>
      <c r="G56" s="1" t="s">
        <v>178</v>
      </c>
      <c r="H56" s="1" t="s">
        <v>178</v>
      </c>
      <c r="I56" s="1" t="s">
        <v>178</v>
      </c>
      <c r="J56" s="1">
        <v>38</v>
      </c>
      <c r="K56" s="18" t="s">
        <v>149</v>
      </c>
    </row>
    <row r="57" spans="2:12" x14ac:dyDescent="0.25">
      <c r="B57" s="1">
        <v>53</v>
      </c>
      <c r="C57" s="1">
        <v>8</v>
      </c>
      <c r="D57" s="1" t="str">
        <f>VLOOKUP(tabelXPaths[[#This Row],[Tabelnr]], tabelXafTabellen[], 2,FALSE)</f>
        <v>RelPb</v>
      </c>
      <c r="E57" s="1" t="s">
        <v>514</v>
      </c>
      <c r="F57" s="4" t="s">
        <v>84</v>
      </c>
      <c r="G57" s="1" t="s">
        <v>181</v>
      </c>
      <c r="H57" s="1" t="s">
        <v>181</v>
      </c>
      <c r="I57" s="1" t="s">
        <v>181</v>
      </c>
    </row>
    <row r="58" spans="2:12" x14ac:dyDescent="0.25">
      <c r="B58" s="1">
        <v>54</v>
      </c>
      <c r="C58" s="1">
        <v>8</v>
      </c>
      <c r="D58" s="1" t="str">
        <f>VLOOKUP(tabelXPaths[[#This Row],[Tabelnr]], tabelXafTabellen[], 2,FALSE)</f>
        <v>RelPb</v>
      </c>
      <c r="E58" s="1" t="s">
        <v>515</v>
      </c>
      <c r="F58" s="4" t="s">
        <v>87</v>
      </c>
      <c r="G58" s="1" t="s">
        <v>183</v>
      </c>
      <c r="H58" s="1" t="s">
        <v>183</v>
      </c>
      <c r="I58" s="1" t="s">
        <v>183</v>
      </c>
    </row>
    <row r="59" spans="2:12" x14ac:dyDescent="0.25">
      <c r="B59" s="1">
        <v>55</v>
      </c>
      <c r="C59" s="1">
        <v>8</v>
      </c>
      <c r="D59" s="1" t="str">
        <f>VLOOKUP(tabelXPaths[[#This Row],[Tabelnr]], tabelXafTabellen[], 2,FALSE)</f>
        <v>RelPb</v>
      </c>
      <c r="E59" s="1" t="s">
        <v>516</v>
      </c>
      <c r="F59" s="4" t="s">
        <v>90</v>
      </c>
      <c r="G59" s="1" t="s">
        <v>185</v>
      </c>
      <c r="H59" s="1" t="s">
        <v>185</v>
      </c>
      <c r="I59" s="1" t="s">
        <v>185</v>
      </c>
      <c r="J59" s="1">
        <v>39</v>
      </c>
      <c r="K59" s="1" t="s">
        <v>154</v>
      </c>
    </row>
    <row r="60" spans="2:12" x14ac:dyDescent="0.25">
      <c r="B60" s="1">
        <v>56</v>
      </c>
      <c r="C60" s="1">
        <v>8</v>
      </c>
      <c r="D60" s="1" t="str">
        <f>VLOOKUP(tabelXPaths[[#This Row],[Tabelnr]], tabelXafTabellen[], 2,FALSE)</f>
        <v>RelPb</v>
      </c>
      <c r="E60" s="1" t="s">
        <v>517</v>
      </c>
      <c r="F60" s="4" t="s">
        <v>93</v>
      </c>
      <c r="G60" s="1" t="s">
        <v>187</v>
      </c>
      <c r="H60" s="1" t="s">
        <v>187</v>
      </c>
      <c r="I60" s="1" t="s">
        <v>187</v>
      </c>
      <c r="J60" s="1">
        <v>40</v>
      </c>
      <c r="K60" s="1" t="s">
        <v>156</v>
      </c>
    </row>
    <row r="61" spans="2:12" x14ac:dyDescent="0.25">
      <c r="B61" s="1">
        <v>57</v>
      </c>
      <c r="C61" s="1">
        <v>8</v>
      </c>
      <c r="D61" s="1" t="str">
        <f>VLOOKUP(tabelXPaths[[#This Row],[Tabelnr]], tabelXafTabellen[], 2,FALSE)</f>
        <v>RelPb</v>
      </c>
      <c r="E61" s="1" t="s">
        <v>518</v>
      </c>
      <c r="F61" s="4" t="s">
        <v>96</v>
      </c>
      <c r="G61" s="1" t="s">
        <v>189</v>
      </c>
      <c r="H61" s="1" t="s">
        <v>189</v>
      </c>
      <c r="I61" s="1" t="s">
        <v>189</v>
      </c>
      <c r="J61" s="1">
        <v>41</v>
      </c>
      <c r="K61" s="1" t="s">
        <v>160</v>
      </c>
    </row>
    <row r="62" spans="2:12" x14ac:dyDescent="0.25">
      <c r="B62" s="1">
        <v>58</v>
      </c>
      <c r="C62" s="1">
        <v>8</v>
      </c>
      <c r="D62" s="1" t="str">
        <f>VLOOKUP(tabelXPaths[[#This Row],[Tabelnr]], tabelXafTabellen[], 2,FALSE)</f>
        <v>RelPb</v>
      </c>
      <c r="E62" s="1" t="s">
        <v>519</v>
      </c>
      <c r="F62" s="4" t="s">
        <v>99</v>
      </c>
      <c r="G62" s="1" t="s">
        <v>191</v>
      </c>
      <c r="H62" s="1" t="s">
        <v>191</v>
      </c>
      <c r="I62" s="1" t="s">
        <v>191</v>
      </c>
      <c r="J62" s="1">
        <v>42</v>
      </c>
      <c r="K62" s="1" t="s">
        <v>164</v>
      </c>
    </row>
    <row r="63" spans="2:12" x14ac:dyDescent="0.25">
      <c r="B63" s="1">
        <v>59</v>
      </c>
      <c r="C63" s="1">
        <v>9</v>
      </c>
      <c r="D63" s="3" t="str">
        <f>VLOOKUP(tabelXPaths[[#This Row],[Tabelnr]], tabelXafTabellen[], 2,FALSE)</f>
        <v>RelBank</v>
      </c>
      <c r="E63" s="3" t="s">
        <v>561</v>
      </c>
      <c r="F63" s="4" t="s">
        <v>194</v>
      </c>
      <c r="G63" s="1" t="s">
        <v>193</v>
      </c>
      <c r="H63" s="1" t="s">
        <v>193</v>
      </c>
      <c r="I63" s="1" t="s">
        <v>193</v>
      </c>
    </row>
    <row r="64" spans="2:12" x14ac:dyDescent="0.25">
      <c r="B64" s="1">
        <v>60</v>
      </c>
      <c r="C64" s="1">
        <v>9</v>
      </c>
      <c r="D64" s="3" t="str">
        <f>VLOOKUP(tabelXPaths[[#This Row],[Tabelnr]], tabelXafTabellen[], 2,FALSE)</f>
        <v>RelBank</v>
      </c>
      <c r="E64" s="3" t="s">
        <v>562</v>
      </c>
      <c r="F64" s="4" t="s">
        <v>197</v>
      </c>
      <c r="G64" s="1" t="s">
        <v>196</v>
      </c>
      <c r="H64" s="1" t="s">
        <v>196</v>
      </c>
      <c r="I64" s="1" t="s">
        <v>196</v>
      </c>
    </row>
    <row r="65" spans="2:7" x14ac:dyDescent="0.25">
      <c r="B65" s="1">
        <v>61</v>
      </c>
      <c r="C65" s="1">
        <v>6</v>
      </c>
      <c r="D65" s="1" t="str">
        <f>VLOOKUP(tabelXPaths[[#This Row],[Tabelnr]], tabelXafTabellen[], 2,FALSE)</f>
        <v>Rel</v>
      </c>
      <c r="E65" s="1" t="s">
        <v>563</v>
      </c>
      <c r="F65" s="4" t="s">
        <v>210</v>
      </c>
      <c r="G65" s="1" t="s">
        <v>209</v>
      </c>
    </row>
    <row r="66" spans="2:7" x14ac:dyDescent="0.25">
      <c r="B66" s="1">
        <v>62</v>
      </c>
      <c r="C66" s="1">
        <v>6</v>
      </c>
      <c r="D66" s="1" t="str">
        <f>VLOOKUP(tabelXPaths[[#This Row],[Tabelnr]], tabelXafTabellen[], 2,FALSE)</f>
        <v>Rel</v>
      </c>
      <c r="E66" s="1" t="s">
        <v>564</v>
      </c>
      <c r="F66" s="4" t="s">
        <v>215</v>
      </c>
      <c r="G66" s="1" t="s">
        <v>214</v>
      </c>
    </row>
    <row r="67" spans="2:7" x14ac:dyDescent="0.25">
      <c r="B67" s="1">
        <v>63</v>
      </c>
      <c r="C67" s="1">
        <v>6</v>
      </c>
      <c r="D67" s="1" t="str">
        <f>VLOOKUP(tabelXPaths[[#This Row],[Tabelnr]], tabelXafTabellen[], 2,FALSE)</f>
        <v>Rel</v>
      </c>
      <c r="E67" s="1" t="s">
        <v>565</v>
      </c>
      <c r="F67" s="4" t="s">
        <v>219</v>
      </c>
      <c r="G67" s="1" t="s">
        <v>218</v>
      </c>
    </row>
    <row r="68" spans="2:7" x14ac:dyDescent="0.25">
      <c r="B68" s="1">
        <v>64</v>
      </c>
      <c r="C68" s="1">
        <v>12</v>
      </c>
      <c r="D68" s="3" t="str">
        <f>VLOOKUP(tabelXPaths[[#This Row],[Tabelnr]], tabelXafTabellen[], 2,FALSE)</f>
        <v>HistRel</v>
      </c>
      <c r="E68" s="1" t="s">
        <v>0</v>
      </c>
      <c r="F68" s="4" t="s">
        <v>107</v>
      </c>
      <c r="G68" s="1" t="s">
        <v>222</v>
      </c>
    </row>
    <row r="69" spans="2:7" x14ac:dyDescent="0.25">
      <c r="B69" s="1">
        <v>65</v>
      </c>
      <c r="C69" s="1">
        <v>12</v>
      </c>
      <c r="D69" s="3" t="str">
        <f>VLOOKUP(tabelXPaths[[#This Row],[Tabelnr]], tabelXafTabellen[], 2,FALSE)</f>
        <v>HistRel</v>
      </c>
      <c r="E69" s="1" t="s">
        <v>482</v>
      </c>
      <c r="F69" s="4" t="s">
        <v>124</v>
      </c>
      <c r="G69" s="1" t="s">
        <v>225</v>
      </c>
    </row>
    <row r="70" spans="2:7" x14ac:dyDescent="0.25">
      <c r="B70" s="1">
        <v>66</v>
      </c>
      <c r="C70" s="1">
        <v>12</v>
      </c>
      <c r="D70" s="3" t="str">
        <f>VLOOKUP(tabelXPaths[[#This Row],[Tabelnr]], tabelXafTabellen[], 2,FALSE)</f>
        <v>HistRel</v>
      </c>
      <c r="E70" s="1" t="s">
        <v>548</v>
      </c>
      <c r="F70" s="4" t="s">
        <v>118</v>
      </c>
      <c r="G70" s="1" t="s">
        <v>228</v>
      </c>
    </row>
    <row r="71" spans="2:7" x14ac:dyDescent="0.25">
      <c r="B71" s="1">
        <v>67</v>
      </c>
      <c r="C71" s="1">
        <v>12</v>
      </c>
      <c r="D71" s="3" t="str">
        <f>VLOOKUP(tabelXPaths[[#This Row],[Tabelnr]], tabelXafTabellen[], 2,FALSE)</f>
        <v>HistRel</v>
      </c>
      <c r="E71" s="1" t="s">
        <v>549</v>
      </c>
      <c r="F71" s="4" t="s">
        <v>129</v>
      </c>
      <c r="G71" s="1" t="s">
        <v>232</v>
      </c>
    </row>
    <row r="72" spans="2:7" x14ac:dyDescent="0.25">
      <c r="B72" s="1">
        <v>68</v>
      </c>
      <c r="C72" s="1">
        <v>12</v>
      </c>
      <c r="D72" s="3" t="str">
        <f>VLOOKUP(tabelXPaths[[#This Row],[Tabelnr]], tabelXafTabellen[], 2,FALSE)</f>
        <v>HistRel</v>
      </c>
      <c r="E72" s="1" t="s">
        <v>550</v>
      </c>
      <c r="F72" s="4" t="s">
        <v>132</v>
      </c>
      <c r="G72" s="1" t="s">
        <v>236</v>
      </c>
    </row>
    <row r="73" spans="2:7" x14ac:dyDescent="0.25">
      <c r="B73" s="1">
        <v>69</v>
      </c>
      <c r="C73" s="1">
        <v>12</v>
      </c>
      <c r="D73" s="3" t="str">
        <f>VLOOKUP(tabelXPaths[[#This Row],[Tabelnr]], tabelXafTabellen[], 2,FALSE)</f>
        <v>HistRel</v>
      </c>
      <c r="E73" s="1" t="s">
        <v>551</v>
      </c>
      <c r="F73" s="4" t="s">
        <v>135</v>
      </c>
      <c r="G73" s="1" t="s">
        <v>240</v>
      </c>
    </row>
    <row r="74" spans="2:7" x14ac:dyDescent="0.25">
      <c r="B74" s="1">
        <v>70</v>
      </c>
      <c r="C74" s="1">
        <v>12</v>
      </c>
      <c r="D74" s="3" t="str">
        <f>VLOOKUP(tabelXPaths[[#This Row],[Tabelnr]], tabelXafTabellen[], 2,FALSE)</f>
        <v>HistRel</v>
      </c>
      <c r="E74" s="1" t="s">
        <v>552</v>
      </c>
      <c r="F74" s="4" t="s">
        <v>138</v>
      </c>
      <c r="G74" s="1" t="s">
        <v>244</v>
      </c>
    </row>
    <row r="75" spans="2:7" x14ac:dyDescent="0.25">
      <c r="B75" s="1">
        <v>71</v>
      </c>
      <c r="C75" s="1">
        <v>12</v>
      </c>
      <c r="D75" s="3" t="str">
        <f>VLOOKUP(tabelXPaths[[#This Row],[Tabelnr]], tabelXafTabellen[], 2,FALSE)</f>
        <v>HistRel</v>
      </c>
      <c r="E75" s="1" t="s">
        <v>553</v>
      </c>
      <c r="F75" s="4" t="s">
        <v>141</v>
      </c>
      <c r="G75" s="1" t="s">
        <v>248</v>
      </c>
    </row>
    <row r="76" spans="2:7" x14ac:dyDescent="0.25">
      <c r="B76" s="1">
        <v>72</v>
      </c>
      <c r="C76" s="1">
        <v>12</v>
      </c>
      <c r="D76" s="3" t="str">
        <f>VLOOKUP(tabelXPaths[[#This Row],[Tabelnr]], tabelXafTabellen[], 2,FALSE)</f>
        <v>HistRel</v>
      </c>
      <c r="E76" s="1" t="s">
        <v>554</v>
      </c>
      <c r="F76" s="4" t="s">
        <v>74</v>
      </c>
      <c r="G76" s="1" t="s">
        <v>252</v>
      </c>
    </row>
    <row r="77" spans="2:7" x14ac:dyDescent="0.25">
      <c r="B77" s="1">
        <v>73</v>
      </c>
      <c r="C77" s="1">
        <v>12</v>
      </c>
      <c r="D77" s="3" t="str">
        <f>VLOOKUP(tabelXPaths[[#This Row],[Tabelnr]], tabelXafTabellen[], 2,FALSE)</f>
        <v>HistRel</v>
      </c>
      <c r="E77" s="1" t="s">
        <v>555</v>
      </c>
      <c r="F77" s="4" t="s">
        <v>76</v>
      </c>
      <c r="G77" s="1" t="s">
        <v>256</v>
      </c>
    </row>
    <row r="78" spans="2:7" x14ac:dyDescent="0.25">
      <c r="B78" s="1">
        <v>74</v>
      </c>
      <c r="C78" s="1">
        <v>12</v>
      </c>
      <c r="D78" s="3" t="str">
        <f>VLOOKUP(tabelXPaths[[#This Row],[Tabelnr]], tabelXafTabellen[], 2,FALSE)</f>
        <v>HistRel</v>
      </c>
      <c r="E78" s="1" t="s">
        <v>556</v>
      </c>
      <c r="F78" s="4" t="s">
        <v>148</v>
      </c>
      <c r="G78" s="1" t="s">
        <v>260</v>
      </c>
    </row>
    <row r="79" spans="2:7" x14ac:dyDescent="0.25">
      <c r="B79" s="1">
        <v>75</v>
      </c>
      <c r="C79" s="1">
        <v>12</v>
      </c>
      <c r="D79" s="3" t="str">
        <f>VLOOKUP(tabelXPaths[[#This Row],[Tabelnr]], tabelXafTabellen[], 2,FALSE)</f>
        <v>HistRel</v>
      </c>
      <c r="E79" s="1" t="s">
        <v>557</v>
      </c>
      <c r="F79" s="4" t="s">
        <v>151</v>
      </c>
      <c r="G79" s="1" t="s">
        <v>264</v>
      </c>
    </row>
    <row r="80" spans="2:7" x14ac:dyDescent="0.25">
      <c r="B80" s="1">
        <v>76</v>
      </c>
      <c r="C80" s="1">
        <v>12</v>
      </c>
      <c r="D80" s="3" t="str">
        <f>VLOOKUP(tabelXPaths[[#This Row],[Tabelnr]], tabelXafTabellen[], 2,FALSE)</f>
        <v>HistRel</v>
      </c>
      <c r="E80" s="1" t="s">
        <v>558</v>
      </c>
      <c r="F80" s="4" t="s">
        <v>153</v>
      </c>
      <c r="G80" s="1" t="s">
        <v>267</v>
      </c>
    </row>
    <row r="81" spans="2:7" x14ac:dyDescent="0.25">
      <c r="B81" s="1">
        <v>77</v>
      </c>
      <c r="C81" s="1">
        <v>12</v>
      </c>
      <c r="D81" s="3" t="str">
        <f>VLOOKUP(tabelXPaths[[#This Row],[Tabelnr]], tabelXafTabellen[], 2,FALSE)</f>
        <v>HistRel</v>
      </c>
      <c r="E81" s="1" t="s">
        <v>559</v>
      </c>
      <c r="F81" s="4" t="s">
        <v>158</v>
      </c>
      <c r="G81" s="1" t="s">
        <v>270</v>
      </c>
    </row>
    <row r="82" spans="2:7" x14ac:dyDescent="0.25">
      <c r="B82" s="1">
        <v>78</v>
      </c>
      <c r="C82" s="1">
        <v>12</v>
      </c>
      <c r="D82" s="3" t="str">
        <f>VLOOKUP(tabelXPaths[[#This Row],[Tabelnr]], tabelXafTabellen[], 2,FALSE)</f>
        <v>HistRel</v>
      </c>
      <c r="E82" s="1" t="s">
        <v>560</v>
      </c>
      <c r="F82" s="4" t="s">
        <v>162</v>
      </c>
      <c r="G82" s="1" t="s">
        <v>273</v>
      </c>
    </row>
    <row r="83" spans="2:7" x14ac:dyDescent="0.25">
      <c r="B83" s="1">
        <v>79</v>
      </c>
      <c r="C83" s="1">
        <v>13</v>
      </c>
      <c r="D83" s="3" t="str">
        <f>VLOOKUP(tabelXPaths[[#This Row],[Tabelnr]], tabelXafTabellen[], 2,FALSE)</f>
        <v>HistRelAdr</v>
      </c>
      <c r="E83" s="1" t="s">
        <v>513</v>
      </c>
      <c r="F83" s="4" t="s">
        <v>79</v>
      </c>
      <c r="G83" s="1" t="s">
        <v>276</v>
      </c>
    </row>
    <row r="84" spans="2:7" x14ac:dyDescent="0.25">
      <c r="B84" s="1">
        <v>80</v>
      </c>
      <c r="C84" s="1">
        <v>13</v>
      </c>
      <c r="D84" s="3" t="str">
        <f>VLOOKUP(tabelXPaths[[#This Row],[Tabelnr]], tabelXafTabellen[], 2,FALSE)</f>
        <v>HistRelAdr</v>
      </c>
      <c r="E84" s="1" t="s">
        <v>0</v>
      </c>
      <c r="F84" s="4" t="s">
        <v>81</v>
      </c>
      <c r="G84" s="1" t="s">
        <v>279</v>
      </c>
    </row>
    <row r="85" spans="2:7" x14ac:dyDescent="0.25">
      <c r="B85" s="1">
        <v>81</v>
      </c>
      <c r="C85" s="1">
        <v>13</v>
      </c>
      <c r="D85" s="3" t="str">
        <f>VLOOKUP(tabelXPaths[[#This Row],[Tabelnr]], tabelXafTabellen[], 2,FALSE)</f>
        <v>HistRelAdr</v>
      </c>
      <c r="E85" s="1" t="s">
        <v>514</v>
      </c>
      <c r="F85" s="4" t="s">
        <v>84</v>
      </c>
      <c r="G85" s="1" t="s">
        <v>282</v>
      </c>
    </row>
    <row r="86" spans="2:7" x14ac:dyDescent="0.25">
      <c r="B86" s="1">
        <v>82</v>
      </c>
      <c r="C86" s="1">
        <v>13</v>
      </c>
      <c r="D86" s="3" t="str">
        <f>VLOOKUP(tabelXPaths[[#This Row],[Tabelnr]], tabelXafTabellen[], 2,FALSE)</f>
        <v>HistRelAdr</v>
      </c>
      <c r="E86" s="1" t="s">
        <v>515</v>
      </c>
      <c r="F86" s="4" t="s">
        <v>87</v>
      </c>
      <c r="G86" s="1" t="s">
        <v>285</v>
      </c>
    </row>
    <row r="87" spans="2:7" x14ac:dyDescent="0.25">
      <c r="B87" s="1">
        <v>83</v>
      </c>
      <c r="C87" s="1">
        <v>13</v>
      </c>
      <c r="D87" s="3" t="str">
        <f>VLOOKUP(tabelXPaths[[#This Row],[Tabelnr]], tabelXafTabellen[], 2,FALSE)</f>
        <v>HistRelAdr</v>
      </c>
      <c r="E87" s="1" t="s">
        <v>516</v>
      </c>
      <c r="F87" s="4" t="s">
        <v>90</v>
      </c>
      <c r="G87" s="1" t="s">
        <v>287</v>
      </c>
    </row>
    <row r="88" spans="2:7" x14ac:dyDescent="0.25">
      <c r="B88" s="1">
        <v>84</v>
      </c>
      <c r="C88" s="1">
        <v>13</v>
      </c>
      <c r="D88" s="3" t="str">
        <f>VLOOKUP(tabelXPaths[[#This Row],[Tabelnr]], tabelXafTabellen[], 2,FALSE)</f>
        <v>HistRelAdr</v>
      </c>
      <c r="E88" s="1" t="s">
        <v>517</v>
      </c>
      <c r="F88" s="4" t="s">
        <v>93</v>
      </c>
      <c r="G88" s="1" t="s">
        <v>289</v>
      </c>
    </row>
    <row r="89" spans="2:7" x14ac:dyDescent="0.25">
      <c r="B89" s="1">
        <v>85</v>
      </c>
      <c r="C89" s="1">
        <v>13</v>
      </c>
      <c r="D89" s="3" t="str">
        <f>VLOOKUP(tabelXPaths[[#This Row],[Tabelnr]], tabelXafTabellen[], 2,FALSE)</f>
        <v>HistRelAdr</v>
      </c>
      <c r="E89" s="1" t="s">
        <v>518</v>
      </c>
      <c r="F89" s="4" t="s">
        <v>96</v>
      </c>
      <c r="G89" s="1" t="s">
        <v>292</v>
      </c>
    </row>
    <row r="90" spans="2:7" x14ac:dyDescent="0.25">
      <c r="B90" s="1">
        <v>86</v>
      </c>
      <c r="C90" s="1">
        <v>13</v>
      </c>
      <c r="D90" s="3" t="str">
        <f>VLOOKUP(tabelXPaths[[#This Row],[Tabelnr]], tabelXafTabellen[], 2,FALSE)</f>
        <v>HistRelAdr</v>
      </c>
      <c r="E90" s="1" t="s">
        <v>519</v>
      </c>
      <c r="F90" s="4" t="s">
        <v>99</v>
      </c>
      <c r="G90" s="1" t="s">
        <v>294</v>
      </c>
    </row>
    <row r="91" spans="2:7" x14ac:dyDescent="0.25">
      <c r="B91" s="1">
        <v>87</v>
      </c>
      <c r="C91" s="1">
        <v>14</v>
      </c>
      <c r="D91" s="3" t="str">
        <f>VLOOKUP(tabelXPaths[[#This Row],[Tabelnr]], tabelXafTabellen[], 2,FALSE)</f>
        <v>HistRelPb</v>
      </c>
      <c r="E91" s="1" t="s">
        <v>513</v>
      </c>
      <c r="F91" s="4" t="s">
        <v>79</v>
      </c>
      <c r="G91" s="1" t="s">
        <v>297</v>
      </c>
    </row>
    <row r="92" spans="2:7" x14ac:dyDescent="0.25">
      <c r="B92" s="1">
        <v>88</v>
      </c>
      <c r="C92" s="1">
        <v>14</v>
      </c>
      <c r="D92" s="3" t="str">
        <f>VLOOKUP(tabelXPaths[[#This Row],[Tabelnr]], tabelXafTabellen[], 2,FALSE)</f>
        <v>HistRelPb</v>
      </c>
      <c r="E92" s="1" t="s">
        <v>0</v>
      </c>
      <c r="F92" s="4" t="s">
        <v>81</v>
      </c>
      <c r="G92" s="1" t="s">
        <v>300</v>
      </c>
    </row>
    <row r="93" spans="2:7" x14ac:dyDescent="0.25">
      <c r="B93" s="1">
        <v>89</v>
      </c>
      <c r="C93" s="1">
        <v>14</v>
      </c>
      <c r="D93" s="3" t="str">
        <f>VLOOKUP(tabelXPaths[[#This Row],[Tabelnr]], tabelXafTabellen[], 2,FALSE)</f>
        <v>HistRelPb</v>
      </c>
      <c r="E93" s="1" t="s">
        <v>514</v>
      </c>
      <c r="F93" s="4" t="s">
        <v>84</v>
      </c>
      <c r="G93" s="1" t="s">
        <v>303</v>
      </c>
    </row>
    <row r="94" spans="2:7" x14ac:dyDescent="0.25">
      <c r="B94" s="1">
        <v>90</v>
      </c>
      <c r="C94" s="1">
        <v>14</v>
      </c>
      <c r="D94" s="3" t="str">
        <f>VLOOKUP(tabelXPaths[[#This Row],[Tabelnr]], tabelXafTabellen[], 2,FALSE)</f>
        <v>HistRelPb</v>
      </c>
      <c r="E94" s="1" t="s">
        <v>515</v>
      </c>
      <c r="F94" s="4" t="s">
        <v>87</v>
      </c>
      <c r="G94" s="1" t="s">
        <v>306</v>
      </c>
    </row>
    <row r="95" spans="2:7" x14ac:dyDescent="0.25">
      <c r="B95" s="1">
        <v>91</v>
      </c>
      <c r="C95" s="1">
        <v>14</v>
      </c>
      <c r="D95" s="3" t="str">
        <f>VLOOKUP(tabelXPaths[[#This Row],[Tabelnr]], tabelXafTabellen[], 2,FALSE)</f>
        <v>HistRelPb</v>
      </c>
      <c r="E95" s="1" t="s">
        <v>516</v>
      </c>
      <c r="F95" s="4" t="s">
        <v>90</v>
      </c>
      <c r="G95" s="1" t="s">
        <v>308</v>
      </c>
    </row>
    <row r="96" spans="2:7" x14ac:dyDescent="0.25">
      <c r="B96" s="1">
        <v>92</v>
      </c>
      <c r="C96" s="1">
        <v>14</v>
      </c>
      <c r="D96" s="3" t="str">
        <f>VLOOKUP(tabelXPaths[[#This Row],[Tabelnr]], tabelXafTabellen[], 2,FALSE)</f>
        <v>HistRelPb</v>
      </c>
      <c r="E96" s="1" t="s">
        <v>517</v>
      </c>
      <c r="F96" s="4" t="s">
        <v>93</v>
      </c>
      <c r="G96" s="1" t="s">
        <v>310</v>
      </c>
    </row>
    <row r="97" spans="2:9" x14ac:dyDescent="0.25">
      <c r="B97" s="1">
        <v>93</v>
      </c>
      <c r="C97" s="1">
        <v>14</v>
      </c>
      <c r="D97" s="3" t="str">
        <f>VLOOKUP(tabelXPaths[[#This Row],[Tabelnr]], tabelXafTabellen[], 2,FALSE)</f>
        <v>HistRelPb</v>
      </c>
      <c r="E97" s="1" t="s">
        <v>518</v>
      </c>
      <c r="F97" s="4" t="s">
        <v>96</v>
      </c>
      <c r="G97" s="1" t="s">
        <v>312</v>
      </c>
    </row>
    <row r="98" spans="2:9" x14ac:dyDescent="0.25">
      <c r="B98" s="1">
        <v>94</v>
      </c>
      <c r="C98" s="1">
        <v>14</v>
      </c>
      <c r="D98" s="3" t="str">
        <f>VLOOKUP(tabelXPaths[[#This Row],[Tabelnr]], tabelXafTabellen[], 2,FALSE)</f>
        <v>HistRelPb</v>
      </c>
      <c r="E98" s="1" t="s">
        <v>519</v>
      </c>
      <c r="F98" s="4" t="s">
        <v>99</v>
      </c>
      <c r="G98" s="1" t="s">
        <v>314</v>
      </c>
    </row>
    <row r="99" spans="2:9" x14ac:dyDescent="0.25">
      <c r="B99" s="1">
        <v>95</v>
      </c>
      <c r="C99" s="1">
        <v>15</v>
      </c>
      <c r="D99" s="3" t="str">
        <f>VLOOKUP(tabelXPaths[[#This Row],[Tabelnr]], tabelXafTabellen[], 2,FALSE)</f>
        <v>HistRelBank</v>
      </c>
      <c r="E99" s="1" t="s">
        <v>561</v>
      </c>
      <c r="F99" s="4" t="s">
        <v>194</v>
      </c>
      <c r="G99" s="1" t="s">
        <v>317</v>
      </c>
    </row>
    <row r="100" spans="2:9" x14ac:dyDescent="0.25">
      <c r="B100" s="1">
        <v>96</v>
      </c>
      <c r="C100" s="1">
        <v>15</v>
      </c>
      <c r="D100" s="3" t="str">
        <f>VLOOKUP(tabelXPaths[[#This Row],[Tabelnr]], tabelXafTabellen[], 2,FALSE)</f>
        <v>HistRelBank</v>
      </c>
      <c r="E100" s="1" t="s">
        <v>562</v>
      </c>
      <c r="F100" s="4" t="s">
        <v>197</v>
      </c>
      <c r="G100" s="1" t="s">
        <v>320</v>
      </c>
    </row>
    <row r="101" spans="2:9" x14ac:dyDescent="0.25">
      <c r="B101" s="1">
        <v>97</v>
      </c>
      <c r="C101" s="1">
        <v>12</v>
      </c>
      <c r="D101" s="3" t="str">
        <f>VLOOKUP(tabelXPaths[[#This Row],[Tabelnr]], tabelXafTabellen[], 2,FALSE)</f>
        <v>HistRel</v>
      </c>
      <c r="E101" s="1" t="s">
        <v>563</v>
      </c>
      <c r="F101" s="4" t="s">
        <v>210</v>
      </c>
      <c r="G101" s="1" t="s">
        <v>322</v>
      </c>
    </row>
    <row r="102" spans="2:9" x14ac:dyDescent="0.25">
      <c r="B102" s="1">
        <v>98</v>
      </c>
      <c r="C102" s="1">
        <v>12</v>
      </c>
      <c r="D102" s="3" t="str">
        <f>VLOOKUP(tabelXPaths[[#This Row],[Tabelnr]], tabelXafTabellen[], 2,FALSE)</f>
        <v>HistRel</v>
      </c>
      <c r="E102" s="1" t="s">
        <v>564</v>
      </c>
      <c r="F102" s="4" t="s">
        <v>215</v>
      </c>
      <c r="G102" s="1" t="s">
        <v>324</v>
      </c>
    </row>
    <row r="103" spans="2:9" x14ac:dyDescent="0.25">
      <c r="B103" s="1">
        <v>99</v>
      </c>
      <c r="C103" s="1">
        <v>12</v>
      </c>
      <c r="D103" s="3" t="str">
        <f>VLOOKUP(tabelXPaths[[#This Row],[Tabelnr]], tabelXafTabellen[], 2,FALSE)</f>
        <v>HistRel</v>
      </c>
      <c r="E103" s="1" t="s">
        <v>565</v>
      </c>
      <c r="F103" s="4" t="s">
        <v>219</v>
      </c>
      <c r="G103" s="1" t="s">
        <v>327</v>
      </c>
    </row>
    <row r="104" spans="2:9" x14ac:dyDescent="0.25">
      <c r="B104" s="1">
        <v>100</v>
      </c>
      <c r="C104" s="1">
        <v>18</v>
      </c>
      <c r="D104" s="3" t="str">
        <f>VLOOKUP(tabelXPaths[[#This Row],[Tabelnr]], tabelXafTabellen[], 2,FALSE)</f>
        <v>Grbk</v>
      </c>
      <c r="E104" s="1" t="s">
        <v>566</v>
      </c>
      <c r="F104" s="4" t="s">
        <v>201</v>
      </c>
      <c r="G104" s="1" t="s">
        <v>200</v>
      </c>
      <c r="H104" s="1" t="s">
        <v>200</v>
      </c>
      <c r="I104" s="1" t="s">
        <v>200</v>
      </c>
    </row>
    <row r="105" spans="2:9" x14ac:dyDescent="0.25">
      <c r="B105" s="1">
        <v>101</v>
      </c>
      <c r="C105" s="1">
        <v>18</v>
      </c>
      <c r="D105" s="3" t="str">
        <f>VLOOKUP(tabelXPaths[[#This Row],[Tabelnr]], tabelXafTabellen[], 2,FALSE)</f>
        <v>Grbk</v>
      </c>
      <c r="E105" s="1" t="s">
        <v>482</v>
      </c>
      <c r="F105" s="4" t="s">
        <v>204</v>
      </c>
      <c r="G105" s="1" t="s">
        <v>203</v>
      </c>
      <c r="H105" s="1" t="s">
        <v>203</v>
      </c>
      <c r="I105" s="1" t="s">
        <v>203</v>
      </c>
    </row>
    <row r="106" spans="2:9" x14ac:dyDescent="0.25">
      <c r="B106" s="1">
        <v>102</v>
      </c>
      <c r="C106" s="1">
        <v>18</v>
      </c>
      <c r="D106" s="3" t="str">
        <f>VLOOKUP(tabelXPaths[[#This Row],[Tabelnr]], tabelXafTabellen[], 2,FALSE)</f>
        <v>Grbk</v>
      </c>
      <c r="E106" s="1" t="s">
        <v>567</v>
      </c>
      <c r="F106" s="4" t="s">
        <v>207</v>
      </c>
      <c r="G106" s="1" t="s">
        <v>206</v>
      </c>
      <c r="H106" s="1" t="s">
        <v>206</v>
      </c>
      <c r="I106" s="1" t="s">
        <v>206</v>
      </c>
    </row>
    <row r="107" spans="2:9" x14ac:dyDescent="0.25">
      <c r="B107" s="1">
        <v>103</v>
      </c>
      <c r="C107" s="1">
        <v>18</v>
      </c>
      <c r="D107" s="3" t="str">
        <f>VLOOKUP(tabelXPaths[[#This Row],[Tabelnr]], tabelXafTabellen[], 2,FALSE)</f>
        <v>Grbk</v>
      </c>
      <c r="E107" s="1" t="s">
        <v>568</v>
      </c>
      <c r="F107" s="4" t="s">
        <v>101</v>
      </c>
      <c r="G107" s="1" t="s">
        <v>335</v>
      </c>
    </row>
    <row r="108" spans="2:9" x14ac:dyDescent="0.25">
      <c r="B108" s="1">
        <v>104</v>
      </c>
      <c r="C108" s="1">
        <v>18</v>
      </c>
      <c r="D108" s="3" t="str">
        <f>VLOOKUP(tabelXPaths[[#This Row],[Tabelnr]], tabelXafTabellen[], 2,FALSE)</f>
        <v>Grbk</v>
      </c>
      <c r="E108" s="1" t="s">
        <v>569</v>
      </c>
      <c r="F108" s="4" t="s">
        <v>104</v>
      </c>
      <c r="G108" s="1" t="s">
        <v>338</v>
      </c>
    </row>
    <row r="109" spans="2:9" x14ac:dyDescent="0.25">
      <c r="B109" s="1">
        <v>105</v>
      </c>
      <c r="C109" s="1">
        <v>18</v>
      </c>
      <c r="D109" s="3" t="str">
        <f>VLOOKUP(tabelXPaths[[#This Row],[Tabelnr]], tabelXafTabellen[], 2,FALSE)</f>
        <v>Grbk</v>
      </c>
      <c r="E109" s="1" t="s">
        <v>570</v>
      </c>
      <c r="F109" s="4" t="s">
        <v>342</v>
      </c>
      <c r="G109" s="1" t="s">
        <v>341</v>
      </c>
    </row>
    <row r="110" spans="2:9" x14ac:dyDescent="0.25">
      <c r="B110" s="1">
        <v>106</v>
      </c>
      <c r="C110" s="1">
        <v>18</v>
      </c>
      <c r="D110" s="3" t="str">
        <f>VLOOKUP(tabelXPaths[[#This Row],[Tabelnr]], tabelXafTabellen[], 2,FALSE)</f>
        <v>Grbk</v>
      </c>
      <c r="E110" s="1" t="s">
        <v>571</v>
      </c>
      <c r="F110" s="4" t="s">
        <v>346</v>
      </c>
      <c r="G110" s="1" t="s">
        <v>345</v>
      </c>
    </row>
    <row r="111" spans="2:9" x14ac:dyDescent="0.25">
      <c r="B111" s="1">
        <v>107</v>
      </c>
      <c r="C111" s="1">
        <v>20</v>
      </c>
      <c r="D111" s="3" t="str">
        <f>VLOOKUP(tabelXPaths[[#This Row],[Tabelnr]], tabelXafTabellen[], 2,FALSE)</f>
        <v>Taxo</v>
      </c>
      <c r="E111" s="1" t="s">
        <v>572</v>
      </c>
      <c r="F111" s="4" t="s">
        <v>212</v>
      </c>
      <c r="G111" s="1" t="s">
        <v>349</v>
      </c>
      <c r="H111" s="1" t="s">
        <v>211</v>
      </c>
      <c r="I111" s="1" t="s">
        <v>211</v>
      </c>
    </row>
    <row r="112" spans="2:9" x14ac:dyDescent="0.25">
      <c r="B112" s="1">
        <v>108</v>
      </c>
      <c r="C112" s="1">
        <v>21</v>
      </c>
      <c r="D112" s="3" t="str">
        <f>VLOOKUP(tabelXPaths[[#This Row],[Tabelnr]], tabelXafTabellen[], 2,FALSE)</f>
        <v>TaxoSrt</v>
      </c>
      <c r="F112" s="4"/>
      <c r="H112" s="1" t="s">
        <v>216</v>
      </c>
      <c r="I112" s="1" t="s">
        <v>216</v>
      </c>
    </row>
    <row r="113" spans="2:9" x14ac:dyDescent="0.25">
      <c r="B113" s="1">
        <v>109</v>
      </c>
      <c r="C113" s="1">
        <v>21</v>
      </c>
      <c r="D113" s="3" t="str">
        <f>VLOOKUP(tabelXPaths[[#This Row],[Tabelnr]], tabelXafTabellen[], 2,FALSE)</f>
        <v>TaxoSrt</v>
      </c>
      <c r="F113" s="4"/>
      <c r="H113" s="1" t="s">
        <v>220</v>
      </c>
      <c r="I113" s="1" t="s">
        <v>220</v>
      </c>
    </row>
    <row r="114" spans="2:9" x14ac:dyDescent="0.25">
      <c r="B114" s="1">
        <v>110</v>
      </c>
      <c r="C114" s="1">
        <v>21</v>
      </c>
      <c r="D114" s="3" t="str">
        <f>VLOOKUP(tabelXPaths[[#This Row],[Tabelnr]], tabelXafTabellen[], 2,FALSE)</f>
        <v>TaxoSrt</v>
      </c>
      <c r="F114" s="4"/>
      <c r="H114" s="1" t="s">
        <v>223</v>
      </c>
      <c r="I114" s="1" t="s">
        <v>223</v>
      </c>
    </row>
    <row r="115" spans="2:9" x14ac:dyDescent="0.25">
      <c r="B115" s="1">
        <v>111</v>
      </c>
      <c r="C115" s="1">
        <v>21</v>
      </c>
      <c r="D115" s="3" t="str">
        <f>VLOOKUP(tabelXPaths[[#This Row],[Tabelnr]], tabelXafTabellen[], 2,FALSE)</f>
        <v>TaxoSrt</v>
      </c>
      <c r="F115" s="4"/>
      <c r="H115" s="1" t="s">
        <v>226</v>
      </c>
      <c r="I115" s="1" t="s">
        <v>226</v>
      </c>
    </row>
    <row r="116" spans="2:9" x14ac:dyDescent="0.25">
      <c r="B116" s="1">
        <v>112</v>
      </c>
      <c r="C116" s="1">
        <v>21</v>
      </c>
      <c r="D116" s="3" t="str">
        <f>VLOOKUP(tabelXPaths[[#This Row],[Tabelnr]], tabelXafTabellen[], 2,FALSE)</f>
        <v>TaxoSrt</v>
      </c>
      <c r="E116" s="1" t="s">
        <v>497</v>
      </c>
      <c r="F116" s="4" t="s">
        <v>353</v>
      </c>
      <c r="G116" s="1" t="s">
        <v>352</v>
      </c>
    </row>
    <row r="117" spans="2:9" x14ac:dyDescent="0.25">
      <c r="B117" s="1">
        <v>113</v>
      </c>
      <c r="C117" s="1">
        <v>21</v>
      </c>
      <c r="D117" s="3" t="str">
        <f>VLOOKUP(tabelXPaths[[#This Row],[Tabelnr]], tabelXafTabellen[], 2,FALSE)</f>
        <v>TaxoSrt</v>
      </c>
      <c r="E117" s="1" t="s">
        <v>498</v>
      </c>
      <c r="F117" s="4" t="s">
        <v>357</v>
      </c>
      <c r="G117" s="1" t="s">
        <v>356</v>
      </c>
    </row>
    <row r="118" spans="2:9" x14ac:dyDescent="0.25">
      <c r="B118" s="1">
        <v>114</v>
      </c>
      <c r="C118" s="1">
        <v>22</v>
      </c>
      <c r="D118" s="3" t="str">
        <f>VLOOKUP(tabelXPaths[[#This Row],[Tabelnr]], tabelXafTabellen[], 2,FALSE)</f>
        <v>TaxoSrtItems</v>
      </c>
      <c r="E118" s="4" t="s">
        <v>499</v>
      </c>
      <c r="F118" s="4" t="s">
        <v>361</v>
      </c>
      <c r="G118" s="1" t="s">
        <v>360</v>
      </c>
    </row>
    <row r="119" spans="2:9" x14ac:dyDescent="0.25">
      <c r="B119" s="1">
        <v>115</v>
      </c>
      <c r="C119" s="1">
        <v>18</v>
      </c>
      <c r="D119" s="3" t="str">
        <f>VLOOKUP(tabelXPaths[[#This Row],[Tabelnr]], tabelXafTabellen[], 2,FALSE)</f>
        <v>Grbk</v>
      </c>
      <c r="E119" s="1" t="s">
        <v>563</v>
      </c>
      <c r="F119" s="4" t="s">
        <v>210</v>
      </c>
      <c r="G119" s="1" t="s">
        <v>364</v>
      </c>
    </row>
    <row r="120" spans="2:9" x14ac:dyDescent="0.25">
      <c r="B120" s="1">
        <v>116</v>
      </c>
      <c r="C120" s="1">
        <v>18</v>
      </c>
      <c r="D120" s="3" t="str">
        <f>VLOOKUP(tabelXPaths[[#This Row],[Tabelnr]], tabelXafTabellen[], 2,FALSE)</f>
        <v>Grbk</v>
      </c>
      <c r="E120" s="1" t="s">
        <v>564</v>
      </c>
      <c r="F120" s="4" t="s">
        <v>215</v>
      </c>
      <c r="G120" s="1" t="s">
        <v>367</v>
      </c>
    </row>
    <row r="121" spans="2:9" x14ac:dyDescent="0.25">
      <c r="B121" s="1">
        <v>117</v>
      </c>
      <c r="C121" s="1">
        <v>18</v>
      </c>
      <c r="D121" s="3" t="str">
        <f>VLOOKUP(tabelXPaths[[#This Row],[Tabelnr]], tabelXafTabellen[], 2,FALSE)</f>
        <v>Grbk</v>
      </c>
      <c r="E121" s="1" t="s">
        <v>565</v>
      </c>
      <c r="F121" s="4" t="s">
        <v>219</v>
      </c>
      <c r="G121" s="1" t="s">
        <v>370</v>
      </c>
    </row>
    <row r="122" spans="2:9" x14ac:dyDescent="0.25">
      <c r="B122" s="1">
        <v>118</v>
      </c>
      <c r="C122" s="1">
        <v>25</v>
      </c>
      <c r="D122" s="3" t="str">
        <f>VLOOKUP(tabelXPaths[[#This Row],[Tabelnr]], tabelXafTabellen[], 2,FALSE)</f>
        <v>HistGrbk</v>
      </c>
      <c r="E122" s="1" t="s">
        <v>566</v>
      </c>
      <c r="F122" s="4" t="s">
        <v>201</v>
      </c>
      <c r="G122" s="1" t="s">
        <v>372</v>
      </c>
    </row>
    <row r="123" spans="2:9" x14ac:dyDescent="0.25">
      <c r="B123" s="1">
        <v>119</v>
      </c>
      <c r="C123" s="1">
        <v>25</v>
      </c>
      <c r="D123" s="3" t="str">
        <f>VLOOKUP(tabelXPaths[[#This Row],[Tabelnr]], tabelXafTabellen[], 2,FALSE)</f>
        <v>HistGrbk</v>
      </c>
      <c r="E123" s="1" t="s">
        <v>482</v>
      </c>
      <c r="F123" s="4" t="s">
        <v>204</v>
      </c>
      <c r="G123" s="1" t="s">
        <v>374</v>
      </c>
    </row>
    <row r="124" spans="2:9" x14ac:dyDescent="0.25">
      <c r="B124" s="1">
        <v>120</v>
      </c>
      <c r="C124" s="1">
        <v>25</v>
      </c>
      <c r="D124" s="3" t="str">
        <f>VLOOKUP(tabelXPaths[[#This Row],[Tabelnr]], tabelXafTabellen[], 2,FALSE)</f>
        <v>HistGrbk</v>
      </c>
      <c r="E124" s="1" t="s">
        <v>567</v>
      </c>
      <c r="F124" s="4" t="s">
        <v>207</v>
      </c>
      <c r="G124" s="1" t="s">
        <v>376</v>
      </c>
    </row>
    <row r="125" spans="2:9" x14ac:dyDescent="0.25">
      <c r="B125" s="1">
        <v>121</v>
      </c>
      <c r="C125" s="1">
        <v>25</v>
      </c>
      <c r="D125" s="3" t="str">
        <f>VLOOKUP(tabelXPaths[[#This Row],[Tabelnr]], tabelXafTabellen[], 2,FALSE)</f>
        <v>HistGrbk</v>
      </c>
      <c r="E125" s="1" t="s">
        <v>568</v>
      </c>
      <c r="F125" s="4" t="s">
        <v>101</v>
      </c>
      <c r="G125" s="1" t="s">
        <v>379</v>
      </c>
    </row>
    <row r="126" spans="2:9" x14ac:dyDescent="0.25">
      <c r="B126" s="1">
        <v>122</v>
      </c>
      <c r="C126" s="1">
        <v>25</v>
      </c>
      <c r="D126" s="3" t="str">
        <f>VLOOKUP(tabelXPaths[[#This Row],[Tabelnr]], tabelXafTabellen[], 2,FALSE)</f>
        <v>HistGrbk</v>
      </c>
      <c r="E126" s="1" t="s">
        <v>569</v>
      </c>
      <c r="F126" s="4" t="s">
        <v>104</v>
      </c>
      <c r="G126" s="1" t="s">
        <v>381</v>
      </c>
    </row>
    <row r="127" spans="2:9" x14ac:dyDescent="0.25">
      <c r="B127" s="1">
        <v>123</v>
      </c>
      <c r="C127" s="1">
        <v>25</v>
      </c>
      <c r="D127" s="3" t="str">
        <f>VLOOKUP(tabelXPaths[[#This Row],[Tabelnr]], tabelXafTabellen[], 2,FALSE)</f>
        <v>HistGrbk</v>
      </c>
      <c r="E127" s="1" t="s">
        <v>570</v>
      </c>
      <c r="F127" s="4" t="s">
        <v>342</v>
      </c>
      <c r="G127" s="1" t="s">
        <v>384</v>
      </c>
    </row>
    <row r="128" spans="2:9" x14ac:dyDescent="0.25">
      <c r="B128" s="1">
        <v>124</v>
      </c>
      <c r="C128" s="1">
        <v>25</v>
      </c>
      <c r="D128" s="3" t="str">
        <f>VLOOKUP(tabelXPaths[[#This Row],[Tabelnr]], tabelXafTabellen[], 2,FALSE)</f>
        <v>HistGrbk</v>
      </c>
      <c r="E128" s="1" t="s">
        <v>571</v>
      </c>
      <c r="F128" s="4" t="s">
        <v>346</v>
      </c>
      <c r="G128" s="1" t="s">
        <v>387</v>
      </c>
    </row>
    <row r="129" spans="2:9" x14ac:dyDescent="0.25">
      <c r="B129" s="1">
        <v>125</v>
      </c>
      <c r="C129" s="1">
        <v>25</v>
      </c>
      <c r="D129" s="3" t="str">
        <f>VLOOKUP(tabelXPaths[[#This Row],[Tabelnr]], tabelXafTabellen[], 2,FALSE)</f>
        <v>HistGrbk</v>
      </c>
      <c r="E129" s="1" t="s">
        <v>563</v>
      </c>
      <c r="F129" s="4" t="s">
        <v>210</v>
      </c>
      <c r="G129" s="1" t="s">
        <v>389</v>
      </c>
    </row>
    <row r="130" spans="2:9" x14ac:dyDescent="0.25">
      <c r="B130" s="1">
        <v>126</v>
      </c>
      <c r="C130" s="1">
        <v>25</v>
      </c>
      <c r="D130" s="3" t="str">
        <f>VLOOKUP(tabelXPaths[[#This Row],[Tabelnr]], tabelXafTabellen[], 2,FALSE)</f>
        <v>HistGrbk</v>
      </c>
      <c r="E130" s="1" t="s">
        <v>564</v>
      </c>
      <c r="F130" s="4" t="s">
        <v>215</v>
      </c>
      <c r="G130" s="1" t="s">
        <v>391</v>
      </c>
    </row>
    <row r="131" spans="2:9" x14ac:dyDescent="0.25">
      <c r="B131" s="1">
        <v>127</v>
      </c>
      <c r="C131" s="1">
        <v>25</v>
      </c>
      <c r="D131" s="3" t="str">
        <f>VLOOKUP(tabelXPaths[[#This Row],[Tabelnr]], tabelXafTabellen[], 2,FALSE)</f>
        <v>HistGrbk</v>
      </c>
      <c r="E131" s="1" t="s">
        <v>565</v>
      </c>
      <c r="F131" s="4" t="s">
        <v>219</v>
      </c>
      <c r="G131" s="1" t="s">
        <v>393</v>
      </c>
    </row>
    <row r="132" spans="2:9" x14ac:dyDescent="0.25">
      <c r="B132" s="1">
        <v>128</v>
      </c>
      <c r="C132" s="1">
        <v>28</v>
      </c>
      <c r="D132" s="3" t="str">
        <f>VLOOKUP(tabelXPaths[[#This Row],[Tabelnr]], tabelXafTabellen[], 2,FALSE)</f>
        <v>Stam</v>
      </c>
      <c r="E132" s="1" t="s">
        <v>573</v>
      </c>
      <c r="F132" s="4" t="s">
        <v>230</v>
      </c>
      <c r="G132" s="1" t="s">
        <v>229</v>
      </c>
      <c r="H132" s="1" t="s">
        <v>229</v>
      </c>
      <c r="I132" s="1" t="s">
        <v>229</v>
      </c>
    </row>
    <row r="133" spans="2:9" x14ac:dyDescent="0.25">
      <c r="B133" s="1">
        <v>129</v>
      </c>
      <c r="C133" s="1">
        <v>28</v>
      </c>
      <c r="D133" s="3" t="str">
        <f>VLOOKUP(tabelXPaths[[#This Row],[Tabelnr]], tabelXafTabellen[], 2,FALSE)</f>
        <v>Stam</v>
      </c>
      <c r="E133" s="1" t="s">
        <v>574</v>
      </c>
      <c r="F133" s="4" t="s">
        <v>234</v>
      </c>
      <c r="G133" s="1" t="s">
        <v>233</v>
      </c>
      <c r="H133" s="1" t="s">
        <v>233</v>
      </c>
      <c r="I133" s="1" t="s">
        <v>233</v>
      </c>
    </row>
    <row r="134" spans="2:9" x14ac:dyDescent="0.25">
      <c r="B134" s="1">
        <v>130</v>
      </c>
      <c r="C134" s="1">
        <v>28</v>
      </c>
      <c r="D134" s="3" t="str">
        <f>VLOOKUP(tabelXPaths[[#This Row],[Tabelnr]], tabelXafTabellen[], 2,FALSE)</f>
        <v>Stam</v>
      </c>
      <c r="E134" s="1" t="s">
        <v>575</v>
      </c>
      <c r="F134" s="4" t="s">
        <v>238</v>
      </c>
      <c r="G134" s="1" t="s">
        <v>237</v>
      </c>
      <c r="H134" s="1" t="s">
        <v>237</v>
      </c>
      <c r="I134" s="1" t="s">
        <v>237</v>
      </c>
    </row>
    <row r="135" spans="2:9" x14ac:dyDescent="0.25">
      <c r="B135" s="1">
        <v>131</v>
      </c>
      <c r="C135" s="1">
        <v>30</v>
      </c>
      <c r="D135" s="3" t="str">
        <f>VLOOKUP(tabelXPaths[[#This Row],[Tabelnr]], tabelXafTabellen[], 2,FALSE)</f>
        <v>BtwCd</v>
      </c>
      <c r="E135" s="1" t="s">
        <v>576</v>
      </c>
      <c r="F135" s="4" t="s">
        <v>242</v>
      </c>
      <c r="G135" s="1" t="s">
        <v>241</v>
      </c>
      <c r="H135" s="1" t="s">
        <v>241</v>
      </c>
      <c r="I135" s="1" t="s">
        <v>241</v>
      </c>
    </row>
    <row r="136" spans="2:9" x14ac:dyDescent="0.25">
      <c r="B136" s="1">
        <v>132</v>
      </c>
      <c r="C136" s="1">
        <v>30</v>
      </c>
      <c r="D136" s="3" t="str">
        <f>VLOOKUP(tabelXPaths[[#This Row],[Tabelnr]], tabelXafTabellen[], 2,FALSE)</f>
        <v>BtwCd</v>
      </c>
      <c r="E136" s="1" t="s">
        <v>575</v>
      </c>
      <c r="F136" s="4" t="s">
        <v>246</v>
      </c>
      <c r="G136" s="1" t="s">
        <v>245</v>
      </c>
      <c r="H136" s="1" t="s">
        <v>245</v>
      </c>
      <c r="I136" s="1" t="s">
        <v>245</v>
      </c>
    </row>
    <row r="137" spans="2:9" x14ac:dyDescent="0.25">
      <c r="B137" s="1">
        <v>133</v>
      </c>
      <c r="C137" s="1">
        <v>30</v>
      </c>
      <c r="D137" s="3" t="str">
        <f>VLOOKUP(tabelXPaths[[#This Row],[Tabelnr]], tabelXafTabellen[], 2,FALSE)</f>
        <v>BtwCd</v>
      </c>
      <c r="E137" s="1" t="s">
        <v>577</v>
      </c>
      <c r="F137" s="4" t="s">
        <v>250</v>
      </c>
      <c r="G137" s="1" t="s">
        <v>249</v>
      </c>
      <c r="H137" s="1" t="s">
        <v>249</v>
      </c>
      <c r="I137" s="1" t="s">
        <v>249</v>
      </c>
    </row>
    <row r="138" spans="2:9" x14ac:dyDescent="0.25">
      <c r="B138" s="1">
        <v>134</v>
      </c>
      <c r="C138" s="1">
        <v>30</v>
      </c>
      <c r="D138" s="3" t="str">
        <f>VLOOKUP(tabelXPaths[[#This Row],[Tabelnr]], tabelXafTabellen[], 2,FALSE)</f>
        <v>BtwCd</v>
      </c>
      <c r="E138" s="1" t="s">
        <v>578</v>
      </c>
      <c r="F138" s="4" t="s">
        <v>254</v>
      </c>
      <c r="G138" s="1" t="s">
        <v>253</v>
      </c>
      <c r="H138" s="1" t="s">
        <v>253</v>
      </c>
      <c r="I138" s="1" t="s">
        <v>253</v>
      </c>
    </row>
    <row r="139" spans="2:9" x14ac:dyDescent="0.25">
      <c r="B139" s="1">
        <v>135</v>
      </c>
      <c r="C139" s="1">
        <v>32</v>
      </c>
      <c r="D139" s="3" t="str">
        <f>VLOOKUP(tabelXPaths[[#This Row],[Tabelnr]], tabelXafTabellen[], 2,FALSE)</f>
        <v>Per</v>
      </c>
      <c r="E139" s="1" t="s">
        <v>0</v>
      </c>
      <c r="F139" s="4" t="s">
        <v>258</v>
      </c>
      <c r="G139" s="1" t="s">
        <v>257</v>
      </c>
      <c r="H139" s="1" t="s">
        <v>257</v>
      </c>
      <c r="I139" s="1" t="s">
        <v>257</v>
      </c>
    </row>
    <row r="140" spans="2:9" x14ac:dyDescent="0.25">
      <c r="B140" s="1">
        <v>136</v>
      </c>
      <c r="C140" s="1">
        <v>32</v>
      </c>
      <c r="D140" s="3" t="str">
        <f>VLOOKUP(tabelXPaths[[#This Row],[Tabelnr]], tabelXafTabellen[], 2,FALSE)</f>
        <v>Per</v>
      </c>
      <c r="E140" s="1" t="s">
        <v>575</v>
      </c>
      <c r="F140" s="4" t="s">
        <v>262</v>
      </c>
      <c r="G140" s="1" t="s">
        <v>261</v>
      </c>
      <c r="H140" s="1" t="s">
        <v>261</v>
      </c>
      <c r="I140" s="1" t="s">
        <v>261</v>
      </c>
    </row>
    <row r="141" spans="2:9" x14ac:dyDescent="0.25">
      <c r="B141" s="1">
        <v>137</v>
      </c>
      <c r="C141" s="1">
        <v>32</v>
      </c>
      <c r="D141" s="3" t="str">
        <f>VLOOKUP(tabelXPaths[[#This Row],[Tabelnr]], tabelXafTabellen[], 2,FALSE)</f>
        <v>Per</v>
      </c>
      <c r="E141" s="1" t="s">
        <v>579</v>
      </c>
      <c r="F141" s="4" t="s">
        <v>266</v>
      </c>
      <c r="G141" s="1" t="s">
        <v>265</v>
      </c>
      <c r="H141" s="1" t="s">
        <v>265</v>
      </c>
      <c r="I141" s="1" t="s">
        <v>265</v>
      </c>
    </row>
    <row r="142" spans="2:9" x14ac:dyDescent="0.25">
      <c r="B142" s="1">
        <v>138</v>
      </c>
      <c r="C142" s="1">
        <v>32</v>
      </c>
      <c r="D142" s="3" t="str">
        <f>VLOOKUP(tabelXPaths[[#This Row],[Tabelnr]], tabelXafTabellen[], 2,FALSE)</f>
        <v>Per</v>
      </c>
      <c r="E142" s="1" t="s">
        <v>580</v>
      </c>
      <c r="F142" s="4" t="s">
        <v>269</v>
      </c>
      <c r="G142" s="1" t="s">
        <v>268</v>
      </c>
      <c r="H142" s="1" t="s">
        <v>268</v>
      </c>
      <c r="I142" s="1" t="s">
        <v>268</v>
      </c>
    </row>
    <row r="143" spans="2:9" x14ac:dyDescent="0.25">
      <c r="B143" s="1">
        <v>139</v>
      </c>
      <c r="C143" s="1">
        <v>32</v>
      </c>
      <c r="D143" s="3" t="str">
        <f>VLOOKUP(tabelXPaths[[#This Row],[Tabelnr]], tabelXafTabellen[], 2,FALSE)</f>
        <v>Per</v>
      </c>
      <c r="E143" s="1" t="s">
        <v>581</v>
      </c>
      <c r="F143" s="4" t="s">
        <v>272</v>
      </c>
      <c r="G143" s="1" t="s">
        <v>271</v>
      </c>
      <c r="H143" s="1" t="s">
        <v>271</v>
      </c>
      <c r="I143" s="1" t="s">
        <v>271</v>
      </c>
    </row>
    <row r="144" spans="2:9" x14ac:dyDescent="0.25">
      <c r="B144" s="1">
        <v>140</v>
      </c>
      <c r="C144" s="1">
        <v>32</v>
      </c>
      <c r="D144" s="3" t="str">
        <f>VLOOKUP(tabelXPaths[[#This Row],[Tabelnr]], tabelXafTabellen[], 2,FALSE)</f>
        <v>Per</v>
      </c>
      <c r="E144" s="1" t="s">
        <v>582</v>
      </c>
      <c r="F144" s="4" t="s">
        <v>275</v>
      </c>
      <c r="G144" s="1" t="s">
        <v>274</v>
      </c>
      <c r="H144" s="1" t="s">
        <v>274</v>
      </c>
      <c r="I144" s="1" t="s">
        <v>274</v>
      </c>
    </row>
    <row r="145" spans="2:9" x14ac:dyDescent="0.25">
      <c r="B145" s="1">
        <v>141</v>
      </c>
      <c r="C145" s="1">
        <v>1</v>
      </c>
      <c r="D145" s="3" t="str">
        <f>VLOOKUP(tabelXPaths[[#This Row],[Tabelnr]], tabelXafTabellen[], 2,FALSE)</f>
        <v>Alg</v>
      </c>
      <c r="E145" s="1" t="s">
        <v>583</v>
      </c>
      <c r="F145" s="4" t="s">
        <v>278</v>
      </c>
      <c r="G145" s="1" t="s">
        <v>277</v>
      </c>
      <c r="H145" s="1" t="s">
        <v>277</v>
      </c>
      <c r="I145" s="1" t="s">
        <v>277</v>
      </c>
    </row>
    <row r="146" spans="2:9" x14ac:dyDescent="0.25">
      <c r="B146" s="1">
        <v>142</v>
      </c>
      <c r="C146" s="1">
        <v>1</v>
      </c>
      <c r="D146" s="3" t="str">
        <f>VLOOKUP(tabelXPaths[[#This Row],[Tabelnr]], tabelXafTabellen[], 2,FALSE)</f>
        <v>Alg</v>
      </c>
      <c r="E146" s="1" t="s">
        <v>575</v>
      </c>
      <c r="F146" s="4" t="s">
        <v>281</v>
      </c>
      <c r="G146" s="1" t="s">
        <v>280</v>
      </c>
      <c r="H146" s="1" t="s">
        <v>280</v>
      </c>
      <c r="I146" s="1" t="s">
        <v>280</v>
      </c>
    </row>
    <row r="147" spans="2:9" x14ac:dyDescent="0.25">
      <c r="B147" s="1">
        <v>143</v>
      </c>
      <c r="C147" s="1">
        <v>1</v>
      </c>
      <c r="D147" s="3" t="str">
        <f>VLOOKUP(tabelXPaths[[#This Row],[Tabelnr]], tabelXafTabellen[], 2,FALSE)</f>
        <v>Alg</v>
      </c>
      <c r="E147" s="1" t="s">
        <v>614</v>
      </c>
      <c r="F147" s="4" t="s">
        <v>284</v>
      </c>
      <c r="G147" s="1" t="s">
        <v>283</v>
      </c>
      <c r="H147" s="1" t="s">
        <v>283</v>
      </c>
      <c r="I147" s="1" t="s">
        <v>283</v>
      </c>
    </row>
    <row r="148" spans="2:9" x14ac:dyDescent="0.25">
      <c r="B148" s="1">
        <v>144</v>
      </c>
      <c r="C148" s="1">
        <v>1</v>
      </c>
      <c r="D148" s="3" t="str">
        <f>VLOOKUP(tabelXPaths[[#This Row],[Tabelnr]], tabelXafTabellen[], 2,FALSE)</f>
        <v>Alg</v>
      </c>
      <c r="E148" s="1" t="s">
        <v>615</v>
      </c>
      <c r="F148" s="4" t="s">
        <v>177</v>
      </c>
      <c r="G148" s="1" t="s">
        <v>286</v>
      </c>
      <c r="H148" s="1" t="s">
        <v>286</v>
      </c>
      <c r="I148" s="1" t="s">
        <v>286</v>
      </c>
    </row>
    <row r="149" spans="2:9" x14ac:dyDescent="0.25">
      <c r="B149" s="1">
        <v>145</v>
      </c>
      <c r="C149" s="1">
        <v>1</v>
      </c>
      <c r="D149" s="3" t="str">
        <f>VLOOKUP(tabelXPaths[[#This Row],[Tabelnr]], tabelXafTabellen[], 2,FALSE)</f>
        <v>Alg</v>
      </c>
      <c r="E149" s="1" t="s">
        <v>616</v>
      </c>
      <c r="F149" s="4" t="s">
        <v>180</v>
      </c>
      <c r="G149" s="1" t="s">
        <v>288</v>
      </c>
      <c r="H149" s="1" t="s">
        <v>288</v>
      </c>
      <c r="I149" s="1" t="s">
        <v>288</v>
      </c>
    </row>
    <row r="150" spans="2:9" x14ac:dyDescent="0.25">
      <c r="B150" s="1">
        <v>146</v>
      </c>
      <c r="C150" s="1">
        <v>34</v>
      </c>
      <c r="D150" s="3" t="str">
        <f>VLOOKUP(tabelXPaths[[#This Row],[Tabelnr]], tabelXafTabellen[], 2,FALSE)</f>
        <v>ObMut</v>
      </c>
      <c r="E150" s="1" t="s">
        <v>0</v>
      </c>
      <c r="F150" s="4" t="s">
        <v>291</v>
      </c>
      <c r="G150" s="1" t="s">
        <v>290</v>
      </c>
      <c r="H150" s="1" t="s">
        <v>290</v>
      </c>
      <c r="I150" s="1" t="s">
        <v>290</v>
      </c>
    </row>
    <row r="151" spans="2:9" x14ac:dyDescent="0.25">
      <c r="B151" s="1">
        <v>147</v>
      </c>
      <c r="C151" s="1">
        <v>34</v>
      </c>
      <c r="D151" s="3" t="str">
        <f>VLOOKUP(tabelXPaths[[#This Row],[Tabelnr]], tabelXafTabellen[], 2,FALSE)</f>
        <v>ObMut</v>
      </c>
      <c r="E151" s="1" t="s">
        <v>496</v>
      </c>
      <c r="F151" s="4" t="s">
        <v>201</v>
      </c>
      <c r="G151" s="1" t="s">
        <v>293</v>
      </c>
      <c r="H151" s="1" t="s">
        <v>293</v>
      </c>
      <c r="I151" s="1" t="s">
        <v>293</v>
      </c>
    </row>
    <row r="152" spans="2:9" x14ac:dyDescent="0.25">
      <c r="B152" s="1">
        <v>148</v>
      </c>
      <c r="C152" s="1">
        <v>34</v>
      </c>
      <c r="D152" s="3" t="str">
        <f>VLOOKUP(tabelXPaths[[#This Row],[Tabelnr]], tabelXafTabellen[], 2,FALSE)</f>
        <v>ObMut</v>
      </c>
      <c r="E152" s="1" t="s">
        <v>584</v>
      </c>
      <c r="F152" s="4" t="s">
        <v>296</v>
      </c>
      <c r="G152" s="1" t="s">
        <v>295</v>
      </c>
      <c r="H152" s="1" t="s">
        <v>295</v>
      </c>
      <c r="I152" s="1" t="s">
        <v>295</v>
      </c>
    </row>
    <row r="153" spans="2:9" x14ac:dyDescent="0.25">
      <c r="B153" s="1">
        <v>149</v>
      </c>
      <c r="C153" s="1">
        <v>34</v>
      </c>
      <c r="D153" s="3" t="str">
        <f>VLOOKUP(tabelXPaths[[#This Row],[Tabelnr]], tabelXafTabellen[], 2,FALSE)</f>
        <v>ObMut</v>
      </c>
      <c r="E153" s="1" t="s">
        <v>585</v>
      </c>
      <c r="F153" s="4" t="s">
        <v>299</v>
      </c>
      <c r="G153" s="1" t="s">
        <v>298</v>
      </c>
      <c r="H153" s="1" t="s">
        <v>298</v>
      </c>
      <c r="I153" s="1" t="s">
        <v>298</v>
      </c>
    </row>
    <row r="154" spans="2:9" x14ac:dyDescent="0.25">
      <c r="B154" s="1">
        <v>150</v>
      </c>
      <c r="C154" s="1">
        <v>36</v>
      </c>
      <c r="D154" s="3" t="str">
        <f>VLOOKUP(tabelXPaths[[#This Row],[Tabelnr]], tabelXafTabellen[], 2,FALSE)</f>
        <v>ObSub</v>
      </c>
      <c r="E154" s="1" t="s">
        <v>573</v>
      </c>
      <c r="F154" s="4" t="s">
        <v>302</v>
      </c>
      <c r="G154" s="1" t="s">
        <v>301</v>
      </c>
      <c r="H154" s="1" t="s">
        <v>301</v>
      </c>
      <c r="I154" s="1" t="s">
        <v>301</v>
      </c>
    </row>
    <row r="155" spans="2:9" x14ac:dyDescent="0.25">
      <c r="B155" s="1">
        <v>151</v>
      </c>
      <c r="C155" s="1">
        <v>36</v>
      </c>
      <c r="D155" s="3" t="str">
        <f>VLOOKUP(tabelXPaths[[#This Row],[Tabelnr]], tabelXafTabellen[], 2,FALSE)</f>
        <v>ObSub</v>
      </c>
      <c r="E155" s="1" t="s">
        <v>575</v>
      </c>
      <c r="F155" s="4" t="s">
        <v>305</v>
      </c>
      <c r="G155" s="1" t="s">
        <v>304</v>
      </c>
      <c r="H155" s="1" t="s">
        <v>304</v>
      </c>
      <c r="I155" s="1" t="s">
        <v>304</v>
      </c>
    </row>
    <row r="156" spans="2:9" x14ac:dyDescent="0.25">
      <c r="B156" s="1">
        <v>152</v>
      </c>
      <c r="C156" s="1">
        <v>36</v>
      </c>
      <c r="D156" s="3" t="str">
        <f>VLOOKUP(tabelXPaths[[#This Row],[Tabelnr]], tabelXafTabellen[], 2,FALSE)</f>
        <v>ObSub</v>
      </c>
      <c r="E156" s="1" t="s">
        <v>510</v>
      </c>
      <c r="F156" s="4" t="s">
        <v>284</v>
      </c>
      <c r="G156" s="1" t="s">
        <v>307</v>
      </c>
      <c r="H156" s="1" t="s">
        <v>307</v>
      </c>
      <c r="I156" s="1" t="s">
        <v>307</v>
      </c>
    </row>
    <row r="157" spans="2:9" x14ac:dyDescent="0.25">
      <c r="B157" s="1">
        <v>153</v>
      </c>
      <c r="C157" s="1">
        <v>36</v>
      </c>
      <c r="D157" s="3" t="str">
        <f>VLOOKUP(tabelXPaths[[#This Row],[Tabelnr]], tabelXafTabellen[], 2,FALSE)</f>
        <v>ObSub</v>
      </c>
      <c r="E157" s="1" t="s">
        <v>511</v>
      </c>
      <c r="F157" s="4" t="s">
        <v>177</v>
      </c>
      <c r="G157" s="1" t="s">
        <v>309</v>
      </c>
      <c r="H157" s="1" t="s">
        <v>309</v>
      </c>
      <c r="I157" s="1" t="s">
        <v>309</v>
      </c>
    </row>
    <row r="158" spans="2:9" x14ac:dyDescent="0.25">
      <c r="B158" s="1">
        <v>154</v>
      </c>
      <c r="C158" s="1">
        <v>36</v>
      </c>
      <c r="D158" s="3" t="str">
        <f>VLOOKUP(tabelXPaths[[#This Row],[Tabelnr]], tabelXafTabellen[], 2,FALSE)</f>
        <v>ObSub</v>
      </c>
      <c r="E158" s="1" t="s">
        <v>512</v>
      </c>
      <c r="F158" s="4" t="s">
        <v>180</v>
      </c>
      <c r="G158" s="1" t="s">
        <v>311</v>
      </c>
      <c r="H158" s="1" t="s">
        <v>311</v>
      </c>
      <c r="I158" s="1" t="s">
        <v>311</v>
      </c>
    </row>
    <row r="159" spans="2:9" x14ac:dyDescent="0.25">
      <c r="B159" s="1">
        <v>155</v>
      </c>
      <c r="C159" s="1">
        <v>37</v>
      </c>
      <c r="D159" s="3" t="str">
        <f>VLOOKUP(tabelXPaths[[#This Row],[Tabelnr]], tabelXafTabellen[], 2,FALSE)</f>
        <v>ObSubMut</v>
      </c>
      <c r="E159" s="1" t="s">
        <v>0</v>
      </c>
      <c r="F159" s="4" t="s">
        <v>291</v>
      </c>
      <c r="G159" s="1" t="s">
        <v>313</v>
      </c>
      <c r="H159" s="1" t="s">
        <v>313</v>
      </c>
      <c r="I159" s="1" t="s">
        <v>313</v>
      </c>
    </row>
    <row r="160" spans="2:9" x14ac:dyDescent="0.25">
      <c r="B160" s="1">
        <v>156</v>
      </c>
      <c r="C160" s="1">
        <v>37</v>
      </c>
      <c r="D160" s="3" t="str">
        <f>VLOOKUP(tabelXPaths[[#This Row],[Tabelnr]], tabelXafTabellen[], 2,FALSE)</f>
        <v>ObSubMut</v>
      </c>
      <c r="E160" s="1" t="s">
        <v>501</v>
      </c>
      <c r="F160" s="4" t="s">
        <v>316</v>
      </c>
      <c r="G160" s="1" t="s">
        <v>315</v>
      </c>
      <c r="H160" s="1" t="s">
        <v>315</v>
      </c>
      <c r="I160" s="1" t="s">
        <v>315</v>
      </c>
    </row>
    <row r="161" spans="2:9" x14ac:dyDescent="0.25">
      <c r="B161" s="1">
        <v>157</v>
      </c>
      <c r="C161" s="1">
        <v>37</v>
      </c>
      <c r="D161" s="3" t="str">
        <f>VLOOKUP(tabelXPaths[[#This Row],[Tabelnr]], tabelXafTabellen[], 2,FALSE)</f>
        <v>ObSubMut</v>
      </c>
      <c r="E161" s="1" t="s">
        <v>575</v>
      </c>
      <c r="F161" s="4" t="s">
        <v>319</v>
      </c>
      <c r="G161" s="1" t="s">
        <v>318</v>
      </c>
      <c r="H161" s="1" t="s">
        <v>318</v>
      </c>
      <c r="I161" s="1" t="s">
        <v>318</v>
      </c>
    </row>
    <row r="162" spans="2:9" x14ac:dyDescent="0.25">
      <c r="B162" s="1">
        <v>158</v>
      </c>
      <c r="C162" s="1">
        <v>37</v>
      </c>
      <c r="D162" s="3" t="str">
        <f>VLOOKUP(tabelXPaths[[#This Row],[Tabelnr]], tabelXafTabellen[], 2,FALSE)</f>
        <v>ObSubMut</v>
      </c>
      <c r="E162" s="1" t="s">
        <v>584</v>
      </c>
      <c r="F162" s="4" t="s">
        <v>296</v>
      </c>
      <c r="G162" s="1" t="s">
        <v>321</v>
      </c>
      <c r="H162" s="1" t="s">
        <v>321</v>
      </c>
      <c r="I162" s="1" t="s">
        <v>321</v>
      </c>
    </row>
    <row r="163" spans="2:9" x14ac:dyDescent="0.25">
      <c r="B163" s="1">
        <v>159</v>
      </c>
      <c r="C163" s="1">
        <v>37</v>
      </c>
      <c r="D163" s="3" t="str">
        <f>VLOOKUP(tabelXPaths[[#This Row],[Tabelnr]], tabelXafTabellen[], 2,FALSE)</f>
        <v>ObSubMut</v>
      </c>
      <c r="E163" s="1" t="s">
        <v>585</v>
      </c>
      <c r="F163" s="4" t="s">
        <v>299</v>
      </c>
      <c r="G163" s="1" t="s">
        <v>323</v>
      </c>
      <c r="H163" s="1" t="s">
        <v>323</v>
      </c>
      <c r="I163" s="1" t="s">
        <v>323</v>
      </c>
    </row>
    <row r="164" spans="2:9" x14ac:dyDescent="0.25">
      <c r="B164" s="1">
        <v>160</v>
      </c>
      <c r="C164" s="1">
        <v>37</v>
      </c>
      <c r="D164" s="3" t="str">
        <f>VLOOKUP(tabelXPaths[[#This Row],[Tabelnr]], tabelXafTabellen[], 2,FALSE)</f>
        <v>ObSubMut</v>
      </c>
      <c r="E164" s="1" t="s">
        <v>587</v>
      </c>
      <c r="F164" s="4" t="s">
        <v>326</v>
      </c>
      <c r="G164" s="1" t="s">
        <v>325</v>
      </c>
      <c r="H164" s="1" t="s">
        <v>325</v>
      </c>
      <c r="I164" s="1" t="s">
        <v>325</v>
      </c>
    </row>
    <row r="165" spans="2:9" x14ac:dyDescent="0.25">
      <c r="B165" s="1">
        <v>161</v>
      </c>
      <c r="C165" s="1">
        <v>37</v>
      </c>
      <c r="D165" s="3" t="str">
        <f>VLOOKUP(tabelXPaths[[#This Row],[Tabelnr]], tabelXafTabellen[], 2,FALSE)</f>
        <v>ObSubMut</v>
      </c>
      <c r="E165" s="1" t="s">
        <v>588</v>
      </c>
      <c r="F165" s="4" t="s">
        <v>329</v>
      </c>
      <c r="G165" s="1" t="s">
        <v>328</v>
      </c>
      <c r="H165" s="1" t="s">
        <v>328</v>
      </c>
      <c r="I165" s="1" t="s">
        <v>328</v>
      </c>
    </row>
    <row r="166" spans="2:9" x14ac:dyDescent="0.25">
      <c r="B166" s="1">
        <v>162</v>
      </c>
      <c r="C166" s="1">
        <v>37</v>
      </c>
      <c r="D166" s="3" t="str">
        <f>VLOOKUP(tabelXPaths[[#This Row],[Tabelnr]], tabelXafTabellen[], 2,FALSE)</f>
        <v>ObSubMut</v>
      </c>
      <c r="E166" s="1" t="s">
        <v>589</v>
      </c>
      <c r="F166" s="4" t="s">
        <v>438</v>
      </c>
      <c r="G166" s="1" t="s">
        <v>437</v>
      </c>
    </row>
    <row r="167" spans="2:9" x14ac:dyDescent="0.25">
      <c r="B167" s="1">
        <v>163</v>
      </c>
      <c r="C167" s="1">
        <v>37</v>
      </c>
      <c r="D167" s="3" t="str">
        <f>VLOOKUP(tabelXPaths[[#This Row],[Tabelnr]], tabelXafTabellen[], 2,FALSE)</f>
        <v>ObSubMut</v>
      </c>
      <c r="E167" s="1" t="s">
        <v>495</v>
      </c>
      <c r="F167" s="4" t="s">
        <v>107</v>
      </c>
      <c r="G167" s="1" t="s">
        <v>330</v>
      </c>
      <c r="H167" s="1" t="s">
        <v>330</v>
      </c>
      <c r="I167" s="1" t="s">
        <v>330</v>
      </c>
    </row>
    <row r="168" spans="2:9" x14ac:dyDescent="0.25">
      <c r="B168" s="1">
        <v>164</v>
      </c>
      <c r="C168" s="1">
        <v>37</v>
      </c>
      <c r="D168" s="3" t="str">
        <f>VLOOKUP(tabelXPaths[[#This Row],[Tabelnr]], tabelXafTabellen[], 2,FALSE)</f>
        <v>ObSubMut</v>
      </c>
      <c r="E168" s="1" t="s">
        <v>590</v>
      </c>
      <c r="F168" s="4" t="s">
        <v>332</v>
      </c>
      <c r="G168" s="1" t="s">
        <v>331</v>
      </c>
      <c r="H168" s="1" t="s">
        <v>331</v>
      </c>
      <c r="I168" s="1" t="s">
        <v>331</v>
      </c>
    </row>
    <row r="169" spans="2:9" x14ac:dyDescent="0.25">
      <c r="B169" s="1">
        <v>165</v>
      </c>
      <c r="C169" s="1">
        <v>37</v>
      </c>
      <c r="D169" s="3" t="str">
        <f>VLOOKUP(tabelXPaths[[#This Row],[Tabelnr]], tabelXafTabellen[], 2,FALSE)</f>
        <v>ObSubMut</v>
      </c>
      <c r="E169" s="1" t="s">
        <v>591</v>
      </c>
      <c r="F169" s="4" t="s">
        <v>334</v>
      </c>
      <c r="G169" s="1" t="s">
        <v>333</v>
      </c>
      <c r="H169" s="1" t="s">
        <v>333</v>
      </c>
      <c r="I169" s="1" t="s">
        <v>333</v>
      </c>
    </row>
    <row r="170" spans="2:9" x14ac:dyDescent="0.25">
      <c r="B170" s="1">
        <v>166</v>
      </c>
      <c r="C170" s="1">
        <v>37</v>
      </c>
      <c r="D170" s="3" t="str">
        <f>VLOOKUP(tabelXPaths[[#This Row],[Tabelnr]], tabelXafTabellen[], 2,FALSE)</f>
        <v>ObSubMut</v>
      </c>
      <c r="E170" s="1" t="s">
        <v>592</v>
      </c>
      <c r="F170" s="4" t="s">
        <v>337</v>
      </c>
      <c r="G170" s="1" t="s">
        <v>336</v>
      </c>
      <c r="H170" s="1" t="s">
        <v>336</v>
      </c>
      <c r="I170" s="1" t="s">
        <v>336</v>
      </c>
    </row>
    <row r="171" spans="2:9" x14ac:dyDescent="0.25">
      <c r="B171" s="1">
        <v>167</v>
      </c>
      <c r="C171" s="1">
        <v>37</v>
      </c>
      <c r="D171" s="3" t="str">
        <f>VLOOKUP(tabelXPaths[[#This Row],[Tabelnr]], tabelXafTabellen[], 2,FALSE)</f>
        <v>ObSubMut</v>
      </c>
      <c r="E171" s="1" t="s">
        <v>593</v>
      </c>
      <c r="F171" s="4" t="s">
        <v>340</v>
      </c>
      <c r="G171" s="1" t="s">
        <v>339</v>
      </c>
      <c r="H171" s="1" t="s">
        <v>339</v>
      </c>
      <c r="I171" s="1" t="s">
        <v>339</v>
      </c>
    </row>
    <row r="172" spans="2:9" x14ac:dyDescent="0.25">
      <c r="B172" s="1">
        <v>168</v>
      </c>
      <c r="C172" s="1">
        <v>37</v>
      </c>
      <c r="D172" s="3" t="str">
        <f>VLOOKUP(tabelXPaths[[#This Row],[Tabelnr]], tabelXafTabellen[], 2,FALSE)</f>
        <v>ObSubMut</v>
      </c>
      <c r="E172" s="1" t="s">
        <v>594</v>
      </c>
      <c r="F172" s="4" t="s">
        <v>344</v>
      </c>
      <c r="G172" s="1" t="s">
        <v>343</v>
      </c>
      <c r="H172" s="1" t="s">
        <v>343</v>
      </c>
      <c r="I172" s="1" t="s">
        <v>343</v>
      </c>
    </row>
    <row r="173" spans="2:9" x14ac:dyDescent="0.25">
      <c r="B173" s="1">
        <v>169</v>
      </c>
      <c r="C173" s="1">
        <v>37</v>
      </c>
      <c r="D173" s="3" t="str">
        <f>VLOOKUP(tabelXPaths[[#This Row],[Tabelnr]], tabelXafTabellen[], 2,FALSE)</f>
        <v>ObSubMut</v>
      </c>
      <c r="E173" s="1" t="s">
        <v>567</v>
      </c>
      <c r="F173" s="4" t="s">
        <v>348</v>
      </c>
      <c r="G173" s="1" t="s">
        <v>347</v>
      </c>
      <c r="H173" s="1" t="s">
        <v>347</v>
      </c>
      <c r="I173" s="1" t="s">
        <v>347</v>
      </c>
    </row>
    <row r="174" spans="2:9" x14ac:dyDescent="0.25">
      <c r="B174" s="1">
        <v>170</v>
      </c>
      <c r="C174" s="1">
        <v>37</v>
      </c>
      <c r="D174" s="3" t="str">
        <f>VLOOKUP(tabelXPaths[[#This Row],[Tabelnr]], tabelXafTabellen[], 2,FALSE)</f>
        <v>ObSubMut</v>
      </c>
      <c r="E174" s="1" t="s">
        <v>595</v>
      </c>
      <c r="F174" s="4" t="s">
        <v>351</v>
      </c>
      <c r="G174" s="1" t="s">
        <v>350</v>
      </c>
      <c r="H174" s="1" t="s">
        <v>350</v>
      </c>
      <c r="I174" s="1" t="s">
        <v>350</v>
      </c>
    </row>
    <row r="175" spans="2:9" x14ac:dyDescent="0.25">
      <c r="B175" s="1">
        <v>171</v>
      </c>
      <c r="C175" s="1">
        <v>37</v>
      </c>
      <c r="D175" s="3" t="str">
        <f>VLOOKUP(tabelXPaths[[#This Row],[Tabelnr]], tabelXafTabellen[], 2,FALSE)</f>
        <v>ObSubMut</v>
      </c>
      <c r="E175" s="1" t="s">
        <v>596</v>
      </c>
      <c r="F175" s="4" t="s">
        <v>355</v>
      </c>
      <c r="G175" s="1" t="s">
        <v>354</v>
      </c>
      <c r="H175" s="1" t="s">
        <v>354</v>
      </c>
      <c r="I175" s="1" t="s">
        <v>354</v>
      </c>
    </row>
    <row r="176" spans="2:9" x14ac:dyDescent="0.25">
      <c r="B176" s="1">
        <v>172</v>
      </c>
      <c r="C176" s="1">
        <v>37</v>
      </c>
      <c r="D176" s="3" t="str">
        <f>VLOOKUP(tabelXPaths[[#This Row],[Tabelnr]], tabelXafTabellen[], 2,FALSE)</f>
        <v>ObSubMut</v>
      </c>
      <c r="E176" s="1" t="s">
        <v>597</v>
      </c>
      <c r="F176" s="4" t="s">
        <v>359</v>
      </c>
      <c r="G176" s="1" t="s">
        <v>358</v>
      </c>
      <c r="H176" s="1" t="s">
        <v>358</v>
      </c>
      <c r="I176" s="1" t="s">
        <v>358</v>
      </c>
    </row>
    <row r="177" spans="2:11" x14ac:dyDescent="0.25">
      <c r="B177" s="1">
        <v>173</v>
      </c>
      <c r="C177" s="1">
        <v>37</v>
      </c>
      <c r="D177" s="3" t="str">
        <f>VLOOKUP(tabelXPaths[[#This Row],[Tabelnr]], tabelXafTabellen[], 2,FALSE)</f>
        <v>ObSubMut</v>
      </c>
      <c r="E177" s="1" t="s">
        <v>598</v>
      </c>
      <c r="F177" s="4" t="s">
        <v>363</v>
      </c>
      <c r="G177" s="1" t="s">
        <v>362</v>
      </c>
      <c r="H177" s="1" t="s">
        <v>362</v>
      </c>
      <c r="I177" s="1" t="s">
        <v>362</v>
      </c>
    </row>
    <row r="178" spans="2:11" x14ac:dyDescent="0.25">
      <c r="B178" s="1">
        <v>174</v>
      </c>
      <c r="C178" s="1">
        <v>37</v>
      </c>
      <c r="D178" s="3" t="str">
        <f>VLOOKUP(tabelXPaths[[#This Row],[Tabelnr]], tabelXafTabellen[], 2,FALSE)</f>
        <v>ObSubMut</v>
      </c>
      <c r="E178" s="1" t="s">
        <v>599</v>
      </c>
      <c r="F178" s="4" t="s">
        <v>366</v>
      </c>
      <c r="G178" s="1" t="s">
        <v>365</v>
      </c>
      <c r="H178" s="1" t="s">
        <v>365</v>
      </c>
      <c r="I178" s="1" t="s">
        <v>365</v>
      </c>
    </row>
    <row r="179" spans="2:11" x14ac:dyDescent="0.25">
      <c r="B179" s="1">
        <v>175</v>
      </c>
      <c r="C179" s="1">
        <v>37</v>
      </c>
      <c r="D179" s="3" t="str">
        <f>VLOOKUP(tabelXPaths[[#This Row],[Tabelnr]], tabelXafTabellen[], 2,FALSE)</f>
        <v>ObSubMut</v>
      </c>
      <c r="E179" s="1" t="s">
        <v>600</v>
      </c>
      <c r="F179" s="4" t="s">
        <v>369</v>
      </c>
      <c r="G179" s="1" t="s">
        <v>368</v>
      </c>
      <c r="H179" s="1" t="s">
        <v>368</v>
      </c>
      <c r="I179" s="1" t="s">
        <v>368</v>
      </c>
    </row>
    <row r="180" spans="2:11" x14ac:dyDescent="0.25">
      <c r="B180" s="1">
        <v>176</v>
      </c>
      <c r="C180" s="1">
        <v>1</v>
      </c>
      <c r="D180" s="3" t="str">
        <f>VLOOKUP(tabelXPaths[[#This Row],[Tabelnr]], tabelXafTabellen[], 2,FALSE)</f>
        <v>Alg</v>
      </c>
      <c r="E180" s="1" t="s">
        <v>510</v>
      </c>
      <c r="F180" s="4" t="s">
        <v>284</v>
      </c>
      <c r="G180" s="1" t="s">
        <v>371</v>
      </c>
      <c r="H180" s="1" t="s">
        <v>371</v>
      </c>
      <c r="I180" s="1" t="s">
        <v>371</v>
      </c>
      <c r="J180" s="1">
        <v>47</v>
      </c>
      <c r="K180" s="1" t="s">
        <v>174</v>
      </c>
    </row>
    <row r="181" spans="2:11" x14ac:dyDescent="0.25">
      <c r="B181" s="1">
        <v>177</v>
      </c>
      <c r="C181" s="1">
        <v>1</v>
      </c>
      <c r="D181" s="3" t="str">
        <f>VLOOKUP(tabelXPaths[[#This Row],[Tabelnr]], tabelXafTabellen[], 2,FALSE)</f>
        <v>Alg</v>
      </c>
      <c r="E181" s="1" t="s">
        <v>511</v>
      </c>
      <c r="F181" s="4" t="s">
        <v>177</v>
      </c>
      <c r="G181" s="1" t="s">
        <v>373</v>
      </c>
      <c r="H181" s="1" t="s">
        <v>373</v>
      </c>
      <c r="I181" s="1" t="s">
        <v>373</v>
      </c>
      <c r="J181" s="1">
        <v>48</v>
      </c>
      <c r="K181" s="1" t="s">
        <v>176</v>
      </c>
    </row>
    <row r="182" spans="2:11" x14ac:dyDescent="0.25">
      <c r="B182" s="1">
        <v>178</v>
      </c>
      <c r="C182" s="1">
        <v>1</v>
      </c>
      <c r="D182" s="3" t="str">
        <f>VLOOKUP(tabelXPaths[[#This Row],[Tabelnr]], tabelXafTabellen[], 2,FALSE)</f>
        <v>Alg</v>
      </c>
      <c r="E182" s="1" t="s">
        <v>512</v>
      </c>
      <c r="F182" s="4" t="s">
        <v>180</v>
      </c>
      <c r="G182" s="1" t="s">
        <v>375</v>
      </c>
      <c r="H182" s="1" t="s">
        <v>375</v>
      </c>
      <c r="I182" s="1" t="s">
        <v>375</v>
      </c>
      <c r="J182" s="1">
        <v>49</v>
      </c>
      <c r="K182" s="1" t="s">
        <v>179</v>
      </c>
    </row>
    <row r="183" spans="2:11" x14ac:dyDescent="0.25">
      <c r="B183" s="1">
        <v>179</v>
      </c>
      <c r="C183" s="1">
        <v>39</v>
      </c>
      <c r="D183" s="3" t="str">
        <f>VLOOKUP(tabelXPaths[[#This Row],[Tabelnr]], tabelXafTabellen[], 2,FALSE)</f>
        <v>Db</v>
      </c>
      <c r="E183" s="1" t="s">
        <v>576</v>
      </c>
      <c r="F183" s="4" t="s">
        <v>378</v>
      </c>
      <c r="G183" s="1" t="s">
        <v>377</v>
      </c>
      <c r="H183" s="1" t="s">
        <v>377</v>
      </c>
      <c r="I183" s="1" t="s">
        <v>377</v>
      </c>
      <c r="J183" s="1">
        <v>50</v>
      </c>
      <c r="K183" s="1" t="s">
        <v>182</v>
      </c>
    </row>
    <row r="184" spans="2:11" x14ac:dyDescent="0.25">
      <c r="B184" s="1">
        <v>180</v>
      </c>
      <c r="C184" s="1">
        <v>39</v>
      </c>
      <c r="D184" s="3" t="str">
        <f>VLOOKUP(tabelXPaths[[#This Row],[Tabelnr]], tabelXafTabellen[], 2,FALSE)</f>
        <v>Db</v>
      </c>
      <c r="E184" s="1" t="s">
        <v>482</v>
      </c>
      <c r="F184" s="4" t="s">
        <v>319</v>
      </c>
      <c r="G184" s="1" t="s">
        <v>380</v>
      </c>
      <c r="H184" s="1" t="s">
        <v>380</v>
      </c>
      <c r="I184" s="1" t="s">
        <v>380</v>
      </c>
      <c r="J184" s="1">
        <v>51</v>
      </c>
      <c r="K184" s="1" t="s">
        <v>184</v>
      </c>
    </row>
    <row r="185" spans="2:11" x14ac:dyDescent="0.25">
      <c r="B185" s="1">
        <v>181</v>
      </c>
      <c r="C185" s="1">
        <v>39</v>
      </c>
      <c r="D185" s="3" t="str">
        <f>VLOOKUP(tabelXPaths[[#This Row],[Tabelnr]], tabelXafTabellen[], 2,FALSE)</f>
        <v>Db</v>
      </c>
      <c r="E185" s="1" t="s">
        <v>567</v>
      </c>
      <c r="F185" s="4" t="s">
        <v>383</v>
      </c>
      <c r="G185" s="1" t="s">
        <v>382</v>
      </c>
      <c r="H185" s="1" t="s">
        <v>382</v>
      </c>
      <c r="I185" s="1" t="s">
        <v>382</v>
      </c>
      <c r="J185" s="1">
        <v>52</v>
      </c>
      <c r="K185" s="1" t="s">
        <v>186</v>
      </c>
    </row>
    <row r="186" spans="2:11" x14ac:dyDescent="0.25">
      <c r="B186" s="1">
        <v>182</v>
      </c>
      <c r="C186" s="1">
        <v>39</v>
      </c>
      <c r="D186" s="3" t="str">
        <f>VLOOKUP(tabelXPaths[[#This Row],[Tabelnr]], tabelXafTabellen[], 2,FALSE)</f>
        <v>Db</v>
      </c>
      <c r="E186" s="1" t="s">
        <v>601</v>
      </c>
      <c r="F186" s="4" t="s">
        <v>386</v>
      </c>
      <c r="G186" s="1" t="s">
        <v>385</v>
      </c>
      <c r="H186" s="1" t="s">
        <v>385</v>
      </c>
      <c r="I186" s="1" t="s">
        <v>385</v>
      </c>
    </row>
    <row r="187" spans="2:11" x14ac:dyDescent="0.25">
      <c r="B187" s="1">
        <v>183</v>
      </c>
      <c r="C187" s="1">
        <v>39</v>
      </c>
      <c r="D187" s="3" t="str">
        <f>VLOOKUP(tabelXPaths[[#This Row],[Tabelnr]], tabelXafTabellen[], 2,FALSE)</f>
        <v>Db</v>
      </c>
      <c r="E187" s="1" t="s">
        <v>561</v>
      </c>
      <c r="F187" s="4" t="s">
        <v>194</v>
      </c>
      <c r="G187" s="1" t="s">
        <v>388</v>
      </c>
      <c r="H187" s="1" t="s">
        <v>388</v>
      </c>
      <c r="I187" s="1" t="s">
        <v>388</v>
      </c>
    </row>
    <row r="188" spans="2:11" x14ac:dyDescent="0.25">
      <c r="B188" s="1">
        <v>184</v>
      </c>
      <c r="C188" s="1">
        <v>40</v>
      </c>
      <c r="D188" s="3" t="str">
        <f>VLOOKUP(tabelXPaths[[#This Row],[Tabelnr]], tabelXafTabellen[], 2,FALSE)</f>
        <v>Bk</v>
      </c>
      <c r="E188" s="1" t="s">
        <v>0</v>
      </c>
      <c r="F188" s="4" t="s">
        <v>291</v>
      </c>
      <c r="G188" s="1" t="s">
        <v>390</v>
      </c>
      <c r="H188" s="1" t="s">
        <v>390</v>
      </c>
      <c r="I188" s="1" t="s">
        <v>390</v>
      </c>
      <c r="J188" s="1">
        <v>53</v>
      </c>
      <c r="K188" s="1" t="s">
        <v>188</v>
      </c>
    </row>
    <row r="189" spans="2:11" x14ac:dyDescent="0.25">
      <c r="B189" s="1">
        <v>185</v>
      </c>
      <c r="C189" s="1">
        <v>40</v>
      </c>
      <c r="D189" s="3" t="str">
        <f>VLOOKUP(tabelXPaths[[#This Row],[Tabelnr]], tabelXafTabellen[], 2,FALSE)</f>
        <v>Bk</v>
      </c>
      <c r="E189" s="1" t="s">
        <v>575</v>
      </c>
      <c r="F189" s="4" t="s">
        <v>319</v>
      </c>
      <c r="G189" s="1" t="s">
        <v>392</v>
      </c>
      <c r="H189" s="1" t="s">
        <v>392</v>
      </c>
      <c r="I189" s="1" t="s">
        <v>392</v>
      </c>
      <c r="J189" s="1">
        <v>54</v>
      </c>
      <c r="K189" s="1" t="s">
        <v>190</v>
      </c>
    </row>
    <row r="190" spans="2:11" x14ac:dyDescent="0.25">
      <c r="B190" s="1">
        <v>186</v>
      </c>
      <c r="C190" s="1">
        <v>40</v>
      </c>
      <c r="D190" s="3" t="str">
        <f>VLOOKUP(tabelXPaths[[#This Row],[Tabelnr]], tabelXafTabellen[], 2,FALSE)</f>
        <v>Bk</v>
      </c>
      <c r="E190" s="1" t="s">
        <v>500</v>
      </c>
      <c r="F190" s="4" t="s">
        <v>258</v>
      </c>
      <c r="G190" s="1" t="s">
        <v>394</v>
      </c>
      <c r="H190" s="1" t="s">
        <v>394</v>
      </c>
      <c r="I190" s="1" t="s">
        <v>394</v>
      </c>
      <c r="J190" s="1">
        <v>55</v>
      </c>
      <c r="K190" s="1" t="s">
        <v>192</v>
      </c>
    </row>
    <row r="191" spans="2:11" x14ac:dyDescent="0.25">
      <c r="B191" s="1">
        <v>187</v>
      </c>
      <c r="C191" s="1">
        <v>40</v>
      </c>
      <c r="D191" s="3" t="str">
        <f>VLOOKUP(tabelXPaths[[#This Row],[Tabelnr]], tabelXafTabellen[], 2,FALSE)</f>
        <v>Bk</v>
      </c>
      <c r="E191" s="1" t="s">
        <v>583</v>
      </c>
      <c r="F191" s="4" t="s">
        <v>396</v>
      </c>
      <c r="G191" s="1" t="s">
        <v>395</v>
      </c>
      <c r="H191" s="1" t="s">
        <v>395</v>
      </c>
      <c r="I191" s="1" t="s">
        <v>395</v>
      </c>
      <c r="J191" s="1">
        <v>56</v>
      </c>
      <c r="K191" s="1" t="s">
        <v>195</v>
      </c>
    </row>
    <row r="192" spans="2:11" x14ac:dyDescent="0.25">
      <c r="B192" s="1">
        <v>188</v>
      </c>
      <c r="C192" s="1">
        <v>40</v>
      </c>
      <c r="D192" s="3" t="str">
        <f>VLOOKUP(tabelXPaths[[#This Row],[Tabelnr]], tabelXafTabellen[], 2,FALSE)</f>
        <v>Bk</v>
      </c>
      <c r="E192" s="1" t="s">
        <v>584</v>
      </c>
      <c r="F192" s="4" t="s">
        <v>296</v>
      </c>
      <c r="G192" s="1" t="s">
        <v>397</v>
      </c>
      <c r="H192" s="1" t="s">
        <v>397</v>
      </c>
      <c r="I192" s="1" t="s">
        <v>397</v>
      </c>
    </row>
    <row r="193" spans="2:12" x14ac:dyDescent="0.25">
      <c r="B193" s="1">
        <v>189</v>
      </c>
      <c r="C193" s="1">
        <v>40</v>
      </c>
      <c r="D193" s="3" t="str">
        <f>VLOOKUP(tabelXPaths[[#This Row],[Tabelnr]], tabelXafTabellen[], 2,FALSE)</f>
        <v>Bk</v>
      </c>
      <c r="E193" s="1" t="s">
        <v>585</v>
      </c>
      <c r="F193" s="4" t="s">
        <v>299</v>
      </c>
      <c r="G193" s="1" t="s">
        <v>398</v>
      </c>
      <c r="H193" s="1" t="s">
        <v>398</v>
      </c>
      <c r="I193" s="1" t="s">
        <v>398</v>
      </c>
    </row>
    <row r="194" spans="2:12" x14ac:dyDescent="0.25">
      <c r="B194" s="1">
        <v>190</v>
      </c>
      <c r="C194" s="1">
        <v>40</v>
      </c>
      <c r="D194" s="3" t="str">
        <f>VLOOKUP(tabelXPaths[[#This Row],[Tabelnr]], tabelXafTabellen[], 2,FALSE)</f>
        <v>Bk</v>
      </c>
      <c r="E194" s="1" t="s">
        <v>602</v>
      </c>
      <c r="F194" s="4" t="s">
        <v>199</v>
      </c>
      <c r="G194" s="1" t="s">
        <v>399</v>
      </c>
      <c r="H194" s="1" t="s">
        <v>399</v>
      </c>
      <c r="I194" s="1" t="s">
        <v>399</v>
      </c>
      <c r="J194" s="1">
        <v>57</v>
      </c>
      <c r="K194" s="1" t="s">
        <v>198</v>
      </c>
    </row>
    <row r="195" spans="2:12" x14ac:dyDescent="0.25">
      <c r="B195" s="1">
        <v>191</v>
      </c>
      <c r="C195" s="1">
        <v>40</v>
      </c>
      <c r="D195" s="3" t="str">
        <f>VLOOKUP(tabelXPaths[[#This Row],[Tabelnr]], tabelXafTabellen[], 2,FALSE)</f>
        <v>Bk</v>
      </c>
      <c r="E195" s="1" t="s">
        <v>603</v>
      </c>
      <c r="F195" s="4" t="s">
        <v>210</v>
      </c>
      <c r="G195" s="1" t="s">
        <v>463</v>
      </c>
    </row>
    <row r="196" spans="2:12" x14ac:dyDescent="0.25">
      <c r="B196" s="1">
        <v>192</v>
      </c>
      <c r="C196" s="1">
        <v>41</v>
      </c>
      <c r="D196" s="3" t="str">
        <f>VLOOKUP(tabelXPaths[[#This Row],[Tabelnr]], tabelXafTabellen[], 2,FALSE)</f>
        <v>Mut</v>
      </c>
      <c r="E196" s="1" t="s">
        <v>0</v>
      </c>
      <c r="F196" s="4" t="s">
        <v>291</v>
      </c>
      <c r="G196" s="1" t="s">
        <v>400</v>
      </c>
      <c r="H196" s="1" t="s">
        <v>400</v>
      </c>
      <c r="I196" s="1" t="s">
        <v>400</v>
      </c>
      <c r="J196" s="1">
        <v>58</v>
      </c>
      <c r="K196" s="1" t="s">
        <v>202</v>
      </c>
    </row>
    <row r="197" spans="2:12" x14ac:dyDescent="0.25">
      <c r="B197" s="1">
        <v>193</v>
      </c>
      <c r="C197" s="1">
        <v>41</v>
      </c>
      <c r="D197" s="3" t="str">
        <f>VLOOKUP(tabelXPaths[[#This Row],[Tabelnr]], tabelXafTabellen[], 2,FALSE)</f>
        <v>Mut</v>
      </c>
      <c r="E197" s="1" t="s">
        <v>496</v>
      </c>
      <c r="F197" s="4" t="s">
        <v>201</v>
      </c>
      <c r="G197" s="1" t="s">
        <v>401</v>
      </c>
      <c r="H197" s="1" t="s">
        <v>401</v>
      </c>
      <c r="I197" s="1" t="s">
        <v>401</v>
      </c>
      <c r="J197" s="1">
        <v>59</v>
      </c>
      <c r="K197" s="1" t="s">
        <v>205</v>
      </c>
    </row>
    <row r="198" spans="2:12" x14ac:dyDescent="0.25">
      <c r="B198" s="1">
        <v>194</v>
      </c>
      <c r="C198" s="1">
        <v>41</v>
      </c>
      <c r="D198" s="3" t="str">
        <f>VLOOKUP(tabelXPaths[[#This Row],[Tabelnr]], tabelXafTabellen[], 2,FALSE)</f>
        <v>Mut</v>
      </c>
      <c r="E198" s="1" t="s">
        <v>587</v>
      </c>
      <c r="F198" s="4" t="s">
        <v>326</v>
      </c>
      <c r="G198" s="1" t="s">
        <v>402</v>
      </c>
      <c r="H198" s="1" t="s">
        <v>402</v>
      </c>
      <c r="I198" s="1" t="s">
        <v>402</v>
      </c>
      <c r="J198" s="1">
        <v>61</v>
      </c>
      <c r="K198" s="1" t="s">
        <v>213</v>
      </c>
    </row>
    <row r="199" spans="2:12" x14ac:dyDescent="0.25">
      <c r="B199" s="1">
        <v>195</v>
      </c>
      <c r="C199" s="1">
        <v>41</v>
      </c>
      <c r="D199" s="3" t="str">
        <f>VLOOKUP(tabelXPaths[[#This Row],[Tabelnr]], tabelXafTabellen[], 2,FALSE)</f>
        <v>Mut</v>
      </c>
      <c r="E199" s="1" t="s">
        <v>583</v>
      </c>
      <c r="F199" s="4" t="s">
        <v>404</v>
      </c>
      <c r="G199" s="1" t="s">
        <v>403</v>
      </c>
      <c r="H199" s="1" t="s">
        <v>403</v>
      </c>
      <c r="I199" s="1" t="s">
        <v>403</v>
      </c>
      <c r="J199" s="1">
        <v>62</v>
      </c>
      <c r="K199" s="1" t="s">
        <v>217</v>
      </c>
    </row>
    <row r="200" spans="2:12" x14ac:dyDescent="0.25">
      <c r="B200" s="1">
        <v>196</v>
      </c>
      <c r="C200" s="1">
        <v>41</v>
      </c>
      <c r="D200" s="3" t="str">
        <f>VLOOKUP(tabelXPaths[[#This Row],[Tabelnr]], tabelXafTabellen[], 2,FALSE)</f>
        <v>Mut</v>
      </c>
      <c r="E200" s="1" t="s">
        <v>575</v>
      </c>
      <c r="F200" s="4" t="s">
        <v>319</v>
      </c>
      <c r="G200" s="1" t="s">
        <v>405</v>
      </c>
      <c r="H200" s="1" t="s">
        <v>405</v>
      </c>
      <c r="I200" s="1" t="s">
        <v>405</v>
      </c>
      <c r="J200" s="1">
        <v>63</v>
      </c>
      <c r="K200" s="1" t="s">
        <v>221</v>
      </c>
    </row>
    <row r="201" spans="2:12" x14ac:dyDescent="0.25">
      <c r="B201" s="1">
        <v>197</v>
      </c>
      <c r="C201" s="1">
        <v>41</v>
      </c>
      <c r="D201" s="3" t="str">
        <f>VLOOKUP(tabelXPaths[[#This Row],[Tabelnr]], tabelXafTabellen[], 2,FALSE)</f>
        <v>Mut</v>
      </c>
      <c r="E201" s="1" t="s">
        <v>584</v>
      </c>
      <c r="F201" s="4" t="s">
        <v>296</v>
      </c>
      <c r="G201" s="1" t="s">
        <v>406</v>
      </c>
      <c r="H201" s="1" t="s">
        <v>406</v>
      </c>
      <c r="I201" s="1" t="s">
        <v>406</v>
      </c>
      <c r="J201" s="1">
        <v>64</v>
      </c>
      <c r="K201" s="18" t="s">
        <v>224</v>
      </c>
      <c r="L201" s="1" t="s">
        <v>227</v>
      </c>
    </row>
    <row r="202" spans="2:12" x14ac:dyDescent="0.25">
      <c r="B202" s="1">
        <v>198</v>
      </c>
      <c r="C202" s="1">
        <v>41</v>
      </c>
      <c r="D202" s="3" t="str">
        <f>VLOOKUP(tabelXPaths[[#This Row],[Tabelnr]], tabelXafTabellen[], 2,FALSE)</f>
        <v>Mut</v>
      </c>
      <c r="E202" s="1" t="s">
        <v>585</v>
      </c>
      <c r="F202" s="4" t="s">
        <v>299</v>
      </c>
      <c r="G202" s="1" t="s">
        <v>407</v>
      </c>
      <c r="H202" s="1" t="s">
        <v>407</v>
      </c>
      <c r="I202" s="1" t="s">
        <v>407</v>
      </c>
    </row>
    <row r="203" spans="2:12" x14ac:dyDescent="0.25">
      <c r="B203" s="1">
        <v>199</v>
      </c>
      <c r="C203" s="1">
        <v>41</v>
      </c>
      <c r="D203" s="3" t="str">
        <f>VLOOKUP(tabelXPaths[[#This Row],[Tabelnr]], tabelXafTabellen[], 2,FALSE)</f>
        <v>Mut</v>
      </c>
      <c r="E203" s="1" t="s">
        <v>588</v>
      </c>
      <c r="F203" s="4" t="s">
        <v>329</v>
      </c>
      <c r="G203" s="1" t="s">
        <v>464</v>
      </c>
    </row>
    <row r="204" spans="2:12" x14ac:dyDescent="0.25">
      <c r="B204" s="1">
        <v>200</v>
      </c>
      <c r="C204" s="1">
        <v>41</v>
      </c>
      <c r="D204" s="3" t="str">
        <f>VLOOKUP(tabelXPaths[[#This Row],[Tabelnr]], tabelXafTabellen[], 2,FALSE)</f>
        <v>Mut</v>
      </c>
      <c r="E204" s="1" t="s">
        <v>589</v>
      </c>
      <c r="F204" s="4" t="s">
        <v>438</v>
      </c>
      <c r="G204" s="1" t="s">
        <v>465</v>
      </c>
    </row>
    <row r="205" spans="2:12" x14ac:dyDescent="0.25">
      <c r="B205" s="1">
        <v>201</v>
      </c>
      <c r="C205" s="1">
        <v>41</v>
      </c>
      <c r="D205" s="3" t="str">
        <f>VLOOKUP(tabelXPaths[[#This Row],[Tabelnr]], tabelXafTabellen[], 2,FALSE)</f>
        <v>Mut</v>
      </c>
      <c r="E205" s="1" t="s">
        <v>495</v>
      </c>
      <c r="F205" s="4" t="s">
        <v>107</v>
      </c>
      <c r="G205" s="1" t="s">
        <v>408</v>
      </c>
      <c r="H205" s="1" t="s">
        <v>408</v>
      </c>
      <c r="I205" s="1" t="s">
        <v>408</v>
      </c>
      <c r="J205" s="1">
        <v>60</v>
      </c>
      <c r="K205" s="1" t="s">
        <v>208</v>
      </c>
    </row>
    <row r="206" spans="2:12" x14ac:dyDescent="0.25">
      <c r="B206" s="1">
        <v>202</v>
      </c>
      <c r="C206" s="1">
        <v>41</v>
      </c>
      <c r="D206" s="3" t="str">
        <f>VLOOKUP(tabelXPaths[[#This Row],[Tabelnr]], tabelXafTabellen[], 2,FALSE)</f>
        <v>Mut</v>
      </c>
      <c r="E206" s="1" t="s">
        <v>590</v>
      </c>
      <c r="F206" s="4" t="s">
        <v>332</v>
      </c>
      <c r="G206" s="1" t="s">
        <v>409</v>
      </c>
      <c r="H206" s="1" t="s">
        <v>409</v>
      </c>
      <c r="I206" s="1" t="s">
        <v>409</v>
      </c>
    </row>
    <row r="207" spans="2:12" x14ac:dyDescent="0.25">
      <c r="B207" s="1">
        <v>203</v>
      </c>
      <c r="C207" s="1">
        <v>41</v>
      </c>
      <c r="D207" s="3" t="str">
        <f>VLOOKUP(tabelXPaths[[#This Row],[Tabelnr]], tabelXafTabellen[], 2,FALSE)</f>
        <v>Mut</v>
      </c>
      <c r="E207" s="1" t="s">
        <v>604</v>
      </c>
      <c r="F207" s="4" t="s">
        <v>467</v>
      </c>
      <c r="G207" s="1" t="s">
        <v>466</v>
      </c>
    </row>
    <row r="208" spans="2:12" x14ac:dyDescent="0.25">
      <c r="B208" s="1">
        <v>204</v>
      </c>
      <c r="C208" s="1">
        <v>41</v>
      </c>
      <c r="D208" s="3" t="str">
        <f>VLOOKUP(tabelXPaths[[#This Row],[Tabelnr]], tabelXafTabellen[], 2,FALSE)</f>
        <v>Mut</v>
      </c>
      <c r="E208" s="1" t="s">
        <v>605</v>
      </c>
      <c r="F208" s="4" t="s">
        <v>469</v>
      </c>
      <c r="G208" s="1" t="s">
        <v>468</v>
      </c>
    </row>
    <row r="209" spans="2:12" x14ac:dyDescent="0.25">
      <c r="B209" s="1">
        <v>205</v>
      </c>
      <c r="C209" s="1">
        <v>41</v>
      </c>
      <c r="D209" s="3" t="str">
        <f>VLOOKUP(tabelXPaths[[#This Row],[Tabelnr]], tabelXafTabellen[], 2,FALSE)</f>
        <v>Mut</v>
      </c>
      <c r="E209" s="1" t="s">
        <v>606</v>
      </c>
      <c r="F209" s="4" t="s">
        <v>471</v>
      </c>
      <c r="G209" s="1" t="s">
        <v>470</v>
      </c>
    </row>
    <row r="210" spans="2:12" x14ac:dyDescent="0.25">
      <c r="B210" s="1">
        <v>206</v>
      </c>
      <c r="C210" s="1">
        <v>41</v>
      </c>
      <c r="D210" s="3" t="str">
        <f>VLOOKUP(tabelXPaths[[#This Row],[Tabelnr]], tabelXafTabellen[], 2,FALSE)</f>
        <v>Mut</v>
      </c>
      <c r="E210" s="1" t="s">
        <v>595</v>
      </c>
      <c r="F210" s="4" t="s">
        <v>351</v>
      </c>
      <c r="G210" s="1" t="s">
        <v>410</v>
      </c>
      <c r="H210" s="1" t="s">
        <v>410</v>
      </c>
      <c r="I210" s="1" t="s">
        <v>410</v>
      </c>
      <c r="J210" s="1">
        <v>66</v>
      </c>
      <c r="K210" s="1" t="s">
        <v>231</v>
      </c>
    </row>
    <row r="211" spans="2:12" x14ac:dyDescent="0.25">
      <c r="B211" s="1">
        <v>207</v>
      </c>
      <c r="C211" s="1">
        <v>41</v>
      </c>
      <c r="D211" s="3" t="str">
        <f>VLOOKUP(tabelXPaths[[#This Row],[Tabelnr]], tabelXafTabellen[], 2,FALSE)</f>
        <v>Mut</v>
      </c>
      <c r="E211" s="1" t="s">
        <v>596</v>
      </c>
      <c r="F211" s="4" t="s">
        <v>355</v>
      </c>
      <c r="G211" s="1" t="s">
        <v>411</v>
      </c>
      <c r="H211" s="1" t="s">
        <v>411</v>
      </c>
      <c r="I211" s="1" t="s">
        <v>411</v>
      </c>
      <c r="J211" s="1">
        <v>67</v>
      </c>
      <c r="K211" s="1" t="s">
        <v>235</v>
      </c>
    </row>
    <row r="212" spans="2:12" x14ac:dyDescent="0.25">
      <c r="B212" s="1">
        <v>208</v>
      </c>
      <c r="C212" s="1">
        <v>41</v>
      </c>
      <c r="D212" s="3" t="str">
        <f>VLOOKUP(tabelXPaths[[#This Row],[Tabelnr]], tabelXafTabellen[], 2,FALSE)</f>
        <v>Mut</v>
      </c>
      <c r="E212" s="1" t="s">
        <v>597</v>
      </c>
      <c r="F212" s="4" t="s">
        <v>359</v>
      </c>
      <c r="G212" s="1" t="s">
        <v>412</v>
      </c>
      <c r="H212" s="1" t="s">
        <v>412</v>
      </c>
      <c r="I212" s="1" t="s">
        <v>412</v>
      </c>
      <c r="J212" s="1">
        <v>68</v>
      </c>
      <c r="K212" s="1" t="s">
        <v>239</v>
      </c>
    </row>
    <row r="213" spans="2:12" x14ac:dyDescent="0.25">
      <c r="B213" s="1">
        <v>209</v>
      </c>
      <c r="C213" s="1">
        <v>41</v>
      </c>
      <c r="D213" s="3" t="str">
        <f>VLOOKUP(tabelXPaths[[#This Row],[Tabelnr]], tabelXafTabellen[], 2,FALSE)</f>
        <v>Mut</v>
      </c>
      <c r="E213" s="1" t="s">
        <v>598</v>
      </c>
      <c r="F213" s="4" t="s">
        <v>363</v>
      </c>
      <c r="G213" s="1" t="s">
        <v>413</v>
      </c>
      <c r="H213" s="1" t="s">
        <v>413</v>
      </c>
      <c r="I213" s="1" t="s">
        <v>413</v>
      </c>
    </row>
    <row r="214" spans="2:12" x14ac:dyDescent="0.25">
      <c r="B214" s="1">
        <v>210</v>
      </c>
      <c r="C214" s="1">
        <v>41</v>
      </c>
      <c r="D214" s="3" t="str">
        <f>VLOOKUP(tabelXPaths[[#This Row],[Tabelnr]], tabelXafTabellen[], 2,FALSE)</f>
        <v>Mut</v>
      </c>
      <c r="E214" s="1" t="s">
        <v>607</v>
      </c>
      <c r="F214" s="4" t="s">
        <v>473</v>
      </c>
      <c r="G214" s="1" t="s">
        <v>472</v>
      </c>
    </row>
    <row r="215" spans="2:12" x14ac:dyDescent="0.25">
      <c r="B215" s="1">
        <v>211</v>
      </c>
      <c r="C215" s="1">
        <v>41</v>
      </c>
      <c r="D215" s="3" t="str">
        <f>VLOOKUP(tabelXPaths[[#This Row],[Tabelnr]], tabelXafTabellen[], 2,FALSE)</f>
        <v>Mut</v>
      </c>
      <c r="E215" s="1" t="s">
        <v>599</v>
      </c>
      <c r="F215" s="4" t="s">
        <v>366</v>
      </c>
      <c r="G215" s="1" t="s">
        <v>414</v>
      </c>
      <c r="H215" s="1" t="s">
        <v>414</v>
      </c>
      <c r="I215" s="1" t="s">
        <v>414</v>
      </c>
    </row>
    <row r="216" spans="2:12" x14ac:dyDescent="0.25">
      <c r="B216" s="1">
        <v>212</v>
      </c>
      <c r="C216" s="1">
        <v>41</v>
      </c>
      <c r="D216" s="3" t="str">
        <f>VLOOKUP(tabelXPaths[[#This Row],[Tabelnr]], tabelXafTabellen[], 2,FALSE)</f>
        <v>Mut</v>
      </c>
      <c r="E216" s="1" t="s">
        <v>600</v>
      </c>
      <c r="F216" s="4" t="s">
        <v>369</v>
      </c>
      <c r="G216" s="1" t="s">
        <v>415</v>
      </c>
      <c r="H216" s="1" t="s">
        <v>415</v>
      </c>
      <c r="I216" s="1" t="s">
        <v>415</v>
      </c>
    </row>
    <row r="217" spans="2:12" x14ac:dyDescent="0.25">
      <c r="B217" s="1">
        <v>213</v>
      </c>
      <c r="C217" s="1">
        <v>41</v>
      </c>
      <c r="D217" s="3" t="str">
        <f>VLOOKUP(tabelXPaths[[#This Row],[Tabelnr]], tabelXafTabellen[], 2,FALSE)</f>
        <v>Mut</v>
      </c>
      <c r="E217" s="1" t="s">
        <v>561</v>
      </c>
      <c r="F217" s="4" t="s">
        <v>194</v>
      </c>
      <c r="G217" s="1" t="s">
        <v>474</v>
      </c>
    </row>
    <row r="218" spans="2:12" x14ac:dyDescent="0.25">
      <c r="B218" s="1">
        <v>214</v>
      </c>
      <c r="C218" s="1">
        <v>41</v>
      </c>
      <c r="D218" s="3" t="str">
        <f>VLOOKUP(tabelXPaths[[#This Row],[Tabelnr]], tabelXafTabellen[], 2,FALSE)</f>
        <v>Mut</v>
      </c>
      <c r="E218" s="1" t="s">
        <v>562</v>
      </c>
      <c r="F218" s="4" t="s">
        <v>197</v>
      </c>
      <c r="G218" s="1" t="s">
        <v>475</v>
      </c>
    </row>
    <row r="219" spans="2:12" x14ac:dyDescent="0.25">
      <c r="B219" s="1">
        <v>215</v>
      </c>
      <c r="C219" s="1">
        <v>42</v>
      </c>
      <c r="D219" s="3" t="str">
        <f>VLOOKUP(tabelXPaths[[#This Row],[Tabelnr]], tabelXafTabellen[], 2,FALSE)</f>
        <v>Btw</v>
      </c>
      <c r="E219" s="1" t="s">
        <v>576</v>
      </c>
      <c r="F219" s="4" t="s">
        <v>242</v>
      </c>
      <c r="G219" s="1" t="s">
        <v>416</v>
      </c>
      <c r="H219" s="1" t="s">
        <v>416</v>
      </c>
      <c r="I219" s="1" t="s">
        <v>416</v>
      </c>
      <c r="J219" s="1">
        <v>69</v>
      </c>
      <c r="K219" s="1" t="s">
        <v>243</v>
      </c>
    </row>
    <row r="220" spans="2:12" x14ac:dyDescent="0.25">
      <c r="B220" s="1">
        <v>216</v>
      </c>
      <c r="C220" s="1">
        <v>42</v>
      </c>
      <c r="D220" s="3" t="str">
        <f>VLOOKUP(tabelXPaths[[#This Row],[Tabelnr]], tabelXafTabellen[], 2,FALSE)</f>
        <v>Btw</v>
      </c>
      <c r="E220" s="1" t="s">
        <v>608</v>
      </c>
      <c r="F220" s="4" t="s">
        <v>418</v>
      </c>
      <c r="G220" s="1" t="s">
        <v>417</v>
      </c>
      <c r="H220" s="1" t="s">
        <v>417</v>
      </c>
      <c r="I220" s="1" t="s">
        <v>417</v>
      </c>
      <c r="J220" s="1">
        <v>70</v>
      </c>
      <c r="K220" s="18" t="s">
        <v>247</v>
      </c>
      <c r="L220" s="1" t="s">
        <v>251</v>
      </c>
    </row>
    <row r="221" spans="2:12" x14ac:dyDescent="0.25">
      <c r="B221" s="1">
        <v>217</v>
      </c>
      <c r="C221" s="1">
        <v>42</v>
      </c>
      <c r="D221" s="3" t="str">
        <f>VLOOKUP(tabelXPaths[[#This Row],[Tabelnr]], tabelXafTabellen[], 2,FALSE)</f>
        <v>Btw</v>
      </c>
      <c r="E221" s="1" t="s">
        <v>584</v>
      </c>
      <c r="F221" s="4" t="s">
        <v>420</v>
      </c>
      <c r="G221" s="1" t="s">
        <v>419</v>
      </c>
      <c r="H221" s="1" t="s">
        <v>419</v>
      </c>
      <c r="I221" s="1" t="s">
        <v>419</v>
      </c>
    </row>
    <row r="222" spans="2:12" x14ac:dyDescent="0.25">
      <c r="B222" s="1">
        <v>218</v>
      </c>
      <c r="C222" s="1">
        <v>42</v>
      </c>
      <c r="D222" s="3" t="str">
        <f>VLOOKUP(tabelXPaths[[#This Row],[Tabelnr]], tabelXafTabellen[], 2,FALSE)</f>
        <v>Btw</v>
      </c>
      <c r="E222" s="1" t="s">
        <v>585</v>
      </c>
      <c r="F222" s="4" t="s">
        <v>422</v>
      </c>
      <c r="G222" s="1" t="s">
        <v>421</v>
      </c>
      <c r="H222" s="1" t="s">
        <v>421</v>
      </c>
      <c r="I222" s="1" t="s">
        <v>421</v>
      </c>
    </row>
    <row r="223" spans="2:12" x14ac:dyDescent="0.25">
      <c r="B223" s="1">
        <v>219</v>
      </c>
      <c r="C223" s="1">
        <v>41</v>
      </c>
      <c r="D223" s="1" t="str">
        <f>VLOOKUP(tabelXPaths[[#This Row],[Tabelnr]], tabelXafTabellen[], 2,FALSE)</f>
        <v>Mut</v>
      </c>
      <c r="E223" s="1" t="s">
        <v>609</v>
      </c>
      <c r="F223" s="4" t="s">
        <v>58</v>
      </c>
      <c r="G223" s="1" t="s">
        <v>423</v>
      </c>
      <c r="H223" s="1" t="s">
        <v>423</v>
      </c>
      <c r="I223" s="1" t="s">
        <v>423</v>
      </c>
      <c r="J223" s="1">
        <v>72</v>
      </c>
      <c r="K223" s="1" t="s">
        <v>255</v>
      </c>
    </row>
    <row r="224" spans="2:12" x14ac:dyDescent="0.25">
      <c r="B224" s="1">
        <v>220</v>
      </c>
      <c r="C224" s="1">
        <v>41</v>
      </c>
      <c r="D224" s="1" t="str">
        <f>VLOOKUP(tabelXPaths[[#This Row],[Tabelnr]], tabelXafTabellen[], 2,FALSE)</f>
        <v>Mut</v>
      </c>
      <c r="E224" s="1" t="s">
        <v>610</v>
      </c>
      <c r="F224" s="4" t="s">
        <v>425</v>
      </c>
      <c r="G224" s="1" t="s">
        <v>424</v>
      </c>
      <c r="H224" s="1" t="s">
        <v>424</v>
      </c>
      <c r="I224" s="1" t="s">
        <v>424</v>
      </c>
      <c r="J224" s="1">
        <v>73</v>
      </c>
      <c r="K224" s="18" t="s">
        <v>259</v>
      </c>
      <c r="L224" s="1" t="s">
        <v>263</v>
      </c>
    </row>
    <row r="225" spans="2:9" x14ac:dyDescent="0.25">
      <c r="B225" s="1">
        <v>221</v>
      </c>
      <c r="C225" s="1">
        <v>45</v>
      </c>
      <c r="D225" s="3" t="str">
        <f>VLOOKUP(tabelXPaths[[#This Row],[Tabelnr]], tabelXafTabellen[], 2,FALSE)</f>
        <v>Sub</v>
      </c>
      <c r="E225" s="1" t="s">
        <v>557</v>
      </c>
      <c r="F225" s="4" t="s">
        <v>302</v>
      </c>
      <c r="G225" s="1" t="s">
        <v>426</v>
      </c>
      <c r="H225" s="1" t="s">
        <v>426</v>
      </c>
      <c r="I225" s="1" t="s">
        <v>426</v>
      </c>
    </row>
    <row r="226" spans="2:9" x14ac:dyDescent="0.25">
      <c r="B226" s="1">
        <v>222</v>
      </c>
      <c r="C226" s="1">
        <v>45</v>
      </c>
      <c r="D226" s="3" t="str">
        <f>VLOOKUP(tabelXPaths[[#This Row],[Tabelnr]], tabelXafTabellen[], 2,FALSE)</f>
        <v>Sub</v>
      </c>
      <c r="E226" s="1" t="s">
        <v>575</v>
      </c>
      <c r="F226" s="4" t="s">
        <v>305</v>
      </c>
      <c r="G226" s="1" t="s">
        <v>427</v>
      </c>
      <c r="H226" s="1" t="s">
        <v>427</v>
      </c>
      <c r="I226" s="1" t="s">
        <v>427</v>
      </c>
    </row>
    <row r="227" spans="2:9" x14ac:dyDescent="0.25">
      <c r="B227" s="1">
        <v>223</v>
      </c>
      <c r="C227" s="1">
        <v>45</v>
      </c>
      <c r="D227" s="3" t="str">
        <f>VLOOKUP(tabelXPaths[[#This Row],[Tabelnr]], tabelXafTabellen[], 2,FALSE)</f>
        <v>Sub</v>
      </c>
      <c r="E227" s="1" t="s">
        <v>510</v>
      </c>
      <c r="F227" s="4" t="s">
        <v>284</v>
      </c>
      <c r="G227" s="1" t="s">
        <v>428</v>
      </c>
      <c r="H227" s="1" t="s">
        <v>428</v>
      </c>
      <c r="I227" s="1" t="s">
        <v>428</v>
      </c>
    </row>
    <row r="228" spans="2:9" x14ac:dyDescent="0.25">
      <c r="B228" s="1">
        <v>224</v>
      </c>
      <c r="C228" s="1">
        <v>45</v>
      </c>
      <c r="D228" s="3" t="str">
        <f>VLOOKUP(tabelXPaths[[#This Row],[Tabelnr]], tabelXafTabellen[], 2,FALSE)</f>
        <v>Sub</v>
      </c>
      <c r="E228" s="1" t="s">
        <v>511</v>
      </c>
      <c r="F228" s="4" t="s">
        <v>177</v>
      </c>
      <c r="G228" s="1" t="s">
        <v>429</v>
      </c>
      <c r="H228" s="1" t="s">
        <v>429</v>
      </c>
      <c r="I228" s="1" t="s">
        <v>429</v>
      </c>
    </row>
    <row r="229" spans="2:9" x14ac:dyDescent="0.25">
      <c r="B229" s="1">
        <v>225</v>
      </c>
      <c r="C229" s="1">
        <v>45</v>
      </c>
      <c r="D229" s="3" t="str">
        <f>VLOOKUP(tabelXPaths[[#This Row],[Tabelnr]], tabelXafTabellen[], 2,FALSE)</f>
        <v>Sub</v>
      </c>
      <c r="E229" s="1" t="s">
        <v>512</v>
      </c>
      <c r="F229" s="4" t="s">
        <v>180</v>
      </c>
      <c r="G229" s="1" t="s">
        <v>430</v>
      </c>
      <c r="H229" s="1" t="s">
        <v>430</v>
      </c>
      <c r="I229" s="1" t="s">
        <v>430</v>
      </c>
    </row>
    <row r="230" spans="2:9" x14ac:dyDescent="0.25">
      <c r="B230" s="1">
        <v>226</v>
      </c>
      <c r="C230" s="1">
        <v>46</v>
      </c>
      <c r="D230" s="3" t="str">
        <f>VLOOKUP(tabelXPaths[[#This Row],[Tabelnr]], tabelXafTabellen[], 2,FALSE)</f>
        <v>SubMut</v>
      </c>
      <c r="E230" s="1" t="s">
        <v>0</v>
      </c>
      <c r="F230" s="4" t="s">
        <v>291</v>
      </c>
      <c r="G230" s="1" t="s">
        <v>431</v>
      </c>
      <c r="H230" s="1" t="s">
        <v>431</v>
      </c>
      <c r="I230" s="1" t="s">
        <v>431</v>
      </c>
    </row>
    <row r="231" spans="2:9" x14ac:dyDescent="0.25">
      <c r="B231" s="1">
        <v>227</v>
      </c>
      <c r="C231" s="1">
        <v>46</v>
      </c>
      <c r="D231" s="3" t="str">
        <f>VLOOKUP(tabelXPaths[[#This Row],[Tabelnr]], tabelXafTabellen[], 2,FALSE)</f>
        <v>SubMut</v>
      </c>
      <c r="E231" s="1" t="s">
        <v>505</v>
      </c>
      <c r="F231" s="4" t="s">
        <v>378</v>
      </c>
      <c r="G231" s="1" t="s">
        <v>432</v>
      </c>
      <c r="H231" s="1" t="s">
        <v>432</v>
      </c>
      <c r="I231" s="1" t="s">
        <v>432</v>
      </c>
    </row>
    <row r="232" spans="2:9" x14ac:dyDescent="0.25">
      <c r="B232" s="1">
        <v>228</v>
      </c>
      <c r="C232" s="1">
        <v>46</v>
      </c>
      <c r="D232" s="3" t="str">
        <f>VLOOKUP(tabelXPaths[[#This Row],[Tabelnr]], tabelXafTabellen[], 2,FALSE)</f>
        <v>SubMut</v>
      </c>
      <c r="E232" s="1" t="s">
        <v>504</v>
      </c>
      <c r="F232" s="4" t="s">
        <v>434</v>
      </c>
      <c r="G232" s="1" t="s">
        <v>433</v>
      </c>
      <c r="H232" s="1" t="s">
        <v>433</v>
      </c>
      <c r="I232" s="1" t="s">
        <v>433</v>
      </c>
    </row>
    <row r="233" spans="2:9" x14ac:dyDescent="0.25">
      <c r="B233" s="1">
        <v>229</v>
      </c>
      <c r="C233" s="1">
        <v>46</v>
      </c>
      <c r="D233" s="3" t="str">
        <f>VLOOKUP(tabelXPaths[[#This Row],[Tabelnr]], tabelXafTabellen[], 2,FALSE)</f>
        <v>SubMut</v>
      </c>
      <c r="E233" s="1" t="s">
        <v>503</v>
      </c>
      <c r="F233" s="4" t="s">
        <v>436</v>
      </c>
      <c r="G233" s="1" t="s">
        <v>435</v>
      </c>
      <c r="H233" s="1" t="s">
        <v>435</v>
      </c>
      <c r="I233" s="1" t="s">
        <v>435</v>
      </c>
    </row>
    <row r="234" spans="2:9" x14ac:dyDescent="0.25">
      <c r="B234" s="1">
        <v>230</v>
      </c>
      <c r="C234" s="1">
        <v>46</v>
      </c>
      <c r="D234" s="3" t="str">
        <f>VLOOKUP(tabelXPaths[[#This Row],[Tabelnr]], tabelXafTabellen[], 2,FALSE)</f>
        <v>SubMut</v>
      </c>
      <c r="E234" s="1" t="s">
        <v>575</v>
      </c>
      <c r="F234" s="4" t="s">
        <v>319</v>
      </c>
      <c r="G234" s="1" t="s">
        <v>439</v>
      </c>
      <c r="H234" s="1" t="s">
        <v>439</v>
      </c>
      <c r="I234" s="1" t="s">
        <v>439</v>
      </c>
    </row>
    <row r="235" spans="2:9" x14ac:dyDescent="0.25">
      <c r="B235" s="1">
        <v>231</v>
      </c>
      <c r="C235" s="1">
        <v>46</v>
      </c>
      <c r="D235" s="3" t="str">
        <f>VLOOKUP(tabelXPaths[[#This Row],[Tabelnr]], tabelXafTabellen[], 2,FALSE)</f>
        <v>SubMut</v>
      </c>
      <c r="E235" s="1" t="s">
        <v>584</v>
      </c>
      <c r="F235" s="4" t="s">
        <v>296</v>
      </c>
      <c r="G235" s="1" t="s">
        <v>440</v>
      </c>
      <c r="H235" s="1" t="s">
        <v>440</v>
      </c>
      <c r="I235" s="1" t="s">
        <v>440</v>
      </c>
    </row>
    <row r="236" spans="2:9" x14ac:dyDescent="0.25">
      <c r="B236" s="1">
        <v>232</v>
      </c>
      <c r="C236" s="1">
        <v>46</v>
      </c>
      <c r="D236" s="3" t="str">
        <f>VLOOKUP(tabelXPaths[[#This Row],[Tabelnr]], tabelXafTabellen[], 2,FALSE)</f>
        <v>SubMut</v>
      </c>
      <c r="E236" s="1" t="s">
        <v>585</v>
      </c>
      <c r="F236" s="4" t="s">
        <v>299</v>
      </c>
      <c r="G236" s="1" t="s">
        <v>441</v>
      </c>
      <c r="H236" s="1" t="s">
        <v>441</v>
      </c>
      <c r="I236" s="1" t="s">
        <v>441</v>
      </c>
    </row>
    <row r="237" spans="2:9" x14ac:dyDescent="0.25">
      <c r="B237" s="1">
        <v>233</v>
      </c>
      <c r="C237" s="1">
        <v>46</v>
      </c>
      <c r="D237" s="3" t="str">
        <f>VLOOKUP(tabelXPaths[[#This Row],[Tabelnr]], tabelXafTabellen[], 2,FALSE)</f>
        <v>SubMut</v>
      </c>
      <c r="E237" s="1" t="s">
        <v>587</v>
      </c>
      <c r="F237" s="4" t="s">
        <v>326</v>
      </c>
      <c r="G237" s="1" t="s">
        <v>442</v>
      </c>
      <c r="H237" s="1" t="s">
        <v>442</v>
      </c>
      <c r="I237" s="1" t="s">
        <v>442</v>
      </c>
    </row>
    <row r="238" spans="2:9" x14ac:dyDescent="0.25">
      <c r="B238" s="1">
        <v>234</v>
      </c>
      <c r="C238" s="1">
        <v>46</v>
      </c>
      <c r="D238" s="3" t="str">
        <f>VLOOKUP(tabelXPaths[[#This Row],[Tabelnr]], tabelXafTabellen[], 2,FALSE)</f>
        <v>SubMut</v>
      </c>
      <c r="E238" s="1" t="s">
        <v>588</v>
      </c>
      <c r="F238" s="4" t="s">
        <v>329</v>
      </c>
      <c r="G238" s="1" t="s">
        <v>443</v>
      </c>
      <c r="H238" s="1" t="s">
        <v>443</v>
      </c>
      <c r="I238" s="1" t="s">
        <v>443</v>
      </c>
    </row>
    <row r="239" spans="2:9" x14ac:dyDescent="0.25">
      <c r="B239" s="1">
        <v>235</v>
      </c>
      <c r="C239" s="1">
        <v>46</v>
      </c>
      <c r="D239" s="3" t="str">
        <f>VLOOKUP(tabelXPaths[[#This Row],[Tabelnr]], tabelXafTabellen[], 2,FALSE)</f>
        <v>SubMut</v>
      </c>
      <c r="E239" s="1" t="s">
        <v>589</v>
      </c>
      <c r="F239" s="4" t="s">
        <v>438</v>
      </c>
      <c r="G239" s="1" t="s">
        <v>476</v>
      </c>
    </row>
    <row r="240" spans="2:9" x14ac:dyDescent="0.25">
      <c r="B240" s="1">
        <v>236</v>
      </c>
      <c r="C240" s="1">
        <v>46</v>
      </c>
      <c r="D240" s="3" t="str">
        <f>VLOOKUP(tabelXPaths[[#This Row],[Tabelnr]], tabelXafTabellen[], 2,FALSE)</f>
        <v>SubMut</v>
      </c>
      <c r="E240" s="1" t="s">
        <v>495</v>
      </c>
      <c r="F240" s="4" t="s">
        <v>107</v>
      </c>
      <c r="G240" s="1" t="s">
        <v>444</v>
      </c>
      <c r="H240" s="1" t="s">
        <v>444</v>
      </c>
      <c r="I240" s="1" t="s">
        <v>444</v>
      </c>
    </row>
    <row r="241" spans="2:9" x14ac:dyDescent="0.25">
      <c r="B241" s="1">
        <v>237</v>
      </c>
      <c r="C241" s="1">
        <v>46</v>
      </c>
      <c r="D241" s="3" t="str">
        <f>VLOOKUP(tabelXPaths[[#This Row],[Tabelnr]], tabelXafTabellen[], 2,FALSE)</f>
        <v>SubMut</v>
      </c>
      <c r="E241" s="1" t="s">
        <v>590</v>
      </c>
      <c r="F241" s="4" t="s">
        <v>332</v>
      </c>
      <c r="G241" s="1" t="s">
        <v>445</v>
      </c>
      <c r="H241" s="1" t="s">
        <v>445</v>
      </c>
      <c r="I241" s="1" t="s">
        <v>445</v>
      </c>
    </row>
    <row r="242" spans="2:9" x14ac:dyDescent="0.25">
      <c r="B242" s="1">
        <v>238</v>
      </c>
      <c r="C242" s="1">
        <v>46</v>
      </c>
      <c r="D242" s="3" t="str">
        <f>VLOOKUP(tabelXPaths[[#This Row],[Tabelnr]], tabelXafTabellen[], 2,FALSE)</f>
        <v>SubMut</v>
      </c>
      <c r="E242" s="1" t="s">
        <v>591</v>
      </c>
      <c r="F242" s="4" t="s">
        <v>334</v>
      </c>
      <c r="G242" s="1" t="s">
        <v>446</v>
      </c>
      <c r="H242" s="1" t="s">
        <v>446</v>
      </c>
      <c r="I242" s="1" t="s">
        <v>446</v>
      </c>
    </row>
    <row r="243" spans="2:9" x14ac:dyDescent="0.25">
      <c r="B243" s="1">
        <v>239</v>
      </c>
      <c r="C243" s="1">
        <v>46</v>
      </c>
      <c r="D243" s="3" t="str">
        <f>VLOOKUP(tabelXPaths[[#This Row],[Tabelnr]], tabelXafTabellen[], 2,FALSE)</f>
        <v>SubMut</v>
      </c>
      <c r="E243" s="1" t="s">
        <v>592</v>
      </c>
      <c r="F243" s="4" t="s">
        <v>337</v>
      </c>
      <c r="G243" s="1" t="s">
        <v>447</v>
      </c>
      <c r="H243" s="1" t="s">
        <v>447</v>
      </c>
      <c r="I243" s="1" t="s">
        <v>447</v>
      </c>
    </row>
    <row r="244" spans="2:9" x14ac:dyDescent="0.25">
      <c r="B244" s="1">
        <v>240</v>
      </c>
      <c r="C244" s="1">
        <v>46</v>
      </c>
      <c r="D244" s="3" t="str">
        <f>VLOOKUP(tabelXPaths[[#This Row],[Tabelnr]], tabelXafTabellen[], 2,FALSE)</f>
        <v>SubMut</v>
      </c>
      <c r="E244" s="1" t="s">
        <v>593</v>
      </c>
      <c r="F244" s="4" t="s">
        <v>340</v>
      </c>
      <c r="G244" s="1" t="s">
        <v>448</v>
      </c>
      <c r="H244" s="1" t="s">
        <v>448</v>
      </c>
      <c r="I244" s="1" t="s">
        <v>448</v>
      </c>
    </row>
    <row r="245" spans="2:9" x14ac:dyDescent="0.25">
      <c r="B245" s="1">
        <v>241</v>
      </c>
      <c r="C245" s="1">
        <v>46</v>
      </c>
      <c r="D245" s="3" t="str">
        <f>VLOOKUP(tabelXPaths[[#This Row],[Tabelnr]], tabelXafTabellen[], 2,FALSE)</f>
        <v>SubMut</v>
      </c>
      <c r="E245" s="1" t="s">
        <v>594</v>
      </c>
      <c r="F245" s="4" t="s">
        <v>344</v>
      </c>
      <c r="G245" s="1" t="s">
        <v>449</v>
      </c>
      <c r="H245" s="1" t="s">
        <v>449</v>
      </c>
      <c r="I245" s="1" t="s">
        <v>449</v>
      </c>
    </row>
    <row r="246" spans="2:9" x14ac:dyDescent="0.25">
      <c r="B246" s="1">
        <v>242</v>
      </c>
      <c r="C246" s="1">
        <v>46</v>
      </c>
      <c r="D246" s="3" t="str">
        <f>VLOOKUP(tabelXPaths[[#This Row],[Tabelnr]], tabelXafTabellen[], 2,FALSE)</f>
        <v>SubMut</v>
      </c>
      <c r="E246" s="1" t="s">
        <v>567</v>
      </c>
      <c r="F246" s="4" t="s">
        <v>348</v>
      </c>
      <c r="G246" s="1" t="s">
        <v>450</v>
      </c>
      <c r="H246" s="1" t="s">
        <v>450</v>
      </c>
      <c r="I246" s="1" t="s">
        <v>450</v>
      </c>
    </row>
    <row r="247" spans="2:9" x14ac:dyDescent="0.25">
      <c r="B247" s="1">
        <v>243</v>
      </c>
      <c r="C247" s="1">
        <v>46</v>
      </c>
      <c r="D247" s="3" t="str">
        <f>VLOOKUP(tabelXPaths[[#This Row],[Tabelnr]], tabelXafTabellen[], 2,FALSE)</f>
        <v>SubMut</v>
      </c>
      <c r="E247" s="1" t="s">
        <v>595</v>
      </c>
      <c r="F247" s="4" t="s">
        <v>351</v>
      </c>
      <c r="G247" s="1" t="s">
        <v>451</v>
      </c>
      <c r="H247" s="1" t="s">
        <v>451</v>
      </c>
      <c r="I247" s="1" t="s">
        <v>451</v>
      </c>
    </row>
    <row r="248" spans="2:9" x14ac:dyDescent="0.25">
      <c r="B248" s="1">
        <v>244</v>
      </c>
      <c r="C248" s="1">
        <v>46</v>
      </c>
      <c r="D248" s="3" t="str">
        <f>VLOOKUP(tabelXPaths[[#This Row],[Tabelnr]], tabelXafTabellen[], 2,FALSE)</f>
        <v>SubMut</v>
      </c>
      <c r="E248" s="1" t="s">
        <v>596</v>
      </c>
      <c r="F248" s="4" t="s">
        <v>355</v>
      </c>
      <c r="G248" s="1" t="s">
        <v>452</v>
      </c>
      <c r="H248" s="1" t="s">
        <v>452</v>
      </c>
      <c r="I248" s="1" t="s">
        <v>452</v>
      </c>
    </row>
    <row r="249" spans="2:9" x14ac:dyDescent="0.25">
      <c r="B249" s="1">
        <v>245</v>
      </c>
      <c r="C249" s="1">
        <v>46</v>
      </c>
      <c r="D249" s="3" t="str">
        <f>VLOOKUP(tabelXPaths[[#This Row],[Tabelnr]], tabelXafTabellen[], 2,FALSE)</f>
        <v>SubMut</v>
      </c>
      <c r="E249" s="1" t="s">
        <v>597</v>
      </c>
      <c r="F249" s="4" t="s">
        <v>359</v>
      </c>
      <c r="G249" s="1" t="s">
        <v>453</v>
      </c>
      <c r="H249" s="1" t="s">
        <v>453</v>
      </c>
      <c r="I249" s="1" t="s">
        <v>453</v>
      </c>
    </row>
    <row r="250" spans="2:9" x14ac:dyDescent="0.25">
      <c r="B250" s="1">
        <v>246</v>
      </c>
      <c r="C250" s="1">
        <v>46</v>
      </c>
      <c r="D250" s="3" t="str">
        <f>VLOOKUP(tabelXPaths[[#This Row],[Tabelnr]], tabelXafTabellen[], 2,FALSE)</f>
        <v>SubMut</v>
      </c>
      <c r="E250" s="1" t="s">
        <v>598</v>
      </c>
      <c r="F250" s="4" t="s">
        <v>363</v>
      </c>
      <c r="G250" s="1" t="s">
        <v>454</v>
      </c>
      <c r="H250" s="1" t="s">
        <v>454</v>
      </c>
      <c r="I250" s="1" t="s">
        <v>454</v>
      </c>
    </row>
    <row r="251" spans="2:9" x14ac:dyDescent="0.25">
      <c r="B251" s="1">
        <v>247</v>
      </c>
      <c r="C251" s="1">
        <v>46</v>
      </c>
      <c r="D251" s="3" t="str">
        <f>VLOOKUP(tabelXPaths[[#This Row],[Tabelnr]], tabelXafTabellen[], 2,FALSE)</f>
        <v>SubMut</v>
      </c>
      <c r="E251" s="1" t="s">
        <v>599</v>
      </c>
      <c r="F251" s="4" t="s">
        <v>366</v>
      </c>
      <c r="G251" s="1" t="s">
        <v>455</v>
      </c>
      <c r="H251" s="1" t="s">
        <v>455</v>
      </c>
      <c r="I251" s="1" t="s">
        <v>455</v>
      </c>
    </row>
    <row r="252" spans="2:9" x14ac:dyDescent="0.25">
      <c r="B252" s="1">
        <v>248</v>
      </c>
      <c r="C252" s="1">
        <v>46</v>
      </c>
      <c r="D252" s="3" t="str">
        <f>VLOOKUP(tabelXPaths[[#This Row],[Tabelnr]], tabelXafTabellen[], 2,FALSE)</f>
        <v>SubMut</v>
      </c>
      <c r="E252" s="1" t="s">
        <v>600</v>
      </c>
      <c r="F252" s="4" t="s">
        <v>369</v>
      </c>
      <c r="G252" s="1" t="s">
        <v>456</v>
      </c>
      <c r="H252" s="1" t="s">
        <v>456</v>
      </c>
      <c r="I252" s="1" t="s">
        <v>456</v>
      </c>
    </row>
    <row r="253" spans="2:9" x14ac:dyDescent="0.25">
      <c r="B253" s="1">
        <v>249</v>
      </c>
      <c r="C253" s="1">
        <v>47</v>
      </c>
      <c r="D253" s="3" t="str">
        <f>VLOOKUP(tabelXPaths[[#This Row],[Tabelnr]], tabelXafTabellen[], 2,FALSE)</f>
        <v>SubBtw</v>
      </c>
      <c r="E253" s="1" t="s">
        <v>576</v>
      </c>
      <c r="F253" s="4" t="s">
        <v>242</v>
      </c>
      <c r="G253" s="1" t="s">
        <v>457</v>
      </c>
      <c r="H253" s="1" t="s">
        <v>457</v>
      </c>
      <c r="I253" s="1" t="s">
        <v>457</v>
      </c>
    </row>
    <row r="254" spans="2:9" x14ac:dyDescent="0.25">
      <c r="B254" s="1">
        <v>250</v>
      </c>
      <c r="C254" s="1">
        <v>47</v>
      </c>
      <c r="D254" s="3" t="str">
        <f>VLOOKUP(tabelXPaths[[#This Row],[Tabelnr]], tabelXafTabellen[], 2,FALSE)</f>
        <v>SubBtw</v>
      </c>
      <c r="E254" s="1" t="s">
        <v>608</v>
      </c>
      <c r="F254" s="4" t="s">
        <v>418</v>
      </c>
      <c r="G254" s="1" t="s">
        <v>458</v>
      </c>
      <c r="H254" s="1" t="s">
        <v>458</v>
      </c>
      <c r="I254" s="1" t="s">
        <v>458</v>
      </c>
    </row>
    <row r="255" spans="2:9" x14ac:dyDescent="0.25">
      <c r="B255" s="1">
        <v>251</v>
      </c>
      <c r="C255" s="1">
        <v>47</v>
      </c>
      <c r="D255" s="3" t="str">
        <f>VLOOKUP(tabelXPaths[[#This Row],[Tabelnr]], tabelXafTabellen[], 2,FALSE)</f>
        <v>SubBtw</v>
      </c>
      <c r="E255" s="1" t="s">
        <v>584</v>
      </c>
      <c r="F255" s="4" t="s">
        <v>420</v>
      </c>
      <c r="G255" s="1" t="s">
        <v>459</v>
      </c>
      <c r="H255" s="1" t="s">
        <v>459</v>
      </c>
      <c r="I255" s="1" t="s">
        <v>459</v>
      </c>
    </row>
    <row r="256" spans="2:9" x14ac:dyDescent="0.25">
      <c r="B256" s="1">
        <v>252</v>
      </c>
      <c r="C256" s="1">
        <v>47</v>
      </c>
      <c r="D256" s="3" t="str">
        <f>VLOOKUP(tabelXPaths[[#This Row],[Tabelnr]], tabelXafTabellen[], 2,FALSE)</f>
        <v>SubBtw</v>
      </c>
      <c r="E256" s="1" t="s">
        <v>585</v>
      </c>
      <c r="F256" s="4" t="s">
        <v>422</v>
      </c>
      <c r="G256" s="1" t="s">
        <v>460</v>
      </c>
      <c r="H256" s="1" t="s">
        <v>460</v>
      </c>
      <c r="I256" s="1" t="s">
        <v>460</v>
      </c>
    </row>
    <row r="257" spans="2:11" x14ac:dyDescent="0.25">
      <c r="B257" s="1">
        <v>253</v>
      </c>
      <c r="C257" s="1">
        <v>46</v>
      </c>
      <c r="D257" s="3" t="str">
        <f>VLOOKUP(tabelXPaths[[#This Row],[Tabelnr]], tabelXafTabellen[], 2,FALSE)</f>
        <v>SubMut</v>
      </c>
      <c r="E257" s="1" t="s">
        <v>506</v>
      </c>
      <c r="F257" s="4" t="s">
        <v>58</v>
      </c>
      <c r="G257" s="1" t="s">
        <v>461</v>
      </c>
      <c r="H257" s="1" t="s">
        <v>461</v>
      </c>
      <c r="I257" s="1" t="s">
        <v>461</v>
      </c>
    </row>
    <row r="258" spans="2:11" x14ac:dyDescent="0.25">
      <c r="B258" s="1">
        <v>254</v>
      </c>
      <c r="C258" s="1">
        <v>46</v>
      </c>
      <c r="D258" s="3" t="str">
        <f>VLOOKUP(tabelXPaths[[#This Row],[Tabelnr]], tabelXafTabellen[], 2,FALSE)</f>
        <v>SubMut</v>
      </c>
      <c r="E258" s="1" t="s">
        <v>507</v>
      </c>
      <c r="F258" s="4" t="s">
        <v>425</v>
      </c>
      <c r="G258" s="1" t="s">
        <v>462</v>
      </c>
      <c r="H258" s="1" t="s">
        <v>462</v>
      </c>
      <c r="I258" s="1" t="s">
        <v>462</v>
      </c>
    </row>
    <row r="259" spans="2:11" x14ac:dyDescent="0.25">
      <c r="B259" s="1">
        <v>255</v>
      </c>
      <c r="C259" s="1">
        <v>1</v>
      </c>
      <c r="D259" s="1" t="str">
        <f>VLOOKUP(tabelXPaths[[#This Row],[Tabelnr]], tabelXafTabellen[], 2,FALSE)</f>
        <v>Alg</v>
      </c>
      <c r="E259" s="1" t="s">
        <v>494</v>
      </c>
      <c r="F259" s="4"/>
      <c r="J259" s="1">
        <v>1</v>
      </c>
      <c r="K259" s="1" t="s">
        <v>50</v>
      </c>
    </row>
    <row r="260" spans="2:11" x14ac:dyDescent="0.25">
      <c r="B260" s="1">
        <v>256</v>
      </c>
      <c r="C260" s="1">
        <v>6</v>
      </c>
      <c r="D260" s="1" t="str">
        <f>VLOOKUP(tabelXPaths[[#This Row],[Tabelnr]], tabelXafTabellen[], 2,FALSE)</f>
        <v>Rel</v>
      </c>
      <c r="F260" s="4"/>
      <c r="J260" s="1">
        <v>43</v>
      </c>
      <c r="K260" s="1" t="s">
        <v>166</v>
      </c>
    </row>
    <row r="261" spans="2:11" x14ac:dyDescent="0.25">
      <c r="B261" s="1">
        <v>257</v>
      </c>
      <c r="C261" s="1">
        <v>6</v>
      </c>
      <c r="D261" s="1" t="str">
        <f>VLOOKUP(tabelXPaths[[#This Row],[Tabelnr]], tabelXafTabellen[], 2,FALSE)</f>
        <v>Rel</v>
      </c>
      <c r="F261" s="4"/>
      <c r="J261" s="1">
        <v>44</v>
      </c>
      <c r="K261" s="1" t="s">
        <v>168</v>
      </c>
    </row>
    <row r="262" spans="2:11" x14ac:dyDescent="0.25">
      <c r="B262" s="1">
        <v>258</v>
      </c>
      <c r="C262" s="1">
        <v>6</v>
      </c>
      <c r="D262" s="1" t="str">
        <f>VLOOKUP(tabelXPaths[[#This Row],[Tabelnr]], tabelXafTabellen[], 2,FALSE)</f>
        <v>Rel</v>
      </c>
      <c r="F262" s="4"/>
      <c r="J262" s="1">
        <v>45</v>
      </c>
      <c r="K262" s="1" t="s">
        <v>170</v>
      </c>
    </row>
    <row r="263" spans="2:11" x14ac:dyDescent="0.25">
      <c r="B263" s="1">
        <v>259</v>
      </c>
      <c r="C263" s="1">
        <v>6</v>
      </c>
      <c r="D263" s="1" t="str">
        <f>VLOOKUP(tabelXPaths[[#This Row],[Tabelnr]], tabelXafTabellen[], 2,FALSE)</f>
        <v>Rel</v>
      </c>
      <c r="F263" s="4"/>
      <c r="J263" s="1">
        <v>46</v>
      </c>
      <c r="K263" s="1" t="s">
        <v>172</v>
      </c>
    </row>
  </sheetData>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84BC3-69A8-477E-A041-0DD49CE75353}">
  <dimension ref="A2:C104"/>
  <sheetViews>
    <sheetView showGridLines="0" zoomScaleNormal="100" workbookViewId="0"/>
  </sheetViews>
  <sheetFormatPr defaultRowHeight="15" x14ac:dyDescent="0.25"/>
  <cols>
    <col min="1" max="1" width="9.140625" style="1"/>
    <col min="2" max="2" width="26.28515625" bestFit="1" customWidth="1"/>
    <col min="3" max="4" width="6.7109375" bestFit="1" customWidth="1"/>
    <col min="5" max="5" width="6.140625" bestFit="1" customWidth="1"/>
    <col min="6" max="6" width="3.140625" bestFit="1" customWidth="1"/>
    <col min="7" max="7" width="4.42578125" bestFit="1" customWidth="1"/>
    <col min="8" max="8" width="6.7109375" bestFit="1" customWidth="1"/>
    <col min="9" max="9" width="3.42578125" bestFit="1" customWidth="1"/>
    <col min="10" max="10" width="5.28515625" bestFit="1" customWidth="1"/>
    <col min="11" max="11" width="8.7109375" bestFit="1" customWidth="1"/>
    <col min="12" max="12" width="7.28515625" bestFit="1" customWidth="1"/>
    <col min="13" max="13" width="10.42578125" bestFit="1" customWidth="1"/>
    <col min="14" max="14" width="11.5703125" bestFit="1" customWidth="1"/>
    <col min="15" max="15" width="9.5703125" bestFit="1" customWidth="1"/>
    <col min="16" max="16" width="4.7109375" bestFit="1" customWidth="1"/>
    <col min="17" max="17" width="7.28515625" bestFit="1" customWidth="1"/>
    <col min="18" max="18" width="6.85546875" bestFit="1" customWidth="1"/>
    <col min="19" max="19" width="10.5703125" bestFit="1" customWidth="1"/>
    <col min="20" max="20" width="4" bestFit="1" customWidth="1"/>
    <col min="21" max="21" width="3.85546875" bestFit="1" customWidth="1"/>
    <col min="22" max="22" width="7" bestFit="1" customWidth="1"/>
    <col min="23" max="23" width="8.140625" bestFit="1" customWidth="1"/>
    <col min="24" max="24" width="6.140625" bestFit="1" customWidth="1"/>
    <col min="25" max="25" width="5.42578125" bestFit="1" customWidth="1"/>
    <col min="26" max="26" width="4.28515625" bestFit="1" customWidth="1"/>
    <col min="27" max="27" width="7.7109375" bestFit="1" customWidth="1"/>
    <col min="28" max="28" width="8" bestFit="1" customWidth="1"/>
    <col min="29" max="29" width="5.140625" bestFit="1" customWidth="1"/>
    <col min="30" max="30" width="7.5703125" bestFit="1" customWidth="1"/>
    <col min="31" max="31" width="12.5703125" bestFit="1" customWidth="1"/>
    <col min="32" max="32" width="10" bestFit="1" customWidth="1"/>
  </cols>
  <sheetData>
    <row r="2" spans="2:3" x14ac:dyDescent="0.25">
      <c r="B2" s="23" t="s">
        <v>611</v>
      </c>
      <c r="C2" t="s">
        <v>510</v>
      </c>
    </row>
    <row r="3" spans="2:3" x14ac:dyDescent="0.25">
      <c r="B3" s="17" t="s">
        <v>487</v>
      </c>
      <c r="C3" s="4">
        <v>1</v>
      </c>
    </row>
    <row r="4" spans="2:3" x14ac:dyDescent="0.25">
      <c r="B4" s="17" t="s">
        <v>510</v>
      </c>
      <c r="C4" s="4">
        <v>3</v>
      </c>
    </row>
    <row r="5" spans="2:3" x14ac:dyDescent="0.25">
      <c r="B5" s="17" t="s">
        <v>490</v>
      </c>
      <c r="C5" s="4">
        <v>1</v>
      </c>
    </row>
    <row r="6" spans="2:3" x14ac:dyDescent="0.25">
      <c r="B6" s="17" t="s">
        <v>600</v>
      </c>
      <c r="C6" s="4">
        <v>3</v>
      </c>
    </row>
    <row r="7" spans="2:3" x14ac:dyDescent="0.25">
      <c r="B7" s="17" t="s">
        <v>599</v>
      </c>
      <c r="C7" s="4">
        <v>3</v>
      </c>
    </row>
    <row r="8" spans="2:3" x14ac:dyDescent="0.25">
      <c r="B8" s="17" t="s">
        <v>598</v>
      </c>
      <c r="C8" s="4">
        <v>3</v>
      </c>
    </row>
    <row r="9" spans="2:3" x14ac:dyDescent="0.25">
      <c r="B9" s="17" t="s">
        <v>494</v>
      </c>
      <c r="C9" s="4"/>
    </row>
    <row r="10" spans="2:3" x14ac:dyDescent="0.25">
      <c r="B10" s="17" t="s">
        <v>584</v>
      </c>
      <c r="C10" s="4">
        <v>7</v>
      </c>
    </row>
    <row r="11" spans="2:3" x14ac:dyDescent="0.25">
      <c r="B11" s="17" t="s">
        <v>585</v>
      </c>
      <c r="C11" s="4">
        <v>7</v>
      </c>
    </row>
    <row r="12" spans="2:3" x14ac:dyDescent="0.25">
      <c r="B12" s="17" t="s">
        <v>491</v>
      </c>
      <c r="C12" s="4">
        <v>1</v>
      </c>
    </row>
    <row r="13" spans="2:3" x14ac:dyDescent="0.25">
      <c r="B13" s="17" t="s">
        <v>562</v>
      </c>
      <c r="C13" s="4">
        <v>3</v>
      </c>
    </row>
    <row r="14" spans="2:3" x14ac:dyDescent="0.25">
      <c r="B14" s="17" t="s">
        <v>483</v>
      </c>
      <c r="C14" s="4">
        <v>1</v>
      </c>
    </row>
    <row r="15" spans="2:3" x14ac:dyDescent="0.25">
      <c r="B15" s="17" t="s">
        <v>485</v>
      </c>
      <c r="C15" s="4">
        <v>1</v>
      </c>
    </row>
    <row r="16" spans="2:3" x14ac:dyDescent="0.25">
      <c r="B16" s="17" t="s">
        <v>484</v>
      </c>
      <c r="C16" s="4">
        <v>1</v>
      </c>
    </row>
    <row r="17" spans="2:3" x14ac:dyDescent="0.25">
      <c r="B17" s="17" t="s">
        <v>504</v>
      </c>
      <c r="C17" s="4">
        <v>1</v>
      </c>
    </row>
    <row r="18" spans="2:3" x14ac:dyDescent="0.25">
      <c r="B18" s="17" t="s">
        <v>488</v>
      </c>
      <c r="C18" s="4">
        <v>1</v>
      </c>
    </row>
    <row r="19" spans="2:3" x14ac:dyDescent="0.25">
      <c r="B19" s="17" t="s">
        <v>489</v>
      </c>
      <c r="C19" s="4">
        <v>1</v>
      </c>
    </row>
    <row r="20" spans="2:3" x14ac:dyDescent="0.25">
      <c r="B20" s="17" t="s">
        <v>587</v>
      </c>
      <c r="C20" s="4">
        <v>3</v>
      </c>
    </row>
    <row r="21" spans="2:3" x14ac:dyDescent="0.25">
      <c r="B21" s="17" t="s">
        <v>602</v>
      </c>
      <c r="C21" s="4">
        <v>1</v>
      </c>
    </row>
    <row r="22" spans="2:3" x14ac:dyDescent="0.25">
      <c r="B22" s="17" t="s">
        <v>576</v>
      </c>
      <c r="C22" s="4">
        <v>4</v>
      </c>
    </row>
    <row r="23" spans="2:3" x14ac:dyDescent="0.25">
      <c r="B23" s="17" t="s">
        <v>548</v>
      </c>
      <c r="C23" s="4">
        <v>2</v>
      </c>
    </row>
    <row r="24" spans="2:3" x14ac:dyDescent="0.25">
      <c r="B24" s="17" t="s">
        <v>583</v>
      </c>
      <c r="C24" s="4">
        <v>3</v>
      </c>
    </row>
    <row r="25" spans="2:3" x14ac:dyDescent="0.25">
      <c r="B25" s="17" t="s">
        <v>505</v>
      </c>
      <c r="C25" s="4">
        <v>1</v>
      </c>
    </row>
    <row r="26" spans="2:3" x14ac:dyDescent="0.25">
      <c r="B26" s="17" t="s">
        <v>499</v>
      </c>
      <c r="C26" s="4">
        <v>1</v>
      </c>
    </row>
    <row r="27" spans="2:3" x14ac:dyDescent="0.25">
      <c r="B27" s="17" t="s">
        <v>581</v>
      </c>
      <c r="C27" s="4">
        <v>1</v>
      </c>
    </row>
    <row r="28" spans="2:3" x14ac:dyDescent="0.25">
      <c r="B28" s="17" t="s">
        <v>582</v>
      </c>
      <c r="C28" s="4">
        <v>1</v>
      </c>
    </row>
    <row r="29" spans="2:3" x14ac:dyDescent="0.25">
      <c r="B29" s="17" t="s">
        <v>551</v>
      </c>
      <c r="C29" s="4">
        <v>2</v>
      </c>
    </row>
    <row r="30" spans="2:3" x14ac:dyDescent="0.25">
      <c r="B30" s="17" t="s">
        <v>497</v>
      </c>
      <c r="C30" s="4">
        <v>1</v>
      </c>
    </row>
    <row r="31" spans="2:3" x14ac:dyDescent="0.25">
      <c r="B31" s="17" t="s">
        <v>593</v>
      </c>
      <c r="C31" s="4">
        <v>2</v>
      </c>
    </row>
    <row r="32" spans="2:3" x14ac:dyDescent="0.25">
      <c r="B32" s="17" t="s">
        <v>592</v>
      </c>
      <c r="C32" s="4">
        <v>2</v>
      </c>
    </row>
    <row r="33" spans="2:3" x14ac:dyDescent="0.25">
      <c r="B33" s="17" t="s">
        <v>590</v>
      </c>
      <c r="C33" s="4">
        <v>3</v>
      </c>
    </row>
    <row r="34" spans="2:3" x14ac:dyDescent="0.25">
      <c r="B34" s="17" t="s">
        <v>591</v>
      </c>
      <c r="C34" s="4">
        <v>2</v>
      </c>
    </row>
    <row r="35" spans="2:3" x14ac:dyDescent="0.25">
      <c r="B35" s="17" t="s">
        <v>550</v>
      </c>
      <c r="C35" s="4">
        <v>2</v>
      </c>
    </row>
    <row r="36" spans="2:3" x14ac:dyDescent="0.25">
      <c r="B36" s="17" t="s">
        <v>554</v>
      </c>
      <c r="C36" s="4">
        <v>2</v>
      </c>
    </row>
    <row r="37" spans="2:3" x14ac:dyDescent="0.25">
      <c r="B37" s="17" t="s">
        <v>493</v>
      </c>
      <c r="C37" s="4">
        <v>1</v>
      </c>
    </row>
    <row r="38" spans="2:3" x14ac:dyDescent="0.25">
      <c r="B38" s="17" t="s">
        <v>492</v>
      </c>
      <c r="C38" s="4">
        <v>3</v>
      </c>
    </row>
    <row r="39" spans="2:3" x14ac:dyDescent="0.25">
      <c r="B39" s="17" t="s">
        <v>515</v>
      </c>
      <c r="C39" s="4">
        <v>6</v>
      </c>
    </row>
    <row r="40" spans="2:3" x14ac:dyDescent="0.25">
      <c r="B40" s="17" t="s">
        <v>577</v>
      </c>
      <c r="C40" s="4">
        <v>1</v>
      </c>
    </row>
    <row r="41" spans="2:3" x14ac:dyDescent="0.25">
      <c r="B41" s="17" t="s">
        <v>496</v>
      </c>
      <c r="C41" s="4">
        <v>2</v>
      </c>
    </row>
    <row r="42" spans="2:3" x14ac:dyDescent="0.25">
      <c r="B42" s="17" t="s">
        <v>578</v>
      </c>
      <c r="C42" s="4">
        <v>1</v>
      </c>
    </row>
    <row r="43" spans="2:3" x14ac:dyDescent="0.25">
      <c r="B43" s="17" t="s">
        <v>561</v>
      </c>
      <c r="C43" s="4">
        <v>4</v>
      </c>
    </row>
    <row r="44" spans="2:3" x14ac:dyDescent="0.25">
      <c r="B44" s="17" t="s">
        <v>574</v>
      </c>
      <c r="C44" s="4">
        <v>1</v>
      </c>
    </row>
    <row r="45" spans="2:3" x14ac:dyDescent="0.25">
      <c r="B45" s="17" t="s">
        <v>558</v>
      </c>
      <c r="C45" s="4">
        <v>2</v>
      </c>
    </row>
    <row r="46" spans="2:3" x14ac:dyDescent="0.25">
      <c r="B46" s="17" t="s">
        <v>559</v>
      </c>
      <c r="C46" s="4">
        <v>2</v>
      </c>
    </row>
    <row r="47" spans="2:3" x14ac:dyDescent="0.25">
      <c r="B47" s="17" t="s">
        <v>595</v>
      </c>
      <c r="C47" s="4">
        <v>3</v>
      </c>
    </row>
    <row r="48" spans="2:3" x14ac:dyDescent="0.25">
      <c r="B48" s="17" t="s">
        <v>553</v>
      </c>
      <c r="C48" s="4">
        <v>2</v>
      </c>
    </row>
    <row r="49" spans="2:3" x14ac:dyDescent="0.25">
      <c r="B49" s="17" t="s">
        <v>519</v>
      </c>
      <c r="C49" s="4">
        <v>6</v>
      </c>
    </row>
    <row r="50" spans="2:3" x14ac:dyDescent="0.25">
      <c r="B50" s="17" t="s">
        <v>568</v>
      </c>
      <c r="C50" s="4">
        <v>2</v>
      </c>
    </row>
    <row r="51" spans="2:3" x14ac:dyDescent="0.25">
      <c r="B51" s="17" t="s">
        <v>571</v>
      </c>
      <c r="C51" s="4">
        <v>2</v>
      </c>
    </row>
    <row r="52" spans="2:3" x14ac:dyDescent="0.25">
      <c r="B52" s="17" t="s">
        <v>569</v>
      </c>
      <c r="C52" s="4">
        <v>2</v>
      </c>
    </row>
    <row r="53" spans="2:3" x14ac:dyDescent="0.25">
      <c r="B53" s="17" t="s">
        <v>570</v>
      </c>
      <c r="C53" s="4">
        <v>2</v>
      </c>
    </row>
    <row r="54" spans="2:3" x14ac:dyDescent="0.25">
      <c r="B54" s="17" t="s">
        <v>560</v>
      </c>
      <c r="C54" s="4">
        <v>2</v>
      </c>
    </row>
    <row r="55" spans="2:3" x14ac:dyDescent="0.25">
      <c r="B55" s="17" t="s">
        <v>589</v>
      </c>
      <c r="C55" s="4">
        <v>3</v>
      </c>
    </row>
    <row r="56" spans="2:3" x14ac:dyDescent="0.25">
      <c r="B56" s="17" t="s">
        <v>503</v>
      </c>
      <c r="C56" s="4">
        <v>1</v>
      </c>
    </row>
    <row r="57" spans="2:3" x14ac:dyDescent="0.25">
      <c r="B57" s="17" t="s">
        <v>482</v>
      </c>
      <c r="C57" s="4">
        <v>5</v>
      </c>
    </row>
    <row r="58" spans="2:3" x14ac:dyDescent="0.25">
      <c r="B58" s="17" t="s">
        <v>0</v>
      </c>
      <c r="C58" s="4">
        <v>14</v>
      </c>
    </row>
    <row r="59" spans="2:3" x14ac:dyDescent="0.25">
      <c r="B59" s="17" t="s">
        <v>501</v>
      </c>
      <c r="C59" s="4">
        <v>1</v>
      </c>
    </row>
    <row r="60" spans="2:3" x14ac:dyDescent="0.25">
      <c r="B60" s="17" t="s">
        <v>575</v>
      </c>
      <c r="C60" s="4">
        <v>10</v>
      </c>
    </row>
    <row r="61" spans="2:3" x14ac:dyDescent="0.25">
      <c r="B61" s="17" t="s">
        <v>605</v>
      </c>
      <c r="C61" s="4">
        <v>1</v>
      </c>
    </row>
    <row r="62" spans="2:3" x14ac:dyDescent="0.25">
      <c r="B62" s="17" t="s">
        <v>604</v>
      </c>
      <c r="C62" s="4">
        <v>1</v>
      </c>
    </row>
    <row r="63" spans="2:3" x14ac:dyDescent="0.25">
      <c r="B63" s="17" t="s">
        <v>608</v>
      </c>
      <c r="C63" s="4">
        <v>2</v>
      </c>
    </row>
    <row r="64" spans="2:3" x14ac:dyDescent="0.25">
      <c r="B64" s="17" t="s">
        <v>500</v>
      </c>
      <c r="C64" s="4">
        <v>1</v>
      </c>
    </row>
    <row r="65" spans="2:3" x14ac:dyDescent="0.25">
      <c r="B65" s="17" t="s">
        <v>516</v>
      </c>
      <c r="C65" s="4">
        <v>6</v>
      </c>
    </row>
    <row r="66" spans="2:3" x14ac:dyDescent="0.25">
      <c r="B66" s="17" t="s">
        <v>517</v>
      </c>
      <c r="C66" s="4">
        <v>6</v>
      </c>
    </row>
    <row r="67" spans="2:3" x14ac:dyDescent="0.25">
      <c r="B67" s="17" t="s">
        <v>596</v>
      </c>
      <c r="C67" s="4">
        <v>3</v>
      </c>
    </row>
    <row r="68" spans="2:3" x14ac:dyDescent="0.25">
      <c r="B68" s="17" t="s">
        <v>597</v>
      </c>
      <c r="C68" s="4">
        <v>3</v>
      </c>
    </row>
    <row r="69" spans="2:3" x14ac:dyDescent="0.25">
      <c r="B69" s="17" t="s">
        <v>518</v>
      </c>
      <c r="C69" s="4">
        <v>6</v>
      </c>
    </row>
    <row r="70" spans="2:3" x14ac:dyDescent="0.25">
      <c r="B70" s="17" t="s">
        <v>588</v>
      </c>
      <c r="C70" s="4">
        <v>3</v>
      </c>
    </row>
    <row r="71" spans="2:3" x14ac:dyDescent="0.25">
      <c r="B71" s="17" t="s">
        <v>566</v>
      </c>
      <c r="C71" s="4">
        <v>2</v>
      </c>
    </row>
    <row r="72" spans="2:3" x14ac:dyDescent="0.25">
      <c r="B72" s="17" t="s">
        <v>495</v>
      </c>
      <c r="C72" s="4">
        <v>3</v>
      </c>
    </row>
    <row r="73" spans="2:3" x14ac:dyDescent="0.25">
      <c r="B73" s="17" t="s">
        <v>498</v>
      </c>
      <c r="C73" s="4">
        <v>1</v>
      </c>
    </row>
    <row r="74" spans="2:3" x14ac:dyDescent="0.25">
      <c r="B74" s="17" t="s">
        <v>572</v>
      </c>
      <c r="C74" s="4">
        <v>1</v>
      </c>
    </row>
    <row r="75" spans="2:3" x14ac:dyDescent="0.25">
      <c r="B75" s="17" t="s">
        <v>573</v>
      </c>
      <c r="C75" s="4">
        <v>2</v>
      </c>
    </row>
    <row r="76" spans="2:3" x14ac:dyDescent="0.25">
      <c r="B76" s="17" t="s">
        <v>556</v>
      </c>
      <c r="C76" s="4">
        <v>2</v>
      </c>
    </row>
    <row r="77" spans="2:3" x14ac:dyDescent="0.25">
      <c r="B77" s="17" t="s">
        <v>567</v>
      </c>
      <c r="C77" s="4">
        <v>5</v>
      </c>
    </row>
    <row r="78" spans="2:3" x14ac:dyDescent="0.25">
      <c r="B78" s="17" t="s">
        <v>579</v>
      </c>
      <c r="C78" s="4">
        <v>1</v>
      </c>
    </row>
    <row r="79" spans="2:3" x14ac:dyDescent="0.25">
      <c r="B79" s="17" t="s">
        <v>580</v>
      </c>
      <c r="C79" s="4">
        <v>1</v>
      </c>
    </row>
    <row r="80" spans="2:3" x14ac:dyDescent="0.25">
      <c r="B80" s="17" t="s">
        <v>513</v>
      </c>
      <c r="C80" s="4">
        <v>6</v>
      </c>
    </row>
    <row r="81" spans="2:3" x14ac:dyDescent="0.25">
      <c r="B81" s="17" t="s">
        <v>507</v>
      </c>
      <c r="C81" s="4">
        <v>1</v>
      </c>
    </row>
    <row r="82" spans="2:3" x14ac:dyDescent="0.25">
      <c r="B82" s="17" t="s">
        <v>506</v>
      </c>
      <c r="C82" s="4">
        <v>1</v>
      </c>
    </row>
    <row r="83" spans="2:3" x14ac:dyDescent="0.25">
      <c r="B83" s="17" t="s">
        <v>601</v>
      </c>
      <c r="C83" s="4">
        <v>1</v>
      </c>
    </row>
    <row r="84" spans="2:3" x14ac:dyDescent="0.25">
      <c r="B84" s="17" t="s">
        <v>549</v>
      </c>
      <c r="C84" s="4">
        <v>2</v>
      </c>
    </row>
    <row r="85" spans="2:3" x14ac:dyDescent="0.25">
      <c r="B85" s="17" t="s">
        <v>514</v>
      </c>
      <c r="C85" s="4">
        <v>6</v>
      </c>
    </row>
    <row r="86" spans="2:3" x14ac:dyDescent="0.25">
      <c r="B86" s="17" t="s">
        <v>512</v>
      </c>
      <c r="C86" s="4">
        <v>3</v>
      </c>
    </row>
    <row r="87" spans="2:3" x14ac:dyDescent="0.25">
      <c r="B87" s="17" t="s">
        <v>511</v>
      </c>
      <c r="C87" s="4">
        <v>3</v>
      </c>
    </row>
    <row r="88" spans="2:3" x14ac:dyDescent="0.25">
      <c r="B88" s="17" t="s">
        <v>557</v>
      </c>
      <c r="C88" s="4">
        <v>3</v>
      </c>
    </row>
    <row r="89" spans="2:3" x14ac:dyDescent="0.25">
      <c r="B89" s="17" t="s">
        <v>603</v>
      </c>
      <c r="C89" s="4">
        <v>1</v>
      </c>
    </row>
    <row r="90" spans="2:3" x14ac:dyDescent="0.25">
      <c r="B90" s="17" t="s">
        <v>486</v>
      </c>
      <c r="C90" s="4">
        <v>1</v>
      </c>
    </row>
    <row r="91" spans="2:3" x14ac:dyDescent="0.25">
      <c r="B91" s="17" t="s">
        <v>610</v>
      </c>
      <c r="C91" s="4">
        <v>1</v>
      </c>
    </row>
    <row r="92" spans="2:3" x14ac:dyDescent="0.25">
      <c r="B92" s="17" t="s">
        <v>609</v>
      </c>
      <c r="C92" s="4">
        <v>1</v>
      </c>
    </row>
    <row r="93" spans="2:3" x14ac:dyDescent="0.25">
      <c r="B93" s="17" t="s">
        <v>594</v>
      </c>
      <c r="C93" s="4">
        <v>2</v>
      </c>
    </row>
    <row r="94" spans="2:3" x14ac:dyDescent="0.25">
      <c r="B94" s="17" t="s">
        <v>606</v>
      </c>
      <c r="C94" s="4">
        <v>1</v>
      </c>
    </row>
    <row r="95" spans="2:3" x14ac:dyDescent="0.25">
      <c r="B95" s="17" t="s">
        <v>552</v>
      </c>
      <c r="C95" s="4">
        <v>2</v>
      </c>
    </row>
    <row r="96" spans="2:3" x14ac:dyDescent="0.25">
      <c r="B96" s="17" t="s">
        <v>564</v>
      </c>
      <c r="C96" s="4">
        <v>4</v>
      </c>
    </row>
    <row r="97" spans="2:3" x14ac:dyDescent="0.25">
      <c r="B97" s="17" t="s">
        <v>565</v>
      </c>
      <c r="C97" s="4">
        <v>4</v>
      </c>
    </row>
    <row r="98" spans="2:3" x14ac:dyDescent="0.25">
      <c r="B98" s="17" t="s">
        <v>563</v>
      </c>
      <c r="C98" s="4">
        <v>4</v>
      </c>
    </row>
    <row r="99" spans="2:3" x14ac:dyDescent="0.25">
      <c r="B99" s="17" t="s">
        <v>607</v>
      </c>
      <c r="C99" s="4">
        <v>1</v>
      </c>
    </row>
    <row r="100" spans="2:3" x14ac:dyDescent="0.25">
      <c r="B100" s="17" t="s">
        <v>612</v>
      </c>
      <c r="C100" s="4"/>
    </row>
    <row r="101" spans="2:3" x14ac:dyDescent="0.25">
      <c r="B101" s="17" t="s">
        <v>614</v>
      </c>
      <c r="C101" s="4">
        <v>1</v>
      </c>
    </row>
    <row r="102" spans="2:3" x14ac:dyDescent="0.25">
      <c r="B102" s="17" t="s">
        <v>615</v>
      </c>
      <c r="C102" s="4">
        <v>1</v>
      </c>
    </row>
    <row r="103" spans="2:3" x14ac:dyDescent="0.25">
      <c r="B103" s="17" t="s">
        <v>616</v>
      </c>
      <c r="C103" s="4">
        <v>1</v>
      </c>
    </row>
    <row r="104" spans="2:3" x14ac:dyDescent="0.25">
      <c r="B104" s="17" t="s">
        <v>613</v>
      </c>
      <c r="C104" s="4">
        <v>250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TOP" ma:contentTypeID="0x010100E23A979398E24C4A80EEAC61CE3352ED007071B25316DBC4439D8A92FD3CFD77EB" ma:contentTypeVersion="34" ma:contentTypeDescription="" ma:contentTypeScope="" ma:versionID="06dda260355dc5ca0b04b14084076c06">
  <xsd:schema xmlns:xsd="http://www.w3.org/2001/XMLSchema" xmlns:xs="http://www.w3.org/2001/XMLSchema" xmlns:p="http://schemas.microsoft.com/office/2006/metadata/properties" xmlns:ns2="b662e54b-a0e4-49b6-bbdc-552c14005a6e" xmlns:ns3="b09075c8-12d2-4594-862e-7974aeaddc3c" xmlns:ns4="25b0050d-862a-4067-bfac-4ec6f798bcba" targetNamespace="http://schemas.microsoft.com/office/2006/metadata/properties" ma:root="true" ma:fieldsID="6930782deea75fe497be856295f7a9f8" ns2:_="" ns3:_="" ns4:_="">
    <xsd:import namespace="b662e54b-a0e4-49b6-bbdc-552c14005a6e"/>
    <xsd:import namespace="b09075c8-12d2-4594-862e-7974aeaddc3c"/>
    <xsd:import namespace="25b0050d-862a-4067-bfac-4ec6f798bcba"/>
    <xsd:element name="properties">
      <xsd:complexType>
        <xsd:sequence>
          <xsd:element name="documentManagement">
            <xsd:complexType>
              <xsd:all>
                <xsd:element ref="ns2:TOP_x0020_Categorie" minOccurs="0"/>
                <xsd:element ref="ns3:Label" minOccurs="0"/>
                <xsd:element ref="ns3:s36h" minOccurs="0"/>
                <xsd:element ref="ns4: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62e54b-a0e4-49b6-bbdc-552c14005a6e" elementFormDefault="qualified">
    <xsd:import namespace="http://schemas.microsoft.com/office/2006/documentManagement/types"/>
    <xsd:import namespace="http://schemas.microsoft.com/office/infopath/2007/PartnerControls"/>
    <xsd:element name="TOP_x0020_Categorie" ma:index="8" nillable="true" ma:displayName="TOP Categorie" ma:default="(Leeg)" ma:format="Dropdown" ma:internalName="TOP_x0020_Categorie">
      <xsd:simpleType>
        <xsd:union memberTypes="dms:Text">
          <xsd:simpleType>
            <xsd:restriction base="dms:Choice">
              <xsd:enumeration value="(Leeg)"/>
              <xsd:enumeration value="Demo's"/>
              <xsd:enumeration value="Retro's"/>
              <xsd:enumeration value="Release Notes"/>
              <xsd:enumeration value="Agile Development"/>
              <xsd:enumeration value="Technisch Applicatiebeheer"/>
              <xsd:enumeration value="Testen"/>
              <xsd:enumeration value="ATB (CaseWare)"/>
              <xsd:enumeration value="ATF"/>
              <xsd:enumeration value="ATG"/>
              <xsd:enumeration value="ATL"/>
              <xsd:enumeration value="ATW"/>
              <xsd:enumeration value="APV"/>
              <xsd:enumeration value="COL"/>
              <xsd:enumeration value="MIH"/>
              <xsd:enumeration value="TOPArchief"/>
              <xsd:enumeration value="Rekenserver IH"/>
              <xsd:enumeration value="ChiKwadraat"/>
              <xsd:enumeration value="Pronto"/>
              <xsd:enumeration value="Tools"/>
              <xsd:enumeration value="XAF"/>
              <xsd:enumeration value="XAS"/>
              <xsd:enumeration value="Vakantieplanning"/>
              <xsd:enumeration value="IO overleg"/>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b09075c8-12d2-4594-862e-7974aeaddc3c" elementFormDefault="qualified">
    <xsd:import namespace="http://schemas.microsoft.com/office/2006/documentManagement/types"/>
    <xsd:import namespace="http://schemas.microsoft.com/office/infopath/2007/PartnerControls"/>
    <xsd:element name="Label" ma:index="9" nillable="true" ma:displayName="Label" ma:default="Algemeen" ma:format="RadioButtons" ma:internalName="Label">
      <xsd:simpleType>
        <xsd:union memberTypes="dms:Text">
          <xsd:simpleType>
            <xsd:restriction base="dms:Choice">
              <xsd:enumeration value="Algemeen"/>
              <xsd:enumeration value="Architectuur"/>
              <xsd:enumeration value="Oude situatie"/>
              <xsd:enumeration value="Nieuwe situatie"/>
              <xsd:enumeration value="Commentaar van Gebruikers"/>
              <xsd:enumeration value="Client"/>
              <xsd:enumeration value="Server"/>
              <xsd:enumeration value="Technische documentatie"/>
            </xsd:restriction>
          </xsd:simpleType>
        </xsd:union>
      </xsd:simpleType>
    </xsd:element>
    <xsd:element name="s36h" ma:index="10" nillable="true" ma:displayName="Tekst" ma:internalName="s36h">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5b0050d-862a-4067-bfac-4ec6f798bcba" elementFormDefault="qualified">
    <xsd:import namespace="http://schemas.microsoft.com/office/2006/documentManagement/types"/>
    <xsd:import namespace="http://schemas.microsoft.com/office/infopath/2007/PartnerControls"/>
    <xsd:element name="SharedWithUsers" ma:index="11"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abel xmlns="b09075c8-12d2-4594-862e-7974aeaddc3c" xsi:nil="true"/>
    <TOP_x0020_Categorie xmlns="b662e54b-a0e4-49b6-bbdc-552c14005a6e" xsi:nil="true"/>
    <s36h xmlns="b09075c8-12d2-4594-862e-7974aeaddc3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4d1c3f73-0915-48c4-975a-aeaabc63cda3" ContentTypeId="0x010100E23A979398E24C4A80EEAC61CE3352ED" PreviousValue="false"/>
</file>

<file path=customXml/itemProps1.xml><?xml version="1.0" encoding="utf-8"?>
<ds:datastoreItem xmlns:ds="http://schemas.openxmlformats.org/officeDocument/2006/customXml" ds:itemID="{BB39AB93-F4CB-4399-B229-AE3417EB51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62e54b-a0e4-49b6-bbdc-552c14005a6e"/>
    <ds:schemaRef ds:uri="b09075c8-12d2-4594-862e-7974aeaddc3c"/>
    <ds:schemaRef ds:uri="25b0050d-862a-4067-bfac-4ec6f798bc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155EDA1-4ADE-4958-BFCE-7F8056C0AFFD}">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25b0050d-862a-4067-bfac-4ec6f798bcba"/>
    <ds:schemaRef ds:uri="http://schemas.microsoft.com/office/infopath/2007/PartnerControls"/>
    <ds:schemaRef ds:uri="b09075c8-12d2-4594-862e-7974aeaddc3c"/>
    <ds:schemaRef ds:uri="http://purl.org/dc/elements/1.1/"/>
    <ds:schemaRef ds:uri="b662e54b-a0e4-49b6-bbdc-552c14005a6e"/>
    <ds:schemaRef ds:uri="http://www.w3.org/XML/1998/namespace"/>
    <ds:schemaRef ds:uri="http://purl.org/dc/dcmitype/"/>
  </ds:schemaRefs>
</ds:datastoreItem>
</file>

<file path=customXml/itemProps3.xml><?xml version="1.0" encoding="utf-8"?>
<ds:datastoreItem xmlns:ds="http://schemas.openxmlformats.org/officeDocument/2006/customXml" ds:itemID="{D4CFC889-6EAA-491C-838B-0D61294FD637}">
  <ds:schemaRefs>
    <ds:schemaRef ds:uri="http://schemas.microsoft.com/sharepoint/v3/contenttype/forms"/>
  </ds:schemaRefs>
</ds:datastoreItem>
</file>

<file path=customXml/itemProps4.xml><?xml version="1.0" encoding="utf-8"?>
<ds:datastoreItem xmlns:ds="http://schemas.openxmlformats.org/officeDocument/2006/customXml" ds:itemID="{3C2BB682-FE0F-46C4-88C3-97C41288E59F}">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Leesme</vt:lpstr>
      <vt:lpstr>XAF Tabellen</vt:lpstr>
      <vt:lpstr>XAF XPaths</vt:lpstr>
      <vt:lpstr>Freqs</vt:lpstr>
    </vt:vector>
  </TitlesOfParts>
  <Manager/>
  <Company>Quse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Frans F Bus</dc:creator>
  <cp:keywords/>
  <dc:description/>
  <cp:lastModifiedBy>Frans Bus</cp:lastModifiedBy>
  <cp:revision/>
  <dcterms:created xsi:type="dcterms:W3CDTF">2015-11-16T11:20:17Z</dcterms:created>
  <dcterms:modified xsi:type="dcterms:W3CDTF">2018-10-12T10:27:33Z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0x010100E23A979398E24C4A80EEAC61CE3352ED007071B25316DBC4439D8A92FD3CFD77EB</vt:lpwstr>
  </property>
</Properties>
</file>