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ivani Bhavsar\OneDrive\Documents\ExcelR Assignment files\DA\EXCEL\"/>
    </mc:Choice>
  </mc:AlternateContent>
  <xr:revisionPtr revIDLastSave="0" documentId="13_ncr:1_{022525E0-9D6A-480B-AB8E-8E5DB7D63E12}" xr6:coauthVersionLast="47" xr6:coauthVersionMax="47" xr10:uidLastSave="{00000000-0000-0000-0000-000000000000}"/>
  <bookViews>
    <workbookView xWindow="1428" yWindow="1428" windowWidth="12900" windowHeight="8880" xr2:uid="{BBB0A2B2-95CD-43EC-BE4C-AB0EC2D17D62}"/>
  </bookViews>
  <sheets>
    <sheet name="Operators" sheetId="2" r:id="rId1"/>
    <sheet name="Arithmatic Functions" sheetId="1" r:id="rId2"/>
  </sheets>
  <definedNames>
    <definedName name="North" localSheetId="1">'Arithmatic Functions'!$G$7:$G$44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2" l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M9" i="2" s="1"/>
  <c r="P18" i="1"/>
  <c r="P19" i="1"/>
  <c r="P20" i="1"/>
  <c r="P21" i="1"/>
  <c r="P22" i="1"/>
  <c r="P23" i="1"/>
  <c r="P24" i="1"/>
  <c r="P25" i="1"/>
  <c r="P26" i="1"/>
  <c r="P27" i="1"/>
  <c r="P17" i="1"/>
  <c r="O17" i="1"/>
  <c r="M18" i="1"/>
  <c r="M19" i="1"/>
  <c r="M20" i="1"/>
  <c r="M21" i="1"/>
  <c r="M22" i="1"/>
  <c r="M23" i="1"/>
  <c r="M24" i="1"/>
  <c r="M25" i="1"/>
  <c r="M26" i="1"/>
  <c r="M27" i="1"/>
  <c r="M17" i="1"/>
  <c r="O18" i="1"/>
  <c r="O19" i="1"/>
  <c r="O20" i="1"/>
  <c r="O21" i="1"/>
  <c r="O22" i="1"/>
  <c r="O23" i="1"/>
  <c r="O24" i="1"/>
  <c r="O25" i="1"/>
  <c r="O26" i="1"/>
  <c r="O27" i="1"/>
  <c r="N18" i="1"/>
  <c r="N19" i="1"/>
  <c r="N20" i="1"/>
  <c r="N21" i="1"/>
  <c r="N22" i="1"/>
  <c r="N23" i="1"/>
  <c r="N24" i="1"/>
  <c r="N25" i="1"/>
  <c r="N26" i="1"/>
  <c r="N27" i="1"/>
  <c r="N17" i="1"/>
  <c r="M13" i="1" l="1"/>
  <c r="M12" i="1"/>
  <c r="M11" i="1"/>
  <c r="M8" i="1" l="1"/>
  <c r="M7" i="1"/>
  <c r="M6" i="1"/>
  <c r="O23" i="2"/>
  <c r="O31" i="2"/>
  <c r="O39" i="2"/>
  <c r="N10" i="2"/>
  <c r="N12" i="2"/>
  <c r="O12" i="2" s="1"/>
  <c r="N15" i="2"/>
  <c r="N16" i="2"/>
  <c r="N18" i="2"/>
  <c r="N20" i="2"/>
  <c r="O20" i="2" s="1"/>
  <c r="N23" i="2"/>
  <c r="N24" i="2"/>
  <c r="N26" i="2"/>
  <c r="N28" i="2"/>
  <c r="O28" i="2" s="1"/>
  <c r="N31" i="2"/>
  <c r="N32" i="2"/>
  <c r="N34" i="2"/>
  <c r="N36" i="2"/>
  <c r="O36" i="2" s="1"/>
  <c r="N39" i="2"/>
  <c r="N40" i="2"/>
  <c r="N42" i="2"/>
  <c r="N44" i="2"/>
  <c r="O44" i="2" s="1"/>
  <c r="N9" i="2"/>
  <c r="O9" i="2" s="1"/>
  <c r="K9" i="2"/>
  <c r="M10" i="2"/>
  <c r="O10" i="2" s="1"/>
  <c r="M11" i="2"/>
  <c r="N11" i="2" s="1"/>
  <c r="M12" i="2"/>
  <c r="M13" i="2"/>
  <c r="N13" i="2" s="1"/>
  <c r="O13" i="2" s="1"/>
  <c r="M14" i="2"/>
  <c r="N14" i="2" s="1"/>
  <c r="M15" i="2"/>
  <c r="O15" i="2" s="1"/>
  <c r="M16" i="2"/>
  <c r="O16" i="2" s="1"/>
  <c r="M17" i="2"/>
  <c r="M18" i="2"/>
  <c r="O18" i="2" s="1"/>
  <c r="M19" i="2"/>
  <c r="N19" i="2" s="1"/>
  <c r="M20" i="2"/>
  <c r="M21" i="2"/>
  <c r="N21" i="2" s="1"/>
  <c r="O21" i="2" s="1"/>
  <c r="M22" i="2"/>
  <c r="N22" i="2" s="1"/>
  <c r="M23" i="2"/>
  <c r="M24" i="2"/>
  <c r="O24" i="2" s="1"/>
  <c r="M25" i="2"/>
  <c r="M26" i="2"/>
  <c r="O26" i="2" s="1"/>
  <c r="M27" i="2"/>
  <c r="N27" i="2" s="1"/>
  <c r="M28" i="2"/>
  <c r="M29" i="2"/>
  <c r="N29" i="2" s="1"/>
  <c r="O29" i="2" s="1"/>
  <c r="M30" i="2"/>
  <c r="N30" i="2" s="1"/>
  <c r="M31" i="2"/>
  <c r="M32" i="2"/>
  <c r="O32" i="2" s="1"/>
  <c r="M33" i="2"/>
  <c r="M34" i="2"/>
  <c r="O34" i="2" s="1"/>
  <c r="M35" i="2"/>
  <c r="N35" i="2" s="1"/>
  <c r="M36" i="2"/>
  <c r="M37" i="2"/>
  <c r="N37" i="2" s="1"/>
  <c r="O37" i="2" s="1"/>
  <c r="M38" i="2"/>
  <c r="N38" i="2" s="1"/>
  <c r="M39" i="2"/>
  <c r="M40" i="2"/>
  <c r="O40" i="2" s="1"/>
  <c r="M41" i="2"/>
  <c r="M42" i="2"/>
  <c r="O42" i="2" s="1"/>
  <c r="M43" i="2"/>
  <c r="N43" i="2" s="1"/>
  <c r="M44" i="2"/>
  <c r="M45" i="2"/>
  <c r="N45" i="2" s="1"/>
  <c r="O45" i="2" s="1"/>
  <c r="M46" i="2"/>
  <c r="N46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M5" i="1"/>
  <c r="M4" i="1"/>
  <c r="M3" i="1"/>
  <c r="N41" i="2" l="1"/>
  <c r="O41" i="2" s="1"/>
  <c r="N33" i="2"/>
  <c r="O33" i="2" s="1"/>
  <c r="N25" i="2"/>
  <c r="O25" i="2" s="1"/>
  <c r="N17" i="2"/>
  <c r="O17" i="2" s="1"/>
  <c r="O46" i="2"/>
  <c r="O38" i="2"/>
  <c r="O30" i="2"/>
  <c r="O22" i="2"/>
  <c r="O14" i="2"/>
  <c r="O43" i="2"/>
  <c r="O35" i="2"/>
  <c r="O27" i="2"/>
  <c r="O19" i="2"/>
  <c r="O11" i="2"/>
</calcChain>
</file>

<file path=xl/sharedStrings.xml><?xml version="1.0" encoding="utf-8"?>
<sst xmlns="http://schemas.openxmlformats.org/spreadsheetml/2006/main" count="514" uniqueCount="121">
  <si>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</si>
  <si>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</si>
  <si>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</si>
  <si>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</si>
  <si>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</si>
  <si>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</si>
  <si>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</si>
  <si>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</si>
  <si>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</si>
  <si>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</si>
  <si>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</si>
  <si>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</si>
  <si>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</si>
  <si>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</si>
  <si>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</si>
  <si>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</si>
  <si>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</si>
  <si>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</si>
  <si>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</si>
  <si>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</si>
  <si>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</si>
  <si>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</si>
  <si>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</si>
  <si>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</si>
  <si>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</si>
  <si>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</si>
  <si>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</si>
  <si>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</si>
  <si>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</si>
  <si>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</si>
  <si>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</si>
  <si>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</si>
  <si>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</si>
  <si>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</si>
  <si>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</si>
  <si>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</si>
  <si>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</si>
  <si>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</si>
  <si>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</si>
  <si>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</si>
  <si>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</si>
  <si>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</si>
  <si>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</si>
  <si>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</si>
  <si>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</si>
  <si>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</si>
  <si>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</si>
  <si>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</si>
  <si>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</si>
  <si>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</si>
  <si>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</si>
  <si>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</si>
  <si>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</si>
  <si>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</si>
  <si>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</si>
  <si>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</si>
  <si>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</si>
  <si>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</si>
  <si>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</si>
  <si>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</si>
  <si>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</si>
  <si>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</si>
  <si>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</si>
  <si>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</si>
  <si>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</si>
  <si>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</si>
  <si>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</si>
  <si>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</si>
  <si>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</si>
  <si>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</si>
  <si>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</si>
  <si>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</si>
  <si>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</si>
  <si>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</si>
  <si>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</si>
  <si>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</si>
  <si>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</si>
  <si>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</si>
  <si>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</si>
  <si>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</si>
  <si>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</si>
  <si>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</si>
  <si>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</si>
  <si>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</si>
  <si>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</si>
  <si>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</si>
  <si>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</si>
  <si>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</si>
  <si>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</si>
  <si>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</si>
  <si>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</si>
  <si>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</si>
  <si>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</si>
  <si>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</si>
  <si>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</si>
  <si>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</si>
  <si>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</si>
  <si>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</si>
  <si>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</si>
  <si>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</si>
  <si>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</si>
  <si>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</si>
  <si>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</si>
  <si>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</si>
  <si>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</si>
  <si>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</si>
  <si>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</si>
  <si>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</si>
  <si>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</si>
  <si>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</si>
  <si>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</si>
  <si>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</si>
  <si>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</si>
  <si>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</si>
  <si>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</si>
  <si>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</si>
  <si>
    <t>(1)HRA</t>
  </si>
  <si>
    <t>(3)Gross Salary</t>
  </si>
  <si>
    <t>(5)Net Salary</t>
  </si>
  <si>
    <t>(4)Tax</t>
  </si>
  <si>
    <t>(2)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</si>
</sst>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4" xfId="0" applyBorder="1"/>
    <xf numFmtId="1" fontId="0" fillId="0" borderId="1" xfId="0" applyNumberFormat="1" applyBorder="1"/>
    <xf numFmtId="0" fontId="1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sheetPr codeName="Sheet1"/>
  <dimension ref="B2:O46"/>
  <sheetViews>
    <sheetView tabSelected="1" workbookViewId="0">
      <selection activeCell="L9" sqref="L9"/>
    </sheetView>
  </sheetViews>
  <sheetFormatPr defaultRowHeight="14.4" x14ac:dyDescent="0.3"/>
  <cols>
    <col min="5" max="5" width="9.88671875" bestFit="1" customWidth="1"/>
    <col min="10" max="10" width="10.77734375" bestFit="1" customWidth="1"/>
    <col min="12" max="12" width="17.33203125" bestFit="1" customWidth="1"/>
    <col min="13" max="13" width="13.5546875" bestFit="1" customWidth="1"/>
    <col min="15" max="15" width="12.21875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 t="s">
        <v>116</v>
      </c>
      <c r="L8" s="8" t="s">
        <v>120</v>
      </c>
      <c r="M8" s="8" t="s">
        <v>117</v>
      </c>
      <c r="N8" s="8" t="s">
        <v>119</v>
      </c>
      <c r="O8" s="8" t="s">
        <v>118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45%*J9</f>
        <v>21600</v>
      </c>
      <c r="L9" s="11">
        <f>(J9*5%)+1000</f>
        <v>3400</v>
      </c>
      <c r="M9" s="5">
        <f>SUM(J9:L9)</f>
        <v>73000</v>
      </c>
      <c r="N9" s="5">
        <f>M9*5%</f>
        <v>3650</v>
      </c>
      <c r="O9" s="5">
        <f>M9-N9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45%*J10</f>
        <v>15750</v>
      </c>
      <c r="L10" s="11">
        <f t="shared" ref="L10:L46" si="1">(J10*5%)+1000</f>
        <v>2750</v>
      </c>
      <c r="M10" s="5">
        <f t="shared" ref="M10:M46" si="2">SUM(J10:L10)</f>
        <v>53500</v>
      </c>
      <c r="N10" s="5">
        <f t="shared" ref="N10:N46" si="3">M10*5%</f>
        <v>2675</v>
      </c>
      <c r="O10" s="5">
        <f t="shared" ref="O10:O46" si="4">M10-N10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11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11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11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11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11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11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11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11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11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11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11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11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11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11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11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11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11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11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11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11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11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11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11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11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11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11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11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11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11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11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11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11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11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11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11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11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sheetPr codeName="Sheet2"/>
  <dimension ref="A2:Q44"/>
  <sheetViews>
    <sheetView zoomScale="80" zoomScaleNormal="80" workbookViewId="0">
      <selection activeCell="R21" sqref="R21"/>
    </sheetView>
  </sheetViews>
  <sheetFormatPr defaultRowHeight="14.4" x14ac:dyDescent="0.3"/>
  <cols>
    <col min="4" max="4" width="9.88671875" bestFit="1" customWidth="1"/>
    <col min="9" max="9" width="10.77734375" bestFit="1" customWidth="1"/>
    <col min="12" max="12" width="37.5546875" bestFit="1" customWidth="1"/>
    <col min="13" max="13" width="13.21875" customWidth="1"/>
    <col min="14" max="14" width="12.88671875" bestFit="1" customWidth="1"/>
    <col min="15" max="15" width="14.88671875" bestFit="1" customWidth="1"/>
    <col min="16" max="16" width="9.88671875" bestFit="1" customWidth="1"/>
    <col min="17" max="17" width="9.44140625" bestFit="1" customWidth="1"/>
  </cols>
  <sheetData>
    <row r="2" spans="1:16" x14ac:dyDescent="0.3">
      <c r="B2" s="6" t="s">
        <v>91</v>
      </c>
      <c r="C2" s="6"/>
      <c r="D2" s="6"/>
      <c r="E2" s="6"/>
      <c r="F2" s="6"/>
      <c r="G2" s="6"/>
      <c r="L2" s="13" t="s">
        <v>106</v>
      </c>
      <c r="M2" s="14"/>
    </row>
    <row r="3" spans="1:16" x14ac:dyDescent="0.3">
      <c r="B3" s="6" t="s">
        <v>107</v>
      </c>
      <c r="C3" s="6"/>
      <c r="D3" s="6"/>
      <c r="E3" s="6"/>
      <c r="F3" s="6"/>
      <c r="G3" s="6"/>
      <c r="L3" s="1" t="s">
        <v>97</v>
      </c>
      <c r="M3" s="5">
        <f>SUM(I7:I44)</f>
        <v>2191000</v>
      </c>
    </row>
    <row r="4" spans="1:16" x14ac:dyDescent="0.3">
      <c r="L4" s="1" t="s">
        <v>98</v>
      </c>
      <c r="M4" s="5">
        <f>AVERAGE(I7:I44)</f>
        <v>57657.894736842107</v>
      </c>
    </row>
    <row r="5" spans="1:16" x14ac:dyDescent="0.3">
      <c r="L5" s="1" t="s">
        <v>99</v>
      </c>
      <c r="M5" s="5">
        <f>MEDIAN(I7:I44)</f>
        <v>55000</v>
      </c>
    </row>
    <row r="6" spans="1:16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92</v>
      </c>
      <c r="I6" s="1" t="s">
        <v>7</v>
      </c>
      <c r="L6" s="1" t="s">
        <v>100</v>
      </c>
      <c r="M6" s="5">
        <f>COUNT(A7:A44)</f>
        <v>38</v>
      </c>
    </row>
    <row r="7" spans="1:16" x14ac:dyDescent="0.3">
      <c r="A7" s="2">
        <v>150834</v>
      </c>
      <c r="B7" s="3" t="s">
        <v>36</v>
      </c>
      <c r="C7" s="3" t="s">
        <v>37</v>
      </c>
      <c r="D7" s="4">
        <v>31199</v>
      </c>
      <c r="E7" s="2" t="s">
        <v>18</v>
      </c>
      <c r="F7" s="3" t="s">
        <v>11</v>
      </c>
      <c r="G7" s="3" t="s">
        <v>38</v>
      </c>
      <c r="H7" s="3" t="s">
        <v>93</v>
      </c>
      <c r="I7" s="9">
        <v>48000</v>
      </c>
      <c r="J7" s="10"/>
      <c r="L7" s="1" t="s">
        <v>101</v>
      </c>
      <c r="M7" s="5">
        <f>MAX(I7:I44)</f>
        <v>92000</v>
      </c>
    </row>
    <row r="8" spans="1:16" x14ac:dyDescent="0.3">
      <c r="A8" s="2">
        <v>150784</v>
      </c>
      <c r="B8" s="3" t="s">
        <v>16</v>
      </c>
      <c r="C8" s="3" t="s">
        <v>17</v>
      </c>
      <c r="D8" s="4">
        <v>28365</v>
      </c>
      <c r="E8" s="2" t="s">
        <v>18</v>
      </c>
      <c r="F8" s="3" t="s">
        <v>19</v>
      </c>
      <c r="G8" s="3" t="s">
        <v>20</v>
      </c>
      <c r="H8" s="3" t="s">
        <v>93</v>
      </c>
      <c r="I8" s="9">
        <v>35000</v>
      </c>
      <c r="J8" s="10"/>
      <c r="L8" s="1" t="s">
        <v>102</v>
      </c>
      <c r="M8" s="5">
        <f>MIN(I8:I45)</f>
        <v>15000</v>
      </c>
    </row>
    <row r="9" spans="1:16" x14ac:dyDescent="0.3">
      <c r="A9" s="2">
        <v>150791</v>
      </c>
      <c r="B9" s="3" t="s">
        <v>21</v>
      </c>
      <c r="C9" s="3" t="s">
        <v>22</v>
      </c>
      <c r="D9" s="4">
        <v>23346</v>
      </c>
      <c r="E9" s="2" t="s">
        <v>18</v>
      </c>
      <c r="F9" s="3" t="s">
        <v>11</v>
      </c>
      <c r="G9" s="3" t="s">
        <v>20</v>
      </c>
      <c r="H9" s="3" t="s">
        <v>93</v>
      </c>
      <c r="I9" s="9">
        <v>67000</v>
      </c>
      <c r="J9" s="10"/>
    </row>
    <row r="10" spans="1:16" x14ac:dyDescent="0.3">
      <c r="A10" s="2">
        <v>150940</v>
      </c>
      <c r="B10" s="3" t="s">
        <v>74</v>
      </c>
      <c r="C10" s="3" t="s">
        <v>75</v>
      </c>
      <c r="D10" s="4">
        <v>26906</v>
      </c>
      <c r="E10" s="2" t="s">
        <v>10</v>
      </c>
      <c r="F10" s="3" t="s">
        <v>19</v>
      </c>
      <c r="G10" s="3" t="s">
        <v>29</v>
      </c>
      <c r="H10" s="3" t="s">
        <v>95</v>
      </c>
      <c r="I10" s="9">
        <v>87000</v>
      </c>
      <c r="J10" s="10"/>
      <c r="L10" s="13" t="s">
        <v>105</v>
      </c>
      <c r="M10" s="14"/>
    </row>
    <row r="11" spans="1:16" x14ac:dyDescent="0.3">
      <c r="A11" s="2">
        <v>150777</v>
      </c>
      <c r="B11" s="3" t="s">
        <v>13</v>
      </c>
      <c r="C11" s="3" t="s">
        <v>14</v>
      </c>
      <c r="D11" s="4">
        <v>21123</v>
      </c>
      <c r="E11" s="2" t="s">
        <v>10</v>
      </c>
      <c r="F11" s="3" t="s">
        <v>11</v>
      </c>
      <c r="G11" s="3" t="s">
        <v>15</v>
      </c>
      <c r="H11" s="3" t="s">
        <v>93</v>
      </c>
      <c r="I11" s="9">
        <v>22000</v>
      </c>
      <c r="J11" s="10"/>
      <c r="L11" s="5" t="s">
        <v>103</v>
      </c>
      <c r="M11" s="5">
        <f>COUNTIF(E7:E44,"Male")</f>
        <v>23</v>
      </c>
    </row>
    <row r="12" spans="1:16" x14ac:dyDescent="0.3">
      <c r="A12" s="2">
        <v>150805</v>
      </c>
      <c r="B12" s="3" t="s">
        <v>21</v>
      </c>
      <c r="C12" s="3" t="s">
        <v>25</v>
      </c>
      <c r="D12" s="4">
        <v>26172</v>
      </c>
      <c r="E12" s="2" t="s">
        <v>10</v>
      </c>
      <c r="F12" s="3" t="s">
        <v>11</v>
      </c>
      <c r="G12" s="3" t="s">
        <v>26</v>
      </c>
      <c r="H12" s="3" t="s">
        <v>93</v>
      </c>
      <c r="I12" s="9">
        <v>91000</v>
      </c>
      <c r="J12" s="10"/>
      <c r="L12" s="5" t="s">
        <v>104</v>
      </c>
      <c r="M12" s="5">
        <f>COUNTIF(E8:E45,"Female")</f>
        <v>14</v>
      </c>
    </row>
    <row r="13" spans="1:16" x14ac:dyDescent="0.3">
      <c r="A13" s="2">
        <v>150990</v>
      </c>
      <c r="B13" s="3" t="s">
        <v>88</v>
      </c>
      <c r="C13" s="3" t="s">
        <v>87</v>
      </c>
      <c r="D13" s="4">
        <v>36400</v>
      </c>
      <c r="E13" s="2" t="s">
        <v>10</v>
      </c>
      <c r="F13" s="3" t="s">
        <v>11</v>
      </c>
      <c r="G13" s="3" t="s">
        <v>56</v>
      </c>
      <c r="H13" s="3" t="s">
        <v>96</v>
      </c>
      <c r="I13" s="9">
        <v>77000</v>
      </c>
      <c r="J13" s="10"/>
      <c r="L13" s="5" t="s">
        <v>113</v>
      </c>
      <c r="M13" s="5">
        <f>COUNTIF(H7:H44,"North")</f>
        <v>10</v>
      </c>
    </row>
    <row r="14" spans="1:16" x14ac:dyDescent="0.3">
      <c r="A14" s="2">
        <v>150989</v>
      </c>
      <c r="B14" s="3" t="s">
        <v>86</v>
      </c>
      <c r="C14" s="3" t="s">
        <v>87</v>
      </c>
      <c r="D14" s="4">
        <v>33113</v>
      </c>
      <c r="E14" s="2" t="s">
        <v>10</v>
      </c>
      <c r="F14" s="3" t="s">
        <v>11</v>
      </c>
      <c r="G14" s="3" t="s">
        <v>20</v>
      </c>
      <c r="H14" s="3" t="s">
        <v>96</v>
      </c>
      <c r="I14" s="9">
        <v>45000</v>
      </c>
      <c r="J14" s="10"/>
      <c r="L14" s="12"/>
    </row>
    <row r="15" spans="1:16" x14ac:dyDescent="0.3">
      <c r="A15" s="2">
        <v>150881</v>
      </c>
      <c r="B15" s="3" t="s">
        <v>53</v>
      </c>
      <c r="C15" s="3" t="s">
        <v>54</v>
      </c>
      <c r="D15" s="4">
        <v>30337</v>
      </c>
      <c r="E15" s="2" t="s">
        <v>10</v>
      </c>
      <c r="F15" s="3" t="s">
        <v>19</v>
      </c>
      <c r="G15" s="3" t="s">
        <v>20</v>
      </c>
      <c r="H15" s="3" t="s">
        <v>94</v>
      </c>
      <c r="I15" s="9">
        <v>92000</v>
      </c>
      <c r="J15" s="10"/>
      <c r="L15" s="13" t="s">
        <v>114</v>
      </c>
      <c r="M15" s="14"/>
    </row>
    <row r="16" spans="1:16" x14ac:dyDescent="0.3">
      <c r="A16" s="2">
        <v>150814</v>
      </c>
      <c r="B16" s="3" t="s">
        <v>27</v>
      </c>
      <c r="C16" s="3" t="s">
        <v>28</v>
      </c>
      <c r="D16" s="4">
        <v>26246</v>
      </c>
      <c r="E16" s="2" t="s">
        <v>10</v>
      </c>
      <c r="F16" s="3" t="s">
        <v>11</v>
      </c>
      <c r="G16" s="3" t="s">
        <v>29</v>
      </c>
      <c r="H16" s="3" t="s">
        <v>93</v>
      </c>
      <c r="I16" s="9">
        <v>50000</v>
      </c>
      <c r="J16" s="10"/>
      <c r="L16" s="1" t="s">
        <v>115</v>
      </c>
      <c r="M16" s="1" t="s">
        <v>93</v>
      </c>
      <c r="N16" s="1" t="s">
        <v>95</v>
      </c>
      <c r="O16" s="1" t="s">
        <v>94</v>
      </c>
      <c r="P16" s="1" t="s">
        <v>96</v>
      </c>
    </row>
    <row r="17" spans="1:17" x14ac:dyDescent="0.3">
      <c r="A17" s="2">
        <v>150937</v>
      </c>
      <c r="B17" s="3" t="s">
        <v>41</v>
      </c>
      <c r="C17" s="3" t="s">
        <v>73</v>
      </c>
      <c r="D17" s="4">
        <v>24700</v>
      </c>
      <c r="E17" s="2" t="s">
        <v>10</v>
      </c>
      <c r="F17" s="3" t="s">
        <v>11</v>
      </c>
      <c r="G17" s="3" t="s">
        <v>56</v>
      </c>
      <c r="H17" s="3" t="s">
        <v>95</v>
      </c>
      <c r="I17" s="9">
        <v>37000</v>
      </c>
      <c r="J17" s="10"/>
      <c r="L17" s="3" t="s">
        <v>38</v>
      </c>
      <c r="M17" s="5">
        <f>SUMIFS($I$6:$I$44,$H$6:$H$44,$M$16,$G$6:$G$44,$L17)</f>
        <v>48000</v>
      </c>
      <c r="N17" s="5">
        <f>SUMIFS($I$6:$I$44,$H$6:$H$44,$N$16,$G$6:$G$44,$L17)</f>
        <v>62000</v>
      </c>
      <c r="O17" s="5">
        <f>SUMIFS($I$6:$I$44,$H$6:$H$44,$O$16,$G$6:$G$44,$L17)</f>
        <v>0</v>
      </c>
      <c r="P17" s="9">
        <f>SUMIFS($I$6:$I$44,$H$6:$H$44,$P$16,$G$6:$G$44,$L17)</f>
        <v>0</v>
      </c>
      <c r="Q17" s="10"/>
    </row>
    <row r="18" spans="1:17" x14ac:dyDescent="0.3">
      <c r="A18" s="2">
        <v>150888</v>
      </c>
      <c r="B18" s="3" t="s">
        <v>55</v>
      </c>
      <c r="C18" s="3" t="s">
        <v>48</v>
      </c>
      <c r="D18" s="4">
        <v>29221</v>
      </c>
      <c r="E18" s="2" t="s">
        <v>10</v>
      </c>
      <c r="F18" s="3" t="s">
        <v>11</v>
      </c>
      <c r="G18" s="3" t="s">
        <v>56</v>
      </c>
      <c r="H18" s="3" t="s">
        <v>94</v>
      </c>
      <c r="I18" s="9">
        <v>43000</v>
      </c>
      <c r="J18" s="10"/>
      <c r="L18" s="3" t="s">
        <v>20</v>
      </c>
      <c r="M18" s="5">
        <f t="shared" ref="M18:M27" si="0">SUMIFS($I$6:$I$44,$H$6:$H$44,$M$16,$G$6:$G$44,$L18)</f>
        <v>183000</v>
      </c>
      <c r="N18" s="5">
        <f t="shared" ref="N18:N27" si="1">SUMIFS($I$6:$I$44,$H$6:$H$44,$N$16,$G$6:$G$44,$L18)</f>
        <v>82000</v>
      </c>
      <c r="O18" s="5">
        <f t="shared" ref="O18:O27" si="2">SUMIFS($I$6:$I$44,$H$6:$H$44,$O$16,$G$6:$G$44,$L18)</f>
        <v>92000</v>
      </c>
      <c r="P18" s="5">
        <f t="shared" ref="P18:P27" si="3">SUMIFS($I$6:$I$44,$H$6:$H$44,$P$16,$G$6:$G$44,$L18)</f>
        <v>45000</v>
      </c>
    </row>
    <row r="19" spans="1:17" x14ac:dyDescent="0.3">
      <c r="A19" s="2">
        <v>150865</v>
      </c>
      <c r="B19" s="3" t="s">
        <v>47</v>
      </c>
      <c r="C19" s="3" t="s">
        <v>48</v>
      </c>
      <c r="D19" s="4">
        <v>31279</v>
      </c>
      <c r="E19" s="2" t="s">
        <v>18</v>
      </c>
      <c r="F19" s="3" t="s">
        <v>11</v>
      </c>
      <c r="G19" s="3" t="s">
        <v>49</v>
      </c>
      <c r="H19" s="3" t="s">
        <v>94</v>
      </c>
      <c r="I19" s="9">
        <v>90000</v>
      </c>
      <c r="J19" s="10"/>
      <c r="L19" s="3" t="s">
        <v>29</v>
      </c>
      <c r="M19" s="5">
        <f t="shared" si="0"/>
        <v>50000</v>
      </c>
      <c r="N19" s="5">
        <f t="shared" si="1"/>
        <v>154000</v>
      </c>
      <c r="O19" s="5">
        <f t="shared" si="2"/>
        <v>95000</v>
      </c>
      <c r="P19" s="5">
        <f t="shared" si="3"/>
        <v>15000</v>
      </c>
    </row>
    <row r="20" spans="1:17" x14ac:dyDescent="0.3">
      <c r="A20" s="2">
        <v>150858</v>
      </c>
      <c r="B20" s="3" t="s">
        <v>45</v>
      </c>
      <c r="C20" s="3" t="s">
        <v>46</v>
      </c>
      <c r="D20" s="4">
        <v>34846</v>
      </c>
      <c r="E20" s="2" t="s">
        <v>10</v>
      </c>
      <c r="F20" s="3" t="s">
        <v>11</v>
      </c>
      <c r="G20" s="3" t="s">
        <v>32</v>
      </c>
      <c r="H20" s="3" t="s">
        <v>94</v>
      </c>
      <c r="I20" s="9">
        <v>34000</v>
      </c>
      <c r="J20" s="10"/>
      <c r="L20" s="3" t="s">
        <v>15</v>
      </c>
      <c r="M20" s="5">
        <f t="shared" si="0"/>
        <v>22000</v>
      </c>
      <c r="N20" s="5">
        <f t="shared" si="1"/>
        <v>58000</v>
      </c>
      <c r="O20" s="5">
        <f t="shared" si="2"/>
        <v>27000</v>
      </c>
      <c r="P20" s="5">
        <f t="shared" si="3"/>
        <v>47000</v>
      </c>
    </row>
    <row r="21" spans="1:17" x14ac:dyDescent="0.3">
      <c r="A21" s="2">
        <v>150930</v>
      </c>
      <c r="B21" s="3" t="s">
        <v>39</v>
      </c>
      <c r="C21" s="3" t="s">
        <v>72</v>
      </c>
      <c r="D21" s="4">
        <v>37027</v>
      </c>
      <c r="E21" s="2" t="s">
        <v>10</v>
      </c>
      <c r="F21" s="3" t="s">
        <v>11</v>
      </c>
      <c r="G21" s="3" t="s">
        <v>20</v>
      </c>
      <c r="H21" s="3" t="s">
        <v>95</v>
      </c>
      <c r="I21" s="9">
        <v>82000</v>
      </c>
      <c r="J21" s="10"/>
      <c r="L21" s="3" t="s">
        <v>26</v>
      </c>
      <c r="M21" s="5">
        <f t="shared" si="0"/>
        <v>91000</v>
      </c>
      <c r="N21" s="5">
        <f t="shared" si="1"/>
        <v>87000</v>
      </c>
      <c r="O21" s="5">
        <f t="shared" si="2"/>
        <v>0</v>
      </c>
      <c r="P21" s="5">
        <f t="shared" si="3"/>
        <v>0</v>
      </c>
    </row>
    <row r="22" spans="1:17" x14ac:dyDescent="0.3">
      <c r="A22" s="2">
        <v>150894</v>
      </c>
      <c r="B22" s="3" t="s">
        <v>57</v>
      </c>
      <c r="C22" s="3" t="s">
        <v>58</v>
      </c>
      <c r="D22" s="4">
        <v>37124</v>
      </c>
      <c r="E22" s="2" t="s">
        <v>10</v>
      </c>
      <c r="F22" s="3" t="s">
        <v>11</v>
      </c>
      <c r="G22" s="3" t="s">
        <v>29</v>
      </c>
      <c r="H22" s="3" t="s">
        <v>95</v>
      </c>
      <c r="I22" s="9">
        <v>67000</v>
      </c>
      <c r="J22" s="10"/>
      <c r="L22" s="3" t="s">
        <v>56</v>
      </c>
      <c r="M22" s="5">
        <f t="shared" si="0"/>
        <v>0</v>
      </c>
      <c r="N22" s="5">
        <f t="shared" si="1"/>
        <v>37000</v>
      </c>
      <c r="O22" s="5">
        <f t="shared" si="2"/>
        <v>43000</v>
      </c>
      <c r="P22" s="5">
        <f t="shared" si="3"/>
        <v>77000</v>
      </c>
    </row>
    <row r="23" spans="1:17" x14ac:dyDescent="0.3">
      <c r="A23" s="2">
        <v>150947</v>
      </c>
      <c r="B23" s="3" t="s">
        <v>76</v>
      </c>
      <c r="C23" s="3" t="s">
        <v>77</v>
      </c>
      <c r="D23" s="4">
        <v>33449</v>
      </c>
      <c r="E23" s="2" t="s">
        <v>18</v>
      </c>
      <c r="F23" s="3" t="s">
        <v>11</v>
      </c>
      <c r="G23" s="3" t="s">
        <v>32</v>
      </c>
      <c r="H23" s="3" t="s">
        <v>95</v>
      </c>
      <c r="I23" s="9">
        <v>85000</v>
      </c>
      <c r="J23" s="10"/>
      <c r="L23" s="3" t="s">
        <v>49</v>
      </c>
      <c r="M23" s="5">
        <f t="shared" si="0"/>
        <v>0</v>
      </c>
      <c r="N23" s="5">
        <f t="shared" si="1"/>
        <v>0</v>
      </c>
      <c r="O23" s="5">
        <f t="shared" si="2"/>
        <v>90000</v>
      </c>
      <c r="P23" s="5">
        <f t="shared" si="3"/>
        <v>0</v>
      </c>
    </row>
    <row r="24" spans="1:17" x14ac:dyDescent="0.3">
      <c r="A24" s="2">
        <v>150905</v>
      </c>
      <c r="B24" s="3" t="s">
        <v>63</v>
      </c>
      <c r="C24" s="3" t="s">
        <v>64</v>
      </c>
      <c r="D24" s="4">
        <v>30819</v>
      </c>
      <c r="E24" s="2" t="s">
        <v>18</v>
      </c>
      <c r="F24" s="3" t="s">
        <v>19</v>
      </c>
      <c r="G24" s="3" t="s">
        <v>38</v>
      </c>
      <c r="H24" s="3" t="s">
        <v>95</v>
      </c>
      <c r="I24" s="9">
        <v>62000</v>
      </c>
      <c r="J24" s="10"/>
      <c r="L24" s="3" t="s">
        <v>32</v>
      </c>
      <c r="M24" s="5">
        <f t="shared" si="0"/>
        <v>26000</v>
      </c>
      <c r="N24" s="5">
        <f t="shared" si="1"/>
        <v>135000</v>
      </c>
      <c r="O24" s="5">
        <f t="shared" si="2"/>
        <v>81000</v>
      </c>
      <c r="P24" s="5">
        <f t="shared" si="3"/>
        <v>0</v>
      </c>
    </row>
    <row r="25" spans="1:17" x14ac:dyDescent="0.3">
      <c r="A25" s="2">
        <v>150995</v>
      </c>
      <c r="B25" s="3" t="s">
        <v>89</v>
      </c>
      <c r="C25" s="3" t="s">
        <v>90</v>
      </c>
      <c r="D25" s="4">
        <v>35330</v>
      </c>
      <c r="E25" s="2" t="s">
        <v>10</v>
      </c>
      <c r="F25" s="3" t="s">
        <v>11</v>
      </c>
      <c r="G25" s="3" t="s">
        <v>29</v>
      </c>
      <c r="H25" s="3" t="s">
        <v>96</v>
      </c>
      <c r="I25" s="9">
        <v>15000</v>
      </c>
      <c r="J25" s="10"/>
      <c r="L25" s="3" t="s">
        <v>67</v>
      </c>
      <c r="M25" s="5">
        <f t="shared" si="0"/>
        <v>0</v>
      </c>
      <c r="N25" s="5">
        <f t="shared" si="1"/>
        <v>146000</v>
      </c>
      <c r="O25" s="5">
        <f t="shared" si="2"/>
        <v>0</v>
      </c>
      <c r="P25" s="5">
        <f t="shared" si="3"/>
        <v>0</v>
      </c>
    </row>
    <row r="26" spans="1:17" x14ac:dyDescent="0.3">
      <c r="A26" s="2">
        <v>150912</v>
      </c>
      <c r="B26" s="3" t="s">
        <v>65</v>
      </c>
      <c r="C26" s="3" t="s">
        <v>66</v>
      </c>
      <c r="D26" s="4">
        <v>37629</v>
      </c>
      <c r="E26" s="2" t="s">
        <v>18</v>
      </c>
      <c r="F26" s="3" t="s">
        <v>11</v>
      </c>
      <c r="G26" s="3" t="s">
        <v>67</v>
      </c>
      <c r="H26" s="3" t="s">
        <v>95</v>
      </c>
      <c r="I26" s="9">
        <v>81000</v>
      </c>
      <c r="J26" s="10"/>
      <c r="L26" s="3" t="s">
        <v>12</v>
      </c>
      <c r="M26" s="5">
        <f t="shared" si="0"/>
        <v>85000</v>
      </c>
      <c r="N26" s="5">
        <f t="shared" si="1"/>
        <v>19000</v>
      </c>
      <c r="O26" s="5">
        <f t="shared" si="2"/>
        <v>49000</v>
      </c>
      <c r="P26" s="5">
        <f t="shared" si="3"/>
        <v>83000</v>
      </c>
    </row>
    <row r="27" spans="1:17" x14ac:dyDescent="0.3">
      <c r="A27" s="2">
        <v>150921</v>
      </c>
      <c r="B27" s="3" t="s">
        <v>68</v>
      </c>
      <c r="C27" s="3" t="s">
        <v>69</v>
      </c>
      <c r="D27" s="4">
        <v>38092</v>
      </c>
      <c r="E27" s="2" t="s">
        <v>10</v>
      </c>
      <c r="F27" s="3" t="s">
        <v>11</v>
      </c>
      <c r="G27" s="3" t="s">
        <v>12</v>
      </c>
      <c r="H27" s="3" t="s">
        <v>95</v>
      </c>
      <c r="I27" s="9">
        <v>19000</v>
      </c>
      <c r="J27" s="10"/>
      <c r="L27" s="3" t="s">
        <v>35</v>
      </c>
      <c r="M27" s="5">
        <f t="shared" si="0"/>
        <v>52000</v>
      </c>
      <c r="N27" s="5">
        <f t="shared" si="1"/>
        <v>110000</v>
      </c>
      <c r="O27" s="5">
        <f t="shared" si="2"/>
        <v>0</v>
      </c>
      <c r="P27" s="5">
        <f t="shared" si="3"/>
        <v>0</v>
      </c>
    </row>
    <row r="28" spans="1:17" x14ac:dyDescent="0.3">
      <c r="A28" s="2">
        <v>150851</v>
      </c>
      <c r="B28" s="3" t="s">
        <v>43</v>
      </c>
      <c r="C28" s="3" t="s">
        <v>44</v>
      </c>
      <c r="D28" s="4">
        <v>29368</v>
      </c>
      <c r="E28" s="2" t="s">
        <v>10</v>
      </c>
      <c r="F28" s="3" t="s">
        <v>19</v>
      </c>
      <c r="G28" s="3" t="s">
        <v>29</v>
      </c>
      <c r="H28" s="3" t="s">
        <v>94</v>
      </c>
      <c r="I28" s="9">
        <v>75000</v>
      </c>
      <c r="J28" s="10"/>
    </row>
    <row r="29" spans="1:17" x14ac:dyDescent="0.3">
      <c r="A29" s="2">
        <v>150867</v>
      </c>
      <c r="B29" s="3" t="s">
        <v>50</v>
      </c>
      <c r="C29" s="3" t="s">
        <v>51</v>
      </c>
      <c r="D29" s="4">
        <v>29028</v>
      </c>
      <c r="E29" s="2" t="s">
        <v>18</v>
      </c>
      <c r="F29" s="3" t="s">
        <v>19</v>
      </c>
      <c r="G29" s="3" t="s">
        <v>12</v>
      </c>
      <c r="H29" s="3" t="s">
        <v>94</v>
      </c>
      <c r="I29" s="9">
        <v>49000</v>
      </c>
      <c r="J29" s="10"/>
    </row>
    <row r="30" spans="1:17" x14ac:dyDescent="0.3">
      <c r="A30" s="2">
        <v>150899</v>
      </c>
      <c r="B30" s="3" t="s">
        <v>59</v>
      </c>
      <c r="C30" s="3" t="s">
        <v>60</v>
      </c>
      <c r="D30" s="4">
        <v>37400</v>
      </c>
      <c r="E30" s="2" t="s">
        <v>10</v>
      </c>
      <c r="F30" s="3" t="s">
        <v>11</v>
      </c>
      <c r="G30" s="3" t="s">
        <v>32</v>
      </c>
      <c r="H30" s="3" t="s">
        <v>95</v>
      </c>
      <c r="I30" s="9">
        <v>50000</v>
      </c>
      <c r="J30" s="10"/>
    </row>
    <row r="31" spans="1:17" x14ac:dyDescent="0.3">
      <c r="A31" s="2">
        <v>150975</v>
      </c>
      <c r="B31" s="3" t="s">
        <v>82</v>
      </c>
      <c r="C31" s="3" t="s">
        <v>83</v>
      </c>
      <c r="D31" s="4">
        <v>31478</v>
      </c>
      <c r="E31" s="2" t="s">
        <v>10</v>
      </c>
      <c r="F31" s="3" t="s">
        <v>11</v>
      </c>
      <c r="G31" s="3" t="s">
        <v>12</v>
      </c>
      <c r="H31" s="3" t="s">
        <v>96</v>
      </c>
      <c r="I31" s="9">
        <v>83000</v>
      </c>
      <c r="J31" s="10"/>
    </row>
    <row r="32" spans="1:17" x14ac:dyDescent="0.3">
      <c r="A32" s="2">
        <v>150901</v>
      </c>
      <c r="B32" s="3" t="s">
        <v>61</v>
      </c>
      <c r="C32" s="3" t="s">
        <v>62</v>
      </c>
      <c r="D32" s="4">
        <v>32946</v>
      </c>
      <c r="E32" s="2" t="s">
        <v>18</v>
      </c>
      <c r="F32" s="3" t="s">
        <v>11</v>
      </c>
      <c r="G32" s="3" t="s">
        <v>35</v>
      </c>
      <c r="H32" s="3" t="s">
        <v>95</v>
      </c>
      <c r="I32" s="9">
        <v>53000</v>
      </c>
      <c r="J32" s="10"/>
    </row>
    <row r="33" spans="1:10" x14ac:dyDescent="0.3">
      <c r="A33" s="2">
        <v>150968</v>
      </c>
      <c r="B33" s="3" t="s">
        <v>80</v>
      </c>
      <c r="C33" s="3" t="s">
        <v>81</v>
      </c>
      <c r="D33" s="4">
        <v>37208</v>
      </c>
      <c r="E33" s="2" t="s">
        <v>10</v>
      </c>
      <c r="F33" s="3" t="s">
        <v>11</v>
      </c>
      <c r="G33" s="3" t="s">
        <v>67</v>
      </c>
      <c r="H33" s="3" t="s">
        <v>95</v>
      </c>
      <c r="I33" s="9">
        <v>65000</v>
      </c>
      <c r="J33" s="10"/>
    </row>
    <row r="34" spans="1:10" x14ac:dyDescent="0.3">
      <c r="A34" s="2">
        <v>150773</v>
      </c>
      <c r="B34" s="3" t="s">
        <v>8</v>
      </c>
      <c r="C34" s="3" t="s">
        <v>9</v>
      </c>
      <c r="D34" s="4">
        <v>26860</v>
      </c>
      <c r="E34" s="2" t="s">
        <v>10</v>
      </c>
      <c r="F34" s="3" t="s">
        <v>11</v>
      </c>
      <c r="G34" s="3" t="s">
        <v>12</v>
      </c>
      <c r="H34" s="3" t="s">
        <v>93</v>
      </c>
      <c r="I34" s="9">
        <v>85000</v>
      </c>
      <c r="J34" s="10"/>
    </row>
    <row r="35" spans="1:10" x14ac:dyDescent="0.3">
      <c r="A35" s="2">
        <v>150840</v>
      </c>
      <c r="B35" s="3" t="s">
        <v>39</v>
      </c>
      <c r="C35" s="3" t="s">
        <v>40</v>
      </c>
      <c r="D35" s="4">
        <v>23136</v>
      </c>
      <c r="E35" s="2" t="s">
        <v>18</v>
      </c>
      <c r="F35" s="3" t="s">
        <v>11</v>
      </c>
      <c r="G35" s="3" t="s">
        <v>29</v>
      </c>
      <c r="H35" s="3" t="s">
        <v>94</v>
      </c>
      <c r="I35" s="9">
        <v>20000</v>
      </c>
      <c r="J35" s="10"/>
    </row>
    <row r="36" spans="1:10" x14ac:dyDescent="0.3">
      <c r="A36" s="2">
        <v>150850</v>
      </c>
      <c r="B36" s="3" t="s">
        <v>41</v>
      </c>
      <c r="C36" s="3" t="s">
        <v>42</v>
      </c>
      <c r="D36" s="4">
        <v>32027</v>
      </c>
      <c r="E36" s="2" t="s">
        <v>10</v>
      </c>
      <c r="F36" s="3" t="s">
        <v>11</v>
      </c>
      <c r="G36" s="3" t="s">
        <v>32</v>
      </c>
      <c r="H36" s="3" t="s">
        <v>94</v>
      </c>
      <c r="I36" s="9">
        <v>47000</v>
      </c>
      <c r="J36" s="10"/>
    </row>
    <row r="37" spans="1:10" x14ac:dyDescent="0.3">
      <c r="A37" s="2">
        <v>150962</v>
      </c>
      <c r="B37" s="3" t="s">
        <v>79</v>
      </c>
      <c r="C37" s="3" t="s">
        <v>24</v>
      </c>
      <c r="D37" s="4">
        <v>37773</v>
      </c>
      <c r="E37" s="2" t="s">
        <v>18</v>
      </c>
      <c r="F37" s="3" t="s">
        <v>11</v>
      </c>
      <c r="G37" s="3" t="s">
        <v>26</v>
      </c>
      <c r="H37" s="3" t="s">
        <v>95</v>
      </c>
      <c r="I37" s="9">
        <v>87000</v>
      </c>
      <c r="J37" s="10"/>
    </row>
    <row r="38" spans="1:10" x14ac:dyDescent="0.3">
      <c r="A38" s="2">
        <v>150954</v>
      </c>
      <c r="B38" s="3" t="s">
        <v>78</v>
      </c>
      <c r="C38" s="3" t="s">
        <v>24</v>
      </c>
      <c r="D38" s="4">
        <v>35495</v>
      </c>
      <c r="E38" s="2" t="s">
        <v>18</v>
      </c>
      <c r="F38" s="3" t="s">
        <v>11</v>
      </c>
      <c r="G38" s="3" t="s">
        <v>35</v>
      </c>
      <c r="H38" s="3" t="s">
        <v>95</v>
      </c>
      <c r="I38" s="9">
        <v>57000</v>
      </c>
      <c r="J38" s="10"/>
    </row>
    <row r="39" spans="1:10" x14ac:dyDescent="0.3">
      <c r="A39" s="2">
        <v>150874</v>
      </c>
      <c r="B39" s="3" t="s">
        <v>52</v>
      </c>
      <c r="C39" s="3" t="s">
        <v>24</v>
      </c>
      <c r="D39" s="4">
        <v>37890</v>
      </c>
      <c r="E39" s="2" t="s">
        <v>18</v>
      </c>
      <c r="F39" s="3" t="s">
        <v>11</v>
      </c>
      <c r="G39" s="3" t="s">
        <v>15</v>
      </c>
      <c r="H39" s="3" t="s">
        <v>94</v>
      </c>
      <c r="I39" s="9">
        <v>27000</v>
      </c>
      <c r="J39" s="10"/>
    </row>
    <row r="40" spans="1:10" x14ac:dyDescent="0.3">
      <c r="A40" s="2">
        <v>150798</v>
      </c>
      <c r="B40" s="3" t="s">
        <v>23</v>
      </c>
      <c r="C40" s="3" t="s">
        <v>24</v>
      </c>
      <c r="D40" s="4">
        <v>28276</v>
      </c>
      <c r="E40" s="2" t="s">
        <v>18</v>
      </c>
      <c r="F40" s="3" t="s">
        <v>11</v>
      </c>
      <c r="G40" s="3" t="s">
        <v>20</v>
      </c>
      <c r="H40" s="3" t="s">
        <v>93</v>
      </c>
      <c r="I40" s="9">
        <v>81000</v>
      </c>
      <c r="J40" s="10"/>
    </row>
    <row r="41" spans="1:10" x14ac:dyDescent="0.3">
      <c r="A41" s="2">
        <v>150830</v>
      </c>
      <c r="B41" s="3" t="s">
        <v>33</v>
      </c>
      <c r="C41" s="3" t="s">
        <v>34</v>
      </c>
      <c r="D41" s="4">
        <v>29037</v>
      </c>
      <c r="E41" s="2" t="s">
        <v>18</v>
      </c>
      <c r="F41" s="3" t="s">
        <v>11</v>
      </c>
      <c r="G41" s="3" t="s">
        <v>35</v>
      </c>
      <c r="H41" s="3" t="s">
        <v>93</v>
      </c>
      <c r="I41" s="9">
        <v>52000</v>
      </c>
      <c r="J41" s="10"/>
    </row>
    <row r="42" spans="1:10" x14ac:dyDescent="0.3">
      <c r="A42" s="2">
        <v>150929</v>
      </c>
      <c r="B42" s="3" t="s">
        <v>70</v>
      </c>
      <c r="C42" s="3" t="s">
        <v>71</v>
      </c>
      <c r="D42" s="4">
        <v>26739</v>
      </c>
      <c r="E42" s="2" t="s">
        <v>10</v>
      </c>
      <c r="F42" s="3" t="s">
        <v>11</v>
      </c>
      <c r="G42" s="3" t="s">
        <v>15</v>
      </c>
      <c r="H42" s="3" t="s">
        <v>95</v>
      </c>
      <c r="I42" s="9">
        <v>58000</v>
      </c>
      <c r="J42" s="10"/>
    </row>
    <row r="43" spans="1:10" x14ac:dyDescent="0.3">
      <c r="A43" s="2">
        <v>150982</v>
      </c>
      <c r="B43" s="3" t="s">
        <v>84</v>
      </c>
      <c r="C43" s="3" t="s">
        <v>85</v>
      </c>
      <c r="D43" s="4">
        <v>35574</v>
      </c>
      <c r="E43" s="2" t="s">
        <v>10</v>
      </c>
      <c r="F43" s="3" t="s">
        <v>11</v>
      </c>
      <c r="G43" s="3" t="s">
        <v>15</v>
      </c>
      <c r="H43" s="3" t="s">
        <v>96</v>
      </c>
      <c r="I43" s="9">
        <v>47000</v>
      </c>
      <c r="J43" s="10"/>
    </row>
    <row r="44" spans="1:10" x14ac:dyDescent="0.3">
      <c r="A44" s="2">
        <v>150821</v>
      </c>
      <c r="B44" s="3" t="s">
        <v>30</v>
      </c>
      <c r="C44" s="3" t="s">
        <v>31</v>
      </c>
      <c r="D44" s="4">
        <v>29966</v>
      </c>
      <c r="E44" s="2" t="s">
        <v>10</v>
      </c>
      <c r="F44" s="3" t="s">
        <v>19</v>
      </c>
      <c r="G44" s="3" t="s">
        <v>32</v>
      </c>
      <c r="H44" s="3" t="s">
        <v>93</v>
      </c>
      <c r="I44" s="5">
        <v>26000</v>
      </c>
      <c r="J44" s="10"/>
    </row>
  </sheetData>
  <sortState xmlns:xlrd2="http://schemas.microsoft.com/office/spreadsheetml/2017/richdata2" ref="J7:J44">
    <sortCondition ref="J7:J44"/>
  </sortState>
  <mergeCells count="3">
    <mergeCell ref="L2:M2"/>
    <mergeCell ref="L15:M15"/>
    <mergeCell ref="L10:M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Operators</vt:lpstr>
      <vt:lpstr>Arithmatic Functions</vt:lpstr>
      <vt:lpstr>'Arithmatic Functions'!North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Shivani Bhavsar</cp:lastModifiedBy>
  <dcterms:created xsi:type="dcterms:W3CDTF">2022-07-27T05:54:27Z</dcterms:created>
  <dcterms:modified xsi:type="dcterms:W3CDTF">2023-01-06T08:13:19Z</dcterms:modified>
</cp:coreProperties>
</file>