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satakakimura/Documents/attendance_record/"/>
    </mc:Choice>
  </mc:AlternateContent>
  <xr:revisionPtr revIDLastSave="0" documentId="13_ncr:1_{B4E0BF50-3C84-C646-B107-52CE7A956765}" xr6:coauthVersionLast="47" xr6:coauthVersionMax="47" xr10:uidLastSave="{00000000-0000-0000-0000-000000000000}"/>
  <bookViews>
    <workbookView xWindow="240" yWindow="500" windowWidth="28300" windowHeight="16460" xr2:uid="{A744A305-D6D4-9145-BBE5-51445DCE03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D42" i="1"/>
  <c r="E42" i="1"/>
  <c r="F42" i="1"/>
  <c r="G42" i="1"/>
  <c r="H42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A42" i="1"/>
  <c r="B42" i="1"/>
  <c r="C42" i="1"/>
  <c r="I37" i="1" l="1"/>
  <c r="I42" i="1" s="1"/>
</calcChain>
</file>

<file path=xl/sharedStrings.xml><?xml version="1.0" encoding="utf-8"?>
<sst xmlns="http://schemas.openxmlformats.org/spreadsheetml/2006/main" count="112" uniqueCount="59">
  <si>
    <t>令和</t>
    <rPh sb="0" eb="2">
      <t xml:space="preserve">レイワ </t>
    </rPh>
    <phoneticPr fontId="1"/>
  </si>
  <si>
    <t>年</t>
    <rPh sb="0" eb="1">
      <t xml:space="preserve">ネン </t>
    </rPh>
    <phoneticPr fontId="1"/>
  </si>
  <si>
    <t>月</t>
    <rPh sb="0" eb="1">
      <t xml:space="preserve">ガツ </t>
    </rPh>
    <phoneticPr fontId="1"/>
  </si>
  <si>
    <t>定時出勤数</t>
    <rPh sb="0" eb="2">
      <t xml:space="preserve">テイジ </t>
    </rPh>
    <rPh sb="2" eb="5">
      <t xml:space="preserve">シュッキンスウ </t>
    </rPh>
    <phoneticPr fontId="1"/>
  </si>
  <si>
    <t>21日</t>
    <rPh sb="2" eb="3">
      <t xml:space="preserve">ニチ </t>
    </rPh>
    <phoneticPr fontId="1"/>
  </si>
  <si>
    <t>日付</t>
    <rPh sb="0" eb="2">
      <t xml:space="preserve">ヒヅケ </t>
    </rPh>
    <phoneticPr fontId="1"/>
  </si>
  <si>
    <t>曜日</t>
    <rPh sb="0" eb="2">
      <t xml:space="preserve">ヨウビ </t>
    </rPh>
    <phoneticPr fontId="1"/>
  </si>
  <si>
    <t>出勤</t>
  </si>
  <si>
    <t>出勤</t>
    <rPh sb="0" eb="2">
      <t xml:space="preserve">シュッキン </t>
    </rPh>
    <phoneticPr fontId="1"/>
  </si>
  <si>
    <t>所属</t>
    <rPh sb="0" eb="2">
      <t xml:space="preserve">ショゾク </t>
    </rPh>
    <phoneticPr fontId="1"/>
  </si>
  <si>
    <t>職種</t>
    <rPh sb="0" eb="2">
      <t xml:space="preserve">ショクシュ </t>
    </rPh>
    <phoneticPr fontId="1"/>
  </si>
  <si>
    <t>氏名</t>
    <rPh sb="0" eb="2">
      <t xml:space="preserve">シメイ </t>
    </rPh>
    <phoneticPr fontId="1"/>
  </si>
  <si>
    <t>板橋</t>
  </si>
  <si>
    <t>リハ</t>
  </si>
  <si>
    <t>勤務時間</t>
    <rPh sb="0" eb="4">
      <t xml:space="preserve">キンムジカン </t>
    </rPh>
    <phoneticPr fontId="1"/>
  </si>
  <si>
    <t>開始</t>
    <rPh sb="0" eb="2">
      <t xml:space="preserve">カイシ </t>
    </rPh>
    <phoneticPr fontId="1"/>
  </si>
  <si>
    <t>終了</t>
    <rPh sb="0" eb="2">
      <t xml:space="preserve">シュウリョウ </t>
    </rPh>
    <phoneticPr fontId="1"/>
  </si>
  <si>
    <t>休憩</t>
    <rPh sb="0" eb="2">
      <t xml:space="preserve">キュウケイ </t>
    </rPh>
    <phoneticPr fontId="1"/>
  </si>
  <si>
    <t>実働</t>
    <rPh sb="0" eb="2">
      <t xml:space="preserve">ジツドウ </t>
    </rPh>
    <phoneticPr fontId="1"/>
  </si>
  <si>
    <t>訪問数</t>
    <rPh sb="0" eb="3">
      <t xml:space="preserve">ホウモンスウ </t>
    </rPh>
    <phoneticPr fontId="1"/>
  </si>
  <si>
    <t>20分</t>
    <rPh sb="2" eb="3">
      <t xml:space="preserve">フン </t>
    </rPh>
    <phoneticPr fontId="1"/>
  </si>
  <si>
    <t>40分</t>
    <rPh sb="2" eb="3">
      <t xml:space="preserve">フン </t>
    </rPh>
    <phoneticPr fontId="1"/>
  </si>
  <si>
    <t>60分</t>
    <rPh sb="2" eb="3">
      <t xml:space="preserve">フン </t>
    </rPh>
    <phoneticPr fontId="1"/>
  </si>
  <si>
    <t>休日・夜間・早朝数</t>
    <rPh sb="0" eb="2">
      <t xml:space="preserve">キュウジツ </t>
    </rPh>
    <rPh sb="3" eb="5">
      <t xml:space="preserve">ヤカン </t>
    </rPh>
    <rPh sb="6" eb="8">
      <t xml:space="preserve">ソウチョウ </t>
    </rPh>
    <rPh sb="8" eb="9">
      <t xml:space="preserve">スウ </t>
    </rPh>
    <phoneticPr fontId="1"/>
  </si>
  <si>
    <t>同行訪問数</t>
    <rPh sb="0" eb="2">
      <t xml:space="preserve">ドウコウ </t>
    </rPh>
    <rPh sb="2" eb="5">
      <t xml:space="preserve">ホウモンスウ </t>
    </rPh>
    <phoneticPr fontId="1"/>
  </si>
  <si>
    <t>日中緊急対応</t>
    <rPh sb="0" eb="2">
      <t xml:space="preserve">ニッチュウ </t>
    </rPh>
    <rPh sb="2" eb="6">
      <t xml:space="preserve">キンキュウタイオウ </t>
    </rPh>
    <phoneticPr fontId="1"/>
  </si>
  <si>
    <t>緊急携帯</t>
    <rPh sb="0" eb="4">
      <t xml:space="preserve">キンキュウケイタイ </t>
    </rPh>
    <phoneticPr fontId="1"/>
  </si>
  <si>
    <t>看取り</t>
    <rPh sb="0" eb="2">
      <t>ミトリ</t>
    </rPh>
    <phoneticPr fontId="1"/>
  </si>
  <si>
    <t>エンゼルケア</t>
    <phoneticPr fontId="1"/>
  </si>
  <si>
    <t>計画書報告書枚数</t>
    <rPh sb="0" eb="3">
      <t xml:space="preserve">ケイカクショ </t>
    </rPh>
    <rPh sb="3" eb="6">
      <t xml:space="preserve">ホウコクショ </t>
    </rPh>
    <rPh sb="6" eb="8">
      <t xml:space="preserve">マイスウ </t>
    </rPh>
    <phoneticPr fontId="1"/>
  </si>
  <si>
    <t>担会</t>
    <rPh sb="0" eb="1">
      <t xml:space="preserve">タントウ </t>
    </rPh>
    <rPh sb="1" eb="2">
      <t xml:space="preserve">カイ </t>
    </rPh>
    <phoneticPr fontId="1"/>
  </si>
  <si>
    <t>CF</t>
    <phoneticPr fontId="1"/>
  </si>
  <si>
    <t>勉強会</t>
    <rPh sb="0" eb="3">
      <t xml:space="preserve">ベンキョウカイ </t>
    </rPh>
    <phoneticPr fontId="1"/>
  </si>
  <si>
    <t>備考</t>
    <rPh sb="0" eb="2">
      <t xml:space="preserve">ビコウ </t>
    </rPh>
    <phoneticPr fontId="1"/>
  </si>
  <si>
    <t>合計</t>
    <rPh sb="0" eb="2">
      <t xml:space="preserve">ゴウケイ </t>
    </rPh>
    <phoneticPr fontId="1"/>
  </si>
  <si>
    <t>&lt;&lt;会社使用欄&gt;&gt;</t>
    <rPh sb="2" eb="4">
      <t xml:space="preserve">カイシャ </t>
    </rPh>
    <rPh sb="4" eb="6">
      <t xml:space="preserve">シヨウ </t>
    </rPh>
    <rPh sb="6" eb="7">
      <t xml:space="preserve">シヨウラン </t>
    </rPh>
    <phoneticPr fontId="1"/>
  </si>
  <si>
    <t>佐藤　栄俊</t>
    <rPh sb="0" eb="2">
      <t xml:space="preserve">サトウ </t>
    </rPh>
    <rPh sb="3" eb="4">
      <t xml:space="preserve">エイコウ </t>
    </rPh>
    <rPh sb="4" eb="5">
      <t xml:space="preserve">シュンビン </t>
    </rPh>
    <phoneticPr fontId="1"/>
  </si>
  <si>
    <t>出勤・欠勤・休暇</t>
    <rPh sb="0" eb="2">
      <t xml:space="preserve">シュッキン </t>
    </rPh>
    <rPh sb="3" eb="5">
      <t xml:space="preserve">ケッキン </t>
    </rPh>
    <rPh sb="6" eb="8">
      <t xml:space="preserve">キュウカ </t>
    </rPh>
    <phoneticPr fontId="1"/>
  </si>
  <si>
    <t>欠勤</t>
    <rPh sb="0" eb="2">
      <t xml:space="preserve">ケッキン </t>
    </rPh>
    <phoneticPr fontId="1"/>
  </si>
  <si>
    <t>公休</t>
  </si>
  <si>
    <t>公休</t>
    <rPh sb="0" eb="2">
      <t xml:space="preserve">コウキュウ </t>
    </rPh>
    <phoneticPr fontId="1"/>
  </si>
  <si>
    <t>有休</t>
  </si>
  <si>
    <t>有休</t>
    <rPh sb="0" eb="2">
      <t xml:space="preserve">ユウキュウ </t>
    </rPh>
    <phoneticPr fontId="1"/>
  </si>
  <si>
    <t>夏休</t>
  </si>
  <si>
    <t>夏休</t>
    <rPh sb="0" eb="1">
      <t xml:space="preserve">ナツ </t>
    </rPh>
    <rPh sb="1" eb="2">
      <t xml:space="preserve">ヤスミ </t>
    </rPh>
    <phoneticPr fontId="1"/>
  </si>
  <si>
    <t>出勤</t>
    <phoneticPr fontId="1"/>
  </si>
  <si>
    <t>公休</t>
    <phoneticPr fontId="1"/>
  </si>
  <si>
    <t>出勤簿（訪問看護リハビリステーション）</t>
    <rPh sb="0" eb="3">
      <t xml:space="preserve">シュッキンボ </t>
    </rPh>
    <rPh sb="4" eb="8">
      <t xml:space="preserve">ホウモンカンゴ </t>
    </rPh>
    <phoneticPr fontId="1"/>
  </si>
  <si>
    <t>確認済</t>
    <rPh sb="0" eb="3">
      <t xml:space="preserve">カクニンズミ </t>
    </rPh>
    <phoneticPr fontId="1"/>
  </si>
  <si>
    <t>○</t>
    <phoneticPr fontId="1"/>
  </si>
  <si>
    <t>バイクメンテ</t>
    <phoneticPr fontId="1"/>
  </si>
  <si>
    <t>電子会議</t>
    <rPh sb="0" eb="4">
      <t xml:space="preserve">デンシカイギ </t>
    </rPh>
    <phoneticPr fontId="1"/>
  </si>
  <si>
    <t>幹部ミーティング</t>
    <rPh sb="0" eb="2">
      <t xml:space="preserve">カンブ </t>
    </rPh>
    <phoneticPr fontId="1"/>
  </si>
  <si>
    <t>広川幸男様担当者会議&amp;契約</t>
    <rPh sb="0" eb="2">
      <t xml:space="preserve">ヒロカワ </t>
    </rPh>
    <rPh sb="2" eb="4">
      <t xml:space="preserve">ユキオ </t>
    </rPh>
    <rPh sb="4" eb="5">
      <t xml:space="preserve">サマ </t>
    </rPh>
    <rPh sb="5" eb="10">
      <t xml:space="preserve">タントウシャカイギ </t>
    </rPh>
    <rPh sb="11" eb="13">
      <t xml:space="preserve">ケイヤク </t>
    </rPh>
    <phoneticPr fontId="1"/>
  </si>
  <si>
    <t>岡本幸子様担当者会議&amp;契約
増田恵子様担当者会議&amp;契約</t>
    <rPh sb="0" eb="2">
      <t xml:space="preserve">オカモト </t>
    </rPh>
    <rPh sb="2" eb="4">
      <t xml:space="preserve">ユキコ </t>
    </rPh>
    <rPh sb="4" eb="5">
      <t xml:space="preserve">サマ </t>
    </rPh>
    <rPh sb="5" eb="8">
      <t xml:space="preserve">タントウシャ </t>
    </rPh>
    <rPh sb="8" eb="10">
      <t xml:space="preserve">カイギ </t>
    </rPh>
    <rPh sb="11" eb="13">
      <t xml:space="preserve">ケイヤク </t>
    </rPh>
    <rPh sb="14" eb="16">
      <t xml:space="preserve">マスダ </t>
    </rPh>
    <rPh sb="16" eb="18">
      <t xml:space="preserve">ケイコ </t>
    </rPh>
    <rPh sb="18" eb="19">
      <t xml:space="preserve">サマ </t>
    </rPh>
    <rPh sb="19" eb="22">
      <t xml:space="preserve">タントウシャ </t>
    </rPh>
    <rPh sb="22" eb="24">
      <t xml:space="preserve">カイギ </t>
    </rPh>
    <rPh sb="25" eb="27">
      <t xml:space="preserve">ケイヤク </t>
    </rPh>
    <phoneticPr fontId="1"/>
  </si>
  <si>
    <t>同行訪問数</t>
    <rPh sb="0" eb="5">
      <t xml:space="preserve">ドウコウホウモンスウ </t>
    </rPh>
    <phoneticPr fontId="1"/>
  </si>
  <si>
    <t>日中緊
急対応</t>
    <rPh sb="0" eb="2">
      <t xml:space="preserve">ニッチュウ </t>
    </rPh>
    <rPh sb="2" eb="4">
      <t xml:space="preserve">キンキュウ </t>
    </rPh>
    <rPh sb="4" eb="6">
      <t xml:space="preserve">タイオウ </t>
    </rPh>
    <phoneticPr fontId="1"/>
  </si>
  <si>
    <t>交通費</t>
    <rPh sb="0" eb="3">
      <t xml:space="preserve">コウツウヒ </t>
    </rPh>
    <phoneticPr fontId="1"/>
  </si>
  <si>
    <t>看取り</t>
    <rPh sb="0" eb="2">
      <t xml:space="preserve">ミトリ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</si>
</sst>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&lt;=999]000;[&lt;=9999]000\-00;000\-0000"/>
    <numFmt numFmtId="177" formatCode="h:mm;@"/>
    <numFmt numFmtId="178" formatCode="[h]:mm;@"/>
  </numFmts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shrinkToFit="1"/>
    </xf>
    <xf numFmtId="177" fontId="0" fillId="0" borderId="1" xfId="0" applyNumberFormat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177" fontId="3" fillId="0" borderId="4" xfId="0" applyNumberFormat="1" applyFont="1" applyBorder="1">
      <alignment vertical="center"/>
    </xf>
    <xf numFmtId="0" fontId="0" fillId="0" borderId="1" xfId="0" applyBorder="1" applyAlignment="1">
      <alignment vertical="center" wrapText="1"/>
    </xf>
    <xf numFmtId="178" fontId="0" fillId="2" borderId="1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7" fontId="3" fillId="0" borderId="2" xfId="0" applyNumberFormat="1" applyFont="1" applyBorder="1">
      <alignment vertical="center"/>
    </xf>
    <xf numFmtId="0" fontId="0" fillId="2" borderId="7" xfId="0" applyFill="1" applyBorder="1" applyAlignment="1">
      <alignment horizontal="center" vertical="center"/>
    </xf>
    <xf numFmtId="177" fontId="0" fillId="0" borderId="7" xfId="0" applyNumberFormat="1" applyBorder="1">
      <alignment vertical="center"/>
    </xf>
    <xf numFmtId="177" fontId="3" fillId="0" borderId="7" xfId="0" applyNumberFormat="1" applyFont="1" applyBorder="1">
      <alignment vertical="center"/>
    </xf>
    <xf numFmtId="0" fontId="0" fillId="2" borderId="8" xfId="0" applyFill="1" applyBorder="1" applyAlignment="1">
      <alignment horizontal="center" vertical="center"/>
    </xf>
    <xf numFmtId="0" fontId="0" fillId="0" borderId="8" xfId="0" applyBorder="1">
      <alignment vertical="center"/>
    </xf>
    <xf numFmtId="0" fontId="0" fillId="2" borderId="1" xfId="0" applyFill="1" applyBorder="1" applyAlignment="1">
      <alignment horizontal="center"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176" fontId="0" fillId="2" borderId="1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shrinkToFit="1"/>
    </xf>
    <xf numFmtId="0" fontId="0" fillId="2" borderId="6" xfId="0" applyFill="1" applyBorder="1" applyAlignment="1">
      <alignment horizontal="center" vertical="center" shrinkToFit="1"/>
    </xf>
    <xf numFmtId="176" fontId="0" fillId="0" borderId="3" xfId="0" applyNumberFormat="1" applyBorder="1" applyAlignment="1">
      <alignment horizontal="left" vertical="center"/>
    </xf>
    <xf numFmtId="176" fontId="0" fillId="0" borderId="4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78" fontId="0" fillId="2" borderId="1" xfId="0" applyNumberFormat="1" applyFill="1" applyBorder="1" applyAlignment="1">
      <alignment horizontal="center" vertical="center"/>
    </xf>
  </cellXfs>
  <cellStyles count="1">
    <cellStyle name="標準" xfId="0" builtinId="0"/>
  </cellStyles>
  <dxfs count="3"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3AEA6-42E9-2B42-80C3-7EB587038025}">
  <dimension ref="A1:AA43"/>
  <sheetViews>
    <sheetView tabSelected="1" zoomScaleNormal="150" workbookViewId="0"/>
  </sheetViews>
  <sheetFormatPr baseColWidth="10" defaultColWidth="5.7109375" defaultRowHeight="30" customHeight="1"/>
  <cols>
    <col min="1" max="5" width="5.7109375" customWidth="1"/>
    <col min="7" max="7" width="6.140625" bestFit="1" customWidth="1"/>
    <col min="9" max="9" width="7.5703125" bestFit="1" customWidth="1"/>
    <col min="10" max="10" width="5.85546875" bestFit="1" customWidth="1"/>
    <col min="27" max="27" width="22.7109375" customWidth="1"/>
  </cols>
  <sheetData>
    <row r="1" spans="1:27" ht="30" customHeight="1">
      <c r="A1" s="4" t="s">
        <v>0</v>
      </c>
      <c r="B1" s="5">
        <v>5</v>
      </c>
      <c r="C1" s="5" t="s">
        <v>1</v>
      </c>
      <c r="D1" s="5">
        <v>7</v>
      </c>
      <c r="E1" s="6" t="s">
        <v>2</v>
      </c>
      <c r="G1" s="8" t="s">
        <v>3</v>
      </c>
      <c r="H1" s="7" t="s">
        <v>4</v>
      </c>
      <c r="T1" s="46" t="s">
        <v>9</v>
      </c>
      <c r="U1" s="47"/>
      <c r="V1" s="37" t="s">
        <v>12</v>
      </c>
      <c r="W1" s="37"/>
      <c r="X1" s="37"/>
      <c r="Y1" s="37"/>
      <c r="Z1" s="38"/>
    </row>
    <row r="2" spans="1:27" ht="30" customHeight="1">
      <c r="E2" s="31" t="s">
        <v>47</v>
      </c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T2" s="46" t="s">
        <v>10</v>
      </c>
      <c r="U2" s="47"/>
      <c r="V2" s="39" t="s">
        <v>13</v>
      </c>
      <c r="W2" s="39"/>
      <c r="X2" s="39"/>
      <c r="Y2" s="39"/>
      <c r="Z2" s="40"/>
    </row>
    <row r="3" spans="1:27" ht="30" customHeight="1">
      <c r="R3" t="s">
        <v>48</v>
      </c>
      <c r="S3" t="s">
        <v>49</v>
      </c>
      <c r="T3" s="46" t="s">
        <v>11</v>
      </c>
      <c r="U3" s="47"/>
      <c r="V3" s="39" t="s">
        <v>36</v>
      </c>
      <c r="W3" s="39"/>
      <c r="X3" s="39"/>
      <c r="Y3" s="39"/>
      <c r="Z3" s="40"/>
    </row>
    <row r="4" spans="1:27" ht="25" customHeight="1">
      <c r="B4" s="33" t="s">
        <v>5</v>
      </c>
      <c r="C4" s="33" t="s">
        <v>6</v>
      </c>
      <c r="D4" s="33" t="s">
        <v>8</v>
      </c>
      <c r="E4" s="33"/>
      <c r="F4" s="41" t="s">
        <v>14</v>
      </c>
      <c r="G4" s="42"/>
      <c r="H4" s="42"/>
      <c r="I4" s="43"/>
      <c r="J4" s="41" t="s">
        <v>19</v>
      </c>
      <c r="K4" s="42"/>
      <c r="L4" s="43"/>
      <c r="M4" s="41" t="s">
        <v>23</v>
      </c>
      <c r="N4" s="42"/>
      <c r="O4" s="43"/>
      <c r="P4" s="41" t="s">
        <v>24</v>
      </c>
      <c r="Q4" s="42"/>
      <c r="R4" s="43"/>
      <c r="S4" s="35" t="s">
        <v>25</v>
      </c>
      <c r="T4" s="44" t="s">
        <v>26</v>
      </c>
      <c r="U4" s="33" t="s">
        <v>27</v>
      </c>
      <c r="V4" s="35" t="s">
        <v>28</v>
      </c>
      <c r="W4" s="35" t="s">
        <v>29</v>
      </c>
      <c r="X4" s="33" t="s">
        <v>30</v>
      </c>
      <c r="Y4" s="33" t="s">
        <v>31</v>
      </c>
      <c r="Z4" s="33" t="s">
        <v>32</v>
      </c>
      <c r="AA4" s="33" t="s">
        <v>33</v>
      </c>
    </row>
    <row r="5" spans="1:27" ht="25" customHeight="1">
      <c r="B5" s="34"/>
      <c r="C5" s="34"/>
      <c r="D5" s="34"/>
      <c r="E5" s="34"/>
      <c r="F5" s="10" t="s">
        <v>15</v>
      </c>
      <c r="G5" s="21" t="s">
        <v>16</v>
      </c>
      <c r="H5" s="11" t="s">
        <v>17</v>
      </c>
      <c r="I5" s="12" t="s">
        <v>18</v>
      </c>
      <c r="J5" s="10" t="s">
        <v>20</v>
      </c>
      <c r="K5" s="24" t="s">
        <v>21</v>
      </c>
      <c r="L5" s="11" t="s">
        <v>22</v>
      </c>
      <c r="M5" s="10" t="s">
        <v>20</v>
      </c>
      <c r="N5" s="24" t="s">
        <v>21</v>
      </c>
      <c r="O5" s="11" t="s">
        <v>22</v>
      </c>
      <c r="P5" s="10" t="s">
        <v>20</v>
      </c>
      <c r="Q5" s="24" t="s">
        <v>21</v>
      </c>
      <c r="R5" s="11" t="s">
        <v>22</v>
      </c>
      <c r="S5" s="36"/>
      <c r="T5" s="45"/>
      <c r="U5" s="34"/>
      <c r="V5" s="36"/>
      <c r="W5" s="36"/>
      <c r="X5" s="34"/>
      <c r="Y5" s="34"/>
      <c r="Z5" s="34"/>
      <c r="AA5" s="34"/>
    </row>
    <row r="6" spans="1:27" ht="30" customHeight="1">
      <c r="B6" s="13">
        <v>1</v>
      </c>
      <c r="C6" s="14" t="str">
        <f>TEXT(DATE($B$1+2019,$D$1,B6),"aaa")</f>
        <v>月</v>
      </c>
      <c r="D6" s="1" t="s">
        <v>39</v>
      </c>
      <c r="E6" s="1"/>
      <c r="F6" s="19"/>
      <c r="G6" s="22"/>
      <c r="H6" s="15"/>
      <c r="I6" s="9">
        <f>G6-F6-H6</f>
        <v>0</v>
      </c>
      <c r="J6" s="2"/>
      <c r="K6" s="25"/>
      <c r="L6" s="3"/>
      <c r="M6" s="2"/>
      <c r="N6" s="25"/>
      <c r="O6" s="3"/>
      <c r="P6" s="2"/>
      <c r="Q6" s="25"/>
      <c r="R6" s="3"/>
      <c r="S6" s="1"/>
      <c r="T6" s="1"/>
      <c r="U6" s="1"/>
      <c r="V6" s="1"/>
      <c r="W6" s="1"/>
      <c r="X6" s="1"/>
      <c r="Y6" s="1"/>
      <c r="Z6" s="1"/>
      <c r="AA6" s="1"/>
    </row>
    <row r="7" spans="1:27" ht="30" customHeight="1">
      <c r="B7" s="13">
        <v>2</v>
      </c>
      <c r="C7" s="14" t="str">
        <f>TEXT(DATE($B$1+2019,$D$1,B7),"aaa")</f>
        <v>火</v>
      </c>
      <c r="D7" s="1" t="s">
        <v>46</v>
      </c>
      <c r="E7" s="1"/>
      <c r="F7" s="19"/>
      <c r="G7" s="22"/>
      <c r="H7" s="15"/>
      <c r="I7" s="9">
        <f t="shared" ref="I7:I36" si="0">G7-F7-H7</f>
        <v>0</v>
      </c>
      <c r="J7" s="2"/>
      <c r="K7" s="25"/>
      <c r="L7" s="3"/>
      <c r="M7" s="2"/>
      <c r="N7" s="25"/>
      <c r="O7" s="3"/>
      <c r="P7" s="2"/>
      <c r="Q7" s="25"/>
      <c r="R7" s="3"/>
      <c r="S7" s="1"/>
      <c r="T7" s="1"/>
      <c r="U7" s="1"/>
      <c r="V7" s="1"/>
      <c r="W7" s="1"/>
      <c r="X7" s="1"/>
      <c r="Y7" s="1"/>
      <c r="Z7" s="1"/>
      <c r="AA7" s="1"/>
    </row>
    <row r="8" spans="1:27" ht="30" customHeight="1">
      <c r="B8" s="13">
        <v>3</v>
      </c>
      <c r="C8" s="14" t="str">
        <f>TEXT(DATE($B$1+2019,$D$1,B8),"aaa")</f>
        <v>水</v>
      </c>
      <c r="D8" s="1" t="s">
        <v>7</v>
      </c>
      <c r="E8" s="1"/>
      <c r="F8" s="19">
        <v>0.375</v>
      </c>
      <c r="G8" s="22">
        <v>0.75</v>
      </c>
      <c r="H8" s="15">
        <v>4.1666666666666664E-2</v>
      </c>
      <c r="I8" s="9">
        <f t="shared" si="0"/>
        <v>0.33333333333333331</v>
      </c>
      <c r="J8" s="2"/>
      <c r="K8" s="25">
        <v>5</v>
      </c>
      <c r="L8" s="3">
        <v>1</v>
      </c>
      <c r="M8" s="2"/>
      <c r="N8" s="25"/>
      <c r="O8" s="3"/>
      <c r="P8" s="2"/>
      <c r="Q8" s="25"/>
      <c r="R8" s="3"/>
      <c r="S8" s="1"/>
      <c r="T8" s="1"/>
      <c r="U8" s="1"/>
      <c r="V8" s="1"/>
      <c r="W8" s="1">
        <v>19</v>
      </c>
      <c r="X8" s="1"/>
      <c r="Y8" s="1"/>
      <c r="Z8" s="1"/>
      <c r="AA8" s="1" t="s">
        <v>50</v>
      </c>
    </row>
    <row r="9" spans="1:27" ht="30" customHeight="1">
      <c r="B9" s="13">
        <v>4</v>
      </c>
      <c r="C9" s="14" t="str">
        <f>TEXT(DATE($B$1+2019,$D$1,B9),"aaa")</f>
        <v>木</v>
      </c>
      <c r="D9" s="1" t="s">
        <v>45</v>
      </c>
      <c r="E9" s="1"/>
      <c r="F9" s="19">
        <v>0.375</v>
      </c>
      <c r="G9" s="22">
        <v>0.75</v>
      </c>
      <c r="H9" s="15">
        <v>4.1666666666666664E-2</v>
      </c>
      <c r="I9" s="9">
        <f t="shared" si="0"/>
        <v>0.33333333333333331</v>
      </c>
      <c r="J9" s="2"/>
      <c r="K9" s="25">
        <v>4</v>
      </c>
      <c r="L9" s="3">
        <v>2</v>
      </c>
      <c r="M9" s="2"/>
      <c r="N9" s="25"/>
      <c r="O9" s="3"/>
      <c r="P9" s="2"/>
      <c r="Q9" s="25"/>
      <c r="R9" s="3"/>
      <c r="S9" s="1"/>
      <c r="T9" s="1"/>
      <c r="U9" s="1"/>
      <c r="V9" s="1"/>
      <c r="W9" s="1"/>
      <c r="X9" s="1"/>
      <c r="Y9" s="1"/>
      <c r="Z9" s="1"/>
      <c r="AA9" s="1"/>
    </row>
    <row r="10" spans="1:27" ht="30" customHeight="1">
      <c r="B10" s="13">
        <v>5</v>
      </c>
      <c r="C10" s="14" t="str">
        <f>TEXT(DATE($B$1+2019,$D$1,B10),"aaa")</f>
        <v>金</v>
      </c>
      <c r="D10" s="1" t="s">
        <v>7</v>
      </c>
      <c r="E10" s="1"/>
      <c r="F10" s="19">
        <v>0.375</v>
      </c>
      <c r="G10" s="22">
        <v>0.75</v>
      </c>
      <c r="H10" s="15">
        <v>4.1666666666666664E-2</v>
      </c>
      <c r="I10" s="9">
        <f t="shared" si="0"/>
        <v>0.33333333333333331</v>
      </c>
      <c r="J10" s="2"/>
      <c r="K10" s="25">
        <v>2</v>
      </c>
      <c r="L10" s="3">
        <v>2</v>
      </c>
      <c r="M10" s="2"/>
      <c r="N10" s="25"/>
      <c r="O10" s="3"/>
      <c r="P10" s="2"/>
      <c r="Q10" s="25"/>
      <c r="R10" s="3"/>
      <c r="S10" s="1"/>
      <c r="T10" s="1"/>
      <c r="U10" s="1"/>
      <c r="V10" s="1"/>
      <c r="W10" s="1"/>
      <c r="X10" s="1"/>
      <c r="Y10" s="1"/>
      <c r="Z10" s="1"/>
      <c r="AA10" s="1"/>
    </row>
    <row r="11" spans="1:27" ht="30" customHeight="1">
      <c r="B11" s="13">
        <v>6</v>
      </c>
      <c r="C11" s="14" t="str">
        <f>TEXT(DATE($B$1+2019,$D$1,B11),"aaa")</f>
        <v>土</v>
      </c>
      <c r="D11" s="1" t="s">
        <v>7</v>
      </c>
      <c r="E11" s="1"/>
      <c r="F11" s="19">
        <v>0.375</v>
      </c>
      <c r="G11" s="22">
        <v>0.625</v>
      </c>
      <c r="H11" s="15">
        <v>0</v>
      </c>
      <c r="I11" s="9">
        <f t="shared" si="0"/>
        <v>0.25</v>
      </c>
      <c r="J11" s="2"/>
      <c r="K11" s="25">
        <v>2</v>
      </c>
      <c r="L11" s="3"/>
      <c r="M11" s="2"/>
      <c r="N11" s="25"/>
      <c r="O11" s="3"/>
      <c r="P11" s="2"/>
      <c r="Q11" s="25"/>
      <c r="R11" s="3"/>
      <c r="S11" s="1"/>
      <c r="T11" s="1"/>
      <c r="U11" s="1"/>
      <c r="V11" s="1"/>
      <c r="W11" s="1"/>
      <c r="X11" s="1"/>
      <c r="Y11" s="1"/>
      <c r="Z11" s="1"/>
      <c r="AA11" s="1"/>
    </row>
    <row r="12" spans="1:27" ht="30" customHeight="1">
      <c r="B12" s="13">
        <v>7</v>
      </c>
      <c r="C12" s="14" t="str">
        <f>TEXT(DATE($B$1+2019,$D$1,B12),"aaa")</f>
        <v>日</v>
      </c>
      <c r="D12" s="1" t="s">
        <v>7</v>
      </c>
      <c r="E12" s="1"/>
      <c r="F12" s="19">
        <v>0.375</v>
      </c>
      <c r="G12" s="22">
        <v>0.75</v>
      </c>
      <c r="H12" s="15">
        <v>4.1666666666666664E-2</v>
      </c>
      <c r="I12" s="9">
        <f t="shared" si="0"/>
        <v>0.33333333333333331</v>
      </c>
      <c r="J12" s="2"/>
      <c r="K12" s="25">
        <v>3</v>
      </c>
      <c r="L12" s="3">
        <v>1</v>
      </c>
      <c r="M12" s="2"/>
      <c r="N12" s="25"/>
      <c r="O12" s="3"/>
      <c r="P12" s="2"/>
      <c r="Q12" s="25"/>
      <c r="R12" s="3"/>
      <c r="S12" s="1"/>
      <c r="T12" s="1"/>
      <c r="U12" s="1"/>
      <c r="V12" s="1"/>
      <c r="W12" s="1"/>
      <c r="X12" s="1"/>
      <c r="Y12" s="1"/>
      <c r="Z12" s="1"/>
      <c r="AA12" s="1"/>
    </row>
    <row r="13" spans="1:27" ht="30" customHeight="1">
      <c r="B13" s="13">
        <v>8</v>
      </c>
      <c r="C13" s="14" t="str">
        <f>TEXT(DATE($B$1+2019,$D$1,B13),"aaa")</f>
        <v>月</v>
      </c>
      <c r="D13" s="1" t="s">
        <v>39</v>
      </c>
      <c r="E13" s="1"/>
      <c r="F13" s="19"/>
      <c r="G13" s="22"/>
      <c r="H13" s="15"/>
      <c r="I13" s="9">
        <f t="shared" si="0"/>
        <v>0</v>
      </c>
      <c r="J13" s="2"/>
      <c r="K13" s="25"/>
      <c r="L13" s="3"/>
      <c r="M13" s="2"/>
      <c r="N13" s="25"/>
      <c r="O13" s="3"/>
      <c r="P13" s="2"/>
      <c r="Q13" s="25"/>
      <c r="R13" s="3"/>
      <c r="S13" s="1"/>
      <c r="T13" s="1"/>
      <c r="U13" s="1"/>
      <c r="V13" s="1"/>
      <c r="W13" s="1"/>
      <c r="X13" s="1"/>
      <c r="Y13" s="1"/>
      <c r="Z13" s="1"/>
      <c r="AA13" s="1"/>
    </row>
    <row r="14" spans="1:27" ht="30" customHeight="1">
      <c r="B14" s="13">
        <v>9</v>
      </c>
      <c r="C14" s="14" t="str">
        <f>TEXT(DATE($B$1+2019,$D$1,B14),"aaa")</f>
        <v>火</v>
      </c>
      <c r="D14" s="1" t="s">
        <v>39</v>
      </c>
      <c r="E14" s="1"/>
      <c r="F14" s="19"/>
      <c r="G14" s="22"/>
      <c r="H14" s="15"/>
      <c r="I14" s="9">
        <f t="shared" si="0"/>
        <v>0</v>
      </c>
      <c r="J14" s="2"/>
      <c r="K14" s="25"/>
      <c r="L14" s="3"/>
      <c r="M14" s="2"/>
      <c r="N14" s="25"/>
      <c r="O14" s="3"/>
      <c r="P14" s="2"/>
      <c r="Q14" s="25"/>
      <c r="R14" s="3"/>
      <c r="S14" s="1"/>
      <c r="T14" s="1"/>
      <c r="U14" s="1"/>
      <c r="V14" s="1"/>
      <c r="W14" s="1"/>
      <c r="X14" s="1"/>
      <c r="Y14" s="1"/>
      <c r="Z14" s="1"/>
      <c r="AA14" s="1"/>
    </row>
    <row r="15" spans="1:27" ht="30" customHeight="1">
      <c r="B15" s="13">
        <v>10</v>
      </c>
      <c r="C15" s="14" t="str">
        <f>TEXT(DATE($B$1+2019,$D$1,B15),"aaa")</f>
        <v>水</v>
      </c>
      <c r="D15" s="1" t="s">
        <v>7</v>
      </c>
      <c r="E15" s="1"/>
      <c r="F15" s="20">
        <v>0.375</v>
      </c>
      <c r="G15" s="23">
        <v>0.75</v>
      </c>
      <c r="H15" s="16">
        <v>4.1666666666666664E-2</v>
      </c>
      <c r="I15" s="9">
        <f t="shared" si="0"/>
        <v>0.33333333333333331</v>
      </c>
      <c r="J15" s="2"/>
      <c r="K15" s="25">
        <v>5</v>
      </c>
      <c r="L15" s="3">
        <v>1</v>
      </c>
      <c r="M15" s="2"/>
      <c r="N15" s="25"/>
      <c r="O15" s="3"/>
      <c r="P15" s="2"/>
      <c r="Q15" s="25"/>
      <c r="R15" s="3">
        <v>1</v>
      </c>
      <c r="S15" s="1"/>
      <c r="T15" s="1"/>
      <c r="U15" s="1"/>
      <c r="V15" s="1"/>
      <c r="W15" s="1"/>
      <c r="X15" s="1"/>
      <c r="Y15" s="1"/>
      <c r="Z15" s="1">
        <v>1</v>
      </c>
      <c r="AA15" s="1" t="s">
        <v>51</v>
      </c>
    </row>
    <row r="16" spans="1:27" ht="30" customHeight="1">
      <c r="B16" s="13">
        <v>11</v>
      </c>
      <c r="C16" s="14" t="str">
        <f>TEXT(DATE($B$1+2019,$D$1,B16),"aaa")</f>
        <v>木</v>
      </c>
      <c r="D16" s="1" t="s">
        <v>45</v>
      </c>
      <c r="E16" s="1"/>
      <c r="F16" s="20">
        <v>0.375</v>
      </c>
      <c r="G16" s="23">
        <v>0.75</v>
      </c>
      <c r="H16" s="16">
        <v>4.1666666666666664E-2</v>
      </c>
      <c r="I16" s="9">
        <f t="shared" si="0"/>
        <v>0.33333333333333331</v>
      </c>
      <c r="J16" s="2"/>
      <c r="K16" s="25">
        <v>5</v>
      </c>
      <c r="L16" s="3">
        <v>2</v>
      </c>
      <c r="M16" s="2"/>
      <c r="N16" s="25"/>
      <c r="O16" s="3"/>
      <c r="P16" s="2"/>
      <c r="Q16" s="25"/>
      <c r="R16" s="3"/>
      <c r="S16" s="1"/>
      <c r="T16" s="1"/>
      <c r="U16" s="1"/>
      <c r="V16" s="1"/>
      <c r="W16" s="1"/>
      <c r="X16" s="1"/>
      <c r="Y16" s="1"/>
      <c r="Z16" s="1"/>
      <c r="AA16" s="1"/>
    </row>
    <row r="17" spans="2:27" ht="30" customHeight="1">
      <c r="B17" s="13">
        <v>12</v>
      </c>
      <c r="C17" s="14" t="str">
        <f>TEXT(DATE($B$1+2019,$D$1,B17),"aaa")</f>
        <v>金</v>
      </c>
      <c r="D17" s="1" t="s">
        <v>7</v>
      </c>
      <c r="E17" s="1"/>
      <c r="F17" s="20">
        <v>0.375</v>
      </c>
      <c r="G17" s="23">
        <v>0.75</v>
      </c>
      <c r="H17" s="16">
        <v>4.1666666666666664E-2</v>
      </c>
      <c r="I17" s="9">
        <f t="shared" si="0"/>
        <v>0.33333333333333331</v>
      </c>
      <c r="J17" s="2"/>
      <c r="K17" s="25">
        <v>2</v>
      </c>
      <c r="L17" s="3">
        <v>2</v>
      </c>
      <c r="M17" s="2"/>
      <c r="N17" s="25"/>
      <c r="O17" s="3"/>
      <c r="P17" s="2"/>
      <c r="Q17" s="25"/>
      <c r="R17" s="3"/>
      <c r="S17" s="1"/>
      <c r="T17" s="1"/>
      <c r="U17" s="1"/>
      <c r="V17" s="1"/>
      <c r="W17" s="1"/>
      <c r="X17" s="1"/>
      <c r="Y17" s="1"/>
      <c r="Z17" s="1"/>
      <c r="AA17" s="1"/>
    </row>
    <row r="18" spans="2:27" ht="30" customHeight="1">
      <c r="B18" s="13">
        <v>13</v>
      </c>
      <c r="C18" s="14" t="str">
        <f>TEXT(DATE($B$1+2019,$D$1,B18),"aaa")</f>
        <v>土</v>
      </c>
      <c r="D18" s="1" t="s">
        <v>7</v>
      </c>
      <c r="E18" s="1"/>
      <c r="F18" s="20">
        <v>0.375</v>
      </c>
      <c r="G18" s="23">
        <v>0.75</v>
      </c>
      <c r="H18" s="16">
        <v>4.1666666666666664E-2</v>
      </c>
      <c r="I18" s="9">
        <f t="shared" si="0"/>
        <v>0.33333333333333331</v>
      </c>
      <c r="J18" s="2"/>
      <c r="K18" s="25">
        <v>5</v>
      </c>
      <c r="L18" s="3">
        <v>1</v>
      </c>
      <c r="M18" s="2"/>
      <c r="N18" s="25"/>
      <c r="O18" s="3"/>
      <c r="P18" s="2"/>
      <c r="Q18" s="25"/>
      <c r="R18" s="3"/>
      <c r="S18" s="1"/>
      <c r="T18" s="1"/>
      <c r="U18" s="1"/>
      <c r="V18" s="1"/>
      <c r="W18" s="1"/>
      <c r="X18" s="1"/>
      <c r="Y18" s="1"/>
      <c r="Z18" s="1"/>
      <c r="AA18" s="1" t="s">
        <v>52</v>
      </c>
    </row>
    <row r="19" spans="2:27" ht="30" customHeight="1">
      <c r="B19" s="13">
        <v>14</v>
      </c>
      <c r="C19" s="14" t="str">
        <f>TEXT(DATE($B$1+2019,$D$1,B19),"aaa")</f>
        <v>日</v>
      </c>
      <c r="D19" s="1" t="s">
        <v>7</v>
      </c>
      <c r="E19" s="1"/>
      <c r="F19" s="20">
        <v>0.375</v>
      </c>
      <c r="G19" s="23">
        <v>0.75</v>
      </c>
      <c r="H19" s="16">
        <v>4.1666666666666664E-2</v>
      </c>
      <c r="I19" s="9">
        <f t="shared" si="0"/>
        <v>0.33333333333333331</v>
      </c>
      <c r="J19" s="2"/>
      <c r="K19" s="25">
        <v>4</v>
      </c>
      <c r="L19" s="3">
        <v>1</v>
      </c>
      <c r="M19" s="2"/>
      <c r="N19" s="25"/>
      <c r="O19" s="3"/>
      <c r="P19" s="2"/>
      <c r="Q19" s="25"/>
      <c r="R19" s="3"/>
      <c r="S19" s="1"/>
      <c r="T19" s="1"/>
      <c r="U19" s="1"/>
      <c r="V19" s="1"/>
      <c r="W19" s="1"/>
      <c r="X19" s="1"/>
      <c r="Y19" s="1"/>
      <c r="Z19" s="1"/>
      <c r="AA19" s="1"/>
    </row>
    <row r="20" spans="2:27" ht="30" customHeight="1">
      <c r="B20" s="13">
        <v>15</v>
      </c>
      <c r="C20" s="14" t="str">
        <f>TEXT(DATE($B$1+2019,$D$1,B20),"aaa")</f>
        <v>月</v>
      </c>
      <c r="D20" s="1" t="s">
        <v>39</v>
      </c>
      <c r="E20" s="1"/>
      <c r="F20" s="19"/>
      <c r="G20" s="22"/>
      <c r="H20" s="15"/>
      <c r="I20" s="9">
        <f t="shared" si="0"/>
        <v>0</v>
      </c>
      <c r="J20" s="2"/>
      <c r="K20" s="25"/>
      <c r="L20" s="3"/>
      <c r="M20" s="2"/>
      <c r="N20" s="25"/>
      <c r="O20" s="3"/>
      <c r="P20" s="2"/>
      <c r="Q20" s="25"/>
      <c r="R20" s="3"/>
      <c r="S20" s="1"/>
      <c r="T20" s="1"/>
      <c r="U20" s="1"/>
      <c r="V20" s="1"/>
      <c r="W20" s="1"/>
      <c r="X20" s="1"/>
      <c r="Y20" s="1"/>
      <c r="Z20" s="1"/>
      <c r="AA20" s="1"/>
    </row>
    <row r="21" spans="2:27" ht="30" customHeight="1">
      <c r="B21" s="13">
        <v>16</v>
      </c>
      <c r="C21" s="14" t="str">
        <f>TEXT(DATE($B$1+2019,$D$1,B21),"aaa")</f>
        <v>火</v>
      </c>
      <c r="D21" s="1" t="s">
        <v>39</v>
      </c>
      <c r="E21" s="1"/>
      <c r="F21" s="19"/>
      <c r="G21" s="22"/>
      <c r="H21" s="15"/>
      <c r="I21" s="9">
        <f t="shared" si="0"/>
        <v>0</v>
      </c>
      <c r="J21" s="2"/>
      <c r="K21" s="25"/>
      <c r="L21" s="3"/>
      <c r="M21" s="2"/>
      <c r="N21" s="25"/>
      <c r="O21" s="3"/>
      <c r="P21" s="2"/>
      <c r="Q21" s="25"/>
      <c r="R21" s="3"/>
      <c r="S21" s="1"/>
      <c r="T21" s="1"/>
      <c r="U21" s="1"/>
      <c r="V21" s="1"/>
      <c r="W21" s="1"/>
      <c r="X21" s="1"/>
      <c r="Y21" s="1"/>
      <c r="Z21" s="1"/>
      <c r="AA21" s="1"/>
    </row>
    <row r="22" spans="2:27" ht="30" customHeight="1">
      <c r="B22" s="13">
        <v>17</v>
      </c>
      <c r="C22" s="14" t="str">
        <f>TEXT(DATE($B$1+2019,$D$1,B22),"aaa")</f>
        <v>水</v>
      </c>
      <c r="D22" s="1" t="s">
        <v>45</v>
      </c>
      <c r="E22" s="1"/>
      <c r="F22" s="20">
        <v>0.375</v>
      </c>
      <c r="G22" s="23">
        <v>0.75</v>
      </c>
      <c r="H22" s="16">
        <v>4.1666666666666664E-2</v>
      </c>
      <c r="I22" s="9">
        <f t="shared" si="0"/>
        <v>0.33333333333333331</v>
      </c>
      <c r="J22" s="2"/>
      <c r="K22" s="25">
        <v>5</v>
      </c>
      <c r="L22" s="3">
        <v>1</v>
      </c>
      <c r="M22" s="2"/>
      <c r="N22" s="25"/>
      <c r="O22" s="3"/>
      <c r="P22" s="2"/>
      <c r="Q22" s="25"/>
      <c r="R22" s="3"/>
      <c r="S22" s="1"/>
      <c r="T22" s="1"/>
      <c r="U22" s="1"/>
      <c r="V22" s="1"/>
      <c r="W22" s="1"/>
      <c r="X22" s="1"/>
      <c r="Y22" s="1"/>
      <c r="Z22" s="1"/>
      <c r="AA22" s="1"/>
    </row>
    <row r="23" spans="2:27" ht="30" customHeight="1">
      <c r="B23" s="13">
        <v>18</v>
      </c>
      <c r="C23" s="14" t="str">
        <f>TEXT(DATE($B$1+2019,$D$1,B23),"aaa")</f>
        <v>木</v>
      </c>
      <c r="D23" s="1" t="s">
        <v>7</v>
      </c>
      <c r="E23" s="1"/>
      <c r="F23" s="20">
        <v>0.375</v>
      </c>
      <c r="G23" s="23">
        <v>0.75</v>
      </c>
      <c r="H23" s="16">
        <v>4.1666666666666664E-2</v>
      </c>
      <c r="I23" s="9">
        <f t="shared" si="0"/>
        <v>0.33333333333333331</v>
      </c>
      <c r="J23" s="2"/>
      <c r="K23" s="25">
        <v>4</v>
      </c>
      <c r="L23" s="3">
        <v>2</v>
      </c>
      <c r="M23" s="2"/>
      <c r="N23" s="25"/>
      <c r="O23" s="3"/>
      <c r="P23" s="2"/>
      <c r="Q23" s="25"/>
      <c r="R23" s="3"/>
      <c r="S23" s="1"/>
      <c r="T23" s="1"/>
      <c r="U23" s="1"/>
      <c r="V23" s="1"/>
      <c r="W23" s="1"/>
      <c r="X23" s="1">
        <v>1</v>
      </c>
      <c r="Y23" s="1"/>
      <c r="Z23" s="1"/>
      <c r="AA23" s="1" t="s">
        <v>53</v>
      </c>
    </row>
    <row r="24" spans="2:27" ht="30" customHeight="1">
      <c r="B24" s="13">
        <v>19</v>
      </c>
      <c r="C24" s="14" t="str">
        <f>TEXT(DATE($B$1+2019,$D$1,B24),"aaa")</f>
        <v>金</v>
      </c>
      <c r="D24" s="1" t="s">
        <v>45</v>
      </c>
      <c r="E24" s="1"/>
      <c r="F24" s="20">
        <v>0.375</v>
      </c>
      <c r="G24" s="23">
        <v>0.75</v>
      </c>
      <c r="H24" s="16">
        <v>4.1666666666666664E-2</v>
      </c>
      <c r="I24" s="9">
        <f t="shared" si="0"/>
        <v>0.33333333333333331</v>
      </c>
      <c r="J24" s="2"/>
      <c r="K24" s="25">
        <v>2</v>
      </c>
      <c r="L24" s="3">
        <v>2</v>
      </c>
      <c r="M24" s="2"/>
      <c r="N24" s="25"/>
      <c r="O24" s="3"/>
      <c r="P24" s="2"/>
      <c r="Q24" s="25"/>
      <c r="R24" s="3"/>
      <c r="S24" s="1"/>
      <c r="T24" s="1"/>
      <c r="U24" s="1"/>
      <c r="V24" s="1"/>
      <c r="W24" s="1"/>
      <c r="X24" s="1">
        <v>2</v>
      </c>
      <c r="Y24" s="1"/>
      <c r="Z24" s="1"/>
      <c r="AA24" s="17" t="s">
        <v>54</v>
      </c>
    </row>
    <row r="25" spans="2:27" ht="30" customHeight="1">
      <c r="B25" s="13">
        <v>20</v>
      </c>
      <c r="C25" s="14" t="str">
        <f>TEXT(DATE($B$1+2019,$D$1,B25),"aaa")</f>
        <v>土</v>
      </c>
      <c r="D25" s="1" t="s">
        <v>7</v>
      </c>
      <c r="E25" s="1"/>
      <c r="F25" s="20">
        <v>0.375</v>
      </c>
      <c r="G25" s="23">
        <v>0.75</v>
      </c>
      <c r="H25" s="16">
        <v>4.1666666666666664E-2</v>
      </c>
      <c r="I25" s="9">
        <f t="shared" si="0"/>
        <v>0.33333333333333331</v>
      </c>
      <c r="J25" s="2"/>
      <c r="K25" s="25">
        <v>4</v>
      </c>
      <c r="L25" s="3">
        <v>1</v>
      </c>
      <c r="M25" s="2"/>
      <c r="N25" s="25"/>
      <c r="O25" s="3"/>
      <c r="P25" s="2"/>
      <c r="Q25" s="25"/>
      <c r="R25" s="3"/>
      <c r="S25" s="1"/>
      <c r="T25" s="1"/>
      <c r="U25" s="1"/>
      <c r="V25" s="1"/>
      <c r="W25" s="1"/>
      <c r="X25" s="1"/>
      <c r="Y25" s="1"/>
      <c r="Z25" s="1"/>
      <c r="AA25" s="1"/>
    </row>
    <row r="26" spans="2:27" ht="30" customHeight="1">
      <c r="B26" s="13">
        <v>21</v>
      </c>
      <c r="C26" s="14" t="str">
        <f>TEXT(DATE($B$1+2019,$D$1,B26),"aaa")</f>
        <v>日</v>
      </c>
      <c r="D26" s="1" t="s">
        <v>43</v>
      </c>
      <c r="E26" s="1"/>
      <c r="F26" s="19"/>
      <c r="G26" s="22"/>
      <c r="H26" s="15"/>
      <c r="I26" s="9">
        <f t="shared" si="0"/>
        <v>0</v>
      </c>
      <c r="J26" s="2"/>
      <c r="K26" s="25"/>
      <c r="L26" s="3"/>
      <c r="M26" s="2"/>
      <c r="N26" s="25"/>
      <c r="O26" s="3"/>
      <c r="P26" s="2"/>
      <c r="Q26" s="25"/>
      <c r="R26" s="3"/>
      <c r="S26" s="1"/>
      <c r="T26" s="1"/>
      <c r="U26" s="1"/>
      <c r="V26" s="1"/>
      <c r="W26" s="1"/>
      <c r="X26" s="1"/>
      <c r="Y26" s="1"/>
      <c r="Z26" s="1"/>
      <c r="AA26" s="1"/>
    </row>
    <row r="27" spans="2:27" ht="30" customHeight="1">
      <c r="B27" s="13">
        <v>22</v>
      </c>
      <c r="C27" s="14" t="str">
        <f>TEXT(DATE($B$1+2019,$D$1,B27),"aaa")</f>
        <v>月</v>
      </c>
      <c r="D27" s="1" t="s">
        <v>39</v>
      </c>
      <c r="E27" s="1"/>
      <c r="F27" s="19"/>
      <c r="G27" s="22"/>
      <c r="H27" s="15"/>
      <c r="I27" s="9">
        <f t="shared" si="0"/>
        <v>0</v>
      </c>
      <c r="J27" s="2"/>
      <c r="K27" s="25"/>
      <c r="L27" s="3"/>
      <c r="M27" s="2"/>
      <c r="N27" s="25"/>
      <c r="O27" s="3"/>
      <c r="P27" s="2"/>
      <c r="Q27" s="25"/>
      <c r="R27" s="3"/>
      <c r="S27" s="1"/>
      <c r="T27" s="1"/>
      <c r="U27" s="1"/>
      <c r="V27" s="1"/>
      <c r="W27" s="1"/>
      <c r="X27" s="1"/>
      <c r="Y27" s="1"/>
      <c r="Z27" s="1"/>
      <c r="AA27" s="1"/>
    </row>
    <row r="28" spans="2:27" ht="30" customHeight="1">
      <c r="B28" s="13">
        <v>23</v>
      </c>
      <c r="C28" s="14" t="str">
        <f>TEXT(DATE($B$1+2019,$D$1,B28),"aaa")</f>
        <v>火</v>
      </c>
      <c r="D28" s="1" t="s">
        <v>39</v>
      </c>
      <c r="E28" s="1"/>
      <c r="F28" s="19"/>
      <c r="G28" s="22"/>
      <c r="H28" s="15"/>
      <c r="I28" s="9">
        <f t="shared" si="0"/>
        <v>0</v>
      </c>
      <c r="J28" s="2"/>
      <c r="K28" s="25"/>
      <c r="L28" s="3"/>
      <c r="M28" s="2"/>
      <c r="N28" s="25"/>
      <c r="O28" s="3"/>
      <c r="P28" s="2"/>
      <c r="Q28" s="25"/>
      <c r="R28" s="3"/>
      <c r="S28" s="1"/>
      <c r="T28" s="1"/>
      <c r="U28" s="1"/>
      <c r="V28" s="1"/>
      <c r="W28" s="1"/>
      <c r="X28" s="1"/>
      <c r="Y28" s="1"/>
      <c r="Z28" s="1"/>
      <c r="AA28" s="1"/>
    </row>
    <row r="29" spans="2:27" ht="30" customHeight="1">
      <c r="B29" s="13">
        <v>24</v>
      </c>
      <c r="C29" s="14" t="str">
        <f>TEXT(DATE($B$1+2019,$D$1,B29),"aaa")</f>
        <v>水</v>
      </c>
      <c r="D29" s="1" t="s">
        <v>43</v>
      </c>
      <c r="E29" s="1"/>
      <c r="F29" s="19"/>
      <c r="G29" s="22"/>
      <c r="H29" s="15"/>
      <c r="I29" s="9">
        <f t="shared" si="0"/>
        <v>0</v>
      </c>
      <c r="J29" s="2"/>
      <c r="K29" s="25"/>
      <c r="L29" s="3"/>
      <c r="M29" s="2"/>
      <c r="N29" s="25"/>
      <c r="O29" s="3"/>
      <c r="P29" s="2"/>
      <c r="Q29" s="25"/>
      <c r="R29" s="3"/>
      <c r="S29" s="1"/>
      <c r="T29" s="1"/>
      <c r="U29" s="1"/>
      <c r="V29" s="1"/>
      <c r="W29" s="1"/>
      <c r="X29" s="1"/>
      <c r="Y29" s="1"/>
      <c r="Z29" s="1"/>
      <c r="AA29" s="1"/>
    </row>
    <row r="30" spans="2:27" ht="30" customHeight="1">
      <c r="B30" s="13">
        <v>25</v>
      </c>
      <c r="C30" s="14" t="str">
        <f>TEXT(DATE($B$1+2019,$D$1,B30),"aaa")</f>
        <v>木</v>
      </c>
      <c r="D30" s="1" t="s">
        <v>7</v>
      </c>
      <c r="E30" s="1"/>
      <c r="F30" s="20">
        <v>0.375</v>
      </c>
      <c r="G30" s="23">
        <v>0.75</v>
      </c>
      <c r="H30" s="16">
        <v>4.1666666666666664E-2</v>
      </c>
      <c r="I30" s="9">
        <f t="shared" si="0"/>
        <v>0.33333333333333331</v>
      </c>
      <c r="J30" s="2"/>
      <c r="K30" s="25">
        <v>5</v>
      </c>
      <c r="L30" s="3">
        <v>1</v>
      </c>
      <c r="M30" s="2"/>
      <c r="N30" s="25"/>
      <c r="O30" s="3"/>
      <c r="P30" s="2"/>
      <c r="Q30" s="25"/>
      <c r="R30" s="3"/>
      <c r="S30" s="1"/>
      <c r="T30" s="1"/>
      <c r="U30" s="1"/>
      <c r="V30" s="1"/>
      <c r="W30" s="1"/>
      <c r="X30" s="1"/>
      <c r="Y30" s="1"/>
      <c r="Z30" s="1"/>
      <c r="AA30" s="1"/>
    </row>
    <row r="31" spans="2:27" ht="30" customHeight="1">
      <c r="B31" s="13">
        <v>26</v>
      </c>
      <c r="C31" s="14" t="str">
        <f>TEXT(DATE($B$1+2019,$D$1,B31),"aaa")</f>
        <v>金</v>
      </c>
      <c r="D31" s="1" t="s">
        <v>41</v>
      </c>
      <c r="E31" s="1"/>
      <c r="F31" s="19"/>
      <c r="G31" s="22"/>
      <c r="H31" s="15"/>
      <c r="I31" s="9">
        <f t="shared" si="0"/>
        <v>0</v>
      </c>
      <c r="J31" s="2"/>
      <c r="K31" s="25"/>
      <c r="L31" s="3"/>
      <c r="M31" s="2"/>
      <c r="N31" s="25"/>
      <c r="O31" s="3"/>
      <c r="P31" s="2"/>
      <c r="Q31" s="25"/>
      <c r="R31" s="3"/>
      <c r="S31" s="1"/>
      <c r="T31" s="1"/>
      <c r="U31" s="1"/>
      <c r="V31" s="1"/>
      <c r="W31" s="1"/>
      <c r="X31" s="1"/>
      <c r="Y31" s="1"/>
      <c r="Z31" s="1"/>
      <c r="AA31" s="1"/>
    </row>
    <row r="32" spans="2:27" ht="30" customHeight="1">
      <c r="B32" s="13">
        <v>27</v>
      </c>
      <c r="C32" s="14" t="str">
        <f>TEXT(DATE($B$1+2019,$D$1,B32),"aaa")</f>
        <v>土</v>
      </c>
      <c r="D32" s="1" t="s">
        <v>41</v>
      </c>
      <c r="E32" s="1"/>
      <c r="F32" s="19"/>
      <c r="G32" s="22"/>
      <c r="H32" s="15"/>
      <c r="I32" s="9">
        <f t="shared" si="0"/>
        <v>0</v>
      </c>
      <c r="J32" s="2"/>
      <c r="K32" s="25"/>
      <c r="L32" s="3"/>
      <c r="M32" s="2"/>
      <c r="N32" s="25"/>
      <c r="O32" s="3"/>
      <c r="P32" s="2"/>
      <c r="Q32" s="25"/>
      <c r="R32" s="3"/>
      <c r="S32" s="1"/>
      <c r="T32" s="1"/>
      <c r="U32" s="1"/>
      <c r="V32" s="1"/>
      <c r="W32" s="1"/>
      <c r="X32" s="1"/>
      <c r="Y32" s="1"/>
      <c r="Z32" s="1"/>
      <c r="AA32" s="1"/>
    </row>
    <row r="33" spans="1:27" ht="30" customHeight="1">
      <c r="B33" s="13">
        <v>28</v>
      </c>
      <c r="C33" s="14" t="str">
        <f>TEXT(DATE($B$1+2019,$D$1,B33),"aaa")</f>
        <v>日</v>
      </c>
      <c r="D33" s="1" t="s">
        <v>41</v>
      </c>
      <c r="E33" s="1"/>
      <c r="F33" s="19"/>
      <c r="G33" s="22"/>
      <c r="H33" s="15"/>
      <c r="I33" s="9">
        <f t="shared" si="0"/>
        <v>0</v>
      </c>
      <c r="J33" s="2"/>
      <c r="K33" s="25"/>
      <c r="L33" s="3"/>
      <c r="M33" s="2"/>
      <c r="N33" s="25"/>
      <c r="O33" s="3"/>
      <c r="P33" s="2"/>
      <c r="Q33" s="25"/>
      <c r="R33" s="3"/>
      <c r="S33" s="1"/>
      <c r="T33" s="1"/>
      <c r="U33" s="1"/>
      <c r="V33" s="1"/>
      <c r="W33" s="1"/>
      <c r="X33" s="1"/>
      <c r="Y33" s="1"/>
      <c r="Z33" s="1"/>
      <c r="AA33" s="1"/>
    </row>
    <row r="34" spans="1:27" ht="30" customHeight="1">
      <c r="B34" s="13">
        <v>29</v>
      </c>
      <c r="C34" s="14" t="str">
        <f>TEXT(DATE($B$1+2019,$D$1,B34),"aaa")</f>
        <v>月</v>
      </c>
      <c r="D34" s="1" t="s">
        <v>39</v>
      </c>
      <c r="E34" s="1"/>
      <c r="F34" s="19"/>
      <c r="G34" s="22"/>
      <c r="H34" s="15"/>
      <c r="I34" s="9">
        <f t="shared" si="0"/>
        <v>0</v>
      </c>
      <c r="J34" s="2"/>
      <c r="K34" s="25"/>
      <c r="L34" s="3"/>
      <c r="M34" s="2"/>
      <c r="N34" s="25"/>
      <c r="O34" s="3"/>
      <c r="P34" s="2"/>
      <c r="Q34" s="25"/>
      <c r="R34" s="3"/>
      <c r="S34" s="1"/>
      <c r="T34" s="1"/>
      <c r="U34" s="1"/>
      <c r="V34" s="1"/>
      <c r="W34" s="1"/>
      <c r="X34" s="1"/>
      <c r="Y34" s="1"/>
      <c r="Z34" s="1"/>
      <c r="AA34" s="1"/>
    </row>
    <row r="35" spans="1:27" ht="30" customHeight="1">
      <c r="B35" s="13">
        <v>30</v>
      </c>
      <c r="C35" s="14" t="str">
        <f>TEXT(DATE($B$1+2019,$D$1,B35),"aaa")</f>
        <v>火</v>
      </c>
      <c r="D35" s="1" t="s">
        <v>39</v>
      </c>
      <c r="E35" s="1"/>
      <c r="F35" s="19"/>
      <c r="G35" s="22"/>
      <c r="H35" s="15"/>
      <c r="I35" s="9">
        <f t="shared" si="0"/>
        <v>0</v>
      </c>
      <c r="J35" s="2"/>
      <c r="K35" s="25"/>
      <c r="L35" s="3"/>
      <c r="M35" s="2"/>
      <c r="N35" s="25"/>
      <c r="O35" s="3"/>
      <c r="P35" s="2"/>
      <c r="Q35" s="25"/>
      <c r="R35" s="3"/>
      <c r="S35" s="1"/>
      <c r="T35" s="1"/>
      <c r="U35" s="1"/>
      <c r="V35" s="1"/>
      <c r="W35" s="1"/>
      <c r="X35" s="1"/>
      <c r="Y35" s="1"/>
      <c r="Z35" s="1"/>
      <c r="AA35" s="1"/>
    </row>
    <row r="36" spans="1:27" ht="30" customHeight="1">
      <c r="B36" s="13">
        <v>31</v>
      </c>
      <c r="C36" s="14" t="str">
        <f>TEXT(DATE($B$1+2019,$D$1,B36),"aaa")</f>
        <v>水</v>
      </c>
      <c r="D36" s="1" t="s">
        <v>41</v>
      </c>
      <c r="E36" s="1"/>
      <c r="F36" s="19"/>
      <c r="G36" s="22"/>
      <c r="H36" s="15"/>
      <c r="I36" s="9">
        <f t="shared" si="0"/>
        <v>0</v>
      </c>
      <c r="J36" s="2"/>
      <c r="K36" s="25"/>
      <c r="L36" s="3"/>
      <c r="M36" s="2"/>
      <c r="N36" s="25"/>
      <c r="O36" s="3"/>
      <c r="P36" s="2"/>
      <c r="Q36" s="25"/>
      <c r="R36" s="3"/>
      <c r="S36" s="1"/>
      <c r="T36" s="1"/>
      <c r="U36" s="1"/>
      <c r="V36" s="1"/>
      <c r="W36" s="1"/>
      <c r="X36" s="1"/>
      <c r="Y36" s="1"/>
      <c r="Z36" s="1"/>
      <c r="AA36" s="1"/>
    </row>
    <row r="37" spans="1:27" ht="30" customHeight="1">
      <c r="B37" s="27" t="s">
        <v>34</v>
      </c>
      <c r="C37" s="27"/>
      <c r="D37" s="13"/>
      <c r="E37" s="13"/>
      <c r="F37" s="13"/>
      <c r="G37" s="13"/>
      <c r="H37" s="13"/>
      <c r="I37" s="18">
        <f>SUM(I6:I36)</f>
        <v>4.916666666666667</v>
      </c>
      <c r="J37" s="13"/>
      <c r="K37" s="13">
        <f t="shared" ref="K37:Z37" si="1">SUM(K6:K36)</f>
        <v>57</v>
      </c>
      <c r="L37" s="13">
        <f t="shared" si="1"/>
        <v>20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1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19</v>
      </c>
      <c r="X37" s="13">
        <f t="shared" si="1"/>
        <v>3</v>
      </c>
      <c r="Y37" s="13">
        <f t="shared" si="1"/>
        <v>0</v>
      </c>
      <c r="Z37" s="13">
        <f t="shared" si="1"/>
        <v>1</v>
      </c>
      <c r="AA37" s="13"/>
    </row>
    <row r="39" spans="1:27" ht="30" customHeight="1">
      <c r="A39" s="32" t="s">
        <v>35</v>
      </c>
      <c r="B39" s="32"/>
      <c r="C39" s="32"/>
    </row>
    <row r="40" spans="1:27" ht="20" customHeight="1">
      <c r="A40" s="33" t="s">
        <v>9</v>
      </c>
      <c r="B40" s="33" t="s">
        <v>10</v>
      </c>
      <c r="C40" s="33" t="s">
        <v>11</v>
      </c>
      <c r="D40" s="27" t="s">
        <v>37</v>
      </c>
      <c r="E40" s="27"/>
      <c r="F40" s="27"/>
      <c r="G40" s="27"/>
      <c r="H40" s="27"/>
      <c r="I40" s="27"/>
      <c r="J40" s="27" t="s">
        <v>19</v>
      </c>
      <c r="K40" s="27"/>
      <c r="L40" s="27"/>
      <c r="M40" s="27" t="s">
        <v>23</v>
      </c>
      <c r="N40" s="27"/>
      <c r="O40" s="27"/>
      <c r="P40" s="27" t="s">
        <v>55</v>
      </c>
      <c r="Q40" s="27"/>
      <c r="R40" s="27"/>
      <c r="S40" s="26" t="s">
        <v>56</v>
      </c>
      <c r="T40" s="26" t="s">
        <v>26</v>
      </c>
      <c r="U40" s="26" t="s">
        <v>58</v>
      </c>
      <c r="V40" s="26" t="s">
        <v>28</v>
      </c>
      <c r="W40" s="26" t="s">
        <v>29</v>
      </c>
      <c r="X40" s="26" t="s">
        <v>30</v>
      </c>
      <c r="Y40" s="26" t="s">
        <v>31</v>
      </c>
      <c r="Z40" s="26" t="s">
        <v>32</v>
      </c>
      <c r="AA40" s="28" t="s">
        <v>57</v>
      </c>
    </row>
    <row r="41" spans="1:27" ht="20" customHeight="1">
      <c r="A41" s="34"/>
      <c r="B41" s="34"/>
      <c r="C41" s="34"/>
      <c r="D41" s="12" t="s">
        <v>8</v>
      </c>
      <c r="E41" s="12" t="s">
        <v>38</v>
      </c>
      <c r="F41" s="12" t="s">
        <v>40</v>
      </c>
      <c r="G41" s="12" t="s">
        <v>42</v>
      </c>
      <c r="H41" s="12" t="s">
        <v>44</v>
      </c>
      <c r="I41" s="12" t="s">
        <v>18</v>
      </c>
      <c r="J41" s="12" t="s">
        <v>20</v>
      </c>
      <c r="K41" s="12" t="s">
        <v>21</v>
      </c>
      <c r="L41" s="12" t="s">
        <v>22</v>
      </c>
      <c r="M41" s="12" t="s">
        <v>20</v>
      </c>
      <c r="N41" s="12" t="s">
        <v>21</v>
      </c>
      <c r="O41" s="12" t="s">
        <v>22</v>
      </c>
      <c r="P41" s="12" t="s">
        <v>20</v>
      </c>
      <c r="Q41" s="12" t="s">
        <v>21</v>
      </c>
      <c r="R41" s="12" t="s">
        <v>22</v>
      </c>
      <c r="S41" s="26"/>
      <c r="T41" s="26"/>
      <c r="U41" s="26"/>
      <c r="V41" s="26"/>
      <c r="W41" s="26"/>
      <c r="X41" s="26"/>
      <c r="Y41" s="26"/>
      <c r="Z41" s="26"/>
      <c r="AA41" s="28"/>
    </row>
    <row r="42" spans="1:27" ht="20" customHeight="1">
      <c r="A42" s="30" t="str">
        <f>V1</f>
        <v>板橋</v>
      </c>
      <c r="B42" s="27" t="str">
        <f>V2</f>
        <v>リハ</v>
      </c>
      <c r="C42" s="27" t="str">
        <f>LEFT(V3, FIND("　",V3))</f>
        <v>佐藤　</v>
      </c>
      <c r="D42" s="27">
        <f>COUNTIF(D6:D36, "出勤")</f>
        <v>15</v>
      </c>
      <c r="E42" s="27">
        <f>COUNTIF(D6:D36, "欠勤")</f>
        <v>0</v>
      </c>
      <c r="F42" s="27">
        <f>COUNTIF(D6:D36, "公休")</f>
        <v>10</v>
      </c>
      <c r="G42" s="27">
        <f>COUNTIF(D6:D36, "有休")</f>
        <v>4</v>
      </c>
      <c r="H42" s="27">
        <f>COUNTIF(D6:D36, "夏休")</f>
        <v>2</v>
      </c>
      <c r="I42" s="48">
        <f>I37</f>
        <v>4.916666666666667</v>
      </c>
      <c r="J42" s="27">
        <f t="shared" ref="J42:Z42" si="2">SUM(J6:J36)</f>
        <v>0</v>
      </c>
      <c r="K42" s="27">
        <f t="shared" si="2"/>
        <v>57</v>
      </c>
      <c r="L42" s="27">
        <f t="shared" si="2"/>
        <v>20</v>
      </c>
      <c r="M42" s="27">
        <f t="shared" si="2"/>
        <v>0</v>
      </c>
      <c r="N42" s="27">
        <f t="shared" si="2"/>
        <v>0</v>
      </c>
      <c r="O42" s="27">
        <f t="shared" si="2"/>
        <v>0</v>
      </c>
      <c r="P42" s="27">
        <f t="shared" si="2"/>
        <v>0</v>
      </c>
      <c r="Q42" s="27">
        <f t="shared" si="2"/>
        <v>0</v>
      </c>
      <c r="R42" s="27">
        <f t="shared" si="2"/>
        <v>1</v>
      </c>
      <c r="S42" s="27">
        <f t="shared" si="2"/>
        <v>0</v>
      </c>
      <c r="T42" s="27">
        <f t="shared" si="2"/>
        <v>0</v>
      </c>
      <c r="U42" s="27">
        <f t="shared" si="2"/>
        <v>0</v>
      </c>
      <c r="V42" s="27">
        <f t="shared" si="2"/>
        <v>0</v>
      </c>
      <c r="W42" s="27">
        <f t="shared" si="2"/>
        <v>19</v>
      </c>
      <c r="X42" s="27">
        <f t="shared" si="2"/>
        <v>3</v>
      </c>
      <c r="Y42" s="27">
        <f t="shared" si="2"/>
        <v>0</v>
      </c>
      <c r="Z42" s="27">
        <f t="shared" si="2"/>
        <v>1</v>
      </c>
      <c r="AA42" s="29">
        <v>0</v>
      </c>
    </row>
    <row r="43" spans="1:27" ht="20" customHeight="1">
      <c r="A43" s="30"/>
      <c r="B43" s="27"/>
      <c r="C43" s="27"/>
      <c r="D43" s="27"/>
      <c r="E43" s="27"/>
      <c r="F43" s="27"/>
      <c r="G43" s="27"/>
      <c r="H43" s="27"/>
      <c r="I43" s="48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9"/>
    </row>
  </sheetData>
  <mergeCells count="69">
    <mergeCell ref="B4:B5"/>
    <mergeCell ref="C4:C5"/>
    <mergeCell ref="D4:D5"/>
    <mergeCell ref="E4:E5"/>
    <mergeCell ref="T1:U1"/>
    <mergeCell ref="T2:U2"/>
    <mergeCell ref="T3:U3"/>
    <mergeCell ref="AA4:AA5"/>
    <mergeCell ref="V1:Z1"/>
    <mergeCell ref="V2:Z2"/>
    <mergeCell ref="V3:Z3"/>
    <mergeCell ref="F4:I4"/>
    <mergeCell ref="J4:L4"/>
    <mergeCell ref="M4:O4"/>
    <mergeCell ref="P4:R4"/>
    <mergeCell ref="S4:S5"/>
    <mergeCell ref="T4:T5"/>
    <mergeCell ref="U4:U5"/>
    <mergeCell ref="V4:V5"/>
    <mergeCell ref="W4:W5"/>
    <mergeCell ref="X4:X5"/>
    <mergeCell ref="Y4:Y5"/>
    <mergeCell ref="Z4:Z5"/>
    <mergeCell ref="A42:A43"/>
    <mergeCell ref="B42:B43"/>
    <mergeCell ref="C42:C43"/>
    <mergeCell ref="E2:R2"/>
    <mergeCell ref="D42:D43"/>
    <mergeCell ref="E42:E43"/>
    <mergeCell ref="F42:F43"/>
    <mergeCell ref="G42:G43"/>
    <mergeCell ref="H42:H43"/>
    <mergeCell ref="I42:I43"/>
    <mergeCell ref="B37:C37"/>
    <mergeCell ref="A39:C39"/>
    <mergeCell ref="D40:I40"/>
    <mergeCell ref="A40:A41"/>
    <mergeCell ref="B40:B41"/>
    <mergeCell ref="C40:C41"/>
    <mergeCell ref="J40:L40"/>
    <mergeCell ref="J42:J43"/>
    <mergeCell ref="K42:K43"/>
    <mergeCell ref="L42:L43"/>
    <mergeCell ref="M40:O40"/>
    <mergeCell ref="M42:M43"/>
    <mergeCell ref="N42:N43"/>
    <mergeCell ref="O42:O43"/>
    <mergeCell ref="P40:R40"/>
    <mergeCell ref="P42:P43"/>
    <mergeCell ref="Q42:Q43"/>
    <mergeCell ref="R42:R43"/>
    <mergeCell ref="S40:S41"/>
    <mergeCell ref="S42:S43"/>
    <mergeCell ref="T40:T41"/>
    <mergeCell ref="T42:T43"/>
    <mergeCell ref="U40:U41"/>
    <mergeCell ref="U42:U43"/>
    <mergeCell ref="V40:V41"/>
    <mergeCell ref="V42:V43"/>
    <mergeCell ref="Z40:Z41"/>
    <mergeCell ref="Z42:Z43"/>
    <mergeCell ref="AA40:AA41"/>
    <mergeCell ref="AA42:AA43"/>
    <mergeCell ref="W40:W41"/>
    <mergeCell ref="W42:W43"/>
    <mergeCell ref="X40:X41"/>
    <mergeCell ref="X42:X43"/>
    <mergeCell ref="Y40:Y41"/>
    <mergeCell ref="Y42:Y43"/>
  </mergeCells>
  <phoneticPr fontId="1"/>
  <conditionalFormatting sqref="B6:AA14 B15:E19 I15:AA19 B20:AA21 B22:E25 I22:AA25 B26:AA29 B30:E30 I30:AA30 B31:AA36">
    <cfRule type="expression" dxfId="2" priority="1">
      <formula>$D6="有休"</formula>
    </cfRule>
    <cfRule type="expression" dxfId="1" priority="2">
      <formula>$D6="公休"</formula>
    </cfRule>
    <cfRule type="expression" dxfId="0" priority="3">
      <formula>$D6="夏休"</formula>
    </cfRule>
  </conditionalFormatting>
  <dataValidations count="3">
    <dataValidation type="list" allowBlank="1" showInputMessage="1" showErrorMessage="1" sqref="V1:Z1" xr:uid="{6A7092AC-2372-834A-AF17-55922E6760F9}">
      <formula1>"板橋,渋谷,池袋"</formula1>
    </dataValidation>
    <dataValidation type="list" allowBlank="1" showInputMessage="1" showErrorMessage="1" sqref="V2:Z2" xr:uid="{FF20E725-06DD-FA4E-9D62-78538DE6A793}">
      <formula1>"リハ,訪問"</formula1>
    </dataValidation>
    <dataValidation type="list" allowBlank="1" showInputMessage="1" showErrorMessage="1" sqref="D6:D36" xr:uid="{2289818A-2A2D-9443-AB59-9D2305370B5F}">
      <formula1>"出勤,公休,夏休,有休,欠勤"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木村政尊</dc:creator>
  <cp:lastModifiedBy>木村政尊</cp:lastModifiedBy>
  <dcterms:created xsi:type="dcterms:W3CDTF">2024-08-07T11:12:19Z</dcterms:created>
  <dcterms:modified xsi:type="dcterms:W3CDTF">2024-08-17T12:24:21Z</dcterms:modified>
</cp:coreProperties>
</file>