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F:\DATA ANALYTICS\E-COMMERCE SALES  ANALYSIS\"/>
    </mc:Choice>
  </mc:AlternateContent>
  <xr:revisionPtr revIDLastSave="0" documentId="8_{C5D82F60-BE53-4EBF-A8E8-FEFEFB05BAA3}"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Top5 Category" sheetId="7" r:id="rId5"/>
    <sheet name="KPI" sheetId="10" r:id="rId6"/>
    <sheet name="KPI YOY" sheetId="19" r:id="rId7"/>
    <sheet name="Dashboard" sheetId="20" r:id="rId8"/>
    <sheet name="Data" sheetId="1" r:id="rId9"/>
    <sheet name="layout" sheetId="2" r:id="rId10"/>
  </sheets>
  <definedNames>
    <definedName name="_xlchart.v1.0" hidden="1">'WaterFall Chart'!$D$4:$D$7</definedName>
    <definedName name="_xlchart.v1.1" hidden="1">'WaterFall Chart'!$E$3</definedName>
    <definedName name="_xlchart.v1.12" hidden="1">'WaterFall Chart'!$D$4:$D$7</definedName>
    <definedName name="_xlchart.v1.13" hidden="1">'WaterFall Chart'!$E$3</definedName>
    <definedName name="_xlchart.v1.14" hidden="1">'WaterFall Chart'!$E$4:$E$7</definedName>
    <definedName name="_xlchart.v1.15" hidden="1">'WaterFall Chart'!$D$4:$D$7</definedName>
    <definedName name="_xlchart.v1.16" hidden="1">'WaterFall Chart'!$E$3</definedName>
    <definedName name="_xlchart.v1.17" hidden="1">'WaterFall Chart'!$E$4:$E$7</definedName>
    <definedName name="_xlchart.v1.2" hidden="1">'WaterFall Chart'!$E$4:$E$7</definedName>
    <definedName name="_xlchart.v5.10" hidden="1">'Map Chart'!$F$3</definedName>
    <definedName name="_xlchart.v5.11" hidden="1">'Map Chart'!$F$4:$F$53</definedName>
    <definedName name="_xlchart.v5.3" hidden="1">'Map Chart'!$E$3</definedName>
    <definedName name="_xlchart.v5.4" hidden="1">'Map Chart'!$E$4:$E$53</definedName>
    <definedName name="_xlchart.v5.5" hidden="1">'Map Chart'!$F$2</definedName>
    <definedName name="_xlchart.v5.6" hidden="1">'Map Chart'!$F$3</definedName>
    <definedName name="_xlchart.v5.7" hidden="1">'Map Chart'!$F$4:$F$53</definedName>
    <definedName name="_xlchart.v5.8" hidden="1">'Map Chart'!$E$3</definedName>
    <definedName name="_xlchart.v5.9" hidden="1">'Map Chart'!$E$4:$E$53</definedName>
    <definedName name="Slicer_Region">#N/A</definedName>
    <definedName name="Slicer_Segment">#N/A</definedName>
    <definedName name="Slicer_Year1">#N/A</definedName>
  </definedNames>
  <calcPr calcId="191029"/>
  <pivotCaches>
    <pivotCache cacheId="1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4" i="6" l="1"/>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D4" i="4"/>
  <c r="D5" i="4"/>
  <c r="D6" i="4"/>
  <c r="D7" i="4"/>
  <c r="D8"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9"/>
  <c r="D9" i="19"/>
  <c r="C9" i="19"/>
  <c r="B9" i="19"/>
  <c r="F9" i="19"/>
  <c r="M17" i="10"/>
  <c r="P17" i="10"/>
  <c r="J17" i="10"/>
  <c r="F17" i="10"/>
  <c r="B17" i="10"/>
  <c r="F7" i="6"/>
  <c r="F15" i="6"/>
  <c r="F23" i="6"/>
  <c r="F31" i="6"/>
  <c r="F39" i="6"/>
  <c r="F47" i="6"/>
  <c r="F12" i="6"/>
  <c r="F36" i="6"/>
  <c r="F52" i="6"/>
  <c r="F29" i="6"/>
  <c r="F37" i="6"/>
  <c r="F14" i="6"/>
  <c r="F38" i="6"/>
  <c r="F46" i="6"/>
  <c r="F8" i="6"/>
  <c r="F16" i="6"/>
  <c r="F24" i="6"/>
  <c r="F32" i="6"/>
  <c r="F40" i="6"/>
  <c r="F48" i="6"/>
  <c r="F28" i="6"/>
  <c r="F13" i="6"/>
  <c r="F30" i="6"/>
  <c r="F9" i="6"/>
  <c r="F17" i="6"/>
  <c r="F25" i="6"/>
  <c r="F33" i="6"/>
  <c r="F41" i="6"/>
  <c r="F49" i="6"/>
  <c r="F20" i="6"/>
  <c r="F44" i="6"/>
  <c r="F21" i="6"/>
  <c r="F45" i="6"/>
  <c r="F22" i="6"/>
  <c r="F10" i="6"/>
  <c r="F18" i="6"/>
  <c r="F26" i="6"/>
  <c r="F34" i="6"/>
  <c r="F42" i="6"/>
  <c r="F50" i="6"/>
  <c r="F11" i="6"/>
  <c r="F19" i="6"/>
  <c r="F27" i="6"/>
  <c r="F35" i="6"/>
  <c r="F43" i="6"/>
  <c r="F51" i="6"/>
  <c r="F5" i="6"/>
  <c r="F6" i="6"/>
  <c r="F4" i="6"/>
  <c r="E4" i="4"/>
  <c r="E5" i="4"/>
  <c r="E6" i="4"/>
  <c r="F53" i="6" l="1"/>
  <c r="E7" i="4"/>
</calcChain>
</file>

<file path=xl/sharedStrings.xml><?xml version="1.0" encoding="utf-8"?>
<sst xmlns="http://schemas.openxmlformats.org/spreadsheetml/2006/main" count="130130" uniqueCount="10953">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</sst>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 #,##0.00_-;_-* &quot;-&quot;??_-;_-@_-"/>
    <numFmt numFmtId="164" formatCode="[Green]\▲0.00%;[Red]\ \▼0.00%"/>
    <numFmt numFmtId="165" formatCode="\$\ 0.00,&quot;K&quot;"/>
    <numFmt numFmtId="167" formatCode="_-[$$-409]* #,##0.00_ ;_-[$$-409]* \-#,##0.00\ ;_-[$$-409]* &quot;-&quot;??_ ;_-@_ "/>
    <numFmt numFmtId="168"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43" fontId="0" fillId="0" borderId="4" xfId="0" applyNumberFormat="1" applyBorder="1"/>
    <xf numFmtId="43" fontId="0" fillId="0" borderId="6"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0" fillId="0" borderId="0" xfId="0" applyAlignment="1">
      <alignment horizontal="center"/>
    </xf>
    <xf numFmtId="164" fontId="0" fillId="0" borderId="0" xfId="0" applyNumberFormat="1" applyAlignment="1">
      <alignment horizontal="center"/>
    </xf>
    <xf numFmtId="164" fontId="1" fillId="0" borderId="0" xfId="0" applyNumberFormat="1" applyFont="1" applyAlignment="1">
      <alignment horizontal="center"/>
    </xf>
  </cellXfs>
  <cellStyles count="2">
    <cellStyle name="Normal" xfId="0" builtinId="0"/>
    <cellStyle name="Percent" xfId="1" builtinId="5"/>
  </cellStyles>
  <dxfs count="440">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bgColor theme="1" tint="0.24994659260841701"/>
        </patternFill>
      </fill>
    </dxf>
    <dxf>
      <fill>
        <patternFill patternType="solid">
          <bgColor theme="1" tint="0.14996795556505021"/>
        </patternFill>
      </fil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bgColor theme="1" tint="0.499984740745262"/>
        </patternFill>
      </fill>
    </dxf>
    <dxf>
      <fill>
        <patternFill patternType="solid">
          <bgColor theme="1" tint="0.24994659260841701"/>
        </patternFill>
      </fil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35" formatCode="_-* #,##0.00_-;\-* #,##0.00_-;_-* &quot;-&quot;??_-;_-@_-"/>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AB" pivot="0" table="0" count="4" xr9:uid="{CE2B9AA2-1332-4C55-9A72-726C821145A7}">
      <tableStyleElement type="wholeTable" dxfId="354"/>
      <tableStyleElement type="headerRow" dxfId="353"/>
    </tableStyle>
    <tableStyle name="AB 2" pivot="0" table="0" count="4" xr9:uid="{D114B745-7F14-4DAA-B302-0B751E63AE05}">
      <tableStyleElement type="wholeTable" dxfId="362"/>
      <tableStyleElement type="headerRow" dxfId="361"/>
    </tableStyle>
    <tableStyle name="Data-style" pivot="0" count="3" xr9:uid="{00000000-0011-0000-FFFF-FFFF00000000}">
      <tableStyleElement type="headerRow" dxfId="439"/>
      <tableStyleElement type="firstRowStripe" dxfId="438"/>
      <tableStyleElement type="secondRowStripe" dxfId="437"/>
    </tableStyle>
  </tableStyles>
  <extLst>
    <ext xmlns:x14="http://schemas.microsoft.com/office/spreadsheetml/2009/9/main" uri="{46F421CA-312F-682f-3DD2-61675219B42D}">
      <x14:dxfs count="11">
        <dxf>
          <fill>
            <patternFill>
              <bgColor theme="0"/>
            </patternFill>
          </fill>
        </dxf>
        <dxf>
          <font>
            <color theme="0"/>
          </font>
          <fill>
            <patternFill patternType="none">
              <bgColor auto="1"/>
            </patternFill>
          </fill>
        </dxf>
        <dxf>
          <fill>
            <patternFill>
              <bgColor theme="0"/>
            </patternFill>
          </fill>
        </dxf>
        <dxf>
          <font>
            <color theme="0"/>
          </font>
          <fill>
            <patternFill patternType="none">
              <bgColor auto="1"/>
            </patternFill>
          </fill>
        </dxf>
        <dxf>
          <fill>
            <patternFill>
              <bgColor theme="0"/>
            </patternFill>
          </fill>
        </dxf>
        <dxf>
          <font>
            <color theme="0"/>
          </font>
          <fill>
            <patternFill patternType="none">
              <bgColor auto="1"/>
            </patternFill>
          </fill>
        </dxf>
        <dxf>
          <fill>
            <patternFill>
              <bgColor theme="0"/>
            </patternFill>
          </fill>
        </dxf>
        <dxf>
          <font>
            <color theme="0"/>
          </font>
          <fill>
            <patternFill patternType="none">
              <bgColor auto="1"/>
            </patternFill>
          </fill>
        </dxf>
        <dxf>
          <font>
            <color theme="0"/>
          </font>
          <fill>
            <patternFill patternType="none">
              <bgColor auto="1"/>
            </patternFill>
          </fill>
        </dxf>
        <dxf>
          <fill>
            <patternFill>
              <bgColor theme="0"/>
            </patternFill>
          </fill>
        </dxf>
        <dxf>
          <fill>
            <patternFill>
              <bgColor theme="0"/>
            </patternFill>
          </fill>
        </dxf>
      </x14:dxfs>
    </ext>
    <ext xmlns:x14="http://schemas.microsoft.com/office/spreadsheetml/2009/9/main" uri="{EB79DEF2-80B8-43e5-95BD-54CBDDF9020C}">
      <x14:slicerStyles defaultSlicerStyle="SlicerStyleLight1">
        <x14:slicerStyle name="AB">
          <x14:slicerStyleElements>
            <x14:slicerStyleElement type="unselectedItemWithData" dxfId="1"/>
            <x14:slicerStyleElement type="selectedItemWithData" dxfId="0"/>
          </x14:slicerStyleElements>
        </x14:slicerStyle>
        <x14:slicerStyle name="AB 2">
          <x14:slicerStyleElements>
            <x14:slicerStyleElement type="unselectedItemWithData" dxfId="5"/>
            <x14:slicerStyleElement type="selectedItemWithData" dxfId="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B1D-4D0E-AF65-77B395659A00}"/>
            </c:ext>
          </c:extLst>
        </c:ser>
        <c:dLbls>
          <c:showLegendKey val="0"/>
          <c:showVal val="0"/>
          <c:showCatName val="0"/>
          <c:showSerName val="0"/>
          <c:showPercent val="0"/>
          <c:showBubbleSize val="0"/>
        </c:dLbls>
        <c:axId val="950297055"/>
        <c:axId val="9502960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B1D-4D0E-AF65-77B395659A00}"/>
            </c:ext>
          </c:extLst>
        </c:ser>
        <c:dLbls>
          <c:showLegendKey val="0"/>
          <c:showVal val="0"/>
          <c:showCatName val="0"/>
          <c:showSerName val="0"/>
          <c:showPercent val="0"/>
          <c:showBubbleSize val="0"/>
        </c:dLbls>
        <c:gapWidth val="219"/>
        <c:overlap val="-27"/>
        <c:axId val="855762815"/>
        <c:axId val="855761855"/>
      </c:barChart>
      <c:catAx>
        <c:axId val="85576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761855"/>
        <c:crosses val="autoZero"/>
        <c:auto val="1"/>
        <c:lblAlgn val="ctr"/>
        <c:lblOffset val="100"/>
        <c:noMultiLvlLbl val="0"/>
      </c:catAx>
      <c:valAx>
        <c:axId val="855761855"/>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762815"/>
        <c:crosses val="autoZero"/>
        <c:crossBetween val="between"/>
      </c:valAx>
      <c:valAx>
        <c:axId val="950296095"/>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297055"/>
        <c:crosses val="max"/>
        <c:crossBetween val="between"/>
      </c:valAx>
      <c:catAx>
        <c:axId val="950297055"/>
        <c:scaling>
          <c:orientation val="minMax"/>
        </c:scaling>
        <c:delete val="1"/>
        <c:axPos val="b"/>
        <c:numFmt formatCode="General" sourceLinked="1"/>
        <c:majorTickMark val="out"/>
        <c:minorTickMark val="none"/>
        <c:tickLblPos val="nextTo"/>
        <c:crossAx val="95029609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[Ayan_Ecommerce_sales_analysis.xlsx]Pie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3"/>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8C3-40E0-8887-78291079FA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18C3-40E0-8887-78291079FA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18C3-40E0-8887-78291079FA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9-18C3-40E0-8887-78291079FA59}"/>
            </c:ext>
          </c:extLst>
        </c:ser>
        <c:dLbls>
          <c:showLegendKey val="0"/>
          <c:showVal val="1"/>
          <c:showCatName val="0"/>
          <c:showSerName val="0"/>
          <c:showPercent val="0"/>
          <c:showBubbleSize val="0"/>
          <c:showLeaderLines val="1"/>
        </c:dLbls>
        <c:firstSliceAng val="0"/>
        <c:holeSize val="62"/>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[Ayan_Ecommerce_sales_analysis.xlsx]Top5 Category!PivotTable5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08136482939633"/>
          <c:y val="4.1666666666668241E-4"/>
          <c:w val="0.68753893263342081"/>
          <c:h val="0.72088764946048411"/>
        </c:manualLayout>
      </c:layout>
      <c:barChart>
        <c:barDir val="bar"/>
        <c:grouping val="clustered"/>
        <c:varyColors val="0"/>
        <c:ser>
          <c:idx val="0"/>
          <c:order val="0"/>
          <c:tx>
            <c:strRef>
              <c:f>'Top5 Category'!$B$3</c:f>
              <c:strCache>
                <c:ptCount val="1"/>
                <c:pt idx="0">
                  <c:v>Total</c:v>
                </c:pt>
              </c:strCache>
            </c:strRef>
          </c:tx>
          <c:spPr>
            <a:solidFill>
              <a:schemeClr val="accent1"/>
            </a:solidFill>
            <a:ln>
              <a:noFill/>
            </a:ln>
            <a:effectLst/>
          </c:spPr>
          <c:invertIfNegative val="0"/>
          <c:cat>
            <c:strRef>
              <c:f>'Top5 Category'!$A$4:$A$9</c:f>
              <c:strCache>
                <c:ptCount val="5"/>
                <c:pt idx="0">
                  <c:v>Binders</c:v>
                </c:pt>
                <c:pt idx="1">
                  <c:v>Tables</c:v>
                </c:pt>
                <c:pt idx="2">
                  <c:v>Storage</c:v>
                </c:pt>
                <c:pt idx="3">
                  <c:v>Chairs</c:v>
                </c:pt>
                <c:pt idx="4">
                  <c:v>Phones</c:v>
                </c:pt>
              </c:strCache>
            </c:strRef>
          </c:cat>
          <c:val>
            <c:numRef>
              <c:f>'Top5 Category'!$B$4:$B$9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243-4EF1-B88C-E0CD56E55EBC}"/>
            </c:ext>
          </c:extLst>
        </c:ser>
        <c:dLbls>
          <c:showLegendKey val="0"/>
          <c:showVal val="0"/>
          <c:showCatName val="0"/>
          <c:showSerName val="0"/>
          <c:showPercent val="0"/>
          <c:showBubbleSize val="0"/>
        </c:dLbls>
        <c:gapWidth val="182"/>
        <c:axId val="970495519"/>
        <c:axId val="970494079"/>
      </c:barChart>
      <c:catAx>
        <c:axId val="970495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94079"/>
        <c:crosses val="autoZero"/>
        <c:auto val="1"/>
        <c:lblAlgn val="ctr"/>
        <c:lblOffset val="100"/>
        <c:noMultiLvlLbl val="0"/>
      </c:catAx>
      <c:valAx>
        <c:axId val="970494079"/>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49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AF-4A6B-8AAA-5B8AD5F4BD64}"/>
            </c:ext>
          </c:extLst>
        </c:ser>
        <c:dLbls>
          <c:showLegendKey val="0"/>
          <c:showVal val="0"/>
          <c:showCatName val="0"/>
          <c:showSerName val="0"/>
          <c:showPercent val="0"/>
          <c:showBubbleSize val="0"/>
        </c:dLbls>
        <c:smooth val="0"/>
        <c:axId val="855615903"/>
        <c:axId val="855614943"/>
      </c:lineChart>
      <c:catAx>
        <c:axId val="855615903"/>
        <c:scaling>
          <c:orientation val="minMax"/>
        </c:scaling>
        <c:delete val="1"/>
        <c:axPos val="b"/>
        <c:numFmt formatCode="General" sourceLinked="1"/>
        <c:majorTickMark val="none"/>
        <c:minorTickMark val="none"/>
        <c:tickLblPos val="nextTo"/>
        <c:crossAx val="855614943"/>
        <c:crosses val="autoZero"/>
        <c:auto val="1"/>
        <c:lblAlgn val="ctr"/>
        <c:lblOffset val="100"/>
        <c:noMultiLvlLbl val="0"/>
      </c:catAx>
      <c:valAx>
        <c:axId val="855614943"/>
        <c:scaling>
          <c:orientation val="minMax"/>
        </c:scaling>
        <c:delete val="1"/>
        <c:axPos val="l"/>
        <c:numFmt formatCode="_(* #,##0.00_);_(* \(#,##0.00\);_(* &quot;-&quot;??_);_(@_)" sourceLinked="1"/>
        <c:majorTickMark val="none"/>
        <c:minorTickMark val="none"/>
        <c:tickLblPos val="nextTo"/>
        <c:crossAx val="855615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31903421574568E-2"/>
          <c:y val="0.12182962889132529"/>
          <c:w val="0.87507098239636572"/>
          <c:h val="0.79853479853479858"/>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746-4FCD-AE08-FDEAA8A14B21}"/>
            </c:ext>
          </c:extLst>
        </c:ser>
        <c:dLbls>
          <c:showLegendKey val="0"/>
          <c:showVal val="0"/>
          <c:showCatName val="0"/>
          <c:showSerName val="0"/>
          <c:showPercent val="0"/>
          <c:showBubbleSize val="0"/>
        </c:dLbls>
        <c:smooth val="0"/>
        <c:axId val="1123691743"/>
        <c:axId val="1123692223"/>
      </c:lineChart>
      <c:catAx>
        <c:axId val="1123691743"/>
        <c:scaling>
          <c:orientation val="minMax"/>
        </c:scaling>
        <c:delete val="1"/>
        <c:axPos val="b"/>
        <c:numFmt formatCode="General" sourceLinked="1"/>
        <c:majorTickMark val="none"/>
        <c:minorTickMark val="none"/>
        <c:tickLblPos val="nextTo"/>
        <c:crossAx val="1123692223"/>
        <c:crosses val="autoZero"/>
        <c:auto val="1"/>
        <c:lblAlgn val="ctr"/>
        <c:lblOffset val="100"/>
        <c:noMultiLvlLbl val="0"/>
      </c:catAx>
      <c:valAx>
        <c:axId val="1123692223"/>
        <c:scaling>
          <c:orientation val="minMax"/>
        </c:scaling>
        <c:delete val="1"/>
        <c:axPos val="l"/>
        <c:numFmt formatCode="\$\ 0.00,&quot;K&quot;" sourceLinked="1"/>
        <c:majorTickMark val="none"/>
        <c:minorTickMark val="none"/>
        <c:tickLblPos val="nextTo"/>
        <c:crossAx val="112369174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C1F-413A-B097-137D904A93EC}"/>
            </c:ext>
          </c:extLst>
        </c:ser>
        <c:dLbls>
          <c:showLegendKey val="0"/>
          <c:showVal val="0"/>
          <c:showCatName val="0"/>
          <c:showSerName val="0"/>
          <c:showPercent val="0"/>
          <c:showBubbleSize val="0"/>
        </c:dLbls>
        <c:smooth val="0"/>
        <c:axId val="549661391"/>
        <c:axId val="950294175"/>
      </c:lineChart>
      <c:catAx>
        <c:axId val="549661391"/>
        <c:scaling>
          <c:orientation val="minMax"/>
        </c:scaling>
        <c:delete val="1"/>
        <c:axPos val="b"/>
        <c:numFmt formatCode="General" sourceLinked="1"/>
        <c:majorTickMark val="none"/>
        <c:minorTickMark val="none"/>
        <c:tickLblPos val="nextTo"/>
        <c:crossAx val="950294175"/>
        <c:crosses val="autoZero"/>
        <c:auto val="1"/>
        <c:lblAlgn val="ctr"/>
        <c:lblOffset val="100"/>
        <c:noMultiLvlLbl val="0"/>
      </c:catAx>
      <c:valAx>
        <c:axId val="950294175"/>
        <c:scaling>
          <c:orientation val="minMax"/>
        </c:scaling>
        <c:delete val="1"/>
        <c:axPos val="l"/>
        <c:numFmt formatCode="\$\ 0.00,&quot;K&quot;" sourceLinked="1"/>
        <c:majorTickMark val="none"/>
        <c:minorTickMark val="none"/>
        <c:tickLblPos val="nextTo"/>
        <c:crossAx val="549661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341-4B2D-A400-78A2CC2BFAAE}"/>
            </c:ext>
          </c:extLst>
        </c:ser>
        <c:dLbls>
          <c:showLegendKey val="0"/>
          <c:showVal val="0"/>
          <c:showCatName val="0"/>
          <c:showSerName val="0"/>
          <c:showPercent val="0"/>
          <c:showBubbleSize val="0"/>
        </c:dLbls>
        <c:smooth val="0"/>
        <c:axId val="811476991"/>
        <c:axId val="811476511"/>
      </c:lineChart>
      <c:catAx>
        <c:axId val="811476991"/>
        <c:scaling>
          <c:orientation val="minMax"/>
        </c:scaling>
        <c:delete val="1"/>
        <c:axPos val="b"/>
        <c:numFmt formatCode="General" sourceLinked="1"/>
        <c:majorTickMark val="none"/>
        <c:minorTickMark val="none"/>
        <c:tickLblPos val="nextTo"/>
        <c:crossAx val="811476511"/>
        <c:crosses val="autoZero"/>
        <c:auto val="1"/>
        <c:lblAlgn val="ctr"/>
        <c:lblOffset val="100"/>
        <c:noMultiLvlLbl val="0"/>
      </c:catAx>
      <c:valAx>
        <c:axId val="811476511"/>
        <c:scaling>
          <c:orientation val="minMax"/>
        </c:scaling>
        <c:delete val="1"/>
        <c:axPos val="l"/>
        <c:numFmt formatCode="\$\ 0.00,&quot;K&quot;" sourceLinked="1"/>
        <c:majorTickMark val="none"/>
        <c:minorTickMark val="none"/>
        <c:tickLblPos val="nextTo"/>
        <c:crossAx val="811476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825-48D6-ACF6-71F9CFF074E0}"/>
            </c:ext>
          </c:extLst>
        </c:ser>
        <c:dLbls>
          <c:showLegendKey val="0"/>
          <c:showVal val="0"/>
          <c:showCatName val="0"/>
          <c:showSerName val="0"/>
          <c:showPercent val="0"/>
          <c:showBubbleSize val="0"/>
        </c:dLbls>
        <c:smooth val="0"/>
        <c:axId val="1174076815"/>
        <c:axId val="1207081519"/>
      </c:lineChart>
      <c:catAx>
        <c:axId val="1174076815"/>
        <c:scaling>
          <c:orientation val="minMax"/>
        </c:scaling>
        <c:delete val="1"/>
        <c:axPos val="b"/>
        <c:numFmt formatCode="General" sourceLinked="1"/>
        <c:majorTickMark val="none"/>
        <c:minorTickMark val="none"/>
        <c:tickLblPos val="nextTo"/>
        <c:crossAx val="1207081519"/>
        <c:crosses val="autoZero"/>
        <c:auto val="1"/>
        <c:lblAlgn val="ctr"/>
        <c:lblOffset val="100"/>
        <c:noMultiLvlLbl val="0"/>
      </c:catAx>
      <c:valAx>
        <c:axId val="1207081519"/>
        <c:scaling>
          <c:orientation val="minMax"/>
        </c:scaling>
        <c:delete val="1"/>
        <c:axPos val="l"/>
        <c:numFmt formatCode="General" sourceLinked="1"/>
        <c:majorTickMark val="none"/>
        <c:minorTickMark val="none"/>
        <c:tickLblPos val="nextTo"/>
        <c:crossAx val="1174076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6830"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6830" cap="rnd">
            <a:solidFill>
              <a:schemeClr val="bg2"/>
            </a:solidFill>
            <a:round/>
          </a:ln>
          <a:effectLst/>
        </c:spPr>
        <c:marker>
          <c:symbol val="none"/>
        </c:marker>
      </c:pivotFmt>
    </c:pivotFmts>
    <c:plotArea>
      <c:layout>
        <c:manualLayout>
          <c:layoutTarget val="inner"/>
          <c:xMode val="edge"/>
          <c:yMode val="edge"/>
          <c:x val="6.8154147314658756E-2"/>
          <c:y val="0.24867016936983977"/>
          <c:w val="0.858333240376142"/>
          <c:h val="0.39213958598483611"/>
        </c:manualLayout>
      </c:layout>
      <c:lineChart>
        <c:grouping val="standard"/>
        <c:varyColors val="0"/>
        <c:ser>
          <c:idx val="0"/>
          <c:order val="0"/>
          <c:tx>
            <c:strRef>
              <c:f>KPI!$B$3</c:f>
              <c:strCache>
                <c:ptCount val="1"/>
                <c:pt idx="0">
                  <c:v>Total</c:v>
                </c:pt>
              </c:strCache>
            </c:strRef>
          </c:tx>
          <c:spPr>
            <a:ln w="36830"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_(* #,##0.00_);_(* \(#,##0.00\);_(*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CA1-410B-8190-CADE93232ED6}"/>
            </c:ext>
          </c:extLst>
        </c:ser>
        <c:dLbls>
          <c:showLegendKey val="0"/>
          <c:showVal val="0"/>
          <c:showCatName val="0"/>
          <c:showSerName val="0"/>
          <c:showPercent val="0"/>
          <c:showBubbleSize val="0"/>
        </c:dLbls>
        <c:smooth val="0"/>
        <c:axId val="855615903"/>
        <c:axId val="855614943"/>
      </c:lineChart>
      <c:catAx>
        <c:axId val="855615903"/>
        <c:scaling>
          <c:orientation val="minMax"/>
        </c:scaling>
        <c:delete val="1"/>
        <c:axPos val="b"/>
        <c:numFmt formatCode="General" sourceLinked="1"/>
        <c:majorTickMark val="none"/>
        <c:minorTickMark val="none"/>
        <c:tickLblPos val="nextTo"/>
        <c:crossAx val="855614943"/>
        <c:crosses val="autoZero"/>
        <c:auto val="1"/>
        <c:lblAlgn val="ctr"/>
        <c:lblOffset val="100"/>
        <c:noMultiLvlLbl val="0"/>
      </c:catAx>
      <c:valAx>
        <c:axId val="855614943"/>
        <c:scaling>
          <c:orientation val="minMax"/>
        </c:scaling>
        <c:delete val="1"/>
        <c:axPos val="l"/>
        <c:numFmt formatCode="_(* #,##0.00_);_(* \(#,##0.00\);_(* &quot;-&quot;??_);_(@_)" sourceLinked="1"/>
        <c:majorTickMark val="none"/>
        <c:minorTickMark val="none"/>
        <c:tickLblPos val="nextTo"/>
        <c:crossAx val="855615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[Ayan_Ecommerce_sales_analysis.xlsx]KPI!PivotTable8</c:name>
    <c:fmtId val="8"/>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3683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36830" cap="rnd">
              <a:solidFill>
                <a:schemeClr val="bg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921-43DE-9B8D-0E783549A5BD}"/>
            </c:ext>
          </c:extLst>
        </c:ser>
        <c:dLbls>
          <c:showLegendKey val="0"/>
          <c:showVal val="0"/>
          <c:showCatName val="0"/>
          <c:showSerName val="0"/>
          <c:showPercent val="0"/>
          <c:showBubbleSize val="0"/>
        </c:dLbls>
        <c:smooth val="0"/>
        <c:axId val="549661391"/>
        <c:axId val="950294175"/>
      </c:lineChart>
      <c:catAx>
        <c:axId val="549661391"/>
        <c:scaling>
          <c:orientation val="minMax"/>
        </c:scaling>
        <c:delete val="1"/>
        <c:axPos val="b"/>
        <c:numFmt formatCode="General" sourceLinked="1"/>
        <c:majorTickMark val="none"/>
        <c:minorTickMark val="none"/>
        <c:tickLblPos val="nextTo"/>
        <c:crossAx val="950294175"/>
        <c:crosses val="autoZero"/>
        <c:auto val="1"/>
        <c:lblAlgn val="ctr"/>
        <c:lblOffset val="100"/>
        <c:noMultiLvlLbl val="0"/>
      </c:catAx>
      <c:valAx>
        <c:axId val="950294175"/>
        <c:scaling>
          <c:orientation val="minMax"/>
        </c:scaling>
        <c:delete val="1"/>
        <c:axPos val="l"/>
        <c:numFmt formatCode="\$\ 0.00,&quot;K&quot;" sourceLinked="1"/>
        <c:majorTickMark val="none"/>
        <c:minorTickMark val="none"/>
        <c:tickLblPos val="nextTo"/>
        <c:crossAx val="549661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bg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F10-4F58-B7DD-87530E4C8683}"/>
            </c:ext>
          </c:extLst>
        </c:ser>
        <c:dLbls>
          <c:showLegendKey val="0"/>
          <c:showVal val="0"/>
          <c:showCatName val="0"/>
          <c:showSerName val="0"/>
          <c:showPercent val="0"/>
          <c:showBubbleSize val="0"/>
        </c:dLbls>
        <c:smooth val="0"/>
        <c:axId val="1174076815"/>
        <c:axId val="1207081519"/>
      </c:lineChart>
      <c:catAx>
        <c:axId val="1174076815"/>
        <c:scaling>
          <c:orientation val="minMax"/>
        </c:scaling>
        <c:delete val="1"/>
        <c:axPos val="b"/>
        <c:numFmt formatCode="General" sourceLinked="1"/>
        <c:majorTickMark val="none"/>
        <c:minorTickMark val="none"/>
        <c:tickLblPos val="nextTo"/>
        <c:crossAx val="1207081519"/>
        <c:crosses val="autoZero"/>
        <c:auto val="1"/>
        <c:lblAlgn val="ctr"/>
        <c:lblOffset val="100"/>
        <c:noMultiLvlLbl val="0"/>
      </c:catAx>
      <c:valAx>
        <c:axId val="1207081519"/>
        <c:scaling>
          <c:orientation val="minMax"/>
        </c:scaling>
        <c:delete val="1"/>
        <c:axPos val="l"/>
        <c:numFmt formatCode="General" sourceLinked="1"/>
        <c:majorTickMark val="none"/>
        <c:minorTickMark val="none"/>
        <c:tickLblPos val="nextTo"/>
        <c:crossAx val="1174076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683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36830" cap="rnd">
              <a:solidFill>
                <a:schemeClr val="bg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 0.00,"K"</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BAB-4A2D-8B28-54F641AF3A97}"/>
            </c:ext>
          </c:extLst>
        </c:ser>
        <c:dLbls>
          <c:showLegendKey val="0"/>
          <c:showVal val="0"/>
          <c:showCatName val="0"/>
          <c:showSerName val="0"/>
          <c:showPercent val="0"/>
          <c:showBubbleSize val="0"/>
        </c:dLbls>
        <c:smooth val="0"/>
        <c:axId val="811476991"/>
        <c:axId val="811476511"/>
      </c:lineChart>
      <c:catAx>
        <c:axId val="811476991"/>
        <c:scaling>
          <c:orientation val="minMax"/>
        </c:scaling>
        <c:delete val="1"/>
        <c:axPos val="b"/>
        <c:numFmt formatCode="General" sourceLinked="1"/>
        <c:majorTickMark val="none"/>
        <c:minorTickMark val="none"/>
        <c:tickLblPos val="nextTo"/>
        <c:crossAx val="811476511"/>
        <c:crosses val="autoZero"/>
        <c:auto val="1"/>
        <c:lblAlgn val="ctr"/>
        <c:lblOffset val="100"/>
        <c:noMultiLvlLbl val="0"/>
      </c:catAx>
      <c:valAx>
        <c:axId val="811476511"/>
        <c:scaling>
          <c:orientation val="minMax"/>
        </c:scaling>
        <c:delete val="1"/>
        <c:axPos val="l"/>
        <c:numFmt formatCode="\$\ 0.00,&quot;K&quot;" sourceLinked="1"/>
        <c:majorTickMark val="none"/>
        <c:minorTickMark val="none"/>
        <c:tickLblPos val="nextTo"/>
        <c:crossAx val="811476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[Ayan_Ecommerce_sales_analysis.xlsx]KPI!PivotTable7</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683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683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94840842683186E-2"/>
          <c:y val="7.4725486668879709E-2"/>
          <c:w val="0.87507098239636572"/>
          <c:h val="0.79853479853479858"/>
        </c:manualLayout>
      </c:layout>
      <c:lineChart>
        <c:grouping val="standard"/>
        <c:varyColors val="0"/>
        <c:ser>
          <c:idx val="0"/>
          <c:order val="0"/>
          <c:tx>
            <c:strRef>
              <c:f>KPI!$F$3</c:f>
              <c:strCache>
                <c:ptCount val="1"/>
                <c:pt idx="0">
                  <c:v>Total</c:v>
                </c:pt>
              </c:strCache>
            </c:strRef>
          </c:tx>
          <c:spPr>
            <a:ln w="36830" cap="rnd">
              <a:solidFill>
                <a:schemeClr val="bg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E9A-442F-94B8-4CDFC2A5772E}"/>
            </c:ext>
          </c:extLst>
        </c:ser>
        <c:dLbls>
          <c:showLegendKey val="0"/>
          <c:showVal val="0"/>
          <c:showCatName val="0"/>
          <c:showSerName val="0"/>
          <c:showPercent val="0"/>
          <c:showBubbleSize val="0"/>
        </c:dLbls>
        <c:smooth val="0"/>
        <c:axId val="1123691743"/>
        <c:axId val="1123692223"/>
      </c:lineChart>
      <c:catAx>
        <c:axId val="1123691743"/>
        <c:scaling>
          <c:orientation val="minMax"/>
        </c:scaling>
        <c:delete val="1"/>
        <c:axPos val="b"/>
        <c:numFmt formatCode="General" sourceLinked="1"/>
        <c:majorTickMark val="none"/>
        <c:minorTickMark val="none"/>
        <c:tickLblPos val="nextTo"/>
        <c:crossAx val="1123692223"/>
        <c:crosses val="autoZero"/>
        <c:auto val="1"/>
        <c:lblAlgn val="ctr"/>
        <c:lblOffset val="100"/>
        <c:noMultiLvlLbl val="0"/>
      </c:catAx>
      <c:valAx>
        <c:axId val="1123692223"/>
        <c:scaling>
          <c:orientation val="minMax"/>
        </c:scaling>
        <c:delete val="1"/>
        <c:axPos val="l"/>
        <c:numFmt formatCode="\$\ 0.00,&quot;K&quot;" sourceLinked="1"/>
        <c:majorTickMark val="none"/>
        <c:minorTickMark val="none"/>
        <c:tickLblPos val="nextTo"/>
        <c:crossAx val="1123691743"/>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[Ayan_Ecommerce_sales_analysis.xlsx]Pie Chart!PivotTable3</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'Pie Chart'!$B$3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2F-4238-9C3C-D9C11E2887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2F-4238-9C3C-D9C11E2887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2F-4238-9C3C-D9C11E288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A2F-4238-9C3C-D9C11E28871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[Ayan_Ecommerce_sales_analysis.xlsx]Top5 Category!PivotTable5</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08136482939633"/>
          <c:y val="4.1666666666668241E-4"/>
          <c:w val="0.79406263873259442"/>
          <c:h val="0.96398433039500742"/>
        </c:manualLayout>
      </c:layout>
      <c:barChart>
        <c:barDir val="bar"/>
        <c:grouping val="clustered"/>
        <c:varyColors val="0"/>
        <c:ser>
          <c:idx val="0"/>
          <c:order val="0"/>
          <c:tx>
            <c:strRef>
              <c:f>'Top5 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'Top5 Category'!$A$4:$A$9</c:f>
              <c:strCache>
                <c:ptCount val="5"/>
                <c:pt idx="0">
                  <c:v>Binders</c:v>
                </c:pt>
                <c:pt idx="1">
                  <c:v>Tables</c:v>
                </c:pt>
                <c:pt idx="2">
                  <c:v>Storage</c:v>
                </c:pt>
                <c:pt idx="3">
                  <c:v>Chairs</c:v>
                </c:pt>
                <c:pt idx="4">
                  <c:v>Phones</c:v>
                </c:pt>
              </c:strCache>
            </c:strRef>
          </c:cat>
          <c:val>
            <c:numRef>
              <c:f>'Top5 Category'!$B$4:$B$9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783-4707-9252-F6F1AEA20A52}"/>
            </c:ext>
          </c:extLst>
        </c:ser>
        <c:dLbls>
          <c:dLblPos val="inEnd"/>
          <c:showLegendKey val="0"/>
          <c:showVal val="1"/>
          <c:showCatName val="0"/>
          <c:showSerName val="0"/>
          <c:showPercent val="0"/>
          <c:showBubbleSize val="0"/>
        </c:dLbls>
        <c:gapWidth val="99"/>
        <c:overlap val="-20"/>
        <c:axId val="970495519"/>
        <c:axId val="970494079"/>
      </c:barChart>
      <c:catAx>
        <c:axId val="970495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0494079"/>
        <c:crosses val="autoZero"/>
        <c:auto val="1"/>
        <c:lblAlgn val="ctr"/>
        <c:lblOffset val="100"/>
        <c:noMultiLvlLbl val="0"/>
      </c:catAx>
      <c:valAx>
        <c:axId val="970494079"/>
        <c:scaling>
          <c:orientation val="minMax"/>
        </c:scaling>
        <c:delete val="1"/>
        <c:axPos val="b"/>
        <c:numFmt formatCode="\$\ 0.00,&quot;K&quot;" sourceLinked="1"/>
        <c:majorTickMark val="none"/>
        <c:minorTickMark val="none"/>
        <c:tickLblPos val="nextTo"/>
        <c:crossAx val="970495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[Ayan_Ecommerce_sales_analysis.xlsx]combo chart!PivotTable1</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7620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7620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7620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D23-4D8D-A082-949E3EDADC05}"/>
            </c:ext>
          </c:extLst>
        </c:ser>
        <c:dLbls>
          <c:showLegendKey val="0"/>
          <c:showVal val="0"/>
          <c:showCatName val="0"/>
          <c:showSerName val="0"/>
          <c:showPercent val="0"/>
          <c:showBubbleSize val="0"/>
        </c:dLbls>
        <c:axId val="1180421215"/>
        <c:axId val="1202951919"/>
      </c:areaChar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D23-4D8D-A082-949E3EDADC05}"/>
            </c:ext>
          </c:extLst>
        </c:ser>
        <c:dLbls>
          <c:showLegendKey val="0"/>
          <c:showVal val="0"/>
          <c:showCatName val="0"/>
          <c:showSerName val="0"/>
          <c:showPercent val="0"/>
          <c:showBubbleSize val="0"/>
        </c:dLbls>
        <c:gapWidth val="219"/>
        <c:overlap val="-27"/>
        <c:axId val="855762815"/>
        <c:axId val="855761855"/>
      </c:barChart>
      <c:catAx>
        <c:axId val="8557628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761855"/>
        <c:crosses val="autoZero"/>
        <c:auto val="1"/>
        <c:lblAlgn val="ctr"/>
        <c:lblOffset val="100"/>
        <c:noMultiLvlLbl val="0"/>
      </c:catAx>
      <c:valAx>
        <c:axId val="855761855"/>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5762815"/>
        <c:crosses val="autoZero"/>
        <c:crossBetween val="between"/>
      </c:valAx>
      <c:valAx>
        <c:axId val="1202951919"/>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421215"/>
        <c:crosses val="max"/>
        <c:crossBetween val="between"/>
      </c:valAx>
      <c:catAx>
        <c:axId val="1180421215"/>
        <c:scaling>
          <c:orientation val="minMax"/>
        </c:scaling>
        <c:delete val="1"/>
        <c:axPos val="b"/>
        <c:numFmt formatCode="General" sourceLinked="1"/>
        <c:majorTickMark val="out"/>
        <c:minorTickMark val="none"/>
        <c:tickLblPos val="nextTo"/>
        <c:crossAx val="1202951919"/>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FB15942-9F17-4C3D-B856-AE570B430C00}">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6DB21442-0031-4B83-B025-1401A1A4FF4F}">
          <cx:tx>
            <cx:txData>
              <cx:f>_xlchart.v5.6</cx:f>
              <cx:v>Sales</cx:v>
            </cx:txData>
          </cx:tx>
          <cx:dataId val="0"/>
          <cx:layoutPr>
            <cx:geography cultureLanguage="en-US" cultureRegion="GB" attribution="Powered by Bing">
              <cx:geoCache provider="{E9337A44-BEBE-4D9F-B70C-5C5E7DAFC167}">
                <cx:binary>1F1pUxtJtv0rDn9+RedelRPTL6JLQmwG22C7u/2lQga69srat1//TiFhQ1kGJob3QcxEK4yUqpt5
8m7n3kz+fd3/6zq5XZdv+jTJqn9d97+/Deo6/9dvv1XXwW26rg7S8Lo0lfmnPrg26W/mn3/C69vf
bsp1F2b+b4xQ8dt1sC7r2/7t//4b3+bfmnfmel2HJvvY3JbD5W3VJHX1xHs733qzvknDbBlWdRle
1/T3t38k62/rdP32zW1Wh/Xwachvf3/76ENv3/w2/6qfHvsmgWR1c4OxnB3YSgnGmP32TWIyf/t7
y1EHjiCcM8L05uf+oRfrFANfIMmdHOubm/K2qjCTu9cHAx+Jjd+/e/vm2jRZPa2Wj4X7/e3nLKxv
b95c1ev6tnr7JqzMYvOBhZlk/3x1N9nfHq/3//579gtMf/abB5DM1+q5t35C5M/bqn7zJSz9MAtf
ExfnAKhI26Hb5Z/DQw4U5TbXhJK7H/4YnheLtRuk2fAZVH9+2Uuo/ijD0WSvCZI4YJoz5lCxUZEZ
SJTSAyiX1EqqO5DoY5BeINBueL4PnAHzx9e9BOYkScLMhFDx1zJrghxQJqjD1RYZPbNu+oAKR3Hp
yJ3W7SUS7Ybmx8gZNif7ad8W6yT8x5Sva9zsAyaFUprqjfGCXjz0PZRqWDeb2VTQXb7nZTLtxufh
2BlCiz/2UnsuTFkHbxbr0kCLXtO6yQPJNbclJzutmw0dciR3lNoYN6Lu9XcTIbxcrt1IzcfP0LpY
7Cdat92b43WaV0FY3t4v2H8fxwl+oBypqObyezzwUKVseiBtWzFNtirH7p+9BeulYv0Cq8fD51Ad
7yVU70wTVuH6VXWKHGgHEZsCUveW7SFMmh44mjoIKbY6Jx7D9CKRdkP0YOgMnnf7aff+KON1Vq1f
MWrgAquvHcLpNipwHvslzQ4E11RK6WyUTD5G5yUS7Qbnx8gZNn9c7qXqLExiyvWNuV+f/97AcecA
0EhJBNsdMxC4K2Ej4ptlQi8RZTcoP0bOQFm830tQlrfJulu/ptfh+oAQB26F/wijH5ozWx4I5SjB
KfRq+pkpzEsk2o3Nj5EzbJaHe4nNBRzo36aMX09hBDvQXDMxUTh3P9CLGTYK7yBm2KZI8/DtBRLt
xubHXGbYXPy9l9icmO4Vw2rgQmyhpC3ETlw0P5hCOEXJ9v0ZLs9JsxuTzagZHif76fgXJstur+vw
uqlfUV2mAFlSye8DaDpTFxCl3AHVw2Y27IXS7Ibl0eAZOotPe6kt74PwFd0+iByBgItqexsQz0Iy
B7AQJKlc2N+1aUMibfKa56TZDctm1AyP9/uZxdxXD96Yf94gomnSb6/MU2uCsItyZCqP3It9QCjy
TcW3rn+WyfynYu0Gave3zIBb7idTsEIIHd68oudhzoHU0CXBN6pCZiYOuiQcaBJzth+YRdIvEGg3
St8HzoBZ7SclenRrUO55RWBQhFMCvkXobTFnDgw/EEJwW5Bt3jkD5gUC7Qbm+8AZMEd/7KXrOblZ
B6/pe8QBjBexUUjYZC8z30OpOFASzschs5jgWUF2w7EdNgPjZLmfYGQ3r8yd6QMUDLRw7tmXWUKD
ijXCM1ujIrexb3NQnhfoF7DcD5wDc7GXwJy9NmvmwG0Im2l7G4LNrJd2oEaEglbbkgSokj4M0Z6X
Zzcs9+NmqJxd7SUqF7ft+jWdPagZLpUQ36s3PxkvBeOF8o3tbJwKUHuIyvPy7EblftwMlYv9bBk4
w5I01/FwvzavwGPaB5LZzFFy29gxw8WRsGK2bXO6DcJmVuwlEu1G5sfIGTZn+0nLfLjNsmpI2vWr
1qaRcDoapeltpEXmQbJtHzjccSZj9z0oeKg3L5VqN0aPR89w+rCfUdn5OsxuX0+BhDzg6B2AYfvh
Th4mnkofMApSEyTbBqBZ4vmsOLuR2Q6bQXJ+uJfO5nxdDsk6u3k9VKbyDOwaMJnRAAr8DHrYuN6i
MUtdXiLJrwC5n8Mck/2Ml8/XVbW+Dprqtq6r1wMGdDM6aZA72lt/MovO0BigiESjpzMLy14sz6/g
eTSdOUZ7asrC6yD019krwoOSM7DRYNC+u5OH1gzhAIDTyGq278+qAecvkOgXAH0fOcfmZD9tWoiq
QGXq9SuCo+BqNPiy+2hgpjtaHFANsgwtoPcP3bDO5y+R5VewfJ/GHJf9SDef7uHehEqbMPrRJ//T
vnWNKhlHEY3/4P0f6o1GZXpq//zud2ZRwKy1/Ndi7UZpNvzRTPajb/1zvQ7uN+0rZDXINuFk0Amw
bT+DQjyE464T2kZfE1MzA/acHL9Y/zvpZwry+dOeGq6qCvH/PA9fERDUxRhaM773N8/iMgcdthL1
f5z82JBlM1jOJ4meF2o3Oo8Gz0A63096ZpqSacrXRAi0mLLBZYot6T9TmanZDDSATdnW88+IgJdI
9Gt4NnOZY7OffU2fbvtX7QKkaFrijnDo7moMXAtHUw0YgB8MzkMG4FlxdqOyHTaD5NNf+2nTTFa/
auOsQDkZrRnoA9jdNUMJDJqQlKmpEP0QjvPnRdkNyPeBM0jO99PNXNx+K9dV/JrhMVpmcEZjcvsb
HzK3YPoAvc6Tluxul32JRLuh+TFyhs3FfvIxU8fc6W1Z3Q73e/e/D8mmI1A4Hqgl3+1fbBQvER7g
7Oom8dQzvXmZTL/C58d85gid7qVBuzINDtks1/HrJpgCDeXgKnE0YwPC/AAhIQeME+SgaobOS+XZ
jc/j0TOErpZ7idC0X89v+/D6FTsAcCBAMBg4KrYWDuzlo7SGqANKHKiZA2rgodd5mTS70Xk4dobN
xfleYrPZb/8PR9T4gSZI8dl9qDbDx5mKOeiaQfq50a9ZlvNyuXYjNR8/Q+tqsZdobQ7evbqts9HE
pDjA4FuHM9cltHqq6Tj1vUOaadTdMcfnpdqN1OM5zXC62E+L92dYXZusCl+XjgZlhphBbaubP9MG
NlIfia6nTcgHhXto9l4k0m6EHgydwfPnyV6q0fs4QTvaq17WgSNODocWbUm2eW1ao7cA3oiQ+3AC
6D1E5yUS7Qbnx8gZNu/P9hOb8tY3r6k3cEQ4CY0bBdRu48bIAU4NUspnccL7ZwX5BSDbcXM4LvcS
jssAF7q8OaletyYtUNpkDqzVtgNdz1ptpjPRFN1P0w0ddz8zY/ZSqXYj9Hj0DKfL/TRpn9Byg8t8
bl+xnYNL3DMEioBs29DIjERAVycXnE3XQWw8zkyBXiTSboQeDJ3B82k/Sm2PpMbtUH8OBtdF+fdG
/xU4BJwh1Fph9bcaMtMgsDswaxRdhmQbL9w/e1MHfYFAu6H5PvDRFDHDv/fSvn25LVPQkPeL8wrA
CBwilAz/m2U8No4SAC+tkJTe/cyqBi+QZDci3wfOEPnyaT8Ref0bu6AKlDkaRZ3Nys90xcaNXiBC
JQ4UbN6feZuX3CH2C2i+z2WOzR97ic2fa1yOkvn1qwZoyD4RfeFCtV8wbXcBGk7h3JfjZm7mZTLt
xufh2BlCf+4nQkclmgfffAIXmjxn0566eu/X732/snC5rteHd3cdPriZ7+l370DABYyzodtMaGN7
rx9eNHg/hZOb398yIR50okxf8SiDmvV9bJKr7+Nu11X9+1tLqQNtc44j3mhAQfvQdDFSh2sCf3+L
IGYyEgh2cE8PbsByYCOyidf4/S2CUY77K9Cxsj1jXE2MM4agsZIzFL40Ra1F41Ks7zdMfjDJgCzm
+2ps//0ma9IPJszqCtc7wsjkm49NUk5PpIxoXB3IbHAtOHOG96/Xl1A3fJr+T0KjMqNdLG8d6tWN
PmS5yK1kQfI2HL9I2eTxWlilrFZZMVSDWNasl0G/sIxHvvlZKTJrYVgf26c6kEOzjLWVFcedTpPq
PJFpbg2uiXuZf5NxHfVmibVKIr7wbVvQW7s3Q3OZBL2drB1H5t41T3mhLnwVFjl3UxpWEEXkskzf
B5TUXbb0E1nGuWs6mabvqD0UENlPUzqcsZRn0T9W1RqMeQDpjkUC6f5ojVA0YULj8MTUB47lwo54
uEY2TcMmUIFz63Umi4rjOhWJOE5EW5X28Vj5ddgtxjDHvWkJ8ULmrZ5+PEXE+/j5U9mf4+YG+HBc
A6Cn9x9gNEbcqRRR4U1EYx6Hi9pwyQNXa2YV0arsO7+sl2VQ+yJwLWGNefahE3yo2IKKUXX8tFZB
VsWuMQUv6QXyowLvPS0ktvBDGW0UYzku0IO3w/UR07Z8LGMfhBYLSm7dKKtsCVv6o+3bxSpxRM2J
m5W1Ul9jSbwaidD3C0ufx2Z6rtA4bIQ+I4bWu/lz82YwtrG4c+MP2HPKbUmeVH8FwmOZ73ZR2ITv
Mw93u9ZuEBh0I7lPPx4EymzaNvoCcFZTC4luJntalgfQ+LINLdIH/MayE7vgC9kRJddQJKs+MWNo
JxehRQ0953ExNFdxRcgYuPB2CRblaUkQxz2WRDJ4K3AKUxsPwsAZALUKSTTEmXft6TGT5ZEp8tQb
Di0vrfRwNDhlD1SefuTPk0c/kQL7hMupJtadPJ58YAdeEg2kvBGqg5avBqpGGq9k2TWVOAwdT6iv
ZYNVL9xKoWj81ZChLfVhGxqSd89sBDqzZPYUSSExnBQVpzRxwuyxNL4eI6nz2vqGi9bs1Dru62BS
iLQ3Ae6RbbpIjGIRptXAcrfXjEMqGZKguUpzFQ2LzKJldqXTIC2zZSFNyS7TNsyqb0+v2WRPH9hb
GzEHwUUf6EzA5RLQlpktaTrPKUkx9t/6si6xCUgTEywW6TsuLbcveWtd5SwuJqWpOzO9hLnf/KeL
RanCnSOcIAIVXMC0PV4sp2BVPVTKfMsSacGGR7BeY+e2A6kHecY9Cbtf+Q1u3EojmcGilnlaUnns
WJHVxm4RwNpOln8IMCoLx6Q9E32cm/QZs0LnewyFGgTQDJVpBoSVmvmnnndZrrORf6s8pqz0MKqr
PGk+FGMd5tmiK4YCwll22uI9MxSpGZZOPA7WVZfn3kmlyyTyF+k4kuEsDYqs9txME+XVi0YSK7lU
qfbHdMG47mESmRUNNDslo07wrXHodUXxjJpSxI2PNgByZ5wn0oog+MRhYTmzGNiZWdFmbf7VlkZG
cpET1OQL1/MarcsFHW0Lpt0bNtYzaQTea+7MSU49B2/1Xc1VsWo6/rxCi7kVR7cMghGpKWVgL3/a
FnEfV6kXmPxrXkKLikNexY44ZzTgwxmvmgHLob02Gb+kQT8MttsEZVcECxj8Tl36xehZx2UqovFL
aTWVunBCNQUIvWjTRB/FjZzgMRXX2EJDa8v2Mi+jePwyJiruYpckyeS0Qqw+ADKZDvBLPuAW3y9O
2vfAjstowEs1Er92lrmseLVSdjNhF/d+iACjuHu8dnxr6FzH9BG+wiB4gOShlU2xQZ3LNF73lcqK
fKXbkrZXgpuxfleWsVe6SZKWLF1Yvpf2x76Ac/07czJPfGlJS7HJbMdHnNEWmUGI8rRtmJtwrL4N
qh5tysJWaNOYbQ3uDZlPdZ58HWlalb7bM2LnlduZyCQnvCk6GIqnnzi3Rmy6dIhR+G1UtPVPT6xK
UgVdyru/+dhMm7FrxGT+WGXHcN6qLaT66kV8xCbsWFNX/rkNw4J9+rQY05U5j5SC485xZsNxof2E
CUTJj83RyNumsLRKv6QiS2vu1qaR1q0pggLWKIirjB6Wnm3CD23l+LA4eSCNf+g7NWuNi9OTXdK6
NfOLs8Rz1FXPy8QZ3Kqjqr2sHYuEi0KOvTnDJiKBGxHhhbkrPEUnZQ8I9qFpA0QXJ14U15Pmtzht
9n66Iz0fXB6XvG+Pnp7x3K45OF9DpuZndndDHXKCxzOOlRdkXVHZn9smIwhiZVkyBLHtOO1bgSBL
HAe067Ft+1hzvPj1XWRrqXza0ryJOuZdeb2atjQrwjEtj8Oc8clEFmNF6KpI2rwKj0Y5xNA6r0un
mJoOTgrttGkBNXp6Smxm2RxEQA7cJqwaEEQBfmaqC56lo4ky9tmpAw7dqnN/EqC2eDOp7p0eg9Md
IJsX9JOKw1ZOJqXMCzgaK6AI42kvp1+ZIkbrWqIjWxyHXTKtQzF0Rl14RY9PhQGfpjj4qapWsWWX
fJU7ZcurxQB/gek+M7VZBoCpaVxow9B6C8JGIN57jFbdx9ROGjN85n47Waq6LLC1xmQMzXVNnJhl
7lCbYvxis2zyj6llKADpVZr4w+GYKlr7K82tpvuMKLXEcnR2xLH7eDvCmmShpbHFRJfkk3VrYDaP
Q5Z3MGs1IhI8MKw9gn8hx6JYitQXWIq6tgOrXsikiaASgWYR/rVZn8kUTp1/T0XaMx11EC4gurKZ
dJB2kp9CXdqNQg2qsD61qW1gHTbhLQucvo0XyCwDP3vOLMzc0fRIgeu3GIFbQlVmnniRyCCEzHv7
U9VQ7JB6wEm58Ai+H+sjolwYeeh1lukrVyV8wIInrZchZIHRwyp1ZZ/UH2xVOV608mrhwBhAIdvL
Ei098ACpBcWv+wyOagubX3QZlrJPnAy6Ai2a4PDjfgLCikKKFz1Eur0kJjWQRMYxfFOs6ilPfXq1
heaPbSImPzkBGAlcK4IoaJ7ZIBysLJ/0w6cgGFTiuXUT83zhdcSLLhQbRTkcFkGpcsfVjOkocMuy
CItTkjS8l26OaMc6K/3UEudeGth8UXSm969JmJDjzmuEWsZ2ZpIbESVjeZkaleKPW4w06d6LlpJ+
XDpRpmW+KBA/Vs2q66TTXpRF4PXGVSlJ6TtOSqqXWVZquoj6uik91/ROMUZukLWl6Bd+H7dQhnYs
uyFxe0tGIlppRhtxpZJ6EP6C9LTpmqNcdwH1EL95fn1SBzYis4U9Jt04Iq3FVsxP+njwGreo8kit
Wm37fClTqx8/dcqw8EsjEt9bclEzuhiQn5rBVX5d6aUOWRcvfJn4xzgTWS8LQ7rxzNMZIUe0owFb
+VblBOQwj00qPg+y9WPrszak7z/1dc/rc6uqM+sSHsNubmSpVPl5tFs/M25uDA2qj7ofk/jIC8Fu
rEYjnNS4OjacBQu7HKvC+UbTyMluApabtl9iqwzFrW7qriOLOOkqGh3XXlZIZ4k8QCbqyEutWF1o
altxfNSqnFVJcBs4Ga+xyj3lTinOR25abOmRllUefETrRq3IYZaJPLdPGu2FQfIuk31c+IdR69dd
+66Tnh+GK0+kXSMvvYzx4kRFIvCdFfaK4rGbtyOBW08qJ+y061tCFfUy8MoxGk46v7KC8KgLU3ib
Raw7AQPb5mEj/zJWo2R1gs3RWd6i4whb6EWTI+rSbj1wp1fvE2bbeKk3v7TCMMF7uMFN4HGjqUTx
bWwKzdrTSJW5z45pb1m2vRgiGTf2UZ9FNE1cKdrJLxJphZiOzyWcyrr3BnStLCIZaOm/H7q8y+0P
kWdFXbKyY26x/CRuBu2071XEZajdQuuJk7DLWgbxF9v3PGs8EyKpsFLWUMBkn8NqF4E8s7hX2sk7
GhYhTT5EURc53mEXwRD4hyZEQ1O5gMmaRBpaKyHskPjBEBZLksdR6Syzmlgy+4v5LMPz0ijR+nPj
O0WxKJEHY2WZ04TwIAuqgulLID9CFrco9BTTi6DC7Bd5QDOuVlHQTSvGkzrGi6mC2rrKUnsy+aKt
fcde6K422ABjhnjjqNZlis/lm6kGtRyxfEWECyZs+JLKw9OSgCLJzGg4wUNzETD5J036aZ0zoSNw
SVZjlYDCymInELdFgYSmWJVhiEhr0Tl0sItF6ASysYCgaIrmSx1lTZhhvaxgNEdBMwranzuRPYkc
Aul8vFLYWXgCx1vFN8/qpw2mSmtCXg4WfpfodFqatqX4KFysU3SQoUW/E+a4nU9Zcl58A+EW4Hey
z426iqXwNF+IToMAcnM7oFiL7e7xxkrjK+3Imibn1cPdYjTYNeViG+NqOcrpX7yS8TknYWldbZfa
2nz8fpE3nwNTwOJzm+UpBKCZFbTf4lDlYXkUZnzApAs24m8KuT7jfkiukID7RrtyA5QZ2xpbDZl3
U/onGdWDJ10aB+2g3uu0MVillqUJPsJycGzlAjSH12o3JsMU9PoprhCBjto+Kb7pzQqaHBoEu7aZ
U8BC5GiL3GSqo8dD40zZOdlAu9keyosTrI8SIUYcSjuZJt+rIcA+9Wk5PSYQgcIvB1MQO/g8WqFo
6lPMlE/Lu9lIYzM0kBKTnL6FhmWFcai1cOyuqg4m0TcLao3diH+YhBthH1pEZnF0MuLP3PT5kU/A
aJHDLmwMdFpH/sR8VB3wDVubFd+o8jNsn0oiYsXkyxbB7vsKXPb0haydXkTrO3hJMjKpQzrKSf6s
UX7QfW4SP/HDVeY7+N6g4NTnx3E12LQ+45u9EkaVru2j7ZLrqC0hTh/yGF8CD2Dw8CgPY/j5lhaj
Ip8RuUVOu8wLq87CBal8Dw+XUYC/lrGskxzcZgLCAJQNYAqaE9v4kzo38K/4XTw0KnJWMYLFfjjl
ukp6c1wLQ9J0kWiRpK3rVT5oQ6ppg88HdVHhBUGjTC7SosF/h7QDiSZJR0EVFeDyk4s2rj2QAl0Z
4ek08E37RWVejyzAG8Zp73capjxa9bxgsDBOGSSNc5ikcLHpYW9lnq5OpIar6v8mqo9gb/zEmDg+
3tLJUZ0EZbRqggT57vUgKlwvfJxHAZbjiN/pTGGcBAtWeV3sjV944Jiu/lzwLujUcb2Zeq/9CkvE
836MMaPY7yp5qEZCYeXqUkzLR/t82jXgq6YtvuFPnSrusAK0YdN86zBkeCmxwfH5IgQVarlhMoJX
Rj9wnGkXlMWg0nOe0xKfUAOdcthWNhX21YZkGalMSm/VZEXpsRPfK0Z8x7ih3jyk5WANCyli8KUe
jZH6pilyp2xRJyAm5Fkaq0mfatGFIOH92KlhKrnyBvi8aoCliVbIbKfFa0I+UQWscWJw8VGS+RiO
2yswy787hGeeddp5VVmGF5pHE0lpGri7czv2uKo/CtBYg3fYe5E1BCvV5TKplqAucCbAtUECqa/C
5xQpOZyhBvijJUbMSmXp5DZS6U3brWQlxebbrGRUGzDRPCQhb0+7Uaae/TEem866KhFMg1UY80Kr
r7C32F9Wl49YgUiQaQ5enlkw/kgvJ5YqCRGvIrLWqenyr0oPQUG/iT5RyYVSRT54K8FMVVv/dCGN
eu8QHo0n0q0S8N/WwkmoXX4BI9nF9SfiF5HvLzw58KC/7GzENsWNbsO2YH9XngNq4qiMmzbVC4uN
VfxlFA0Txm3gHXok+5QaxJS2LXVDG+zyNNJs0eKXlt26dofKVL/czmSDZZFHIIgXuAFrmKZ1Z26S
pJ3snx78yZog+p+UN6zS6RPZHXvvRWz6naTEwicGf5g+6HGwE+khMvepthEmXg5V9hEtehdjPdD8
MIKiTlqp0+md7ZZFTAlLpHH0A29t+PDJnFr+ouyHktsuZSVxPjSB7XfG7UgG9lwMo6fZSVdkk5b7
1jjRgRXqRHgRCMvqk2Ik2N+CoP5wAd5ykjwOUWn8un2QLDVcWoGtYl1tMrYsjEY7dqMsb8THeGOw
4g3RWOD4FnaDlRQTCVmVqhRimfppYTw3KFRjXTWhzDHnukMVrz0NmT+FcYHo8Qy7TSaxmjuFs0wM
P+J6spmUPGdTmXGZdf20J21vZHHoyqDK0vQwiBJo42qzIOCBJ6MXo68S3ysqakVnAeOJ7TxDfM0S
enA5sA/YwQzGTdGfaOWgRg0BfDW7CoxRkNr2/R7a0BmY2cISkwYlLYiXwG3DYpL9mezucW43PR43
FqFtd7p+Fc+f0e9l0xurq2xQVRvTGIEDhhTIA6BJTz9qRqBDmwhuRMCzQFnhv2pK6x9UqDonLhwP
oeT9HiFxb8yiyD0h3uMakml3axVMoDZhBISNKAUg2xrHp2V5TCGgJwz7x8GV2o5CORz7nD2WxWs5
A30b+Vc41QkzFko6xeNVhUtoD0eD0Pm5df75gegkBHGgHM1ALuoZrxgHJaFJSrzLos/gKPwYHv/E
HmKYua1mPz1BOtF2P8o70wyni6clDmk7DBe2z4nMPomEn9WJutxajC4YJ9J+UHyQctWLymlXUe6N
5cem40O0TJtssue8hGmwqlHAHz0j0eOdDomQSk1/QobbWqIvb14WGzSxOnvgxWWyUaoOcR10vG9i
D3Y9dNoQEASiGaCZmsM5ILSwgkmQKOdFMy7aApn9SqbcSOL2MC3DAqa+wMehHx69CAeOfHLRbepZ
+cbMPj2JOYwADn96kuCGL1CyFH9f4vG+gd8tatZb7UVQxZNlGu8CobySWfNxsJxG4F7hl1NdEgUQ
tADjFuu7BtPpz1k9fp7dIxrBX+RpLrZur/eDInKJgWU1blnhRqD/7Hmg/Ke+YygGevXFT+aAdx6Y
6DaMLjZuCUHyhIYdJ9CLrComh/H0Ayf78mCbYkOg/DTdJoB+FAFGc8ZndsPYh+Uo42M7s8pYLuw0
tflXVUJhnlPBnx8F6BxU8NDViyRzbupSj6VD4yv/eBOKtBLsCPYRK1K8PD2rWW0N344ODdwHy6az
KPgbi/MCSkbqwIv6XF+TCDT1Vq2YiqdQseTplE52TpulC5KKktmuXSaodLgJQtFqUfOstz9HHYER
fEauTYvIgwUHh4kluLuJFjdvOTgY8HhHEYJ6kR0G1VE5MhJUh0z2U5dEg/s4GvNPNWYotC9M5YPz
1W7qjchi3Vr6NU3PEEWgNchfmDgHI/WOCXAi5EPqSd83xwNiFmkuvD6MaT8sPIZS2N9VUaRIz8qI
iaw4TJNmZPWCGKKqdOmUEhTgO95Tw9UHvakzxgpJEn/vZSkt+vPYD1qNVp6mVSEFVxOhheQYCZAd
psvEinJskW3gZFsYFrjxJtxB5uDAiak787pJgeK71eyClMGlIGWdwpOuZRYCbcMc5C8Za7DcCP1U
Y1/wKpmCTGsTc+Uo2gI3kjt0DN24qlM6ullV6ixcqtxOosa9p2IKuPPA3QZYd5EdKn4d1ncsnCm4
sIsWjBdynlixw9wxeGQaI9tpTwmqKKG/SPoUd58coc6QRMlnjnBc8ws11FrkJ5Ei1kRSVG0J/nfY
5Ie6GypeLIO4SUEHgxmyUf1wo6B2jLewGuN3JHUL3Bsp2Qdd6NzuDv0CRqf4JAfdjuYT6iBTpQ2x
KWHqwtQVihufwhwsuL/EPkebwyooC0qjRUoRDP8zICWunFOp+o59pbIfaucCdJ6Xf8y0jmJ2GGWV
RZCh4y+J9PUCLWao8R9mZgC2y65nYzm4xAJj0i4QMlLpLAYxeN27WFd1Nbook3chsnztlKjXhgGp
jgRJ6u6bImk8BEtPIBHI3NTO0vKvDIyQ1bjOphS4tZEF6vS+euek8CfRKgsSxRpE93fxHwj5KX4d
snpyhputkdxFqZmdxEglS41OndxtS6JSCgvrGxtisDhmbhdbrf4E52KcqzzTVrJKQ+lLN/D97koO
oYyWQ9h5R6Fo+XFI+HiSln17DIbFXNqlYotey+DCDuuEgMtuy08eNvWx8KWpXGhf8C0q8+Qvn4Rm
2WvqIUdOeH2EJBxUF8vkmZOTryaGOmZdrt6pLsyXtggCoEuschXZvTiMTNi8H6OkJofIFupDZyA8
wY5V6XWQN1eMivysFJZ/lrZVfSgrUONokPGPW9PoZaA756OdBwX6DfLwJqwKb5kEue8OIsuW0tPF
qTOydDV4GarTWS4FvtoZsoWIMnvV4StPHOSJ38reNEfox/BuCh0nR3FPk9EddCRXQUTMVS5QM3AT
UEeVa3Hjf+760VknViZBMTTpp85h4SFhNTkVRAehayyLvxOgD1dlXeEMSGR7H0Fqhuijqrm+oShB
Ic+iOb1sWRSEq3zIrENapfVl1QoQITAFy2rom1NelUPsyrRzFp6tvcD5K2yZHk7QGdFcV0xE9NA0
eY30K0yDwW3xJ1pvnVra6dLyrPI01WiTWApaRx/7lsfI31JzJquaFgvPCcyaRFX+rsclIWeVotMO
9eRU2/Xb7rRHmH1O7Lg9AStvnYYxD9jSgfW7oV3HM3ccHRognc+tv7u86G4Ly+oXLKTjuqoiw9Dp
kKOtcRwr7NwgyRMXnVxls8zHLu5PVeMXvktoHl4M1IYhRqq3aDue8FP0FCf5adkX/8fcmfVIjmNZ
+hepoYXagMYAI8k2N/N9ifB4ETyWpESKIkWRFKVf38cyc7oyorqqUJiXBvIhPdPNzWSSyHvP+c6V
3sfKxud0EL6CAv2WLuu30LbtHYlw+7jZmgaSZ9hX1AuXN+kqkx3JzXinOqLfV+VRK4aw3elcWQ42
g9d5T1NVBTYhH3DMZZXEw3iQEDCqOBTm0Ucjf5y71fCaG0Nfp26dPmuvRFxN3vq6jbRiFcPngxNc
QAvEjee7rSa+WB7KeO6Getwc+2BCbRXMJ/GGp/ROlVIueixhbpxUrIva6rC9If1IPuYi8xcGH8LB
DiEWb9qaqrXBhE7Z0ktWBLKvhoiXHzpAsdUUqBtZlbJ5esiWjO+x0GdZXfZbfjSR7B7AD4E5WTr9
GstRHZz10YEpl33opH1d0L+/bpPYisOkyFqxSdAfK76QQ2dya3coT9dno8u0rTSZ4CRzaqqwc+6U
lVwdJtTHUUXzuXwtR1N+TbxKXphu5Ve3ue2HxQXeuFzGtwTAwyHETtFMfjLPqHuDKl1Gdwn0zL9s
oRwPyRC1IMYgc991a0iwl3msSCHrC+hUKc+OOQyjWs0jO/DU6lcwZwk+v4tvonBM9ixL5nfohdND
OXb6GK1D+SyE3s50ZtPO51hy0Z6L/m4kobnRliwP49zqF10U5FvCHRaHeFrdHVkFbh5obfdRYuzZ
63w59YtPJPSkYjy0mSAN2naQn5BjytMW6PbStp1+3OKiey0g6bxPW2FesOHTI262/HaLAgO2Kuv3
Q9mmFzjvUVIbUQ5Nsa1jgutdj/uNBvKBwxp4oF6qqQaxEu71wqZ3ZSyhaPq37aJLYs8AqDhUCyFf
aLKVAmu28Lsk58UxghdZO7WR+8LRBI6BDr4HbQw27rKmZOvLehUeNXiTW0jtxYWnicvNLsQT0wZT
DaVqL0ug6APUn+EuIOv4Nhj9gddQCNB99DYLVDDM5uzOlwxYaKqi/qaUKv5ig9Yu9dAt4S0QJPva
x85Nhy4eElKXXZSfSSt1sS9DMZY3oitUA3+ZbJWDD98U5Sbyim2mdJVI2vFOBuAQzmsw5fius3Ax
+jKVDgZU5HW0nEYyifvEk+AxH8te1ZnXndx1pdJPjPZO7GBFr91Z9Fz2TaDHFKRm20bBIXfzvD2t
xahtd7iWHmFTTh4PWeT41uRC+Q2HVqCHOspRudSpsK27hYrD5jqxEX1Z8k2utQyH7AKMsI2aJUKJ
eDYQCMxb2qMr1VhHtDJphsKJjsCdjs5k+U0a+3BkL1uytrGrVj+Fpb2JsdiFp4LAqThMwzrqpnNz
ap/LgHIGMogOpa500NKB1wEp/XOfgOap4o4Mj3KNgu2woAFmdZhPcXhZSubHOtbwF27zActpA3Bv
ayQUtxsWm75G9o/fmGD1M7sf1iArtwRf/xh60UA/EvxKj6k4FffGEFaYZs1YNsQQ/meJ+6GA7Vrb
aI3FjkR26C68g2tciRHyc70ZP41VIlYYUrll/Dj2JJU7uqTLLe8h3zbM9/6YUDxLvMmKsMsh1TEd
nTjVCjapTfO1ihe48pmJzV2Qlj6vBWvJXOWEJ5AIoSW+RSrQ312J0iTRao0PUrZRsqOui21co4Tr
AlmDGQAit1R5lz2tAZE5CjNbrP1QYyU1+AUZBj2mm2ARmops16lBVSmdIl/uuMijvNup2Ms0vY0C
l9lXmMyiPbKpIB/UuS/b1tFX2qkvtFQpq9AmiOcFzMmuLVp9CLF5hFgkMg1bLt/OwxoPdzrp7d51
uqzVpDZV5cBHVSVEKp71OGSN1tla2aInWF+dEd8Mbbd9LgfYi9S3t3A+i7CO/LxMzYbNhjyUc5c8
5wCbdNM7aFC4HnDBVOD0lu+RVPxRTeNc7OY8p5dZjvLZTrOhO+upa09Qs2leBcKXJyHZ1MTjNOz5
1KbPIw+jXWk6eeZtGtzG3JNzrGCmSjrDVC/RFjVx3GJMvM3tYfNxPFTIzg2iCUs3zTsVZfIOXONi
TkovbVXOS+jriVNWk2x2qioj0YJtBahpT3OGg9utEN+ftxZPZ2rhx08HBt+v0bgpl2pbub7DLo/N
v8/40PQM9QU+QvuEXaff27zMajuq7o31NPoCRdDvAROVBxmWYp+rnD0ELNS1E1n3ORzF68BAqFE0
bvs8btm7XGIjqzSR8j0JW31j46T1Vas9K+oeou1Nq2IcNA2hvPfe1WjCk3uGtuTGLVH/jXdJ/oW3
NPrMo2S5ODjKTaomeUogZb/BFIj5dU3zqkpYON1mbZugbsXieL0IyTfCr036Oorrru3j+at0RdDv
hqyHQQuRW2anMR17Wc+69wYe2CYhYuYLi+pkwDpSZUHP0ttBzfHXrusMr+IBn6FiQ94VNcffrSHL
4ZroVpWeRGbjvEEL7waNWovTG6Gk+aTQtXU1V0kSfsHGu+iqDIrFHQPDs8YoFhz7KY1frzzDPtoc
t1W/Buo+TT37al2hsD2g89xL24LSkm2aXGAp6rNaAbtUmqKkufjZqq88Nr6vZ8ifrurd4L8Zs+Je
wU2JPs0qqKvfHdw0V8EpdLuRueQG4jkFytX7DcU8cNYfmBzs2r3IO3MmK/q3KkA5YpqhnYJ0F0wC
LHK4ufTNzMPwnivnaz4nczOEwRTe2SWPnuH6FSVoJdRwVWaWbjgsKKpusPqNy85PXcdQypUoPUGX
BPIu6ZYoqG17JQRXEaZqp5VD8gGkDC6imnSiY4S7PXUZLB7Ba8ZRpOndtY11dbtOfYyaOhnb7fM4
25HfxzJa5gZdRcuxpJWZ3FStI0uH9RCEMRvJfWaTtqh4NPXJxwCcNRhrFxSetXsYedyHt7yTmSxr
dNueqMpunZhtnWPDTdemg69WDJUFZU7WZnRrK/h5LVpIOvVs0YCph8FBtUoqD/y8tHtt1dR/ppQT
SZsFtwrsHaSEklFXzk8yM3uKWm082c4G4rd5mr1Ldx24LDHu0gke4HMbxvCEDgoAlxkbvZIgZA/M
Ko7zQAJgXJaBsIY34YDf4/B/iKDMQ3yPMxvXplSdTz+nOo275z9E5EBdjRAzlFfJNo5ar87Id16R
AnAMV38G9+GWf6ekDX12AO+94X6borns361auqCrxgICXIDOtmVLhi0Cy7F5sx0EheJiUFD6u5CV
4UpqS2c78cMG1w1nC1sek+xrUtjRiSYdjF3Hc2JxeFvVS9Afcw0YJxHtc2JS1We7DABtn9yE1k6r
BB/VG9Q46B3otFeqYFiPAyMbDjrqNgZkhtJdlVgx17JHEVWQQ29ysa4K6rCDwtvXQL3ssJAdHT3p
h51aQAKV0A5GWVw2lH7Frg2GrIU759pS2SoiU0l2+bol5AA/Urypwg6vAagfU8USobiKWNw7O1Aw
4ns4clRZoPI7zXcym8uucRr8jK+2eIIpumV2/Z3+vyl76h4g4roj9On+IsM2qXmc2VsWravYqUQA
InMlDGoVDM+s9Et+mlDC5VUyqpVUflz4eNAmBF3pC7WMCA05/l1tYcuxtBLRVhn2UduYZFuf5j5Y
PAqEYNihAkWH2DKVpgedESOaVhT+a7C1flVVRJcpeip4z9NmwTzwbxpj3HU1M4fWYNwCh25Es6jb
oZzQ89F2KXffaeCvigsq6nisN97RPfJjrg32wkYFoKF4Kse6DYmUO7KG8zGaZf4+uIFAsMzbmMoa
gmKfokPN1/lOFFlomzhMrfkMJAM4R6UV6L8arMnkUCBFMXgniFt3FJ23qMiEOvzWwwj01ZLwfJfz
bLgJ6CyB2NsUoQ8wf0oAKYlXOzfFmJawygLTHZCnwInJPQ2qBMzfcVLDxGoLwezrBpAC10ZbPtog
lDjOTe2zSPmHFSe7IWVblDsG5uNHAKgK4iFT9BJgGZ6/oLlcusecCX2tupK4P6KCyW40ydP+K5bI
ZD0kjrAnuSTtLfBN+p3qCN98sWweGF1roYxsW+8r1YfLa+FT+7DoocMhIF4H1zoXEqtpLhCi4Gn5
FEE+zJuSyeUUQbTomwXMzqclIcg3pnwmx5EwBmxSp89TS+XexGP4OdNzVJU5+MhODxuSA/O2Vshl
rXfIesZ9E9vZIWw2jAD3y96V7kQzDWpuHjdgqrRdPD5uOVyRDXTDtRrzNd7DuYL/i8fQ93NDXeKw
9AbIYfSVUTmwx4TOE4qCcZ1vE6vshcaRK5owpSrfA9BQL4vPDWhoM+IoQSnkX4juCloJFOD3U3Ct
eGeMtx0r1NRrX2W8LYHJ8KnvGmzoDEQY5JKHTUABqLZMqWzHHcC/JglFv9smj9fQFJgfcBahGpeo
35a5G3dxO/t6Men6nmO1cGdvRq2aYXLF05xqY/F2aTqhIeihAolY3iZDG5+LbuA58KV2FZWO2vIc
BF38dR16fuMDNT+AIWQ12LT4A2kdO8L/yMu17tOZ6TpfSL82dlnZXA26MO3Odn0xYP3VyXBmUbym
e5Mt6VvQdsrfQbniCcQAKdZqUCJ670uQGJUAIHInQb6Eu3xJVzQFZYy0xdSGqdiJiHUvPPV6qbFv
oqpDfd50iZ6K6/eW3S/JAhk6iWV7Vwwi+TyB/qCVs8N7Mgv5WRspK4TZoT2C9ATARR0u+UG/02AJ
KWorH9QBKo9bbRE7mqG7fBmpDU6a4aZudM/ze2ONvDHphAyKzvkFukB+DNqweINi3Oe4DGj2VcVb
svMknJ+cXuMTx2MQ4pq5YrlWa6EA0jNC4snnuTjOSTdmzVYGKJxEX/rDmMZueEKKt280xK1G41In
9ZSkdofyJTqPq+zALC7R565d/eeyNVGlZhsi0pnynSiG9jfgzmFDUmJeC5T7h4i00VcJMv5ziJek
VeDxxSGK8BlZoOLWAz44KGdw1xX2A+C0eVA2XNuqMDKMcB9sDyUNOCqaiIgD9gM9os2Yk6bIAc3g
1ZdlivUnBrGjKTwalQlZ563yXSTfgmIgz6xLiKgJVP2TUmMEiw4EKE+Sb6uF+q93XEEP0l+xQXHh
GnjzSFd9RkcrhXrSZJYkvTesm7DKz3jOE5gpPSGXDXjBr0xM8BpghMp7sgLxWQ9LjAxJ3CQy9KY7
hbYTbDsBMF/Na9v7Jf2WjkTyI5OFMKRuiQ5N0BQuJYvG4sVB2cBrA7fByqjPwgZAYLShbCzCta81
z3ToT3b1UDGrLPbpnpBxKb5k42iwqEyKD37AOpZ2YdqgzgM/0QRrRilAGwL2C5g0ynjQXisy2rhp
gNeTFIhqp+SPcArWfG5gtAIg3M1qWXkHJ7WnHBSTou0Vbsc1OMEGoYxu4fToksKghekTn2n9Joul
dayBQVyg70OUqffsjjE5W9nMCyZhRbtQJXaevlq+uWit8FdUv9aLJCjJqk11WBmOLeKbrKyhWF+P
hGQ0LIdDR73Lp082oFucVn1bcPw/MPp55s+BmdEwn9k6t0NW+7Ascrf/5/bczw45XEMQINeHQ12T
vDBgr4H/vxISkMoKEyK98ENIdc02uT8YlyQdNYzyOe+IBZLmQh8ggNEzWHT/4gP8bG9fPwBAAYR3
MWYPLiFMoZ8/QJ+uyEbRPv/O//gA4g/yRPBywBUXSPhifzilf85PePjDefxjDsA3qZCsoZ355cf/
g2e9XofyzP95fdV//9bvwxL+9tOLFPjnn/4Knjij5Sx/M7/+1k9/F+/+56e7zlD46Ye/G+fwDwY2
PP2Y7WD+wf/8aZrDT0M1/jrNIcEgQ5ze/2YB/m6ew69DV65DEv580Z/DHHI8jw8cTQKcBEbudTbD
/xvmEBQJJijj4T24lJDDxp6NE/nnNAc8fZEAOIpgTONUAw0BpgPX9jrQIcn+A38Nd3h+DbleM2H/
zkAHjNv+1dvH21/hGoQJ0yuQ8svlXLhMSrnS6FjAJRqQ6ZVFjVI0rbdxnSDpYuMY2y/rWKTowwra
vYZW0RomvkSsitq7RGZ9VWqX7NO8RSpD52nx0K0UHlY2Di9yXMcWpX1xmlrzglrVw0q000eYKK6x
pWA2zeusg/EtNpl/ULAohwqOr/6etqM8y46WF7L69GMMp2GDxzenH4nK8EuIt5dvBnm2H9zn/pUn
UvgfJaa35Oymn8ly18l8p8VcF9Szc8i4Kg4Z8j4vqNioYdCZLbmziIBETdzJ4CUgqTLVhiwKLF9G
qxwhs2oW/UQa3IT+LkI8CJtfV3wZ+FDE59m4Al8L4urIICz0wlRka8szlF5hnEgoZ8uS7qMpJAB1
+VcitvFMYQdWabGRJtWEf9ZsRtcZtaQJkO2phzZZ3uKYrYjXAHU6IUfTH6QS6gEZ/RDhhrYjpxBU
4Dv0gL6xs/evcF67hvdsINW0uSl/Q4TOmRpLYVDuNr11CK+zNpz2bUmHHikZYuJ7tOLbtA9Az7yg
UCEfFlD/hkzUot4JJcUF8c/oBS7R9VvmEb6LTpbRS4l5DHG1xkv0QnsDO3RQKf68SYbQVVoaUK1I
hKF1R+R6rhI1DmJXpC6Kq6IrAVEEehr5fhmtPEd6iJP693/FRBGc11ZlOqsmiy2qXjuB14C75PlF
jUBgY6jook6NaN8YQcNUpzZD5+tIALeoo1vUUJ+Wb4Xkia0R2S7fIhsYFAiFk5BfNIlegATjMIR1
yKXk0m4Hb8rklHQm/VAem9iBmEL3lfbzdi7HFe+P8kGeYxrxrcYkABxQfv1S4gm029nwbehugmLF
B1iiydNdThm+XeFa9T4sAh0hbR1H0w1Qk6EKyQeC8gTk4B3EqgX0IuJ59GSuQ1MqKpn5jo0xqHu+
4WcC6qHHNz7p4TAwZqZaBqObHcQxKLzoHSDcVj67HnyxGbah3+X4BvXi8V82wD8nAiPn5H2H07LN
Rr1nqBhrEigcRGvj8KHoXXb5/R2haWMOgwuy5ATrBtfm5IBa1myh7duiuSlqDAOgeUMWJE0PGhXX
R4i6pqgJrJxzFmr1PsUQ0UAien2kEO/II2WIp/Jk6uSpT4D671ooQIiTxT3+Pk0GHNZ6tWgwDCL7
RAxbg7ffPyWwcEuPwwqnsE6iFB82VRmusiBOMINEDyPAG6hf6E3Al8A7FG7ans3CJd/D58ApRVb0
+p2AhZrvzFrKc5nN8rxqiZ9LGH+sQnkNbycA13rgMsAFUYqpP+TLgBUqZ5M+EhFG6x7TZIbftg3x
rYplSKOiHY4HiZ4mKMRBWrfIM2a8eFt3ivva59wsjSnj7ThjespTuBT+wbFVvSe40hKANGjNcZ0C
lqnwkEN1MYWtpUqROE4xkMVVczyXOytGmtSrnvO7LMzbMyvX8g0nM+saoJHRE4PeAj8eCa53Q+wM
RoXF/tnhKj6wpRD7DYR3HTqaPtrezN9YkERJNWDTeRvKwT8XmIVQ57HGhR3rReNg8AVcspAEODoB
xKraZDoCakIDDMm3BEUGdIW67QgcIj8uyBt+AxENviyCegPbGTlKLA4zJydKGTkl4/X7XX3XIiyc
YwWB2+zwhmK5R/qA7JC8iBGaMskCK7IFJSQ0UJkE6YmDHIquqzV2jMcxUuPT4GQGiYUPTFY572LE
67Z8j3Zk/UFykdy02vRH9C7R9yHNkfSn1uf7EEvgZdJZ/yOZ/PJi03Q9KTEKJHuGtpZ98KpZoN+6
mACNnzg08qEs+gO8JshaPkB0CyoP/psf92Eh1t1Iw+1Hv1KOO2AZ5nORwgypHMuhB4mtTd5XzuYz
nDJEm8o4j0520/wWgZu0SRcIKWgGTJzVfbvlF7gwd0CjxQ9MRe7AziN4jHTjOq03I/Sku2EJniIR
xH4XphEcIV64OboMKIqnx40k3cmF5cG4DHlBtPrNPHF1u1gkCnlg2wckJ7GaYLQCMsHKPgFp+JzQ
JaLX8NZGYYn3yUXxMYxfW3QlbxCI9TM0uYcuddMTskkYekPn6AlAYf485mi6ButNcT8BSjhiHI26
JtXCzzRePIzO4mWjcfbJwp8GRYCZJwcY3ZBucd4GdXT66jUlyxFEnaitih9mgDkIfyJ9vxuQm78s
chvqtZ1MCOoAEpWPIZwO0LegeiXaVx26PrUbwLKHCBN2yxeQ8gKeJcGwgX0orBUA2IbB1kFEIK8l
k6wLH5qXGMGz9x6TKmZshUl4bxmxlQgDdXJZgqt6SdgXj+39vAzW3pk4/HJVU24VtBhTRYtXWZ2P
rbnM2cYaR8r4eS0Dcl49ix6B8pjfHIj1L2tJ5fThTTi4xz7TLT0bvfETTMwRFpj+HAO+f+wQTEVs
k7cVSkF/cQaG+IB63OUZ3Jg5Ce61NtluRt5rhQgnfgCa8pdp62G1oa5/hOjs3jEHo22o6ADcqTK9
93aBt8XHTkyINObqLg9afhu2Uzw2nQ2DR8LBvOTEQvEXQ145kvkbNYvxS2/RVKZSvbZWhTc81G+Y
CuDA0OM6nVn4HsX0hLDifAmgr39eFpoI3HMr5oq0cwR1tuvOMyX0PgEDd2tzfSzsYiqex8B6wshi
1ZTKk8vSGYIjLKIaClIyNFDnwKpA3r7LCC6VsO8u4HnkMR6iTy0jECWGDGpOLEk9LoY3mR+GJgI1
grVQkV3nM2RKk7LdGkomkFTIFUT7kiShr+JYJY8FJdkDklzmWWpisdGPDk0laLqab34f5MbdwvhH
qNnS1yycoFHooG8iIBw1VLF0XxohnnsmHawllB/7GOHGBlIBg9uHtg12Q5bCH5m77kFgxM6eJ+H6
EmrtzqD4wk+BxgsdknoYWZa7Y+/xJLQG1MNjYkIYByOk+cbEgLgSsU1PXSoGV6/jvOysHPuu6hYZ
3VjC7GN/bel1m50Kw4qL5HR9DeehBX4g7Ftnu8+sFS0QpqhAQeEdfXXqKqjO3mDHnZObTGHmiA9p
XJGyK/aZzXAejIZLAB82LLe6yOHZ7tG5p7gTBDAf5dMJzp/F7jh0JUSsXAwHtZDiTZU4cKe8fm6Z
zPezn1q2w3a4HAs29800lLwq2hbUpI6eujYb50qzjjTbSuezJCsB7dGtV6qEyP0Sxz7BRInS3+bC
w7vLsd58Z5PNfivgFu56nqXbsSvN8E0h4HosddnuhmtppRAJrga3ThWCn0LWg2DZrg8mhGRAPNeF
LeztAtq6adfB1KubHHLpeXzmTLi7bS5U8or9jd8aCFqdq0XpxQMzfVLPPJVPFsBH9jSUQbLVKRI6
lTMMZcG4kK88ikPMXIB0ghsoRC3Is4jfU2yyFObeZeTzvFstL33NMCDgcUYZcBsPiFBX45rQz7lw
o2y2BEojNIt3aiP5tLULgyNOu/3E7XpJ5zS9m8ZugiM5TUFjZQqhUw7m7KNpPRRj7x+i1Mwv3SJu
wOmeVbH5Blnn6R5E7/wNs0HCAwQgfRO5tD1oWryhUFv2+axBImnyyNwKdz11nAOV8oIONzMCaNG+
B5S2VgsBzIVo5SgZlN5se0JqUH31HCMncPnEmIiiRkQ2kxGk5pi024UDshHfVufnh6Bct3tkdXW/
g0iT2q+FUS+YpTbyvNK9xfS0gwiwuJ2QuTxMMJGfZDR8UjB1u/M4THl7ScbwwyyluvXIdFZ9gWvh
xJe+xXnGGLJdwVmXP5UxMPtPvcC/6aXSmE72gMDqtE97OK/I+Kdq+bR1RNYIQBQ0f6Cxmh6w+53A
+opgOf6lk/9T8/jrrMNrSuAvDDYpwwTT8ssIY25IRDD68GeZhZaLXWOKujbXmpwg9pcXkDDxywZd
7Hupo/7wz98v/VnXSfGGJImKFIP78pCgVIBS8FdhCc7DCsN/lkdAsyWcPZTuMxbmDx4Y0TWxtN+6
AXLUHXWFTU7gK6BM1sg8deKWpWzAyocbe5dNI9H3QrvoTgTZBrIwjso31xkMUuMSBSDZMJ7odB2F
8j2kYVKioSdme46zAEbv5DkGw1iLMlOx9EOmbjHPc1RiouOGEN0yXx34hHzZ0E9wIJUeDRuFSY5a
n6IX4VgxXpANQG4Rs5m+45IZfys2Nz4nJUVFD7cav4/HSqp3IPXeXyh6o+C6doZosKKgfdyC2c57
4L16PhRU6uN6Ze/viQSGcdDA3KG6RoV8/70XFtkU/Yv406/xA0zXxRgrKDUF4l4QZ3456RwVcpvN
8KHS9dovpz1DbwBoDO3aPz/b1z/089WFN0JuBGUAxt/Ev15dBQzBYBrwRkM34BSrAtk2M044P7j3
gEoiMI92SXo0IRt22fd/990LpCyQdULcC89W/3WqGOZsRjksOYQNmYpfsmUpGswuWFE/DvoofYB3
zUyOJiBYBNq2f/7m0c+Tf64XOsbkxiFCVlGeIGn1y5e8sDRoZavlcQYPC4x7oZYgzTrFLyOb0TYj
8oKDd2SVZ0MVatRQjxaN30jz4TpjK3r5/QP9W/Lm/49y+ZMg+o900v+F8ibkRaiB/1jd/L/Dx9eP
vz2A5Cpu/vGSP7XNAg8fR2AwIhlSVlgl/zaoNigKPH00itGaFjH4O8SV/qZtpv+BJ4ykOYZZI2GY
ITT4N20TjyvD8ocHyCBFheczl9G/o23+3b2cYor59VNAb4txuf9ymbFIod1LSHAsg4CwqmfrdrQl
mf+4enBSMQT4f9gn/m7ZxtvkMFyvM9NDKLK/vM0WzXoFExyg/YfShMEwcEJtWNyLBUMG/8Wt83d7
EtYMjITEbKkEQVRynd7+1y0C5wJDCFzSHtdIlvdhpt0tck1gyLcQ4mkmUF7+5YT/DwcHZeXXhSrF
PZpFaYh1Co8yuz4z5q9v6fmcTshht8d+Rc9TtZM0F3Dt6OwkSN0UnuVSvoUIC8b70MKNBmmCKZ+H
DCjaeJhSauvUObJU1o/w9bCwH0ssMD2yBjr8OiJXBgJ2Lg+wzMvDggrjILI1rjGUYLyBVyoeobaW
hyHQ5jUy2XiDCXxqjyml/V27mv6OUMybbBI6dod1gpPZ0xlzjswsHmPE3H9gI9neOk70W67obWjX
frfkw4juFGONtjjht4Rgfao7ltjHeLbity3Z5P2WLOw1DntWjWE77NOpG+ExC1ejgl+OoWwxOHCb
4kPhQgT8MGlsF3VeVYNJZkhDRt6BhEDyH67iRzjQ4DhkV8pRo0SZVthp0PjKNoOrFcv/Yu9MtuNG
smz7RYiFHrBhAd47OyfFThNbFCUBMHSGvvn6t10ZkRmR9bKqcp4TDSJEinR3mN177jn7fnYc/Df+
Ws445td0iMxmYhTfhu7O7Oz2PcsNMeWbOW05jaNgoeDr3gXFw9LdpJVWu6AKsHxMks95bKaAUvEF
lNW3oQ30uwIi86pEbj8KBmdpPJmd+K5CqEgR9ISA9IO91DkBqmzetWPIwJm8avotTxGO4qxyi3t6
3RAbMsPCmwDy0nnB+PQSLrTxucxafJPX/IJaSRy4iH/3cAwe0zkzYzmjYqdAAritzfYdAti4q2nV
d4wbDC+awUd9b8sy3adV+rlwCW0SEtjnRITEeqzVS0ta5PozrWRx2xTl+grJ1bigMq035kraP+pm
K8f0OZrGVf2WJqoesXY/844SLthhnKpu6yxZfmOqZPiO7NdT4SMGbddk9SuUqEyceAk6dAb/s+mL
eMIpeFddpWzU2u+mM08M8N2zNPo5yvPkWXSMpRupi72hQwahWE2Zx08VbBHXjKEo+VGg+zMqE53Q
3CekXs1QfRCwlfzl4KsjB2eD023BsO83j3Iq7Bs/7R68eZqsKAwDl482T8/MuB38r0tCyxp/zGVg
7LzW6G9hxq3fegjYMe+s900T77jHn0Cqdu37xwbCEdJ3+AhBIdsO3vpmDK1zZ6+pvUWX6O6MYF23
k/Cnp6oSQ5xYYtwtpXuppvI1cGRtHzIsriPtI7bj5bPyM7JUchyY1vpoxKqIllDbCkFZ0XElZQ6R
wx6WPF6Kxl9vQsq9+VgIE6xynOL+NiNpMJ99ybsJ7Y/85tBNCS9E3WyGZezUFxc2StIXEdyHcJy+
BEufboXVBQm6AZauGIkj8yKvMf1I9GFV7aeRSOHbbLhQqIhk2xhAw6kzN1lhLOGuo0ltXJg3PUiS
fFqTxzH3rrwqnY3Jnd/gi49qEnTTQ4KBNHQi7TddehbSGMmcQCPx3m1NrIDYboXusZ0Qs+wXNUyG
t8NA6QXfgxnvJGkmgEqnfIGx2z7lJRFI/Ayiy98NT+dPYiyzfWteu/y6DLzDaPbFSyAX4wqBsCVN
2OA7J7KctRlN6zgNkWekYu/1DuZQWzbIkLN3sEvDDPAcLZhXypXJC/Mp1NWuuf7nQPryaVmGiX6w
wlhZWZXeYSV3jnVBEC8aXFyI+VC4R92Z1QmPgdj25bBWcdlIDGt4Yetz47rUdsEYWDsLkXxTtBmD
KC36uOrMcI4IiDGvkVJ8JYBQxk1vVE9rB0ku8ipjwNMzTuVldlz9w2VOfcMPkiW7HN4GNllRrhuQ
OkW6bSEwHgkPifvCy/yPArE9BUw1wnPsgvJiTHlA8AhcTxWDqeT/eTQ6Pwl1FC+O2c8PRa58uHJr
WT8hhlEoXlesWxweuT/w3Bab/1SBvzYf/H/Xxfxj9YAFi/xPRcF/m3H/F8DcuiKi/s9f8nsVyHD6
N9MljX4dJNMoX4uS6cevTQaWRYVIefg3woEwfVraPybcLOS+flUIaYB4OePxf1SBrDIgzYvd0YH+
AIvg3ykCYRf+tYDB4kEFYwmG7yY/z39jLJQNvqY59ydwY5rEro+hri+LKgo9vzbPtR5D+L2qCfp1
2OfwtErzldwp/pS8Qo36Ypd0xy35NwduW9ES/5wUjw404PAp8/Ht+cChVZUx/dXTjBHfhUFdYn4V
y0EZ02Rgp4TWUY5H3LBlN+KZw6fW69uqWFTFo5RxnYlQVzceYfQTRdVoHlXmL7eLK+UX5TSaoK3/
ZnT1uJ/qMbhiEEEVekrfqBL7TalmngrPy+0vqZ/xMGUpxxazrYnOiWGD2ALJaiYe8vUqxxf+/Lhi
Zv4wtc15wBqI8RauOb2/nfacSC0zg5WQZ2IW+2oei/08gsdlJlRnR79MmuBOiH5UcbeYXIiGgYHN
10u/79t8HCLjSsJOSzc/aNlOO7W2wYoFtOIbY4+U83VGOt7bDPff+2mxHidWDYz7ulfgA7uOmyIh
AMPNmixrRCvYbpTXjG996y4vcq0DP26TRs/HuQbHgvnW4xfFOD3Yb6DlG8CFVrHvbL8lypOPWz/R
DZqy1TJ5qK1rEJdctUn2W0dZPnlHn3PoRahlvrHRprp9ptym36VdSzB65KO+Yfi3mJfGz7c2R2C5
d3qmSX7tzeS7VB/A/lHKoL4ljhlBvm/rDVoKurM/lgcgOOmGbMoQ7uxpmrZTr+oYpsCY7Ba7N3mh
E6292OqK6WcgM/NjZea/yz2ext21uNpC9Fk+ShZ72Dsgfd5+qGf9ZFVtes79vnirCdpH0hytKdZG
0sMyTRNzY7fBPRiqdjPYKV4MPBDw3dKCgZBpzda4TZKi2S0jIZU0aMU9cjBRR9niXMARdkqFnIOo
dsoc4qZDdNRLB4ohZdRHOCw2Ohs5W/aWyK88DaQ4oS2Kb7IcLcp5/BD5Pulp4mWRDcepLYMdqmLA
4olKdk84Pj/NyTM24xKuG6j2+Dl5ArJjHeDAJgA6jyJO/NC6Kf3CPSFZh+/XpmI/dqkvI69bMWp4
o01gj/vR2XSy+UK2ub1rQnP9VmAO2MCYW16GTJcHuXIxx4ZhChVpA+/jqI3ufqnn6q7xwDNGfa1U
Ftljhrze5eHGSmX97CdNH02GqI6E75LXnsIT920vi8fc1XbcrcRCSTLt+xr4QhtIhkzQv8yLlzZD
vABbELu6cm044h5GmLO+euYHr9f3bSnFrvPN4kdl5cuRfqeO5ysiZJwXETF5+lRm5m7A4U2xR2Lq
cCVAEqmxP+ZpeYVB5sVVnoh5I0Y7aPMN5kveR7DWTaoH/2HqiNLxz4IgG5b2bw3gf7SR/+1WZMJJ
J/+vxZFjUeDLzbq/3It/+6I/5JHgN65EDHrXS+wqD/D9fr8YBasjWU8QosGhgnmMxv5+Mbqs+IFb
hxHLYucCQtmf5BEWA+EYgwfCTr1fl+a/czOiz/z1ZqSft+ntr8wfLPEIGFen459YT5mfQfO1uvQ0
0+FjZdE1Fbda/LNuAqNjnM8ReLX/P+m8aYqoJysvY3MMvXmTdPCrD/TnUsZhXfindQ1cZjhjvfJ0
meZ8IThSunuLkblxycGEvqJLY3IaNUIxQ+DCR+Gzu/EGv0wIKQ70gx0NpblilyJpCODRD4gVYPc9
rtbKXKtSNY4mEDftdqRpSBnM1/LUdVKPmGKM5hsHefDJeGnc9Bg9tnhSMYuQg+yhfKO6exsSF659
I+w+3XSi9G8nFOCoHIfHrrANxiiWA0WhGE0kDN/KnrRSywUXTX8H3LR8LJUxV1t2EHGhq/Aa4K48
M8HmrfRj4elxfw10bC1ytIdk8sXJ1m12ttJwP2d2a2DoyeqdV3k+JNE058WcsFbR7UnmcX1gvzJf
s6MMrOuTZc/+FqfA12RcyKXVC9Dk1XEeBlu1x7FmqVJq2Q+pjxfbq3wwmQu950x25cEJDLB91fTo
mQj16DAgHMFhp5++tPXeDWqHY6vKz1ZZkjz05+ZxbJ2Alz3Nklt0d/duSitQFP2wDjfmtG3sGlaM
bsufavTFbszdZdd5WRgndM6Pti8+PYkUYnHaxb6RwnLp+CP11lfhGnA5gpLJeOGRLWTRR0C3+qTa
znl0ZjGfHRgnD1mHb1jnQDVsJ/3wan/arMl8Lq7RL4LwClOzdCOg1cZlrOfyqWhzKqu86O6QbtK4
5xWJpcgv4EgI1875EGc8sc/5vMrI7ez5boHOt2HoaW8tj5/UwKi3MUeZfFnDAHGuAHoyxAoPA99W
Ke5cra2zkzbmaTGH7wV//x5turhQ7xXpZpmleAyw+15Cm2AfFEUlI52s651rOD1LUUZjn0MC3a/G
UD2CYrBJxQ79jZ27uAmIHOvWcXcWH/vbenbW9xGvZIYW0aeIKKm10W5eNJFDaGXT5Pm0H5RMdkYz
nH34n2we8G/HsWsCQhcVKdo6VHGoZuPgVLDnoo7P4GbG9B8NiBaxv/YvBvSTlFx4mC3mThJVH8VM
G1m9LdOgHlKnvTfoT62lpZws3Ee8isW2CvVnx1D2WKr6BdZiFRVEbcqgJU6b2f0SlxmICtDzcXV9
p5bvRMFZsGX1OloH89UdmJCOi5AHjfx5OzGD2GI+SDZsUXjnMOzubYbWO6Mj5FLkiXdciFq9uL4x
xbNCjilli5bj2DxWximQqRexIet9DGSzHYKy3bM1yT6q7sQ+l5u+xK/SYItaKtgHssMch3EAAabc
lLOCHDTpbJcD2yGaobrHUDrFRYdechxhCEbLmjtHJiTzpZyLdV/1ub3RWrf7NZ/9W7cdkR+d6UgA
UOabyeqmy+QSu7MW42CwZuJucq204gGDST2ZT5Uy3EJsGqu11QOgHKek5vTuyjb8Vjdw531/FdTy
pONc3CpRGmbyAeB1dg/W8AMUt3skwcEwNLM+fD16+CtIAnztWn5ls0z1BuiMfU6KqtyZJNk32kwK
QsC4YApYIw8Lx26Uzpx3Rd2C6wuq5es6kMsbJeczKk5/ky3z8lUsc4YNMjObp6adnyrTZ1EEhsL7
ukxdEY2iGPRDQvVydIgednsE9ABZ0xtNAl6qPhKClHXE6rhiUwPXeexV8FPDSI+Zk1u7KQ0LSqIQ
DHZk+H1IHVyV8I3crCSkHbOjAwYTQUOD3G267kK7B1OTNjOPeKVZ2oDngaGh5R6WsfoVYU0H7haj
+cwNBaI9xTIBcDedbP8+b3GkRKqew0M+hGq9md3Wv8xc2E9OK3lEckZa4tj2o/fWARw+pWu5MH9c
He9bz6c/iy2qxTRm5Bi40eTr4LEpDBg0ErnyVDO7OjULsbpeqArWRdMfFwac99Bwiyd2GpG+gsAX
7NNc8sEV65S+69DttqPtlgcLd/0HA0YTl1vYEglLlt4FQs7EmNC/DhjoTYM8jjrk+XDGkYDqvBoX
zdH+k1AjIXHk/+m2H7vuYQF8Zm4Cf5nbaEXpSSLlDc6MgLwOrwQZm4+mNbN37uSkiqZyuO2ctbyX
oyd+smZsIHWGqfiRFRPjq4FL9K40g2Ng+cWPsnT87x7E/izKUnKRFKpjsU2Emx09giElp23cUT8s
m4XkVAnchlcxUioNX4Zx8W4Kvyu+E0VX8lQONkEwBJzpIhvXf+EeEVvgCcluWBabZHwQaBlbObjh
I7nv+TPPMuFyGGEyFXk1PsxAbfhULqnxkCm/05HtlO27WmR+5xQ6IS7FNoYgtlGWjoKA63e3b/JH
gphPOKsmFgAx0D7mFoND4Ng8rKTAm/u1cRoZd1OHz9LuMokVEIPYrcZ+8g5YZ/oBDqj5GrruuKsM
JUiQJyIR0dwsxqm11PhQeZw3kYM3/dM1F7qHtiK87RghWcxg0dgCDJi2IpkrDO2rHI7awt64UZlq
FhJ/pXptKOXdKKyd/lG517ShMTvNnd/r4sgzl6n9wCB8Aaw1N1estwB10prvUvTS3VYZ4M0N4HX6
vsLNHgnImnsSjQEYmaEi1B26as/xrEJgs2MZO7kd3CxT35wsYKWEkFxzs4yEMAsYvdEVmxHP7ALY
NiYROx9sxtZLK+FGVqcv1tD1G8wp4qYwxgEHmKz7zRwofewCl3QVYkn7nre/Gt5k6KyYBUr1W85i
tGrbuwKvjmaHzA+fAupWmpPeMO7+5iapeA7SqvyAs1DvnPQaWOOIlyUBI8yn8SRyTkTIZOYxC8zg
Vqxu8HX02uKgU70ksZ14K2tSnMX5Fkw0vT1MjBc4DsQcw9KZ8bu3aCn472HpgvjtyHIOkGKUky6k
amUzEhZIrQ8ilTaxSQ+0hSv7iyd6xiWKVUnvw0oBuU3MaeCzZHZX20tgfReN3eDFK/3EOIW1km+Z
6KvnhR0i3c6p0vk8dMOyHxUxRCY6qKi4HfKjSvIHcx2yt6YK7pJl3NQp0yLoB9spHBCAQMNd3F4Q
2g8AtiWiDDIUFW3f+wW1YQjXdN8wvKDhbkf3mwhW24/wPCQvaAAQRGAnuEZkYepdEAwycy+KJLnr
ehtN317l0SYOuF9dr9+smG52g2kON/hCtv6A7RS3H4EkAO7BD5/xG4jariIz4Pftc0Ir/813a7lD
kWatA+/m2sXk34bb1J7xNlJmYWiSHmMlghoKgT131XdtChxw7fUPbaQFR4sz3daySV8LORdfMkLZ
mP48lntZcrhpNUwdPuB+eM7bkibfpEYspwROGaahXdU2wyHMBLmJyk7yty4MrDZK5TRilcs8Qpta
2/62ket6zg1LnybsOjf8hgVswyz7lGvW78qs7w+lbiAXCKc6NgUbP+x8fdXLPA2xZVvtR+I0wQNC
mPHDAtv/NzfHf7rk/6VLRr2lc/3XTfLmR/ExfbQ//twk/+1r/hGPMlnI6dDucu/QJKPe/t4jk5wK
QnIvdLsW1oKrQPyHdix+Q4ClbYZV6wXknJGV/0hH4TtwLabV+AdsfDUYHP5IgP0+7f6f1t2yPPCf
WmS2213NDaCfr526+c9o11yNqbJW0RwWlh68IVNWmsPVQc6cmUtg/m/Lfqeb5aGo7fXKiRpjzA9Y
oqWpd4qFkIzMnNV6k9lAjryqckzhwpx+zL1/zXmmlPCSB69I+ocqNK68+uKra7ATxEHIYhsBquTi
mMA5ZwFOhxcxO8jS854U221v5rlf7wrl9UhOg7kegqaThEgJxJ+IMOY4DIG/QPqGWneFizDmb89g
5mirSro8Y/bUfuKHw3JEi3UM1kweawbtj5VI3BPc2q8qaIy3rCiNL0lTcSJBtNgPAic/q7oYoTFJ
viemHlJudxdKkO+ekfNLQhCIrNS+uPaS74TIaZw8Bz4wpOO9meQ/6YKyKTIFMInKXLmJNJKn3fR6
16z86+loX3y2FUZZ0N+iMjgRBcYls0LSY8MtEXC6+rl6mprVupknZtkYsEfs1tP1j/KmXsobN9Rv
siTjvFr9zLQu+Sp8GEFkEqLCcS75kn9tvFFhX66fZmWs7zk7ITbaSTkXQz1wgC5jnBFE4SP4ZXbk
VgaIreS5rz8Cba7Ht4av5eyDNTDvndygUuRSe0o6UbywpNh9sSjG9zRmLERKpAPQgKkaoVxOPhPs
yKofIHeuxFuNUw+//6N2rfYL87eRIw+4SezogpvD1g/F5B1kuIZoihQ1RHPbNzcPv/hdVmPBxy1h
dQvkPAmMYSWhdBCNH0IJC5+LVRtA353pmXsvObksoAriILkaI4QcPg2TtQgxhZdz6Rni35FzowGd
7HQO2X/YrFsCK0+OYc1bp0Vyxn3oIJP0yJihxG/hpD6wTt+KVDZmFJkGl105N2LfNuT6jom2YOdl
C9Fq0KFRfw0Z3tnWPJwTVlawHao1vOeAxQhnt/TNry6/+KbDzkFzqYAiYGGt650VthAsHQqE87Qw
4D7WykSf8lS//IRDuRr7kF5H/lxEMN0WdksEO6ncfFsEyCiRVSSxLpX19J8h4f9lSAj/2OZs/Ncn
/cOPqupQxz6q7C+jwt+/8I/j3v2NlRyhFVwtU7/isH8/7kPzNw9MqoUfEOXI+3Wo/37eI4nyn/zQ
xMjFEe14XBJ/nPfit8Dy4PxjQOP8comv/hvnvf3rPP+zLROfhXsNVJl0tiy95dv9RRIF0dCtpTaX
g4dQBjviCv3A0TThpWCTmdiyNY9ER1lmbbmber8RNBdte3TD2jJ3awPWMMaka4i46frCg9bq+QaD
rGTYtOITqoG8n3yf3bKLBREhG2YLOHkIaJJKqMPxgbi3wqaDtedg7N0G60ImlUmOZW9x2697w7Lr
l7Zb2tOimvTuenFtA2Ndn6VtOOgfgLK2rTC12qawMZ8I68/VwWxEw4hjNoMPdoP7VZwDz1RR7Tvw
5EwtcrDyM+OTtCLys2Y/DMtKPic2+dzCLgje4IyqYSMM4d6kZYEHwAo6xlcoy+RaBi+xtywn8B7Y
oVqcR0eo+6xO+9uRqcTekopspylh0Nb9OG9hAmBNJyw5XscuSTxTnSHY+GRJS6z6EZxGMxoLz3kO
W15my4BpzumfmqeKEOOWhL97sO3rwiMgyViOXIv1JKJ86A020fS4qC7mWtTQmsL2PpWha2Plz6uT
F9gazXaVcT6lTKWEbYI8DstbCv6E7U+BP7EOL9erYlRrvlpB0N8MtfvWQdR+srquCjlqJFRLFv4m
OPrZ07KHbeS8zEVu79TghPtSJ+hM4yrlLTyHbMOlnccljMJbzxu7x8BHrUMEkt7JgewBEQMTklta
j8H4AC6zAongNns3MR/cYbgC0mrbubPwQr8DrEmeWxqee1wzQLFLf8sKOtY4lrkBDJBxFBzy4gQz
RN4IraqLZ/buLf6h12y6Lu2rqQMW5kK7iovoaRm8ZosDqzxMJlhzZLs4z5V6lENDbMrogo2c3QkG
Tb3PlRNuS5eRVDqY9Ybpa0nOe6yhBsL63A1+mf8U0/TJhWzsaojNgEz6wnrkQ86Mbp6bIyO7MloL
QWiQ/Nwmd2yYl5V3qfm0AaIUZ1BMLNwOG39jpN3bCqiZ7ToYnlIspZHH6tED4Bh2Sww03tYAkZMZ
p/EGpz450sc3jx75C6bknjgFYddswOwt29YCa1cAtLlzRmRcENV4D9lYZe81sONoqOCYoEVKsjD+
4G2Z3cyP9M1eNCYZzLC975aE4Z9DiZtm1wlrcmjKrNXFcqKmNElDRtYzw4t4AX49PNl27sGVZrjn
ubiV8tR6Ad+cKMJ8KjvD5wgufUiW7XV217LHSa4KZ1eJGgMkWLyFf39kq0+42K/CQUmLCgUdN27B
X19n2LXhvc00NOo41TZT66JeGV7OiikJRCpqtfFpzDJ3egK8MdA9crsq54640qjeAbe1a7WBcFcx
gk+9K4xcw8bcjAjjnGxDliTvJWJVEaM9Z7w/Rl3y8ZzqBZUN5kxCFZfN/PrhBPZ9U6gqDLdg+Ps8
OYATd9+vZsj+M8gFvd07r5EYKK+uNBrAaY5HvSPzHq2qojo5wpRmcTjVz9DLL1U+sBXCbNAJYrtv
bcmDRaXxn5v6/3JTk8X4H1uy/2LzadV9/HVu+etr/hhbit9wFvumL9j19WvM+Pc7WnB9W9zEPrfj
L2QF1+MfPRlYCr7EhmbBLU2E5U9+Huc3kx7Ko4FiyHi99f+dO9oL6e70n+5oy+K7Xdd7cEHDyCCu
8dc7uskawnX2gGRehOClPRZ9tFWPAMKa4FORNN4Bn6ECZztNy3e47URwcxcEYkh+5bGuB1bXdNr4
KIIC+CBphTv0Q+eLjyMgQcb0K4abbnCHYNU9LrRwX8rOA5AOO+BYJr71tdaSlWgKzATW922/dM03
jmZ1mI0rQiBTE1ptN+j1k+2OhPplAlRezrn9REeVnyAtVWcZOMV+cKAkAMG6rT07i0UhgfOoMiXd
1UECzkqYBwR40DGMJDix0Q2iOIfSfa1DIntFKG6WLrn2MP5sX2ZjEEDrc/PWWjLzFtXMGCF5OM3O
DrDEWLWdvFkiE9wp+YM1+8OttK0vUNmY3vkgw6oG6CXeY+38dJYF2li54E+2xsqOGUH0LH6w0Aqv
+W86csBkLRaPvVeY+vuEuWjntPSwTUa0H7pD/ty4isHCXCBRMuxRB9H1bJZzJ5CqwWLFvWUPrzUT
ENhV6XTp62z9FMu0vF3v1AuZ6+UA/be98x01X6hL2Z0HKm0HzHU4w0hsvpXOMG/AVgY7PSJ8BVbO
r5HMyOJ5VRzGaoJfnrvDd0M4yFbeEjtCn+0KogaLJLcDK23ZkVhz6Xrytsx1eTRC4whmLN9AecJr
PLbNvmlG72cC7Y1scp9BQnanvW8KtLYyLR+sFYluJwyVn1JQQ8bWWdVw1u6iXpIlE+9B47NYm02P
AFf96UmPU/NFSDe7XZEYbrGtQo/EoJu9omx3N8w1iie3dvUeAJYtoom9swdvLoic59d+lcRZdpsk
7rpbgoCIHw7k4LHKtIUDp6e0yzpnvK4aMB9Ey2elTnpfxmp1i8+B1TR30veLA2x953zVnilVfNCS
YYBYyc7QuyrR3gVMF1H/dAElaYzO2Z686x6yOrln42D3Ra2OiFl5URxLA527klcMbuWFd3aj7fdK
WP5tk7j5keWn+qBgkZRg5bpiN7mpd1/o6WynEwFhkBYHw+yBsCX9RzrAsMJikFtbW8vgo3GmH14z
l8dkYaBfLqV3rBvp7oJQh5slqOwXx80/F67jJDYS134PwupLPTrrS9fpBcBgZV7q1PcrSF/sy/OM
DjAuyB3zLh0tz4on1tJ9QEVXD0GSY2agCxCfsKPSfTXyRcmaFc9hRlE0OgZzYOgdZ5XwJk6Og+9t
AGgcsnTxKXC6/huujrGN+tz60tcVIunkn2q4ZhW7mWJMymXFkjeVXxzLKh49WRx8CoyTL9fqCFKM
pLIe8mjgsHzva5EdA/br7RgvNZugw2wuq1k94t11f6wASxH2VRqvKTsR4EjmbwFLOZ6DioG4ttGf
eEMDlvelzC4boIkPRjvvpsJvzojjjIeF2Hm9Kveym8xbYGUFOO4LM8HxzZATKE/fsS7KTJxDZYVm
F5O8H+8qc2w/nR5eI076DazjYA/jdd6OBVQVXGNO+NYHS6NZHbIWmEaCpWb53ZLcr12d7w0kKcxg
ixfE7UiOm5DDBG1CLtuhWju8j/UwhBshxudkXQjlFLmAAYipj2OuI+YJ6tw8Y9ujrkNC21qW8aZs
pn2UNti4skJgjPYbDPdt5ceFkb3iWjePhQmcD0NcE9kqr78VLF48yzoVFw/E5bHrvJlCFOXhkvVG
zr4UhB2Mmx++CuY9okL4YHbEo9ELHPNuDGsTUa5c4VuEhb8F6C9eBLfG3coej1eSGdlNuY5fBSOB
AzfiGoMXHO/IyWd8lCZ10ylarJ7y8KYc3PahV7K5VebUvBgyKyBJl3pbW12yswSI2pWybut1jfOa
T6V98JlQblsZ1rt0VvaPNUiIOzMo+HCd5nq5sELgjSYse4ZbBEUCl77YOUoke7C5YFCXZIKNINMH
y8JODX34WtY285M58NJXGDM2y9LrbTfb4Tm8otU2c1Gn906gJj5oOAnBHpB81yY4lSVxhj2Z5P6Y
i1U/FwM7UywaSzZrrw/56LhbPY7MBZbepG8ajIr6N5l3V5HtzgL3cRJWkn+Fxcf03PbDaCREeZvx
iJ873CgHGno2g+dNK95z3882ZTWZb4UkZ8TJlB5lb28W2/ce1kEZn9oNzJPuQzinbGS4t7KqOHqu
wRJLN+kuxTKFz8kUyp1lNuZTOmagYrEMGNDVDZ/RU9DetUvzrYL38MmUhuN/aPuVpnN2k/0MoZHg
NpEAuzPOHqiMsY8qBpXsJqwn1oZHVjWwdKPMM/NytT1y9yuVwBihEInUAOA+rhzRX5qkKQ41qKQM
N06Q52QlWmCxgQybnwIa/HEsUtK382TcZMDmgfWXD+NY5YfeG94hBhMLqq/gThgLw7e8p6TO0g9T
Dj+DYn0P6/mxsmBAsiJX8+815bGFBbplhztQokSfdBoEX0ad2y+5mqpPtJL5tZV84Vj5Bh/1bMGg
e9IJv8Vw0k3XjP0eKzDLG24ptYBEXjlCprfN7Lp3QQHDbJhR4KFnzkP40PTN4r91vvw5sL8txGw6
8cYRE7AJYxF+i2Vt7tnyq9c9boX6NtONUb9rDlBqLzEiPtD4Nwix5Sk08pZ2V9kbijy8SMlSnYY2
C969xWu+wr5J1IOc0+IMMwBRFB5sKvfFyvS6iqHFQwOOkt5T38N07oxnr5GzR/oKsBd5NPYiHBvk
v01lmMu+FXW1G/3ulVQJcfI5KTYmpmUiLu4rcL7p4GeazeFlP9zxN+edYG9kPEB2ylr3BpmbHJZp
YInL2UbxAhPaOFCLPFdrWmxTwvgnbhBWBRtZwkKZwgItYS13mHChvfBu4lDBCJdm08d1QeypFVcd
CNzO3qrmBbTutdxyVntgmbfTnrPsmMsdewbZlF7L/sBSITfOGSDvO3KS2OXcS7mClVCNkRxX+GVH
9sLIU1va2ak3EYCtomBdgqXBKvlsOEiC5uvg+AV8FG/ZZ82YQX4FM8SSFlzBWVFvJ+nqGak35yKT
GrcYb/NhwBNObM0u954pzZ/uAKgy1rlmsQAWdcf67oeVH74i/1RB9zm4QZN7zwz9qTjirCky+AH/
j70zaY7bSLfoL0IH5mGLQo1kFWdS1AZBiSJmIDFmAr/+HVBuW3ZPr/e9sMNhUWSxCkh8w73n/q+J
+/80cZZl/HtTxuMP9ecW7re/8VsPF1h0Y4GJgXYVjHrWCqn8uydDd/+GbhpYBPKNn93YLz0ciXj8
Eew8XHLmL85c02HlRrfFQFH3Pw0b/00PZ9if2Z1/auLgIdJceqZtoLjnZ/25iQNzqk1t0+iE1UJr
nTSoMH05f/8kthIr025TzehDVTXFvSf9M0Xe9MWd8vZBYPRr9a4/jTNZJC15FEzcYLnOhCHH+6nJ
01sCm7W30UM/CpBebw+2HyNDdxwz6W9rz5mtO9vG31aFWk3EMPrSzjcvAR7a5qkvUQTmoVYsjbUX
xcCAyack8QgjmcBG4wUMpqFCoxoXub1blkQHMC9k17VPpV8PTD08KBoGSnrl0oWYqDm2Xqrb/S4t
bVOw7UkyhIA5xCI8csqc52CbwYQ1Tl4zm882NJWWJ0dj4Kwd7FgxeTS92TkyFOSWJBU88/JHDGUa
sxZiTyYy5RqneYNS4L8nbg6rbTF71ber9F+f6OF6L9Mf1NJhsRx4Cf2ePFfzyufs6TejG6RXMfvN
CS6zB+Jh0vN8Ilo1n/0I8cOhSiAP4NsdkErW1oCfRflbqfvO6wyiNvStJD1kffaQlGQ2hGrMzzCJ
mkNuymdCzkCTDZJxcRUkh0ImIAaJYEpfOExksp1ppz1fncmPvUrlOL70CWrRsewhOqs0CespQCCc
uN8HFXN4j/KVOOZ+A+B8UyjrmKjiWU0DApHAoBH37W9J1nRbKy7Gh8UfqXZwaPJEMp81C1YW1CS5
B83qoTqr9yQv3k9L9syk/aMps+GK0lWuQeOXJW3JZxmH16bqT9XU1IdiWBPceKSw7zXDnhEawn7d
2HXtcpsmFSWMWTwLyHMRuJSGrJXph5vV7rlyl/hWBo0b0uzhxhmhJfUWbCggMnt7svGxLRhhmMdj
AYJ/nJAlt7ERPVyjFOrO/iDNrQejglj4jFh6tTghwFtagb71v2WjOe2rCcw5IiZ1Ut08b0XraPfJ
Cqyv8+RHjKfzBj/dgzNkCP2qudzrggEuXWN2YAvtEt+LtdJqZjITa2fcDQAxjpwL6a7rzGCXVA7k
qFQL9pMrfzROUR1xPjIG5uzggTiyGyVE8ltjQWOZHEBrSQL1LNCrPmrwj8BqQCrKjg6WkY6wjFE2
sh1TPRoUWEwPimetjI/LAnSt6kUbOoP24swM/y28pqe0dYjxFnb2QXJ293VcvE1uDGFeSBud69QS
bI4vB9Y16R1Xrjtwx48AvSLLXrSPZnBJnpp8Jrth42Fqjrp8WpBZVUhlKXHG+9mYpPdQ2oW4dXWT
bg0DTHYRTHN2VpORSuDFXr8xSEd6/GwLBt0ApQYvyjzVY9JhVrEGfhoXVrGEMSPQsWzh/MXTdJvL
wthME5dFEtAwhb5S83uLGEvfJp49n8Yhqw+YjWYJ041LS23gMa9xMrzaAimpHD4MvFoA1Ilq3Llq
HNMP2guEWlDgW+CQjGjkxfSd/rVHhDuZqCKRUqIA06/Qc1V7meHXTlsN6haZaIxB5NGbc3Il4K29
5Qq1XKMn2tax8GpZYqHCEa21hS9Ka5jEWGL85Quy/+DZyyCil7n2xi31YhIpgVunaLZVOxC11NoX
kuaKCIxnflVr5Nz0Pqk9psieK9DkqyPMyc4mXAQ2W+NiRWwCjNu2ip9aImT8kOTT4FrYZXMygmFn
eYwvcJ2Je9AQ2kNh996bWTlZlBRBu1mqAMXCmKTcxgRTmtt4rdXmctbJn6H3JO4ECv4wDJcSqBwp
61m9az7Lv/WuLezYpXSCThu3jiJTpUz3XjndlqmdbbO5B22oU5XHw7I+S9izz6Ct7qQ1vzLJcg72
VAXfO7O/I7cxlSzyLFIk/OGLC+o7zHRd25rWdLRL0p+KEW5DOBhi+IhZh2xzbdDwyzspnvfRWJUO
qCIbCqk58ZNdbBucB/58yUjcvlk0fTozN4I3MI9elNXKDEmz4tbyzBGNnZns04DQBeJH/U2QrzJa
o9vPWtJxBg9nRJHeZmFwFwZmwJU4qPo4FDR/ruycMGHqOfqLGRYQUreNTVocv1twaJXaa3OLShZF
/KZhP8gsMYD4ROjnVl8F7aOhaZHoC1YrVVMy8/HN/jHI8iCyfJaj7ap47of2yG4QZIEmPlTrPQGd
b7ZLIEcABiLbyJkOWbNtYsxqle5GEFwnrWjfp2I5l0M8XhnA31DEIktEqljfmFQm1ywoGCroc76T
2aAfF8dxDxpajLAViKcBmUMCS1gNgmAlY6rAnW4CsbxxWpckK8ZKNRoyUl2Gr2ZTFFeOgFtmzGjm
AezOoZhz45proN/3mQ0UoSg+RrcMdkosX6HNrKEQjNHCfGY6GDdGzBIx5+gnKeobUQByQ85pdxsX
ZrxhstSjAyejO113tq6evDaG8wGk7Yc9ZOWudCgYJmW/VNjPN4zE2ufS51stnd2FAtDiB2F9gPj7
vIhsDtHQ62V6S6Z8fheYjTjqvrlcT8XA2+AVX8cq1jEvcHdxSk0v/tzwwBisByhyROokCj208jnX
3az8ZtYoVFa6w3FEYYEQyaNJDbQan/xSXZuGKRlcLzbDrvlbD4QfK47rMTDgNUjScLY6G+PnXjfp
9K0e7XW9sMgOUw+IB2+Y4OVPQ5G/ctsXwxkpkv/YMsYKJaC8hw5xs1sqJhFlkNyNSHRvUfHlr0ho
HuC+kBVVJhfbbPqDBU/awgmXryOQmDc6zVL7KXAKzACO2zFa8Lf2EjM/b2nh+KQnOZPRSzxD5k4B
HVdjomFWtROBsSAsShjNzYRZ6KCzRjx4yvG/yqJH6amr76SoDzdYgrR8O03pdMjFYN04lTttjYV8
OU5WgfrGSWd4nlMAzX/NXxd6dd/6gXMvgcrqG05NJr1ML0hls/vyo+8sn3yYPofAhxAIFsjsde4e
D4nDLVO7A0PUPlgwV5o85hmoPEC4XwHJ+jXy8Jx+OgCBkrSnUqbADnNo18iFrHfE1eSWuZn53Uhy
wK1sH6HvQfdSRyEblFxZkbKSp7VT3/XSL1E8j/3DIrsW+kXvndmSlvugdm8xijAH8wYvmngcqAPR
ejmXszt573HiQWowe+8mGJzsxUH0eTbGzIm6SpZbJ7MIG2nEAvK69aptM1jNPeaVLmOmovcX1hlA
MPSY7tgbwCwihfXJt4EVN9/UflbuE6PLsZzIYWcA6NkKXtd+6FxtD6ksrkjXLLMXTrPihUfc+KWU
Sn8o8iE+6LmXHXVHUvHGrXtq6wlCa6YRLxXOriyfExOMz9WkYXMJlrQ7BdqK5k11WWwF08GTyeAT
/zF0kBAvNlq9iQX/ovfd3bCo4UX3l/EdjNx08PuGBTR85RuUyt1TYzngvr0eGHNEunRUVCvbmupq
eYYzSaQc7UMvH+FmmAFERmwuZGQIC01cKeZpm+XcD1ewkqB4sTp2nySiLfdLUmgZC1df8WQldj7g
RuzUEM6dCzPaLmyXHUeRYm+RTAcab3xgyDEbEWkp2rmEjfOK1q/eMQ8kLbJaVHlE+61HOXhyspDs
QvMBlAPw0GMV30186UFVHK+IbB9kRW3c1+34ra4AE2qpl+8YLiZXpC+5FPMTVtehmqpHI0X7YOme
uZd+VVwT0IA/GGNN1DDO2mCeLQExd8LZSaOWd6VNPl/kLKi42YwV2yk3xuuqXsbQJuwLYbxKbiF0
xkiwvbxrblSSKidCJK9jogZH6ZoUCwBhAyDS4YiuT/TvlJuZD8Wz8FppPzRD4hKFTIHX+B65R3mQ
VmxEchBLV8zrtI3bEwGMuo1USatPOUeVXzLI6F3rMKSu82L62E2iRZJ2c0DTIYxvKIviSNcwU11n
2O2x/sx6l2+Z78gIiMkkNoXmsTNKCY2G2KqJw8ji/161A72A0Wr7xQHDPDHSBcvYiSPWjzwaByu7
BpGXEaI+eh9V19jff2ZSdVk35HtVice+gAvzCpRg3FR2gKWD+zH0e9DSkUt2yI/GF8nBHStKcGNI
tQ0bNO+ZDb++xf6/2FsENsUOPPTyplNYo4ITDm6s8oJlWmcob4+nz6wrAUTtS6rs6l5Kg8ETTowN
1AIROanB+t5IK8IkC0K0PqOv9Lbo96qYjE3X5c3FttsqYlNhP/VUkdtBqQDyv5EDejTW4rwFWGN2
LG1K76iJGmU7jfv9kGTBrit0882xlX2oik6EccHJVLKeDD0UQPssgVbcNY5/bWWo6cmySeU30JvT
vjRtQk7TgAyv7gZrCk7BgXAtYZrzoTXKllKKNGDoj76CU2TLLdcNEWQBg752LuhvuCh1tpEZmBa0
plu8ayndiFZ87anpwwbzxUHLYiuCMCIhzLo18snVBgpAfSYH27J2TcyOqg487eYztAuz02FURXnG
QshuIKkRECYQrld3VfpDCNc+x3GWcdC2uIEajXu35+AfAWrO8Ps2SwfrHl76xENHznfpoAeXSSUF
0NLMPRQo+7cmBORQ7xvUEbpx6/sV4O++Vw0oquSt9+o8InydED9htP6l0NqOhZtebI0SdxR2cOs1
wWMcWnIFKIL5ql410b+2hONCTfb3LGUNEjrF9I79sEdOry9HAuPB69B4YgNzBgTLNVKPGRVOiAIL
i8hSvpFJkW4nPq3QrNUX4dNEJGzblva9zssvoH7W6w31z3Yc6qIJlWVtUemZYZkF8SnPyGIoehWD
ONVdIMto2jYa26ty2+GqHBN8LdeNm9dcLb23R5CMh6dje4J3obhl/kDC82gzdsSdz94JQ7FzyPWJ
TdY6/lGIi49wUiE2Qf45JLmv/5A1LVo+5NMBJscYSa0FmDygtiay5/uQquHkISANdb/wTugHo5Sc
yKMP6YcHsFacTK+a7j5D05Ks/Ua/RimGdXCO7CWvjvUopmKTTP38gkyPsHcArxbpeM+UUo8QaOHl
dIN3lbqW3LRqoXBsWFPIpe3DdNQ6wgnHr4HRnqUxW2Gam89AO8hPnGx7J9zO30jH8l9ShSSKVU4d
YQCfNuYYO49LA6rYWQqTKKX0OtMgYwivP4Affuhc48PiJN1J4nVDNrX1Q9qYr1ZqlEdrqu13lAld
pCedFQmtelaeb30IQYTgLmEXOYRMPSi+lQB+tLjVvc+uJglhCRkEYfrx10kfC3hX04QHhQX8fWtg
X8YUG8eMnQYpd05vz8ilqsqgx1EOIggruK85sIZQWNh1+fViD+NMBxSJO6HaunrRnUjhg26UJYpW
J474qIR3LnJH3EwgMhKcIFoTmkuRGSEZ82W9nXxM6NtRTwUaYdc/8h/8UVH7H2Zi3tt5w+HhZ+kJ
C1Rxmh0eroYlv8eFGNt9QRLUFj2DHXoEwaHUVKclAyuk6cYzVsx6U67O1NFcZ4GiTjZzMMJQMlzU
EQ7u0TgznL3pUAn/TLgjcHmSpDGNB29qvyb+clJc8JsyEzqRvtqZFDBqnRIRHcCYEwv4YSd/D8IT
DuO/FpQpFmWMQVSmCD/s9rpLprsgh7aK8TIaSbzawpm/a21RRwxmvCOiZYzC2t9j8jxsMTfStF8y
w4YxH2sikpDtN0mJpDzVRbLNmso4oFvXos4Z+2M9JDqTC6D2euG8i9+j9PJYZpu0mb8WCfF/5jBb
O4/MlTAfrG+xMxkP0ndW+PYsu81nwp7Te9MDZx/uW9chPk1vx1PXMozSDTLWYs0+4wXUmLNkGXpU
vSgOgVuf7aHsNzGhjUQJZjIYCcMw1tRrPS1OLc9HI1gavMOzeOsNcmkd37YqxGbL8r1A2ao2xlxo
bwDhuhtPL7VDzgMP2bfnqQNU4O7aQ8u4QVaUQ1PJklMHAGxLIPP8jTqLWysR1VuWG/5NQ17JeRlS
tO2Z+/Ez6S9Itf7UMoa+WxQJ607mAWz7I+3PNFN7uXTKbwR77N/T/oLBEtGyBO7uZ+SfWxBEKMys
xkWFIHeXCTOlX4i1i4G6BCkrD4NDFk+Pc+I8USE4P/P/knYeDtwH89btCAGUgf8sfZcTPq3NB+g6
YtOn1o1v9PFbpWptk1exjyxyTQVEQVFoV9KkqLn+jAZsh4nYb3Tyape4WKc7tCXjyUaJQW7LgN53
/w9RgUWFiJKVYU55J8mbIBOm6Z47YSMOaH0fp0HjBWxCESvvZ5HHIFhy49Vt0BteJBauRzKGDVQP
7bi8jAWkNm7jfxIuCJKwaze6kMNetnV2vQg81BEPrCAcoERSMSF+CA0TszaP+bUS4pR5/SV1sBjz
4QBSrwl/jR5MNKDpgHPVgzOKgeGTXgg3pA3z+SQ0Ui3MHrtJSmhYhC0zUREztfl+LiZVbH7JIfR6
Gm98gOWGEvTXMEJWBHczKjGWtC6rZdxwkSNGuU9AUt9B7TFf0LHUKnKgkNOvO8Zt3zYYeAkl8+97
p+N5ylnW3JaLhrUWJfcJagBzGXht/rmbteGlEJp+0Ss5703hk3gxTr111zsod/5pmOHQ+xNqUoth
KLA87tKm5lgNK8evCdABRR9l/5BpaHVBkl+Y8BNU+w+Zhh3uh2084NqLYHjewmhEbuHOwtwiNFWP
OtqCU25zVEI2mD8+8w4JdaNQW7BuR5+hh2kABydM8qx9GV0HrDvejShpbB5mXFIRzU5GPkSPykuT
vh4yGr3qAAgdJ4nKR/RucS0IpMCZ6Rn6dbM08mnIybwIXZVVUapJewPZ/zNoFjlL0YqLwyb/UKUG
gXPTIvbopGysMAWLWK2Tw9lfExSZ3pIA3UjxqFPfXXdNK3cA+60D40x834GW3s8pAnMYIPAQ2GVs
IE9X53EIvmuTYWw5nOKDm+KV/AxWDCZuDSs3023WwtBLDf+2Vq46ytmZTi7YRDiQoOYIqjGQsATe
hnlzB1g9GM+feYu4177VvjK2UwxkIffnNxCI6ca0ydGJcaYjoo0hwrbd/KxlFrktHZGun3mMGhmb
+3Ri9zr9EcrYFPVsMmjDuW0pI3INECWD01DL6gs00NLGADqky2HulAtYy+jHW4KFmAMbARkKv2Q1
zikPm9whHod51lRca14bSYf1zR+hjUbhA/pqlotTLPx/Pb7rcdvcyKFe0UjFc9CbhIlwWKPc3Wa2
tURMSt6CugPJmLDwkOiho89sx9rTmp1pFPZB2hUy9vx+8aFREJWIYh1n2qreubEIF0bf3L6Ivs1v
0fMfYs2EpdAO+2mxp6+/x0BaOl4KfaFC/nMWZBXk7Z0c27uxMcs51BufRzuRMd1qQLrxLXI/CW9O
jy0ajmt70t5tzRvPJOV2Ycf5H/7MisSN+GWQzggrUl1PAphYV7Yv/1tb/3/W1njE2eP+a5PQ5q3M
Poj1/rNF6Off+m1zTaf5N4OxGWJi0/zUGP+xuTbtv9m6o2ON07mtDPtP0CTd8HxqMXsFon3ipv/u
EIKnZPENWfX8ZA3+V0xpg5/xq/hYd2Ahr1Wo61k6a+t1S/8rMwl9ViPacVSXWloQ9SXJsWFj5SvJ
0pPTHd6K+ZQrZD1bXS8GFH729MRGAzVRH9S/XWf/Ej1trISmX7bo66ux2fOz4mdfz4JqfbW/EJxg
fYoiSMcJJWZtXJICJXM4eo3LQ29CXBhO0h5fPehnZJtVPllibd5BBYwXnP2ckF79HgyDfsP3SKne
ytJ4WhzNN/YEEcQ/jBlV/n/IrjRXcfZfX7HruVCvAqy7MBn/8oozL+WznYeLpYCYUX0u5RORO761
Q1XIOHGCOpVHGaopRqouUcJzoVvsOjvmYt3UDO/IfkAQZJogwmbIcHQSjqBPodc5dAKEqaW3xRic
KgLB+4iZbPDcp+1VgY9SbTNsN2cc8FO1/+Uqvv358n+NivjHj8HDwuzxQbhcG9bnL/3LxwDiimmB
AEv0mT7XJCgv0CKvjg1Rj+oWRXjwIGKj/PLvf+x6rf36Xno4kQzfA6HPtci/1pf1y491dJXYok/q
S+0vxgWExHipe4pUP06f//1PWhnmf/1J6Pp1gGQuWV8rruzXnyTAEGBuS5uLL3T7rWUIXe7jAdtK
WIh0S59AAh2zf7/Z5JYjq/900fwFVIZwiQvFXJMxbNfldPjLj/c8i6jJGub3Kjh6q/KRwQOkm3Lv
LFVPeQ2Dctb56PeybD/F3433YyiD/iiD2b5WrtXp4MLyhn4cecaT1QkTGDPLox9CmwSzwaXyNhAu
7e7gWC7TzH//7v2Vob6+fm89NiwMEtiT7L+KXXAa1Y4Ta0zYY9qVbuhpg7ViQDPJ1q5OTjLNim+J
TzqcWtp05xKCm22QeHofA+DmhkzExNvYTT79yCB2vU8Ocr/Tv3+RtvMPHzK2DS4ifB+crdydqxf+
l8uJIUWm08lb59xuRRz40RBgOVSfYMNhGsdNp1qdOfPMwzNNUxS+Rg1tsxP70mYlAruqugf3BTTR
K2XyIlkaHsFCMitwWvHkrpzFuK1jIOorfDEbLLxMcd7XFymgM7YrpzFhwI765hPfaE5pdXBAXd6b
eXKLTBAvUTl67WUA/Th8QiDdCR6kkc0mZ4M9LgsLUj+/LlPYkUBB7VO68iQhik0B7POU1Geu+Qy1
/wqflCuH0pAQKalqvlOTDA/0QuiEGJ17EIoJqCHXxnzEFy2LfexpVP+IbONvARrQCQhSq7GSg4cp
RE+kdlOLo9EG5Xs2CdB2MC2LB6ZkijShlayJlRlGJO/D3kALddPKSm1tOqedYSiwnARJgegkCMNv
N9NK7qx6C4anCLAxotmLDKMZDjxqTOaZK/fTH7zyCwPC9MrsAvHgWAOcmCDXTDCT1fLm0+pt0Z3k
C9A2ts0aRs43cyWN9skKHV3MFUBaf8JI1coltVZC6ZyssNJu5ZZCsq8ONV+KgmrFmrqfiFMWleBO
vVgyQmlWCCqtf7yxPtGoHZDUxF5xqRJtG5aEFaKacyWx3/+EqyrLU9dusSxlfDfKdqgAwWTlXHfv
2ONMc3ntpaY80AFBx1HefDfnikFFRxjXOAr9glqiKtQpyNplPwW4yI5VtyZK5ux/HnRPs475bJHV
OPIZxCFZANhJl7Ty/aiOY56HwPjB87nokPRNVw5GfJO2OojBQzF7EkKBKoPh2u0HiytKsvbt5Wbk
WbiDa5fHN8idLZflHGYELjigKNWuLrMuWPtBm+wqNWXuRouR45GfHUNu3TR9jIGHNoG4T4nVqNr2
MVUBCMCkIphrcTgxa8BwNMQp2UZAWZB+3faZxgapSTL/A4UX0q1Ib8xhn9n+6F9ITUniU22xz3Nw
qqLyWuZDj7quo6NIUtZ0MW1TCy22rzMUEm41H/S+r8TGMec1/JWFYbnvCHrRNmsyzYsmKsJTLcsF
ncQ/unZT5jrgR6a99QtTv6A60mIO5bZIB/d+YeVh7WDBmgaKrZSZNf5TMx32cTcxmORhbJ1IAjeL
3Sh4BewMy2TB4KgWXADkYcpz5WPB3GrcKh2gLYPhEpJD4uJiC3+0R74XlBkPXzDr5txafhCfEDCA
4AWwoaCpao+QW2xiRj0oGmZRtFYE7i+OljFmgkpCpAhumXnl9IxZSxhRJfJFuyLAAeaeiAE2emng
ia0xp0tzTDMDFVoRrLKO9etooAAUcvkkVrtRMtOWcFCZ9rUj337Wwoz7yLwYCwkErPImW7MeZ9hT
48UVASaqmhz4szPCg9sz6y74C0Fl8W7FWWrUr4tR1ilAsYqMpl46C1zIIRkebWL43hxFxhvWNC7e
3VgrHFakEAJgrrCKVlFpsa3ZYJveZlDVyJaVVBY5/umH3nHlN9Gl1oHtYRKToOUwmK+hiRDEXDa5
AqxDBNSihGXf9YNjPBqDxlewaSS/dTBmD0uHWeXZoUNUg+EMNoR5k2le8PwzahkeIrm4HqKa/lbN
NlmwersSpVNZ88KankP3iidY8IzHhqu74pTsIgYdClZwH8Tmbd6NRXFv+mCmjsrO5XgeFN7RMMZm
dOsUGlFODZ4HeWyahQhZZVbDsmdJsP7y60uXnE+8LlEZF8QR/BZji1MmTGlpl01QTNw6okTPfld3
Hrd8N1IVJPwZZ6o51OlNa9gz9CpLpDofN0D/8VxpKTpFFPCt2mFt1y1kiOg9+dS5mTb8RhwgKjDW
Onmoq2dIHMHJx2HL/ih1Cq6LOXHfZM1WIFRdPt9bg9L7q4QyNwckXhf5g8/TYt/XunFpg6R9tXUT
Jxwarcw8NX4SjFcxLP8pmjuWnRS4MyJTk7cV7XY7fy/KwrlV4xo/1UIgKV4kwO3+UMVa9TEvwXqG
oLIGxgFOBDOMOac9u4UqeNH0uNpVUiQthDmOubmT6X3WDP1VUDF5jxyzMxOOPQeV7ZSawTNpqFOy
Lc16zQ/WYis42nVjtD8qDuT5BL+Be0OuJ/Y2dzTeUYXGf8tDhlQ6oxux7eKGH2C3phZoQK9r869d
MAWP2kyZflqCoTPeh76GuFcZhjcdM2nyrVRlpAsax8TFv83HgkKkYMi6NNM0nNXslQ/5RMiJz/LD
rtSEjVOynt0UutEvOB5hgpxrl7hJbdBXOVFbV9NVMkuRbtDDVekjlQhD9gCJI+6PrJ/CIoX/FgZy
Qq1Xx3P7gDnUyL4YDXYP8J1UYPMTMhCSslPIOR3mJrYJJy0W8luaYITblB5DrCPAHuMOs0FMBPLY
9ujGIH0tITTM3Lpla7jAeXQFKqZWTDroSCO1FRrBXPZbmQo+NekTj8sMgu0Uo7weOaSyFKF9JVkH
+8VvufoLW6HdnZkhMUtndNa+SGc2HvMUdjS3QxY8c61XyJcDENK70RRBvvNJCMUNPr6aWEZ8g5iS
yXtyzBrWu4RcYJ/tuPSn+zbug46HO1c0GgmLT5PGAeZ5hpObWJdOpNatqfTSJb2vCfi9lNKSc4Ge
S0ZVz0QFSxqS2HOJQ5U2Epnsrk99qD6INnT4nTb3/ey6AITtOPXOn1Xp/8Ba/wGsxWBhbeb/9Sjl
pvuRNPWvXK3f/srvcxT3b8iCWAoj47foSf+ATxvMURyXPCwkvYRw8VW/u7htF9KKCYUrALm3grX+
cHHbxt9oDOheLEj2no3X9b9xAGDl/0tL6diW43pwl3XTclga/2UQUPTjUkgYpbd5EWBh21iGzpCk
Swr3JoiFbd/ZbksIYFOiEtgRRbKWVnIts4p4aqS6tEQ0CNJqkctTekAauE99wgfUi+NPWqFvXGBz
oVj9VclS6/J2KFv9vWJRAWDTo0DyaV9SptYmjBdQB01qkry8bwLWS5Qa+anKa5avBEuxOVw119qa
jM42MDmxkWrDpklAKlKG3zs8nvfJ0iyRFZTMUgqGEji03HFE/9+htlxKgQyTBZn2hH3zm69Qk6D5
QOxJyNfFxa92zJYlv1YF9E1vcsavMh9NBrIicMm2ddP7zlvvt75R8+00LnHADkRWqN2xgkMPHBd0
cn1bCpbKaXrVYrVKpowI6ES63zI5DU/95Kb5xSHpOurxPN1knQ4VY85Umm1Kd8Zq4NHQhXGgAmQJ
+pDND54zrFuFWMxfUNnWISx9JMMQkJMHZiFxECILBKKBB4Pj3Y3Tq0Uq9QUgHwtV11b6ERHFtA3Q
8tQb1oeVsfMGF10/olzxwvS62yRJm1PbeFN10nhiNqHmwN7aVPHi3/iFZK9slSsaM18yE5u7gmTM
QLsn7dQtvfl1GOfWveU3MXWKQehTMIxTFfFwp4TSmVFXWp5+wC0mUDjJigNiT8BTCUI8jHsjbLTU
u2sXjl2MkUUSmfPQ3BVsIU9zYxNzy5rqTnMCua3Zg51imxlPSGPivksRwO1m+HjxTGMRYTo3VVqE
yRz4xq6tNXENxiWfzzquQU+cKPElkuyAdHXwGbwRtiADg+iuW7to0+ZIRYm1XrcIGweP4RMsDQW9
J1M5LkglDlOcuf6qCmE0ggSMdw9FZcJntTAceKhEDbjD01Qgnstu8hDSN0QizSm4s7AjDgwwqFJg
lV2sL80pJ3QxuHbpFd5JRZlh4pQeCa6lP1faNW6ChGcPrsxLr/nZNQze9MqNa4kWO6WjLXo5bmcy
YuejSmawLDBqmKxrpaunB5K14HAGOkpoJNDzgN969dse9DUFok6y7DZTs7GgTAd5FzZdXHFnx74H
UFXM2YBEvxnJsYDlPl0vSzaudmDb2jTwQpA20HwaG73WuiXMNeB0t26tZz1kAvrvM74MifTb0fdd
4aH5SEjW5oqzeXznHt7xUvOyCykl5bTD+QwLz8GQ1EVV6csvZtY3+yFQLYA0vb9HIZgvd8GofdeW
oOae0liHUlwgBb4MDWSo3dCm8P4SxGlfFJZHZPnzmD4ui282extSer3nf+YYITRgbwdOovnBbteS
GEwWVWVWlqa7RwlEYevlsXVkmNx9SM1+ckZ3FUoRc/EwFeYkDhKUTHPs4llFvtCAkve9fl4I4biz
a8n9SMowiOs84TRzRr3GGdTm+0VZ/ilHFV1EPt20ulYGaU941usFYHNX7H0/7rekgeCNzfisml0C
9CgyF9u608SsTztrTMvIDXLzqnFriLR+TnWkkamRRnaqjEex2FmkW6XJ51yw6PmGPDR/y7FzMVUr
p1eGDlO3RQxnc6/ZagJpwVinMlxtOHYgDDalNRKzTfJZ0l3xBfbIIAx2feiYLtTX0PUXEBh2rzmE
8sy25wgdJXZps8ob6eLZiKNgQRucWDiExMT6qLMa1pzwRNG3kZttn2kvRwp2ouMeDTS3/8femS3H
jWNb9FfuD7CCA0iCr0nmoFRqlmXZLwxP4jyC89ffRbncLctuK6qfux4cVVGWmGQCIHDO3ms/4Nt6
LxjCHXEtE+cPj/bQwZGje+PYiYF1IJyDzuR0SZAeefTl0pHzo9khxOppxHUbwsXPC3SC7MPcwrgY
KTciNFicdC+bynpsuukR+MRAw5v4HSMwErZdmED0jpP0QDjPRbGeYZbZUIQIVCDrK95f0Q2gohCp
RSrymXN88fexHlczh3yg6KO8FDIzvpdS/7efemM/5QIz+9N2ispf1X76Wr3cUH3/mR/7Kd0k5Qqy
A35cStAw7P7dl1oDsMDQkLQpvqd5/Hs/Zfylk4K6No2oqdLS+vd+ynLYTxk4MNkE2RYd8H+0n3qd
5bGaMqXLBs2VXI4e5lrcfVG8XSHxKFKodxBY06TejjYZa9NjO3iibI+pDnG4oTsuZZzu4UwgSTyx
XSnGbVSACXA73hwz4Koj1SyZWRelRs8B4iiqJN5mKKGJiFN7rBbY8faosewkOdnROOBXB7uchjRz
OcZ44p1uwzrBVxT1RT/FJwNZMqT9zShdMjCAQfjagIm4OFrsIjjbWWOezBiwwkH/wOsk7PyK/no9
30GUJgh1K0XERMXr3cfeVZJ0xCh5HGughpkI46m4rMz7vl20mXBMMgP9yK6o0v3Phvw9zO2NWUP4
Odvy/3wIoYzbtcmX7v+qp/9jBvXF5587u99//u8Z5DLgdY4WyBrW48jz2eIH6tf9izoA/UadYuPz
RPnXDLIk00QwWD2LnY5wHabxj86u/AuIvoVbUzog/Ez+1z9gP67Q4Jc9LrhV9JZJYKfNxBS31jt/
OYNmowRRP0/6AYcsQV1PBLdeTXN4lq415LE8oN47koG4BZ/6iIZxk1oqePHwftNG9F51YJ4/grV2
uIhApg1A8t1PH6HCHlNLGemHqp31y1A8znSE1JBtyX2IMixGeteAYqzZKoo8vKgBze1dU5RQwD8I
OOdLHICGIeiWemZSSeIL2Dq61KLWCC1hYxmu04DKD0rk+osAirJKf0Hi4Xf+iO4OgUu8mWHWi2R+
p5ZqnxQkrWrb2fYOAqg+gNXMOTX6UM6bRe9IYNBaZVmBTvDKbJUPMzvVljFx4Ji0KUjTIcb4POpp
FyTsq0Sn1nVEbhKCD8C4yo1FXu5WZSewCDfwZvstEuUN6q7uxvE+GJa2VRHISsUnAORKJ8LyhYMk
H/Qj55xtX+UYTgqfMuPtpJGUh/RuS2V+O3T1R/AN+j7J+2vKseepUX5eot7v0sxvnDHfo32Wm7FD
1GaV5ZdiEjq4Q4ICZn38Uq6AdqdXp5JS7QbElV87qFOrZZdk1lVUpJH//K3/75X8xuLiItp8MT9+
yZ30q7L89qVLvvTdT2/l5x/7saYYMMIpvzkuDqrnReVfb2XX+ssFUKLr5EsKaJIvqxy8ykEZmBQy
fgDpfqwpQv+LpQboOJ0HjEnS+0dqEbFyFn5aVOjO05mHJkvN1NZ/qXLQeAGnh13vUJWREZhxAjtk
KbEQdd3j7GSfJajGTV1BwUYogJA9hYWKZzijBpvVODnlvRxkdtTyLruY+vw0SKHQCjsIPlrUVDpM
RTelvTmjpKcSUC471LV6ABEGEbpsvF3tacDlnN5DQ2ve1LxnA8IeS7adEndB4074Q7kmTUbOSySM
gC8ncSTN1OOQe0BuEnSZdWX6jp1+drRaD/KCv56tzACyKNuzemgfDRnX/mIPFmd1m8kaug9ATm9T
y/iMtDzhZ+vHvEIZFHVkI1curSjHvKH6ovAdcD9OPXVbvW0eHSNdZaN0lkaN2ytpSWCDwPJE2MpZ
20qKCl1Hl4tHM9B1i7rC2ixp9mRmGqpC8BCbSrYq0Bt+aT7wCATJzdwCj0GXZ0WiVECzitw9nc8w
1AKeVUh2SR9zeE0FweJYEzn+NKitCbu6IbsBHSM/SXwHy5YHGIJgBmBhM4+gzi3Q5Z2x3ERVfuOB
Rt7mikvS9LLPbQG2HIUQSypFrMCqnSzQl+hdpmhLIpkHgVWVT3PZUOlHb+3bIUe2kUgNjid59CXM
ic/qWu+ed1a3fcaIK9AMGNvo6NKKkVh5WO7b1FP3oQwzItQhvnGMWnb1Agh+lDw9i9o1hWD3TBra
/fMgSRq4DrNoVFC7jAN6TjfFIBO/1b17Csj4ETL+KHT7Zkj4UFGaiTNoaGwmU5JEKgRzR9fjdMTB
i1HU8XfJcL1MlEEkYcXrw1159k7o0Hml3r8h7pRah21fMp6fJi+DsETs6yYfk8+WcPnuF/4rDRHN
D4ZWBmMnle8OFT+zsoCVweHddOvlQm+U57eqfXz+votIljCCGVbdyP1GMUPGXS3iVcMLimN0ftSN
6IlJzqhmq0nrhtEpXYZKtc6FqOnmdzmeKM6a6WcLmDHR9B7AqDpLLnselyvc+5lm53ZsmCeuO4ZH
rHHLRQx2zfdc9ehm/ELH5RuWnO82ktn4/DDKegVpaPzVOis+FxUEh5C+zhGtsr2FOFuTeKXC4www
77ZQae2bRMluRlzy9NDregdgAll9VulB0QoeqT7wGaJYnUulTfsI6dGJTJuE3tRibjOXSQkO75SM
abkauhllxDDTuiyzC2kyUZFB6wERA7Rv5yjf6swT4tyTmyEmvGqdXla6LAfdoNQ4CRJe+wq/VdVD
PNQLvm4Re9kxivVyP8Fp2g7GOg2xkCMe4LvVCm5fC8uTM5AxEBkMgbKGzWHR8fCfR/niZsuOooO3
B42WbWl+ejuHGBhsO0jfnwfAOsKZ4jeJWIDlzyxjwFU6LL/eAnqEr67rRyz1LcMIw2m3ug3DT/Ua
LGLH3OpCN484HEM7hJ7F6gUOAzgVX4GRPcH4s8D/MXt0jdkMtdbzzdIIj3rblyca69OljaFFjuln
DVA9KQnkKWDqXvHxzIh+0bVDZDNPK2JZTzOd453rMMjKwipPmvK4esnyhecE2CqLA51hGidi78X4
JWH08cuMEQW7spzV72sF1A4V9WDVno14/9Zut8TPUOgHwLjWVssjFsXIYHEb+ergXnv7sDdvYsuT
+8Uo5z19Kmy0YsBuQOqnHw58hLE3mEVuXR04DvGHm1vf1ybTm0i8WyctBfMBXiIBDsiGr+2WIdHa
4sac03nvhBhIbWSCvHYAQ8zNVCMfSfj+KLoHyCNKpFNiIrMG0rOweTQzM+D5WQNwz/DIruQNg+9V
lKg/xASIQZM2S+AKkXNzLbymQoq0oGryvQybp4YCpVv06ZZJD6w4YT0RWp7sjLb9InXN3pYaKpiq
cR+Kig5fpsXX2kidlXhgPAxU3qlYE4SuEfuENBqtydbMRqDJ5aSBZ17y5WNm58iGHXYERChirdA2
C+ibzyZJYQF7X8/2E928t2EHBEqOdXqB6KI/JqPOV2jpVF42YYSvcpvqpLMS2djBeBFOSF2KPAF3
16qJ5OM561ZCMjKLLUjA2vCdptGOddh/0rqq+qq84YtIdHbHkTVlT7KxtAXFDoYX5bP8j4eubKsd
jVmqtptWAx1Spy1zPkWyHES8igL0reGFN1aLtsPzM6pLpIQSn5AnVHHAt99pj3Mk8Dn30ZCfwtiz
8Fa0ueH4+COb5NIeHHPeRiZJ9ri12D7ErnP/Yiv2m6PK65MK+xpBC4nDiqsj5nzGO70oN+DjpGhY
tfikkhnS2hI/JRkvFwsSQN9WFsOKWScSRvqfr/uqaySeryugUZpofV1Lf3VIQ85nzl5X9wdjfF7s
mINWkn0tRw3Dd509/flqrwSW36+Gcg/escHZVb66GiZirB1L2R/ymQGy7gQ8Et+2EXDR7/f1v0PA
G4cAtGDGH0sMd1Xfxf/nf2oBMf0cQv/3j/44Cci/8OLo1Acc3bCfC21/Fxek9RedRvTkvFOc7//n
B7Pa/svUbRJITMoOgsMCo/xHbWGt9kkY0zZ9WNtcAWr/oLZge78UF9j9U11AP8vnoKryaiT1iZmV
mLaqwzS4xki8K5UvMuITbx+TJL9zShM5S4nL9cajRU+STUKm5ehMFSqBmAJEa/WoAcLEek/G6nxd
OWZ5N8Bj/OgJY7quF2sEqTku9qFuV3UKRyb7PNGGKnCzkh7GONHaCjptSnGrciayTnQO40uCIJg3
LNfWsV+avNk2GH6WDTip0fAzCu4T/Pi0fFIFdB52WbPYZZoSV7GRTtdk7QlfqyaYGHqjWUgc5xVh
4th4mTULZdgZOAikGNXsXJhaG9Z+Z9Ly6BFGkdogrTNvSvRyOyGh+6BT/vYCAEHdN64C17gV7JL8
sC8Vu6y6gWbqOvm89WbbOpvC0ml9LFvgbBKiJw6JTmkJBDPROglf+MFmT0mPyEbEYhBq9HVx7Ibi
pzGq9/WiufxePtl7UdvqPdTR7NYjtBXmZBJfEcxY3tdKVledaoeZtCSCfgPRm5i3ETew2uTQ3QhB
NkA0oy+s5Q0CkHnbODUPku0JYAR6eWyJRDq5Nwi56o9GJOV1mFdwcOGw6UYQeq6gtZqP1c6VVFjs
xT2b6qK+yhCQXtsKCsopRaB7AORWk8zWEMznJM1+iePxFFPZ2E1I2As/scvqzjAaeaMJRkuaxYXv
EXV8KIwIk3jYGvdhxRY+mfl2eM8iw8IbQHZmM2h3iygwJrqpQbOFjIcmz3pUm7TrFfT0ouOeDYvA
u6T5PC5F8wEYtPm+1meact7SkGJsR7b6amgFaUOAwXi/Afq5mWgtQlcQ3p3ZJtENGbdwLrypJQ+F
0+FHIlSUogREcwcYnTZ+kksm2S0awKBqy10DI3Uq0BOu+UPoss2FdzGb8CvDXjuZoTaMPkKiYmvp
k6RSpQgb6c4QZtkjbv26v3XRCGQnjFPeNeGahrUxWsd5B5ZTXMRK08fIp6Os6RuZpmzrfMdoF2sf
ETDkhRuNWPiafSAPoj3MnBnlh2bAXaB13tj4ce1YId+PRsiU8Ky+WaEEUu6wmcLwBAnQanCxnLqH
Rdw0c/LerJXXHW3+admcm/ojXFPtDq8kRtwsvHALtEvJ0Kn3cVNcsqWKTlRXE+8LcqsUN5dpsQPS
jhF5nWXgwg54Z1t6ssN+SumO3tM2bMnWokBPtJel52dU3MeHpMM6qnlxdaHSuNmqmtzJ3sA4mNcm
GZAp2wokUfH4QA5J5ByY3tp9GVnhvmrbhbazbbHRhhpZB6QwNShCJ5TD3bPRsuQzHGCnAhkaerMP
ZjgR5xoMmzPAyOB3vPK2WuSpSxX1UqhIvgew9jgmKW7giZqHILeRxOJpT69T+2ovrDSwfn1C/faT
NEiyTGgoknXjXqp5uoPNGwUwWzGhp/YDu0MSEMHEbJa5r65wGt5SQAVj05LyzFY8DqKV7j/k5BBj
9oetVbLRSu3yXAfy/C2d3Ut9McMPTZuNh2lsctA6g7xKh4pg8EygYs7VcI0y39o1FZ3IMYnnvXCW
y6SRM9J2smLiGJr5TITpZtL4KYMAMT9p26omLmz5UIWujfvdvVrqFhhSxkncJAcus6p2zxGy3aWO
pl+0bThekZpKIUFVnz1WW+jKhtwm4RzuKpAhZMYBOKwMszksVYUwYxi0Y1okBtHRM7h4N/pYJSas
MwPVRubOZWB6PXb9rmrR2jfjQS+i7l0K2piBMWr7qJ2e+tbJ99gh523Xjsb9YJjhRyuzib6ewlic
Oako2E9jvjjrnWrMDlYh7POyIXoOPymmoTqqkj24cnGUoZb7k6a5Nz34ln2y8GpKC5XsO1sUjApn
cS+JQig5m2dLkm5lk3S3CGfIeEW2ubWQbm5598aXGGRBMVerMXGZkuyxRhu9M/qhXZOe5a5Qnbev
lqH+gJFdfw+JS9tiPihJcygXjC5mdT5T6KVfWsgbi/9xoZxJu1IyenCjptCxmzf9LlKLc0mwiEEV
AtGpcbSnNDp5WSE9QsJW1liX9K6fmaC0NpR7loB0gpld64ozRAZ6aYVE09CKJssB6kmyd1Er7F2w
zketpUTU1hHqHq3XHrpaV+8ZcWUTJP1Yn+tWe+uEaXUzLZ1+aaVZGciOJ93nDAMx7vTJVP6ERPBg
mm24GZTQ6PK76TdLieJbX7Scl2ILiTgQCurPrXDmY0kp1fJTQtCCtWX9rsLxdcvxXH6dAOdsa2Bd
pyY0P2pe/0RqXfRIwhZH9LnUfSXsd6WwNdgzKvOJ8wR8YLDOLXMTvotaAf46/Rg6/RdpNvZ+qUS3
WULKGOhRHueB6PmOYMPAddtPTZGDXrPgIMRTtm0Ns/4WhcBPMxThAVGM6WEw+7LyTbju28UJjetc
OWtBfsxuSsMhZ6ArAae3/ZZgPhhtJhqlzh/jdgRIbhQLsalr1mehvvZpfI+mmq0U+4tksfDOW0MO
MTxdAhs9YoMgi8U1s5t1M9OgZhYtVVPecjDmwuQT0vB7zXSqwBob/WNskpkI1tH91hrtbT8YTyFB
20R1NL6nuR8gwFIuhZIJE0d3jx5081ONd4R8q+YDGi/KMl5/pKgCfDWu6+1QNogrosE6pNOMPn6o
z+wZjWTqGO+Scc5OOWMezKZjcKxV3t5Mu9iv9XTfDnl9rLrpTgByXhOwaVwOtt/H6fK1Y//pd1Zf
3aG/IXlQLTzrsLDmgCP3sLWdCmhUielg6quCM6P8EkbmowGx8YPe2NYVOrLcJ0fspjE6xpX9pTBB
diBTVds6TupzuD3Ved+Y39xi9NkXfIXb1sRBz0fyDfocB1mT66WIIccFjUBnkE68Z8fi3hraHGGv
HdMdEo/pCrRHeN2GFRiGKqjydp/EBCzMClaoWzNEDRmhPprMoDVS49Kq03cTvv1beN79voYqQGwY
gNjbPu5xinE6dweHu4uqjeCVftIa5QTI3x+6NNmvm83GKK/Al0WIhr1zs66e0CgdGhPMdKzpV+Go
rtYIgjyG7dMqkBN18bHNyYdc1HQ/Yo2uje4Kd8oFu7XE5xfPzHuIEzMMVvaAPTiQlGluS2I7Axv1
DbJuV9inkpbfySma0o+RY5mzS+lGy4rl2mzL7Pz5iPm/g98bBz/D0NeiwX/uLe8QZCRfP71s/fz9
M3+f+AgM5FdwfsMM/Hx4+7ciQ7or4trBjYzpjhaxy8H+x5kPRYYONYp2sm7pJmWMf535VlksbSQ0
EBh/WCI9+5+c+V5XSGhHInEVBuIO/lV/bje/qJBEqKMxwUOSMc0ePDpBF2zZhRl7J9ETnbdx7bY8
ZQ640sCLKQa+eFa/qc+8qlwgql37W+hUEIZw5l3Vvy+b2U0TLd6Anm0/ggreujOxcUZi5iSpJMXh
v7iUJ+luuWI93r66VGux4TNAAu2FQR4pyjAC7BWpFtg4m//irniUnrXmPdK8W6tDL57pYrCa0J8m
uWCaWLDRsgdt12V+N7n92Z/varVkvnC8Pj9Ai3sSusWgsOWru8I+3WfwO7u9lyB2HWYTm0nvPE2D
E0RlmPpuZWmrboUcOdwI31vC/9HXzRj8zcXXegWjmEPLq/vsiLAJrbrr9lolHEhnU7wtDUhCf77F
X8eIbTIuOacIxwQj9eoqKpIWMOWwJyhBcKAWZgkjzobhOmxZSeGM/flyr0zSPFF7NeYj96aviod/
vekXX57dDCbgqq7f0z7rsPG031zLfJIRbzQjL5CaIjP68xV/fYy2aZLmSK93LTM5r4ouYUxdW1pV
v2a82GyvPYCGuldt/3yV9TH9PFK4CmoNT7o6ZXBrfcwv7ouQBJQjTdbvrWSYN5amnagPXs2GSe9S
L+w37ul3T/Hl1V59aeAAoiay834vh9HYhGxfowG0Tp0+k+88CsFZ9vnPN2iykP5yhxxnHQhlGJid
10vZHGfIJUemnRE74kpUAg6nvlJeOfMdSIkiabq5dYdZUkYQ6itAInmsbesALLvaD703bPvJBOI+
uvWXabJg9TuC4NSwa+4WznaElkacqZrljYXJ+M33b1FzQx4AVgd2+asRJxU9swoy9D4Ze8jhAl4M
8UGTPWw1zSJfWhmNX8tqDNim1xD6JvERLM5ET0PWly6oB9AxkXeF2epvzcd/nOD2bz8a6/M6w/Fi
vCYGpF6OFdbOO+zV8dYMYzuAS7BywJ0OKX+k3k2JRebA6JA6WkEFPU4lLCw8pQNprROk2mHV/AqV
bhq2+RsLg2MQltgZSjOa0dyY7aXpLNoZHosqaOiqBSNaWlqHrffQ42586AYZ+h5GSb8Fk7LjQA0m
0GolSpfp2GVsqOnTIZkJbY8kN/s8Ftk7XEb0IgR8u9lash01SSAwWncFcXE5NGTHIh6iBTWFeXjS
41l/r1Fq2pN1oBEWPT9ls3XbSRiHHhFcB9wA3RW/udz9ebT+OkGkbbMxYNYTZuG6bDJeTsdJ0baz
0fbsExVfahn8p0TqZyRZ3uOcqLcAqI1/PCW5ItY5asyrDO259vtiAfDaaZDeknX7NgzPDCVWgfUX
rxSn1sIIjMXt8c93+Ou6LWFdg7DG87L6dF8tawq0fMl30+0RRteQetbAVuhnW2m2c/DnS/06TCXV
ccfUcQSt2rxXMyjq7SEdoW7sPTnY55XWGGfVCEHvv7iKcCTbFEyxPMOfv7IC4WpB3YTXndPq7aZx
Pe2AEVde//kyr9ktvIG4G1IeJaV+fFH2q+tkmHoNp/bAn04GxxdDwcSdCiAkCra8CIFUThYDn74T
hn35Hs/kvoLj9NaytHIUfn5hkIWJiNgG6r+SVV99f01TiSUZXLUXRPyhMvDyHa7lbifGDleSJRZx
RkiQB2Gv+vZ8CIMADpnM1oeLYlmsI+748I1vYM3y/vUzuXi7IK147FlfvVYioWlaGFtqX0Z9eaa3
MAr1Hocq+YKXIYF1fuz29Ycc266fN9p81UOy9h2aqYEn4Qu7Zf4tR9B+mUlaBsv4kdQuqN1JV9/N
JQDSuksoy0fxeCzn/JIQwLc2F7+/AQ9JsMWWnvm/vsNeTMLQaL1iliMPNZ5vo9atd/0ooncxq5hf
41EIQgWetHCdjjdWWxwxgX+SiXuvWsc76yHE+5Nshy1eYe+mWtzqXorl22KH5dGSNP/x1s4IdFKN
d0WX76ge1G9sj9a2169fwYs7eDU6xy7nA1ezguufRscQB8qRPJmSWGM96PA5baweQXaa6rhGkIyo
GoTtnyeI9dtRQJsTNbs0CWl/Nd3lzFoC3UPtiVJesZm5tD+zrbp2haJa4elfcdFM7/E9xV/gzHT9
EPmkYsRBZlHNGCK1M3VVBS3+Qaqoxkg3yOyJo+CC+8lGv4Q1xvg2l4bBUuneuchKbD2FLqF572uZ
tgdjsPWTZhv5WgH9hEbpzpm5UCQMvN6jp+w3nvmvWzfpcBoUgh0CbcPXXWzblG4WIqLaN2n+vgz3
7pDmgbbQ7KE/YL2xT/zNsu2wB+bkKVx+sf7qRAHL2aHxb6g98t0nkNd4nwzkQwI+whtXWn/TqwWG
K62IJYEglp7oz3OhCaMeVqPNSGqj+8ywovdpvqyi+ZnThD1nWJV1R5PH0DHiN4bQb96+ji4IC7CA
Y60iy58vDReazKNUxyqARQ9C0PXkNrfEbT/lbveZI6/zxgvqtWp7XdMd3cZGYZgcuJ3Xa7o3aGpK
EoYsx/DytrfY95AEFcwlFXhrWL7hjL+vknwKorlmcyMQ9wx4j0iiXd649d8OJmwgvFkwL/wi9Uz6
brDjgfk7yqoL9NoFDg/aZKMlVUSUTvr058n6m1ezQy95lahy9uaQ//OTxqOVRVgs+JJxU+6jmq7k
0sv4jTPib5+vQSWDkcTjJf/r58ukyoggjddqzxm59eUwQUIvses6IZm5I5QakMmQXwkSyaFx03ek
GpDDQ9HOl4WU9D/f86+HcukYnAo5lMNzs1/P15E4FYqn8MutAQkOTCSs6O1yQaE68qPC0PxaFTBy
3c7cVFmvvzGtXmOcnscauyEeNvt2EHWvVuguGiBClDrJK4aIP9duq2FJbqPuSuF6hSjkVI7jVz2/
gOI7WkO6Ik1uB/hnAPziuIwz5IHzSD6DhdLI7Lre+N5H/fNT+s1Cg7rRcVhj4IO5xquREePenO3S
afbOFLa7XoBuEKrxSMqxkzceyW8uhZRAuJ6OgUnK17UfwLuqbmBZ7DsiAZ6ENdPzLuOCpomjq6//
+LbYg9q4qNaS2i+rWo28Emq1aPbEZbc3JJo7u2p2w/O07agi/qvQeP19pfwDzm39nrkSZRG2iNC6
Xp8bzYUMyqrnSolFfFTYlfVdETXmlrcbiKmJ+DdRxfMby8dvHyXna4HcyBA4xn6eaFGkl/C27GYP
hgQRrj2NuCYKKum6qd64FJY1ftmrNwQ7DR27GIYxNK6vRrLMiMyLFoMhIlq92TnEwsKNi8VIh6UI
y9x3WmUGDnvy3G+sYdR2nBz7abtMrlXc0GlgciUWNcazUM35g1mjUgkojss+AIThkLEZNvEn4lO1
i8ySJMtFcY5yT2Fpjjclt2T54IjRtXiDPRowtHVrPre1tbEIGmXZQmKjDRHhgb13ehNTJU5w29yl
RjE5W9K8Y/PRG42k+OakFEuiTc0JJj6f4paEtTbJ2pggv8qYz/KS6toe1k8htppeG0dSNCZtr+Ce
q0u7QBwHvrqfwxtHwejZ8d/aCEilVRmNQ+HRvCsBzUQX0i3XLFTbqtJdb9NCHjQU18e21KqD0RJV
AOq8NduNFycPhUKJBJYDXNsZTewI8XFfVdluhoENW6AGeXVKB46TCOO9GjeKUqOXBQBP8PpWA/io
84LAE526Q1GbQU0SCZurRErzkwulBKNb2E3+IpHf3RGzpZHP3Kl0vh7pxt2ViSCsYdYaz73Vq0JG
234eov6MTey0a+TkJYg1I+zceP2WxVcq9fYlnd5qm9PE7JCumniGGmXLd2gI6PjmRWXRRYxJaUjr
Gm2J7G+o8+76wa7fh7WZP+boAG670gHmVqTTQcMLvrUa76rP513ZKMQqbnkbEt40iBjiEob3PXTc
Mchox2KlHo7WMBNYQR5zmpHsZvdmGPTpZO0QCn0VljbSc5vp6IvW3TsEWW89kTh7AVUcKTnt+xRH
+Dm9q+mz24E+Ef2MTNcdPi2NYx8GC0zZMNHaTfIHyKJbhxzwa9uDnmDoZUK8EYR84n2Nc1nk8QUc
NILQXPB0KgkfpsWy97Zm3CQJKEe8YeFZ6InMn9KsZ1OhXD/nLREo5S43WT6dNR3tUzQaNn9kq5oH
NbZoj9lEQ2zRM0INOiIZ0jhEHOASMD5aiDP4Zq9DKW5hE01bY5QxqZItodIrazk0Z3NNH9Fvwyiv
P6I41k8lMiT0F2TUTHrXPjkabSqtg2IoKVjTp65sgLZgXNwynM4QjZhnanZR6UzD0QTnmdi1scvs
+bGAgvRYJuHBtcVd0s+PkKgwkunemrYYPhbOmi4W0TE/G3qXHF2tgbRla/d4SMOjCq0koG8nkZUL
je9hzaZLPajFnBtuk1Ybrpuolbeqx2Q2WurUzSGggWnNBtfKb6pBrkZyWUJ6ZAForpDDk1Awtedk
BFYcZLSGadb1VVPCW92w02xBXFWJ191nlSRI0mTwvC9M3ZoCt+EcwcuURSLFa/ah5tlfNiOjLJ3R
72OhPtP7aAY71lU7x1jkOf9SbScmxDZE7zSrk5zHaFQf5rh1FekwZijGLFiU2X5ARLTTSdsBQA2m
qd67mll9mdwlqw9WRjRGUMiWHvhc4W48aZqDUDlzZRttUGzY2pHyrK4o0jZQtlqeFJ75Mg8Wwj/u
nyV0Zp6a92FRZsnZmNIst8HbXRqEvO2wDIF2JwB+OsaJ0j87esh+0kP6unUXPT+vecl+6VA9OKiy
I5qpo51Yp2lSzp0YsvDJo7jfE0HggOx5Nv0ss5ze0Wcqntq6xcMyF8r4CG+sDTii2VdeadYfAKCN
hA+ped+xY7mXBLR/gFqOuQ+uyrbqzOa4oJDxk6kkK1JY6j1VONogqSKDEJEGIwHBevNIiEjzpalF
tssmrXl0GzM5pHh7Ca1AjLFLgBy9x6YLhNGtRjJ4QhvBWb8oJkduajbEJ+wPkePYfsqG6wzuF6Ht
lJC3nEq9dpdxbioORQ0AdNMl0fDQhONKmkMaQbQgyYmJD4UBM0JBa/CsLuN8HYPaeIy8NL7DKZ2T
tdT2sBJ5nNoDsmpu0V1BuucRSYeH1MmGh8Gc+vEiCsPoKpENPgAdJ0qF9eYkYsFvtepkL/TEuRs6
8iM27ESao1PH8RXYJzR/NCa3FM7sq6hlqm7Lqlh2CxEzu7EiqGcP0De6IjR1cP3aju0rJlHDpOLb
pQjfHDM82VcgWerP7RC1N2JByqcSnneSZvN+gdG1lzEPVWvFfK4xNG9qu60/2+sJ0y+dBfZ21tBD
58kmB5soIpY9OLRGK5pjjcfqtAyq/tzNdfs40K3fLq7bfKmMiACfpY95rLC1wmNENWLfe5366o3K
vhJLo43IOb3oasL/TWSCUxTzV1B9AuNIbY6WwE85GuF8Mngtk1rh4ZXUcKE1aG7iFCEMIaiYICrd
uK+N2b5K7Cp8V0OFuXTsvvrokPwUdGvgNybQJTSQIbCJtHuMDxGBm8e51cMggot4vuZeH4TnTu+k
lrIuklwJ/p2frnUtuuq9BjZ6LG124KUu6VhYTX7WZitoDzVfBl44w9QDyYO/gJFCgicf8y5IlxrR
/sI8p4xVqvfzTNEaPo366kbC9sNwzs8MMgwY5X1ck8EIv+8uKeLhAXMsaqKx4kPmNoJS2bX1JyuN
nTsNtWQOBXiMr2anKA1EFmX7mDfLdC0d1T/o9ZTdJuvXjRpInmwkpLeNGLhQps07z3WRlrDJiK+E
4qkRgjFfk985P+kLwixtAoy3oWgf3kLyE2eNHmPIsUZ+Y7VkyCH16R1MFvV1GSEWHhcs/PFWK8D9
u+iXSHDt43DF7hgKkaKjkY3haBXmO0FIIIAQzQlvRcyRa1P35ECdFQMYIe6dkbTA3WDpdQQjjTUr
vsqztDJIy1qqa81KKeIOc853rSsJH8ixKln6nuqeKqlxZhr0IvWbYmyeSGAwHkQEaWwYlfENBx+Y
WaZec8NqsTxVZlq3Plpn9HZtavffIJ0RhBuCdztodc1jIbASSBTxb0a7wVlu3C9mrt16nc5q5jrD
t6mWzU0XlhT+G7O+7IaZQOM0bG6MTkZXodMgYPOw+eBUgCCq4pWU9v/sncl260iWZX+lVo0LvtAb
MKgJe1JUR/WaYOk96aE39Ibm62ub3CPSPSKzMmMeg/AYuEuiRAK4du45+wRc39KI+5cGM5V5j92m
4x5fUQl3rIBB/mKiFteciaNdPURApvASCHRT/DsshJ3gfemC/iYq63ivikIdXL/kreGxeXaIdQ0r
T8Tpne9i7QWr3D21tYLVQ4Cip2x5V3f0Z2wiVTs/vDD2dm4NJ7R2sUPZDt2LuGj9vcXfa8VG093k
pPNrHKDlfLHKFks2tYsr6WbRs11o1opRPYBLuFZCZyVMM+UsQ33bCCn2pkH/MYdE4TCsW34s2C1z
BFMCRpT7hrOwXjdT43oi83krqcJ88CO70pZtmtr6tFxWlmTZ2FieefTS/qTmudikXJvXZjy2ZxkL
SXiMnDijPiNgyPoPCfUj9OCs5EJOl7xSzqcq3FOTmha3NKDji0NvtfQt0l69ezVNmfvCvG2Syp4w
TI56z1T1uwRl+djQasi2LGEgVVk1vwTTGF9MmYw7MdUHv6JELBwNoHspCctgXD7Q/8q3vBRURAiw
Ltxg3JgbPSectcCwnKyzPO+OuWFSHRzhLcpLlzDUMLD4soZ6w4Q63pGYNfdOlnUPQ0OxsTOG8WXo
+CGDF4m7AfLgCmGaFLmI3I8wDf1neLLFIU3F8wSAY49cmjAHMsqtynSuVlU6JtdpgHCD6fMYOYv1
IzGjcacCw9z3RKc2QQr+aFRcjF2d9KuRZtJtPM/+FcOF+5K53l56U7XjcuIGXGWcTmO/CfdhEYa/
6Ea2X6batW7CMlxwLZTuY51M2Xpiht153Luuyqgrni1PiPtZ8S55Ckz9TjAXrlp6Q7ZAbeqvhVUT
3Wxxn940GR+DVBJVWxFwq7mt1fiPcZBiaCTCBP8WeC/0nPUgaPm0oQN9ZPNEiBB4Qp83BR2KrnGu
5my6X0z7pYd1u+NS3BF4IMLIjo2BTAw3WFCjJ2iPjBmu2uXcAklIB316Ccx2IXTmBFfdrPunzWSb
eBjlcqf1bsvaq6p1MoYWS4uC9rO5Utc+bmrJjGbkXHC+PNXxlMG4dXTZTAaImNQUmYtVYWRcRuzQ
1HUY9dlrabv+3rMQ4JHWKp5YS42kMaTGdBdGTnOeEbN1pFSl+Wpos/wUjql58YR7ajNqiyLVr1XQ
5degTaqrTsI/6NyqYDlKEw5xrh4qSjavKDI8WJMRvobsTDnnEIGRmgbsLeumJrWXCZkQS1W99Qp/
tT1WtvhhLf5X1FbNOxNr8V50ELYz+AhPogBVjBs23vZiKO9nn4mlmFtaMOkMWii/gR3NODTh0SxV
ejKcanQ3SpgdNam5BVNWun51a4yxhu/OhASQbwg42DRNVqwBCm5CNNtm7yVUvHu7Ccp7P0VHXqUz
N9AsGfvPorPpMsV4/tlE5kK2FXbWbYML4OQB93ogtwVvq2Xi4X1LOeQAZCp4Shi+cyzqgCdKONVv
PC3RzpbCAvtJ7s45VniCH5mPOZnmZeKe4nzqPqn67T+7oUNE6Oah/JWTfiANsPTRu9ll1o/8G5pZ
uWBmu2aK3u285RDuRikxhHqJuk/Doy2N+LEiNbLknnwoKHTjTUomHcmIe1Xt3HBE0YBgw8cjsQed
jJWAphN/ADUcxlX0Tq6IrwnriQY2kYU5MRGoZDVQP2r8NqrjVQJPxS61kbi0BIeYiR+apa7srtLF
6zk3mlJZ9MhhjIx3DK9858WAv3Z0R+THTeKGs0FDsx4BaAFjeOEwFZ6zxCQ94rclQ2sR+bxLBo1n
/rqYBhrdWoXRnnp2HTOPvfKXPQz81KGhnG8zuk74/vsf06NDB74e60mCrJ2JM01YOLpXnCeqvRN6
JCUagO2ESLQoQBJLPnj4x+S+SDPkHpwFKQfMfMoPtYUKdIt5eLJ2vbd4V3PbVw/eiKOCt5B963qM
Gn6/XHjoIS0VbtlVh4uB/nos88k1iV/1S/loo6vB9urk2jes5DGflb2XAxjqkjqC+1yEDa56Cgof
yRd3M4AR+rNv3YFf+mArk9fIVM6rTiVwSOSsSRrs/2hSXvOecO2i/SfzBl2Gv6Iyev77RdrdZ8rp
JV3xYsPz3KnuK4VwTnPu0EI+HkK6BOERp/a0LkyuH0pIPbL1Ev2PZAN5khWfQyY6L3Hr7AhTDhGl
ZbdCgLpJaYjimuLAzUOY59e6HEwqbCWEhhKHNKUXt4lyTOo4GCELIe2eFJadPFnUqhONqMwTO+n2
MJYDEf04mAh55unzsiTj02iT/PzWO//tQf3vPKg2/r4/ScP/hCDZf1Vt/FekkfX71/yHBzVwMSRi
MrKBf8EH+zt/JPB+g5GKNCHw+Gi/Iv/qbx5UtF+yDn3yf/+3YxJOFCBYqboROon4L1lOYYb9Rdfl
yAPnhG9mIiGjXvtaZP7TFpzWcAjgVVAcnCB+AyE4rfqO+xBLwlfqKB9aZRyk1n2C0nplpLF2g5h3
hJpPvdaImOrto0MQ4thpBUnSjnAMtaoEjajeCK009Spsf80RLkj4mZyKtSJlaG2KlbJ5Mb71Kq1c
OQW6Wh2k6S6iEnQ7xOJCYXBwRx8emZm+vJIjLbVoBvrI2BBWMmx7M2u1DFFr3ajydu5sD98AilqG
tIa9e7mnJNzbVGIUa2seh0c7DeF9aVWOxByKJkLdqBW7ro9ffLekxEqreULrer1W+DKt9Zla9bP8
DrFFK4GM8lsXaXBAIhy0VghUFJET+bAaLIzwaN9US6AtplplzLXe6GjlsS4aRgStRrZalxy1QjnS
kbktEC17rV4SGow4aKJoMtR82EyQWqY78aQA1Z0iVGZaCV16SUIOcXTUKmmJXNojm6Ky3EZaRx2M
ZjrUDprcJCrrEmq9tdfKK76cXRmO94vVl5cc18s5LYKWCng22njbh+K6rZ143NqB4i5DZuF14MR4
z6IepEdn9GvHkYzBdazah8YxogcS0N6Vm88804zSaw9x7zfcder0hmTu+BqF3C4xqobPU+nkEvzt
gHBToXolKoRLPpIzpAUmuBfjyH2ucBgkClt5h94J6jeRZjyhMqGKZ5lL8CgFSr9pF5Dd5fcT3yoQ
yGOzbs+IRVT8pY7FHy+Ezct5E/2gs2t5aumIh8BSmfJEWQhTahNIQRk6zQ7g+yvqYWBSEQ9i4bGz
R5G9C5v5YgOyVm7ZGUXP310RgROV26lMiU7mFRkFMrZXrn4CMO5m73Ud8USAqswjK80Xa1dmxrTt
ERrvKIQDEALBXq50ty0sdtJPCxzeAwUXbNc97J+0pQf04wDIfJ6RuX60g3COBr0UtNCBUjtgiOS/
SdR0xx/QWCNMAxIH8kI0q/Iw+fV8SzwT87AxZTzf2TEfTY/K0PzgdYpfvpnj+SLA/qSrsjI5RfkD
EybcMFoPZ94HgMB8QwsDcbOF2Cfh21M+N/Vl/UYnXrpPaZzXFkhOvORdqdkWSV881xbx0Rlozift
GmpvDU795U2cJ6OhorVVv7IMd26wU4PFty9sW9zHC4XVPOaIgjpREty7k5bGjL78VehBTXpyeOwy
d4TnBxyctBy/+PdBlR1u/yQoKv8FUDyzj57iJrLBpjtvzbDDLji62fv3Jy0jlQOeHrsbkNCZ80o6
jSFEwJAQYE1j1YrhDI0TgeWZcc1+GaXeY/SlK+5bL3aPVR5NF4uZDvgGpxI7HoR7qBVv6jC48gSo
hXfNBrixK+h8+YSBnN7AIfbp5PRnMMqWfYnMLLiMjVFuEz6RJNZCj8i1jU42emWCvBRNfCMV8BMJ
5OW7Ik6Mh2rB9QgetHpoYk5jVdGH2+93i6726iGNZwoYujyS/drChbmudNpk1rkTq+lAD0OwIY7i
x3z7YWSxLYqJT/3CP9gBvQVIfmv7O8+SLTedTG5UM98NRveoGmZ15VXvsK0pt/NnQpjXdj9wro/v
EmUS9O6TQ5m1vzzSNKHDiaRnIpa2uEwdWV+V7HuyN3FLCMfTcRxfB3PqyCPDZazseq7WgQ7v9DzH
BhKq+Kqt1PIvTD9PnY77+Ip7eK4jQL4gDGQJ3I9pOd+kUwgrPtt05IYcHSCydJTImmwQ9lXMtoZa
1GTvVzksnVC5WzrNEFXYKx+UDij131klg9SSjKc1fQ1fjY4zNTrYlOmIk9RhJ2y2P1vSTzLw7nlM
FutcDQ5zKREpg6wUSOOfpEfp8tQxqkIVPW4YolWGDllxcOYYSUeCWte+Xz0MOo4Fy2j5LElo2Tqq
pX0Hu5r0lsyG+hSKHCGAYJfnLbzBOuw1NUO0ynQALCcJ5s8M7Qytx1yHxOiHcA6jDo6ZwVBDuSNM
ZpIqYwVX70ATvzUmgbNJVuaZtjNxanUcLZt9c+MpEl5W2azh7awGa/7lzPWl1mG2VMfa3JGAm0C0
21hk3noMjR/zdwwuU9Rc6GicSYJ+RQFAfwLsCbZcLQv3Ax2niwHzMrzqkN2CuhRGDw3Zu0SH8EwZ
zDcsU0nmOd8pPSqwSexJHd5blC3PFXm+Qgf7+Fi1W1OH/Rwd+6MQhQRgORjZIZd5vYHjC0/cIirY
eaB1ABzRSk7w06nrj0EHC5ugCzeZpV5NHTo0dfww1EFEeC4/iWa8NYmzN3VUcdShRUfHFz30zTXN
ksZ1S7YR5gCody5DTlYEH+mZoX25czY9doUz/C7KknVOEpCwugidnYSTrGcIHajsdLZy/I5ZKpvg
HU6W7CkTA4dmncXsdCoTvaw4hVCsNYwsYj1rIEn45Djzjq+NSxpEdM5T6MQnHUHYjJKGycrRzpC6
DW5qVY/v0pyL91HHSn0dMPV01JRG52VTcBVxJ//OoiY6lhp9J1R9HVZVrEqsU/edYQV9DvFNB1uD
74wr2uVzr2OvvkWzeO4gmPImVibZPuKyKs+GM14rl0+MhF1TNV5NH90y8hichuqmglV3cnUgN9LR
XKqudEiXuC76Esnd5TvF24fSuOnjwDsyKeR7y6yabTpR90STXgVSnXCxhFd1a+nQ8dim44FKsubF
b6ihBs8uNxwLOduKESaQW6cUnCzHXIeZUZGNk6kDzrWOOlc69Fzr+HP2HYTWkehIh6Oxkv8QOi7d
6eB0/h2h1mHq4jtWrQPWg45aMzNcT2zlMbDuYzvmHEwiO/vOZmdSscAem3a96Oh2qkPcpY5zV23u
knVdrkE+AK/RoW+a2HVvDkHwRUfCcx0Or3RMfNaB8SbTGUknN96cPryBktd9jZqn2/hzvwt15nzQ
6XPDIYfeUku1gUjLJf6dUmc5zhO0upWC8HwdDjOA/dF7duppD16aAlVneZh9R9xMOgPPgok0vLT2
PkdMysvbbaWq+KuZ5r2jM/SqqYqt0rn6yZymU6rI2gPUjo7Ays5p3FzcyPM2tCdmx3nxp6sow73K
asNIcmuLrAvrgrurdSUGsFg655MUVr3PyzGL7x0/oyPWHroxZqU3ukpzzI2YR0LcmJx2QzOeEQrG
Yp6OUDv85ewxqtCpF5e5t527DEh3UMPq94Z8yooVz+2h2pR+ivupi1Uy/0zygE3ECpZCZR94Gr5w
lr43aBbYlTLUks8wPkQU3m2teelu4ozO4Ux57jXCwmuzOOl2qf1LGlaUZS99TwRa2lRNe9ltI2rv
RzdV8zqz5fLD6qz+eiyFsUst9dXGM8s4z1bXgVLORgQIde7E6Yeje3eH0GOfEVyaS8yosrUjJNfZ
EO9E3aJVA63qY+whyqfs2kD6RdGppF+cUmTTXOcN5QZKpROVLUHCo7IuyHO46R4eyWNo0HTs5e7V
4jBoIwt8ClvTI5qyvfGtfF1U7s8ENByafBqe5njx5Taz9NAfI6H8oKCh/xS5l53HUXbM8XSMO1Cb
j0D/HkxCNSZcRrUY7Mr7/LgsEWySZXHns8v2/Z7WmeWloILtukvKnxxAY1rF7GZAxOi1RiOjapPK
5GdTljz1jab8JImr71lR3+8Gmapda5ntG+OLv7XZPFz6KITe71gXJ828W8hxcUepd+GcTDdsNmJe
uNIGOT77wzhcNTWQtKVQAYGTuS9uc9lASAD5kvzAEALAPcrSaUcbEI8CM9S4R46GdHGPRRh8gr/l
xqFiz7qwawheerzcb4tTgnBNWMIizzuuwS0fWvt6MEf5KPU639OL/Uiv+GFbT7SOLWBPWP/X2ghQ
aUtAqs0BlrYJ+N+OAU+CUWihflTInBUfoZihJPt2F4Dl6R8R7bTpoP/Dg8D0rC0J0+8GBUebFVCJ
1K9EGxiEtjK02tQw4W7Itc2h04YHVPVz3g70kMSYIfzSVHexNkjQd4KSrU0Ti7ZPeNpI0WpLRabN
FbywJw5+0UbA8tgZGRaM4tuN8W/V539SUkz+0MHv9ndD4D+pPjdf4/+6/prSn3+hwf/xZX8IP4SH
yRG7bOOBCPqk7rDr/cGbwlYHXtbBBg3iOiQVxL/6m/Aj+CISCqF215O20M7CvwlB1m+QrC2fwykY
bC0m/StK0D/my3D28eM9Cn48fJAhpsm/CkENrQLQy2R2bu0hnT/I7JFhl67o3a2Z0E4RIru0YzYf
UqfqSoPlAru0lpoSIQ8V24y9b3TzZ0sxX7nGOOfheZrVcjVJX3w1bSE2KRHqdmkOsmdrz0GSht3Z
fTBwgjB0aUgMhq5PlE3MBOYcB4JTBB03QNzZKvbiXlWQGJxt7bMpnx+cb/K7P+LqfSt+R8IvrsES
gMpZE1g8xOiRfAYIefsPnjyQ1XxKoE9CzwoeYDzQLk9eLiDyvcXs18OzyaiO6x7Z6/rWNshcpzBf
0oZU37CXtQqol0D3luYVxXo5Y63Z/EyMrt2Jpp7vPLuQYr3MI6XvgT8by3stQcb+u9vqf0SVxy9s
YUj9ry/A4+dH8pdr74+v+Nu1Z5HhJ1pPuJ7WZS6+/wj+Q5H/DZib5ZHH9flQ/f3Kc7kmTRMlxfZZ
JJI1Q43948pzdbEVfls20Z6nS6mdf+XKA0n/Vw2WDCBgAV4WSSpSx7Qf/vXSy62oGTwR+TcsBoxj
HMmpuZIsmbEvUfPI9l9XHeYOag+0/OJhSWsv/EFM+yshdPLgitzx1lblPMKJn15yYaRX2NEnFgR2
wMayln5QsmbtwgrK2jL3F/azMR2D8Tg2T6ZsIoNmlLRwyqs8TLs9R+gso6ooCdEsmiLY4QGRxzKa
ceBmQ7MuZyveyLJwN+TmvB1WWSC0WTjc5zU1fqvMHKNzwXnt3A0Ukc6+ak522I6fdFq+u2XP0Srs
uGjHSuzNOq3fKbwy1xwufFwf3YfTZha/L8sXGpzslpYo6CAHs67cHW+UcSMzI8JHItQuATzVRus2
hAvT4sYarFLtvK7gOWuDuL01ksR+oRxc0xNqOlamet0BH7nMZPcu/dDIDTePl8JLw6fJm+bbSU66
WzF8mabA3ypzXkeOKu/dzGgO7tDaN21ZtscBNXBtZpRZlJSKHT0/Sa9Do/gI+waNA8v51sNWdNWU
8FiLylA/ulxExznynB31TMVXSQnsdskC60uH3pt10LXUINnp1zDY7Za18PTqWcEIMjqlFYhbFR2y
NA+92/ZA9klkCX+b6qVMy5fG4EdzM8NgnoyK6Aw4VE5e1ZYAIt3UtShhEY+Scz2EU8+CehmWD2KZ
SPSwCK+P+hP51IAE3GEoYB2KBJwfkBIbOqSEgJgArXsjDQbgvYmJZManPY3Dys+t+OLmVn43z90C
UiUx18kCaiBxbJpg4eR6/BQqdrAiuXs3K/Afl4aTPoygrM4ebuZzwunlmlQsYcokGu/Gtml3suum
n33gFnLFk7RfD7lR/wpxGwNFHV1rX4psPHNGSg+TJ7tzHwVo6pM/xp8J/p11UWPsgBVAHcA81OLK
Qu6rVmkvTFpBZ3Plt+FSUI1mm3Ld+DTvxAFeKmeaiSyy6rSxCOYNwxr37I0dJzQ/JTa2QoNKsFVV
2uEV+Dz0tL52cUFxpGp34UghYsOLEqD8Tt0yd9CR6AqHZmUnvyrE820QFCG4UxoQWs/49BePRF6S
ZPCzoKnhwjJoHp8WEjAO5sCdyMzwBUUYZlIrruqIrQNlxAkKoWf+UOBkdzbi2c8cBNppmWgEW/sq
8fdjyxSOjjW+0kbu3Bl5JIgqBdFugNMbr2U+zlcVELV+TZVTdQooNK43FIQm2xmf/B1e3mq7NIzG
vk90sJ8c7L/svy8FfqF9UIzDM3bDCkOzJMCQRdRYiDBOr4wa34pXhkG5DkJ+JQrIyZLbRdgRmRxx
BbZqhqWoMs430bxNx2B5UsARV5S9WLvEM1lXg0DHN+JG10kg2zvfbzZWFLSPaW74F5B5h1Y6C4BF
E0l4Eidv4LJmtWNPxzQqOV2PfnVH3sHAA211sOzrYH7Iu6K+LjtlP9o2HaM4hZqN4aOeDQwvx2BO
k+goYZA/TFljr0PO7M5Um9cc/NCwqvEeMFx7nrM6W3PzNG/w88ARY/Bf0yXvcFNowk3sjOZxaaxP
ll3+Te028kj+wj6W3eCvUqsr11hd7Fy/yXuAYskmSutHQ9Qzln/b6R9QOeYvagUB4BtipgiNE62Y
G7ZP1AsqypXtZG2lXr7HwApYL+JGbtpLf5Umw/QkCxPIUS3jtR8o/9pkbc1mhRtRSFR2E+EZe3Mq
Xa9GTGBtUFHNtqmfDQRLz3/jIbgcaE4xvqysMVbTmDjU8bnDrywyKipz0+rSNb6Fe6xccYoxP+Kl
jLeNVRQbm8pVABKd0dK51iRv9hL357YsLh1riVMS+nLttG19hYusv1skx/BxCpY700rD2y5p82bV
D9GydWO/3ZcuUg5HxGBDwbvaDCJxv2ItrY5i+jkgZa9z7pnFKsrHZN3iyDknhu5PrL3xpSaPsHat
erkAmIA15lT+Gxk2rg3Hr3GbB/gg03y6lslgcMOKMZF5qfueFwq/kIB0bEVS7hezsj7GMnZZdCxP
nN+jtT3O9sFTfg2O04hwaabWhDl0oQQgLC6LaR2ZHsxV2DqWv83NmTdYMsxvRKruxzqPX4zJI8pG
E99q9mVylxXdTAdiE4/PZuw3p9BpxCmm9iDgDhqFB+6beLR689wJw7ksy3A3xCn2uAKrNobafO3x
2XvMZrvUnvAVl0S6B3CKW3OJk2MYGJec9Q1iVVsBonboHiOlERzSyYdlF9DAjQu7ZLyNzvgq8n3l
d8NR7ybQZHH1jTUOQy6oZDeU2ELjnqICG4UGk3tUnmOv5fY9RuNHkpr13qCj9mpRnfhpiaL40Xa1
ceN17X3nlN4DqZInIJ9QHsKoQXlwqF3ojWUfDGLYNp5QTxTtDifMdB/ZouGbGRG8hsZLMB8sqYal
wKVOfWx3ShFS2KzG7qWLZXUHMxRsGk8uRYL5Hgej/YbfdDzjp1IJBpNIvVhpahyKRXnnsk6zk516
u8rJmjVJS+Q/93kyRooSiWlsU+lEKwH7+jEM4no/YA6+xSFmreGl4tdvoq+ALd2aFUqyR2BG9ED6
O3RwNM6J645XtZfHryrs8LB0IHLrBbsgR73lF8mex6SUEkZnJh7yiJfQWznLUkzNKz9zrhV3VZBq
1julcAYrOBe/d12dC2J9WCWn8xxZ7lPR5GwosUVvXaNVe8Ae4S6d8ui9HeaJ0H/aviMToCGFQ4i8
Z6ujoPBzV/jd+2hxXwlN2jJjtCIK9sptMSQfxuCxNpxhloggW05hSAgoj4urqb8SFYQI8milunEL
gqaErbHBmaJ4ygxfPjBU5QAdAx71noUikY55kN1WVW/toXDUN9hEd6Xv1PtgMttrLNwknibP2CeZ
W+7MxI7PgnzNtrWz4RAj22DeJalwh6I8HRMaBHcQCKn/zTKP9ff4TmlDtsZc79V79LXltmYNu869
1jpVSyt3VKVOH0MQBcWK8nqGFE6OHkfHuJErnwXkxquW6acEtPfuE3E3GXM/yjiMNryQX7Q9NrsM
obBaz3RBHufODNZllgPqX1oa4UWTA7O03Fxe15PNQjQHAj+qsknWmD0/sb7aWLSWkUeajzvHC/X+
NM9umXvXfWoWuxFf086Map6gY0SNNfcBFg1MmwCYzUPkGOavgFTqqqfrYzX07BXpKgMxrA1GjB7t
loj3vUc4xEHindFeo07v3m3MQbzV70S/44M9RdFWyKHuVuwBc3baQ7dmadhtmrFgCdSISLw2ialL
Nwahg0Tmvah5IK1YBWZkQ3rr5wQy85YcGzcEZResX3Mb5ulC1u0hmKIhgwSjgqT6mQ6lwn5QyiIs
H8WU5Ll7irwgza/6KQirx3FW/NXw0oH1nKlFZFJeZS0RGZqbCktQYovjaUMmJaeZOonlxuijrCfn
P09fNVmHzzHkFTIjeK98TfVuEL3YzTZERJR8wJmWAgaBAzw9DSporpua/7rq/OrN4cpz8rnd8RMJ
CIYoiAMa7T4FUVOt4nqSn21kWtdVOgVHHyMsVzCHuRsx+I9AkOtVw9r50y3qLqJDfamvgNSMW1Zx
7aXVvRSZrnE1aF28N8ckwfZVzWxBknE4uEVP8RMJlw1Tn72pXEYYe+xKEgBpfvB1WSxWShtybIeZ
U7fIplh6t2xkp43nz5SGCIOfZ+Z1BaFHuS90n9BfQqkuG6LOMuxVYxa0ufOXu4wEH2n87Oe30Ytu
QXvzZzWLcHpgix1vVBan0bofFvN6rmN7nfWU07ROQeEt4Tt/wL5XB7cBT2FcKCwX8Xlirl91FLCe
pjLLHuOg6N96Rk/OTJ26meUSP5Te0u0C/ceOSnr+aNLi9EWTJiCcSI0tHsZJbf2hprY765oHaNVm
v6EDLNsPbLaPedfKSx+H5L4aq3luk9Z6tTDQv8oqfo5KYZ5dKktSdqi0Yzh2TQZChkiygzKvRFjW
D4RJOrmJolqKa7yT7r1Mmg+xtGxXa1DQZOETc1kHhMzSdbrEdBCbWBhvIWgXL5nJHjnI6FIO0MlA
Mw6Wveco1D+hoI6fiigWXF2XqF8Z1xtekdxlLertZmolyHK/91iqNdjx+wYGwQak0vhjYepj4jfQ
vlpdntwI3aMswyK9tDH2dbNZWOUTOrC3HcDoLTJSeMTKkh4TXchMnD89lrqkGXutriCmuNk3jR9F
UC1PScyqZeVbPr8cW9lqa3r5/JJzq7D55I/mesnEcmvM9EIX8EUwdKviIvWc5Cx8rtqFXafVwLuO
dLF0zeS7TlltHGQWWbjRid1z/tSDrOW1Z89huCaMoE2mC4YhELgCyysB4ea16segvLXyrHPIgvkc
xhqLpwBJHWra4Yv67JtwXvvLpybCjndWyHrWpxuYb6iM+aWXUz09LqOB8wLcNQfe/m4wO0dQXjQI
W9T0qLTTeMWfpAV5XcW0ya2dzqpYlP6f0lVd4rLPv1niaR8ZonksinJ6/pP8858Esr+L7/6UVzYD
ExQfcia7GdAunpZU/+xrq5tpzArHGm9Aq3kwru2E7YPiHSmPBiniKH63S2evMvvk5N7OcNudlyDd
CTryhgXuMPVaytiHdN3Sj7H//7+4fwhu//7afEh6sDbAJP0jyqu0VCPNyB5v6rq9ETWzYnRI1c2/
/kOw9EE9YKFiin/8A3j0bnLoVeMNgPuV/p9vFDspqt33j/m3E/S/c4K6xKf/9I78007gKD/Tj7/2
TyDR66/5Q5QM3N9E6GEXhPyBNCn4lPytfyL4jX0fpC6Ef7gC39UUf+wDkB4FKwLImcLj4/NN1/hD
lXTEbyQb0PF9Kn5CgFX/0j6AD8pfVUkIiPRn8t1gAaCs2f8IBB1sagWWZDJ0zmTaEIgrPryMdCOx
BpNiyQRfBznWbiYTPmjQfh7b1tnHSX8Ny9md1haQQ+qsUvUpkOZuF4xP7yE95zyvw5xECF9VbqYq
6lnlLvK99Kh6wKVq32INAPeYqda5RjMMFsqGSsbaLix87GjBg8AzfWmnQd2a6qMERb9KuiR/7nGW
vFV5qoz1ogq57HOznj7QA8sJcJ8xL2zbYxyWU8g9deX0IOXYJjT5j8TIedA6bYlzfyZUx95zTvHh
NBNGmCIcrrVj1Nnhx16YN1s7gNdWBcJZt9QJEHIPMmffhDqECIUzOTuZUMHWgZuKMVIWdFDmRl79
1Dmtt6o3l5uhm8314BTdVRx240/OOPLNBXdVkAEBxcfA3dzPdRZ/2Iltg3SwK1AgA1Y6YPuwDUxW
isF4s5DjueMuX+EEDaYGx3o5CjCnaX4TOOV0D1ePbre538xddaSTjB0LyMm1kgO5N3fej3Yq7vCP
hZConfLnREPSypnK4M73LOaxPusfnBkvBhV43RbIk3OIltoqyBZyVvH6WGwyOs+uyFGl0XEBjHhS
S4En34yJoTEENeIcmKUt160xF88UBQwPIBXRhweLnDI4Bes1haX02hscDOrRI8glQ+M8LtgBemjY
AJVmdz1O0LWX2Bpeinyum7XO4dN03zZXjNjqV4isB/Vh7o180xWcrZQri22NnJVt5BhySED/V9eF
MbW6DnTIP5rvfTmxJW9PnRSPNJv47XuWkVjRuYOG2vrGie9kEErrwAMnvSR17rzYcZneh4vHT3NM
0T5YuBZ2Q5O4V5adKRPPaZUcDKdnyT0D+bd71RzG2VKXOClhYxC3ejNk3J4cswy/kKJEu/Oh77sr
yxmDdIuhObyEmb+MaAJxZbxmsePfJW4qUQMB6UsA5kv+060rJ9Tlg/k2NunJCj2OsE1pyUfexxzL
U5fcCRpbrjtrTk4Ce1q4taoRbTaSLjrYHJcbPq6gypzG1EFjOuCMhn9vVbF73Sh3qLY85uubjAdF
CtCx5Cp/naSVuWSeYipo+fNMjEgY2lRq8n+VtOK+X02hmjMfMSiczOIsTXSpfmXjGqaWbURijRQp
tss8Kmc+JZCNDs3o31lBRv7WFQvWYjJx/4+9M+mOGzmj7H/pPXQQmLHoTc6ZTA7JUdQGh6IkzEMg
MMav7wtWla1S2a723htVHbtIikgg8A3v3YdjKXyYCp6erSK48jWKaFpFEQ0FVm52Buu8sWrmcMp9
wGWHMGFORbfunJmwjSo1b5ymnM4dA/m9g+9spWqFpI8gO+J3ycPF3M6tyPNyHymmvKuUNcfTFI12
efb6zszu/IWhHm6cRvcmxHWFTLfAqFm5N5aQxmHs22enSMaLkQcLe6O1x6PdDqchrrzrmhf5vuxy
tCVTofdNX84XWQfWsc8KuaoDN2b0qIrL2NoMVsdsWjt5htDdDosteYXlBsb0Cm9dSn2X3BDZuOpJ
SluZXXoeshMFNN/JNuS+9yO5DVPr1aNYXbkZaQ+ZhVcHS48gu4xvs2w90YQ+J+zCIK209VpwWXbs
l9VtajqvYd/EGzTvjBHGwbjOtIjo0jmt5958qQQINyLN+JDZ5KrhqtNcw6gzr7LU6ua1IPZmZ6rk
aVrobdhWngN/9o9l0LwjE4PhlFr35tyGCFTgvdrtrTdm2V0nq88UvrRN8xXZX+auNOuHIbXLVTn5
8PxNXP3YcYeNVRUDnp6pCQ5+gt6FOVpBp6AkBq/Eu5bMVk+tra66LIp3M3zJvWUPbKEUEWaYpXwT
+UOenNrYd1J+vUa/0lyoawLUnJ2HdsfiNrry+LTPZtxajPn66t4EmLA33MrYO8jy1h3F983cRlnE
/UOoELHlzUXOc3hPCU4jwIiuuBAdSi5H2H7z68Q85WksrnQZyq2hKKtx50+w59gy46IKuP0efVQh
G7xfUFUh0mw1AAtQBfF8A9yCkfAg2iedkzVsuEzRrDC9uK0heSRyhp8D0JmyzYksLovygcCS6OIC
m1ixj0I0VZvzxuZjCiMTOAqs5Ldiit4SZcqL1fjjnTWF01XaKvveA9TwgL2pXHe2d1KshhDfcOtA
CnwhPkiuIOmwEcwmCK8ef1Mr99/HaVD3gRGy1u6neWfPOsQh5Rc/PBVVN3rcql7357FjTw7/Qzk3
nDHGOetSn542KeU9mv1iIzF9Xdmwr0kstZp9OKnk3SkKni2G76R35v09N2FxE9ZmcYddlAYJxcA2
9bRiv2guIEFn01lZeyy1bd8VwCg3Rj83t+4ovrhD6zGfNvKHMkQy5na+9dLRou/UaOWCOyPBcUhd
4K3ZF1c7MmNatDOLIbppWWEMXnhy1TgjAU6no9fxipxy7R0NgvHE5n918v+PdkY4cGf/Y51cj8C2
fpMBHL/93//z+xf8XiSH5ieBnZjK+U8Vcuh9YkhJq2zBtAXUvHQ3f1TI9qfFzIQkDzTpUiD/UzHj
YJ3ylpobD+USDM9X/RcRbXgd/1whwwIBLmZ7VO/hkgvwAcf8yTs1l103VH6KLV6WhBtlCoJFbpEt
brv5t7Ia9BF1nOOjx3fjmDM1ym9su2xfs8wj5izylXEnYh91W9LMw51jd9FzTu6QcyXTaXpPOjbA
x1raGBmjivN/jecU3aiIwm0EB/Z5drvx0uPaYVZBWCp8iiwovg3D7J4H2QfPCSrXFm9sy/q/g4Y4
MwNhBNjx5kogIh0ZrRfbLLElS90qdPEmlLb3DStD8R3tyjHGw3uThdOA71o698QY9nrTD030o7N1
eRsbw3XOqBkwTJVmrxqb85sTxcPLFEsci7NKfmBjaVCExi5+nHby7xoWr5T8s6140uPpWvst6P8Q
f8IPvzSMS12BDl75QxnfDIYFLdxpWA7EKhDpaqxt52wlWY5mhwMDxPTImFtDxjwUXqS26N6TV/KJ
EfzbQRns1YLkW4UleolZAFmhYji6NejxQzoW8R6tcXByMUbuzXpq7I0uS++hTGIoBuDoCp9MssTC
wouvGDAIm3skD04dfpshZDTrGYYPW+9i6K94D3RrK8rlqY9yckqVgCRi1TWyYjmFVy1wIl7UvMrQ
LTbBDVwGgFrgKPr7wS/lIZ6T+gBEQNGFREG3DtOyqNcOIMQHWYzdSfiBsa4xAl/qsMCCQLRQcSsY
+ZJJFuvsNvXmGhkse5bPRY/i3uudLrhCJ8mwJ9HztJh6/ZCy04s6DP1jRuR01d6yHoPeNhHvvGJv
xi5jnFiXm6kikywr7WTlJVN8F3TND+RZc38wOy1JCsNz8wPHd+GgBdPFuCKGt3uvWsqOQ8SI/jnq
p+w42JXc6nDOFpKON7w1IqSpGNthUzeVuwsNuyV4xZb2TtQhjdcE9/VWdyrOnqWJAWe44GlOES0L
bQDl9sWQ3o/k6d6xhp9F8Y1P1xqdNTijlGs7ORWz8LMJFr7GzuX5ZXQTK9a0pagZqzndwDB19Ki/
hPUUB/wM1Osb6KYPjiJqbqwYHq07IYbqEFViMVdE5ariCSUv3PJPcweTCGd2yeMNuXKu2X/G+bjy
K/AhTsjuXJlNuZadiHZZki+xwMRd419B7Bnb5abIxZXVhUymTeGTZO7cM605FKPpnnXjROvZbE2E
2dV88CbJde8hKCAhcOZoUwUtd6BTSfPGcIlE3CjV22xZI3ZDiJlPFslP25SwMhhJ4XjuIXBsRnQn
e+n2fYdqQcsrT8n+xCamvJ9F5RA4XHvu3ssqNEChuuiEBzOvsx8IbZ+EwTFQBPm3oK2dDaALkLa4
mx+N3ipuinHy1yRWJUQWu+IBKgmnVsCegL4EML/pUdKyVEjws8QBOBYmlUOf37Eceg6dtljH8GRW
Rk0EUhffe+xHsTeJbB2R/rXOUnNwV/SfwaHVHitNgie52vX4iDAy2ZhkSh19ANjg9j120FZm3Xvg
ZTYcT4REO617RMNQgkEKqTFjR/XXLnXqVk4Z2zXm2y9E+Dmf/dLNNkRIFIS+JvRGfec/MmPpr5rR
KyYOKcWZQpnCWUmqj/FuYm5nyJHH+tYEksTkM87u9MDZmDNmP9TacQ69ESK2FkY4bWMVT7vI0vDv
K7NcQz+CL5rm8qbsMdH5bRlc5a31Znr0NCx6h90UQURxQ9ltUSvgtLK5KBcIAoxMNPHtrCILrrZl
ZzyoFGHhewoLkGtuD7gI0gmeX0JbeE4RpN9mKmDcbboYOapc04hY5tYMGkDQjt/vWhWUn+lGgruk
i5uZkPaq+5yh3LLcnkVuPlW3YoDLPxex+Ygqp/ihZqd79UXsPPhyqi6kpMfbmcnzrkD+cj3ojnx7
01HYw5hsbLEoFxy6Sdo/pI6NwiRR9putuKVtW47nyZLVNRGBCqWzK26VcsHhdcwzVDnOD7EovQB9
kEgh7YRU5jRrZ+UyEDUTN1sPmcrZuQQcmUV8K0IAGCl2S1QuvU804RD42HnteEFsMyqJukSfzKKB
FcHIiMFnET0l7O+SFawP9YXyD/yGNob0bA25OuCUIQ+MiJivJdEta203+tEebNglUea3CPDTLl75
Uj2xxLfOGqnSWY81HofCMzPuN5ncu14vHtCfWRhwswY7MlHxayweyUsjG4XFyZvuElUvcdDLac8b
fXpLAJs82omzxMgj2NuyM2f/Yzkau2vfAb/oLl2PN4L+3BZd99mU3lLczrQwufl5xjuN4BYMW/ri
0AvgCexqr+dNlJvsaXWdsPmr2P1ve4GgZraHCZOnOelvQUd0VpTPtMFtyhGcoJYkNrUdo1WczP1+
NMvHcZpgmObEoHKTRkc+ymIDU6G42Mskya38Ux8bzUaCLvgfUeD/T9pqfxSv/17aengb39L0TxXy
b1/yh7bVdT4FJksOH/gGbaTHhPkPXblnfgI8g+hVBM4iMkX2+nuVbFmoXoVvYfwHV+uBr/2HulUE
n0iupki2mGShQQzFf1Mluwu/+5+LGKp/lpYO7lvLA/dL3NMvgAFOvEJT7VkPigEoCkldqnk1CP6e
a11AJ2kceHVJWrTvZCVaj0mSG/cY1+Y93eTcrIuUnWihpqWAioqRIZZYd6GBzHIamldlmnwfrA4Q
XckuTu+ydmqQXjUuJBhSB2EZI079ANhZBpG9+H9GskpB4jHjze8h0elDGPMkJrz+vlfaQAUO09a5
NTB6oQgtUoLjVDe+hZycb76dzCl+PS7bOokHLNVt3uod7mp5cmej+YqgJnvr4nHmgAKfAgxnfp1J
Sl2HFA3+mha6+z60MaOIpnCOMRuiS5x4kMWMNF3VAHGeFqJA/lvr+W+jYxavwq8fwcJ25lNlPRAw
CeL//6lPKXlXoZoF9KiZWB9du3e3jTWxUgzriRBi25IdAzGrDO9qv7HO1WjxqzVeULONzk2cyQlx
oLwsoXnpfrjWkZvcWNBqvyG1Ml4q6ar7ZMb07qZZdt0zk0xWweISx64d7OOkJVlB2fVtELRPXWET
69CgmuRMfWTAvfeT8FsmPfn1pybyXywAwz+vL7jvHNNfbmDWp6bj/IUr34CejiOzqR5QukSvYvn0
47pmPW05053BUIbhnM1UIRu7rZNUJbxtxpU7hVPpeuon82tDeC/GfnecbuPKyU90IO5DNPNvkiyZ
74QLiqvYsMbbhGP8bMdyunOD6Bmjv0UEGDb8vBqHtZcX5iGtRiDjRmvsc5S0G6rIDv9AyT1td+Zw
ZWr7W+UxS2ktcUAn5x5oMBZCDVj6dJrz7eSO1tZE0gr057VowuzkOPX4nia1jUXbHt8bvEBHfy7a
Q9txqEcJIrpm6HddOk73PJT5jT8YPEyKbJLc/mYCqmELELWe2uQZ9q4A3dA6xdHab9IUomkNn2hP
TY0HPsX571fw16aKT2kZzWfXJU3jeQ4K62UGdf09KLCowanCB75CMC8PsJHErkqUOsBoSq+KrjOv
I2i4d0ElhmsXFxzTYbsvyq1MdHaY2wQ+vHZi695Iu+lWUY+fiRcCqKADfRjd5dk0cn0pYf69OImS
X0O4U2eHifHahMLwd6vTP59ZLI4RDHjIjPH9hHyW4QLD/umB4YXOnmvwjfuEfc0F3F+1N4SC0DCN
BKv7fbgms4F7p631O+xVNmCdorJiS5J8Q9013TSeFZ1kZ8oXXzrNhkGYuZdB83kCBryRvVc+sdEJ
cZy3LnhfOqZ9wWd/rpcMWbMDTUr9OG1xPlv3k4n3dOUzVmVGi2iMhIB0zXE17wbe/8uBWiMKcptO
bN3OoPeA1sL3nIbpps1rffm4bZsMuGlKs3jdSlecRVNHP+oiMD8HRqle2GKRa25oeQOggsFiCSs2
2aAlT79WJv0EWdXluqenQXfX95CUZ5372zxIkJuYEgzDf350P+KI/vnKWC7/on0n78Jj9ekG/vJo
/3T5RykUJtIWRmXbeMamg1i/mltpPGS0ldcEhbID86QykEemaAHdqQmba0QdybQP6GHpaXkGcQEU
MjoF+dC85YOHCj3EbhfjIW6jV0YO/DILT+Qo0974bSf+bw/cf/ULOMvrlfkU72XrA6b+0y9Q6Vyh
5Y39+8LT3XbKxHQjmxjdoxeBMFMV50wkR84Ly+OIqRIqdy+omjczMt0rMXoRtM7W5mCe6zd78lmr
jlDxEgt65A5HRvRY+BIuVVLFuJ3/88X/eB//cvEdH78Nrg0facKvf3fWHilKk9G9r3sXVuioVPSD
uzmiO1Nt8SxIqL/OJjXdFv5Q7TtQeWBzqooOu0mHEwDxdD2GVnss3BECnS+Nx84rIQyOrDjXreyr
Wx2o9Iy1dbob0daCKlOj+jHwmuAjSp2vKhr7o6l1gA54oZ72sJWrvT/4tN4ZaNFpgWl0gGFfLJDI
ByOAS6kQ8GyjwPd2hbLjXYP66hVmsd634xDh60zwXFR+hWzPsqbvIlacV1bpGEsojiW2lP7hzq7z
rwI2i0oYYKA2a5pj4UBTqHwedWqC6e7j0YtCI0ZsZiToonL+xx42A3r81rrHmguGpczsYQ2SIPlm
NkrvMjOJXrnzhu9OUS4nyHJpMj86EeOprx1z4aI5JSdfswT2IPfNH80GdfXKkV5K15q92zXMPhkn
0zEfSYJu2eohT8SCDHxObVxgHzcZlL/qb24EisQ/lQ08hqHNYDPExEPrTDn4S9nAWV32Kh/kPY7v
zmdUwQO2+jibGQdgt0cHvvbpQvGL6CTeUYo1bx5YbRBDnEnbuFTHxJA+YcBZAbQT/AM7ajPN1wP0
xEVAV+06CRVhxZNkfp1Hs3ji+O++Mt0Zvvep7xgblhGlD2A6QKRcUY5dD1XnbtGVsc1n8sPmobCL
qNgVImIHFuqyPwS4cjezbvwj2OQnWC6owHz0e8jhLTKCpWdckNjPYKt7s/+GyJgjMq/IIqgBf05C
kwfFU3vwi3QpOZfPlf1b96Ig17lGDrBnslK9De35RTS02IBqkfiZc1KusLNX+zB2uFkzi4BjhtD+
O/KPcsMeJz8x8DAPOixmAzu7lnstraS+Rt7pABns8+SZ90D6rAxW0SvdoAVk/lJmLwp8DQSdXHrx
IaFugQxncxrAHkRPyXZG3CO+WAocwJMnM5h4VanS2yyDR0QNSd9tYfuUJr9uzpFX1AulUY0t/x51
PY8Bc04drQNPOc6m0KyS47hTSMUd3jpaZPbXxI5I7oqF1+RXDOSW8iecL3GX1sZW4/P/ysSSc7WT
JZR5TnZzbVRaICIf89PMjQBaZgSyZDiMOtcucVyfRa2JLZvNXl+QCkewevxsum+pLQ9kL6MeUErr
H5aXB8eg1waC5jL3VgHQEPSQLZsnZxhCnFNeigeGXKgVHhjuwlRSZa4monq6kNixldtE5gZUaPED
+cM9hoYiXbuUrRFYVL9aF2Ne3vh+mdxZOFbowImrWqlw1pePE/V/Cqm/UUjRPi5F+b/vbBfX9OGt
bNARtd9/bnB//8rfG1zf/OShqBaLZdr6p0jKtz65rm8hNgjQUC0yqX80t477iYG2IMzZx1DJK4yT
63eRlGN9QtDEf460Crczr+f/prlllfRTY0VPsVBfbIJ96DHoM34Ns3EMj2VHQJQliLJkzbSHjB4v
fv7povyLTmZpkH96If/2Q0JyXlw2Fvxj6e5+KiY6CDINUbL60OeWhOqmyEzgbbhucqf7m8rrl4XW
x49aTOAMTJko/CUtiUZpkihP9GGCXQAmDeG3ZeGcEDVDaSi+3aEUNDGTdp1VGMx/l4v7l8vJEoqL
ypklBB/ar5JFq9ABo3oQL1k1PvJQvgSp+ptemJvizxdz+REuk3viehC1/Rrw2yJGQscl5MEV4+Pk
2s8qFPW6txjOm1pyl/7jdv4XnxyJyH/9cY5lMgDx0GHyMv3lFUpT6HgTLka4S0D6ycYAVV2HRnnK
3ag8FYPz5ETM7FdOTLPAZrrOSixAIVOIMm/LdsPoEMuJFTObZrmXH9m/Y/oZ6iEkKaQoUPwqFYJC
tqRoxlWZhCtgH9bRYofzFWHTPh5AqFfOUqO1nWk9z3hb1iRN9eUmNyr7JqEL2dhJbm9YHk3PhNu3
59Qjgoba02+TDZkI5aPnFvFLCuOXdVprX6KYkAK3q/J7b9E4Dw4KavLK45t+gG0al5gv6qBHUmC6
EtGahuITxNfEOw47G4ab4xf3deq8ezq4dC2KhNEJyhMTyi8xWYL8iMzbGi7fs6QT3+QNb8pcupSO
ldi4Khu/Y46RR4ywt81Mc4AAut06Vtlvx3r0bggLztchHPqTFdvPviGiU5ak3VoqVMlofr6zqwof
p0ox7xbYnHUoYwpUp1j3AVPYcIg3fk3U1jRGw0GnRbTNzCm5rggSBH3PCCqYxys3Nr18y0uHYW+M
yyI8dkHWk5RS++GjRP2H/8MVa4u0yHNjkr94VRG2Rkc8ta335KDRfklo/W6rWvB9AsJeHmuRD1fw
91i12WjP07btkKZJN7mKStle17gxtxY8MKKGQm6RUmZ3sl7gNWMltgNOzh0ObpNYgZyX8CAnUhRS
q39FqilRxpuzOBvajx/TROptldbkQMOY3yQSZO+K4MXwqI02OtN+tpdGY8aEkX9Gf2W/Sh10jzio
8wN+Y3EtJts7lKjDQFx7ZPogBd+zNn5ls4KaPoe/sst8ezo4Kg0vphdjKbDhLenYqO+I99lYqp+v
Y1YrkplYYe4gSshXllKsNlKPZbGY3HRPunh/lUZgISOEP3epr3akm6PVizo6QaT+XzLqpSNf9jIN
8QlEr9xMzXhp5vyJVnYZBWYIetjAX3XKy+E4YYIGdY14KxoFqqHUPAizKQ5s8LHBNUpezTXTxUW7
WN+WM+8N7mhEsYuH07zYkZzflAEsi31HdR7izLjqYs/as3dD3l8gH9rgMiK7JKLalSaeamJw7Jrn
hdToZXsb7aImmU+TEUSvQd5BIg/icE9UyHg1ZaRc+rAxiXYykj27oIhnv4Rb4bBic9iorks3D9kP
FeNJ0/Gcp9AOdlEGWBPjZ7Yu8xS4s5+82ZH9Ego9E33RmffMjcyDNdhffD5XIyjih7w2kRv6XGk7
1SewYqiUIgSZGgbjJhoJ0ZEBcGlPZ9eGks0lk1GxqaT+luKVDlaJyXYzYCxyjCBBbxmoXbAw7bqJ
lXpm4B+sw2bc63xZR5OS8NQKw6cmViM+TNnWu96q7Tc14H2ok8ZD4oeNNbYfXbeBKCjytjoSwaTg
Ejb22zJLPqbliPNcJHCCMGNvk6TnE3LR591ERU5enx0181MtguLMgaSPgiXoqrHc17Ye1Yr4RwNd
bFTjDI8swNnJOQ6YwfECWJWDOXS0H3TQBdrJG7XgcgbrCV44Dmay2ddx0J6cNjAIpjXwRuVGQK5L
/j2awmytpdr6veW89abTfM16e7htHFWGK8DyAYan2btNAdafGTAVR6+0gH1ioNrUox4/kyNgr6iG
+MlmmM3zuvB4gFAJT9mPMDOKFwGe7xGelXOBcO/BxA3Fmqj7TK0gU9t7v0i6rbdY+sXkTd8IUzFu
c8kWVoGVyls/W7za1WEOWZ+vga706J4mZ505nB5FIAtMO74DnCHFoM22a7gtMbEcBJXNWkr/HQhH
zOI25HOXkZsdA9iwj8zeBaEBabltLWde+8OcHqzcAZrihcmhTynt66lnqNu57q0Hk5wuJY6/BLRp
cTrvC/qLjcLm8yQ4uTYWg9sdF4kNWBCTZWgKUgEMlJMP9LtbbyzLl27OnS8TwSE3XuvpF1XZG1Td
mIiypm1vetF0O2x73Hmznx2cnIFK4XGT8fL8AfadLaBs850XR+rI+3E8DpnNmSGn2veuOlHOFmbm
QvW/1RX/K/L/pshHCLfMBf5RFf3FBnH1Vqk39XN1//uX/CHwcj65VHw+hn/XcUJLUJP+sb4yLbBI
1E9Lgf1Rx/+zwgeR8oftwQPGAupj2Vd5S5fwX62r8FD8uWRj6AGfiUAWAamJAvHXClESQVtk8eRd
lVYT8BIH1A23WIzsdte9MppOUpDpCFEzwRJ1dFNXMwqS1jUNhK+6Y6n6UOCdp8ZTxPq109ZgOORE
hyBiIbvmuOD17stCExmUQJ3xd2U7lM540wGOZ74yWz7iFjCYGEV3nSpK7zw4Ur3nvL0AxfnRWliG
v3YSz98VePmBcct4w8RofjACTd+tOzCna4lV3JQcg1am95Zolxi4SRTkYymTI9BvYREfCkmddsdq
KH9oZRS+qkLbiE7RjAjGTEPWXJEOleCHmMPPBlHvNT9i9vR2YmqX7hvcKCww5qrcwqQMloPIe5W0
2rit6vELXkcEE0gyd3U/s0jCG7iYOixwBrWdGAGEAQOOoC6LY4bp/4unXPnZUjZuB0Fu23sdBu/F
NN8EZku43pDDGOeP6HroPZscKF7htH9i22V2uJ6Q1fPfkCR26TMyXSh4ZiKwR1CkKzRkVEwovzgn
nIg87FG4w4Fpd3nXi149MxyJjlY78+7S/nwJlTWf0HVIJiOA/I1VxIDrwAgr/cb94F6yHCDKdqgt
4xbfd0BKtcfIsJ4EroSueky0j4Is6Os7FCL+esDCiJwr6Kxrxx2sF4MlHzRDadm3tRP3G2og6Ke+
7x+HVGgWJe48bNLe4f1qVT3pZYuNF+DNzh7pygonm7AyR1J/Meay2QVpYezxLuqjwxDnHbeFf0ww
VD9oc45uekPW55p3dbl3NAHsU6+9QeC/HpyO2crqj39y+DpDcm24iz1znZrlB6dyCImdOmWNisfq
hDR9LMhsJ6MzC3eIaNEFC0yZWLuZ6mkAYZEw3z+Oif+dqH97ojJN+I8nKrqC/j2f/3ymfnzR72dq
AJ/KD2l0P1hyP81MgvCTi5aWY9YnxXURC/zjRLXDT8LBJmuCm2PtApLu5xOWtzLnIo4zQej5fyeb
FX/p8llrIzhwmZxQA1kfy5Of5hm2ZydtQGDuaRAIdhC6C/8ykgnCPV51e4Br4Wkwv2bGiC1IAl9Y
gVgMIaIO3aH1y2FvSyH3WCPAaf50Gf9Fu+5af5l/WPxyvIlgflmOMH+1vE3Knd2c+PCjDzG/vg3R
kd0GGkIlQvnIzVeih8YtHMPZpi3JcDFmHKMZwAOwG4u+BVUlLorximy3zewzv9CNEd/MiRw7Dmwl
Xssk6QhtLIaGbD/wmUTuuCyzKMPcQBkQJTojOMCo1RvHzKsu2QjySnMyXmF8tU8JuawofwxW1mD3
CnkfkMY0bxxf4aXAlRWe4PmLxb2WbaeWTjToE/jL4RjYd8Sq9E9hTbE1trIcVpzgBU4+uq+vJUN5
ILDMHpZeHhoDa2WUpAE2dbEjvzopTmBWClIYSWhjswjr+gKUExplPO7A8D2Dyzf2barbk4wzse97
W72nZtLehmQSb7xMXWFNPjUgSB79KiVUMIRN66u+g3dAnNhkDLTxvubELbBA3UhCoYkDS3YGQg0k
eL2o7w0nfDVtymAjBTiz0XmRfGYn1TC16d3x2sAyddF9Hk6M+me1HdNhOse+fiDHs7ht5z6FsxRW
GO5HT8S7IDccMCawH8ImUavJhYvDm5lsxnszyJv7AVwIQTZBeecO2meVbpOLdI0qT9lPWdzi80MZ
cKu13KLTtHYyLMbH2TQnNnl2dZy8xt1jaa52jd8R4C1ar18rBpbLCkocJvoWEjlDY2VrE+CK2RDf
o7txLWTsXbjq8gpGU0sbXZinmAX1aWFAnhJhFiRLV2bxmVWveqx9dJtyFGBSc3qmB6lSfWNX1nS2
B9P/FvuJt3OiTm5ZNDP8sUiYImG03Vpp3QEASwZnp1lBylWTN8lbzm3PyKed1h132kpz6t+bPuZh
NoTDlTuqfls4aYizKim24F2YOI3wkHTV2ezISzLDTW2t4jZNuKXb0o929JNqpllyvM+M45w1LCLe
pUHYbyEviDcrzhJQHPP8fQGuX0sSADYMQtqD0zh4STsEuK+8iZHORHiBjtbgZS09lD0na935pFny
BsYo6LuK1tSSpW9hDSQGB4RyOG+KuIj1Cp+K8ehOCreXYxQdUXStuApJ/XIBqpvFcfB1q1alKOgN
kXgSBg3Sy3bgFK2dYZFyD8C3ZsslHDiInPcSXAl0h2JsH/XYVOclM43Lp2V+7WKMZX8YghEK0uXp
SgLprGLqjWGPZNSm5eiI3vCJFnL3fl57x7xrn8Jk1F/9QRNiNirnGML/ZwgC1WfTCHhMnITjKwzk
oF0hZoFhVsaaGVietnnI2KkaZ9gYrf+lIim537iyhU9WM0gfbjBbOkdWWSPGUdwZIE6GLinPc+3T
NofzMBzr2KuJk+IQgVmEcvuWKDSPcK00tm7xUY4Xr4UTDbYhGShJK1XcoiGB0GIFCdBdANMGslJB
lGODZPfG4zi4YvhYkD8QFeUzhZAExWt3hOYCLL9m1y3PBpxvtfFtjIfpYkH0KaGKjehTZ2MuFkWP
exRszGJcHLQLWcZKkrvUGvOnZjE4BovVMSa8a1M2I6LTDyekq/L8PYtZGiFFX7ySaMu9O5XOhfGZ
MBPclJPEWGl9eCz9D79lTJZtu3MWG2armcnOpRhf4TJhvl3smuQrIF/BwakNz4Bqsdg6zQ+HZ7eY
PZOQFBV/JAKFdhMvaCS85CJcy3qphzK99+epFAfVqvgOZ34Dephkr2JtsX/8UrM/ZdALCtwlHQdo
c7TYURMZSqjSYhquO4zAeKPF6Car2Q5wLuUISVGiLeZWd1D8OOBaww/Od7yiBsmF0gcAxDyTHxGH
pj47nM27bLZJzcqtaStHTLWcDdMxW4y2JGgJ/uCm45znIc+xmK1mk5SyVb9EcwARwq2bLcZd8eHh
9Wdr8fMqrL146JCDDsh2rzpUGx8fG5v35Kqkm0C1bvNLDsLfqsR7z2zcaGPgNKzvJ/sZk2ZzzGgW
7kI7EfzU8t3CrcqN6Ob27WQ0ZxL9OHJc5jhzEGFERmZGJN2K6TKAfVEam8AEq9g0TnYzu1AjHRoH
vkBP1i0CCDy04+KHdhdnNJREa0NcKfO7lj/SwDS+ZIufuoU3duW4kkEvwYj4rd1weB9sPNjAM/1N
W9bTfqlLvhaLV5u71LXXzoeF2/mwc8+Ls1sBQUuYKtntlR0s7nDXTrCBC8VUZdvPxuxskE+E9m5u
yRXZTDhJn72s66qtXHzmzoflfP6wn8eInSKobIstvfuwqAeJP9JLB4t/9MPEDiOlfYW9mT+jleTj
AurkZMOtwWb2fja9h3yK3H32YY23SRTSpBgk9rX6MM8vPfhtlBO6TIlVf5kXl33X47fHgM7nBQgM
Gz6xq9UX25Ul3xOXvrX49fGJYAb1Fxd/IJU4K44znqLF5R9/GP6puzD/FwEcmZXvW/kb/qxXZQgS
QGZhY9jOwuaUYVn2Vzx1Bk4RzPPJGto9YQJGLct7gJHdTZ1l88XxRIrjdzDtjaeYPa1awpzRCqr7
OBx5WYP3uIY9mEAJ4BE7p/+PvTPZbhzJsu2v1Ko5cqEzNIOasCclqpe8mWBJ3qDvDDA09vVvgxFR
z12R6ZFR45xlrnARJAia2b33nH0whIkNDkJ8g6ObOmRslC723iX8JMIH8QVjbfsWhG2DrFkb4Qnv
IAQ5TFyQNcusDrezpXt3JUep6W15y0CjVt51X5raXTVpocAx0ianwM+y4bq1tAAjxDqSMXxwyZbm
eCI/2Jk/G/eD45buXrHpI0qrNVganoFoG9aFdxoyyU7gQkxsD9Aa3WnDNCEB3eO7nL/qwgkep8ly
N3XrA8x0MQddBTJnoU3CBatVe0V2lsmcT2uW9hIvdjC9SCSxD3jF/c8tpH5wbpi3abfnxhdi7YxT
gNCm2redxN9lxCWZpAmdYIDvfqL2adlYd6jpkvKERie8jZUPWrMy3ZSYutg8NkFWmOuKOeOqcxQZ
IhPGdqe/8oLZxsf0n7Lu3/FB2gjCflnW3SbpTwTj3//gj5LO/AfVF/pdG5SLFV5G2r+3yeCIBEjN
sEkCpg6tC1icFWHJiltAxT4ispAaCgE2f/b/i7rgH2CITIThDj+bRSb7dwbh1vshtR+iE2KySouY
CSuuy5+H1NFoENdQCXEcONBGG7pOObKhJjrR9OP8PAtUhszzdvhu9c6C6nACRtV8CjsCp0UVNJ9c
6oQPpkOIdjxB5P51ZfdOz+ny7ugihoI3SJOQte/ndxeqQEa0n91jNrj1K5Tl6e6SfE0WLpNRpEnz
PmzMRQxWo3r59bUdm5v888yZFYb+JTp/+ooettSfrx4BqG08lbZHrPUfSwKf10QepCEYM1l7G6oF
/5oZcgUiafb8q8kNU1IdZfp50pX+6quu5ZilZ+fEXtdtye8q9n0hoQHLtvbu/SRAeTpBfjtGY0lQ
7IKSdc0G8Y5c8oWmkhECyKXyNrFns1ljp7PWZtDi/KN48DdKabJlqBQNRgIEIcC28mwORBymarJZ
KQWC+srvsF+R6qYekqqrdvXsVti5eg4pu7gNCV8IoyRbO6lrfjCYsGyD3H9SExQvnIwtMiTfa6ob
6eK3MxIDJ5isneEwE1C6zg0NfU1jeFlpzlXkvkdesmaHpjqwp/ljlQWlWBlM6a/FCKcOHWf/IRjx
zkIaxka3YkA0DeSSBt4StzLvxgRKDOnRKRo5m0EQmpL2ISRf6N7sYHpuMhRLn4jLJI6wQgS+CZIp
3I7KkeluALU1Q3D1vYeJAR3Wybb10GK5Sf9E5Z9sqx6MCuzNkEqssjHRTYijgbU6I1i5FEExCRV5
BGIz6nOnWQmPczzIU+1cMfk1xwUZZ9M2TjAHZmgs+Vozwz3QF7QNepOcv0chPvrZHJBS7FV3eSWn
XRe3NknCItErl8wbuNAmZTlDZbmT/SjuZrbMvbaD+Gub2CQNmeku7IcBXSBDXezT5YO2yWqm26qy
E9zpbMNJ2n9N/L45aDY+ts+mP8ykreldbyM9ZvOzZ+ZBgzsRStxW3T7oM+sqImf2hLkgenEyG5Xd
mIwcA3yRfHNHc7i1aia3mOT88pvtuzkJGRqsHnN7zrwMbGFKEwYgHGxQ0ss2ZlI9JjGOyhvFyJhd
NotKb3y0ZAmlm02LvQj4dtTGa4gEiAqCps+/VhnKZ9rGMtvbVAxf83woLRrDCSjkBbw9mGd8nzJ9
ZRJeNIewGlyKGbKATlpp51jQPxg+elMaE90q7PpVg2tR6yhUE/RwEB84WUEhFhsJypsxKByBdNsr
WRnbmqn/mfKgmtcUkwit1UCC7uMMJRB+L/liwBuiiqFeXQER2qCti5vPBMxhNmRgjIg2nEUlqdly
BIAoOdkK+upaJmOKlcp06teuJvTPknPBoz6Z9XHOu/yB0n5ZDBM+PylL1S3JZT62ixolt2GHXA09
bnTiYCoeZaStEdpqF+FkGdzuQ596GQeddODdTzRCDm096UMKFOMTiZj1p3Gww44T+EAJRxazE2Bj
VTS7lTmpNzOTyjxnKTONmxBCilo3mB1eJRGfYtMYhd5dlnIKSe4TNYdNE35RmOSkVS6ZRPqFRgkH
4HVO0zrv9lNkR4XesBNY86tQSsKNCX7Dx+S/MWWKGbPhUr1iE/1IZlsBe8ZgrP6q5p7GPhaa7qpe
Kk2OpLxjeoEUoKPCTkdlLxuk9XZxO1+KVa9O7W5Futx0r5Zq1r0Utlgb6ANdyt3qUvoGSxXMTJCC
mGEwxXFpMD5lSVyKZnupn6tLKQ0OmrJaOyJSm2qpto1hKby5ORThNBkoyOtLca4uhXqy1Oz1Ur0n
l0I+WGr6CEIbZp/J3uZjV7+RNPTsTFiShzDMxN5aOgPq0iQw8qVhgKye5oF1aSTYS0/BXboLljLz
c+IMUcudmavrZOlD2LmalkRGJb6IofJo4DlWsqupj4FGGXpdWAL8PaCWKxo+ybW6NDz6FkjyhBtB
ID2hI+JceiO2TY4nD5DxBCaWVQBEDK3FS0vFurRXvEurRV3aLvOlBVNd2jHWpTXDOh6vRSxcjK0s
+F3pdB/+c3D8tw6ODoqfH44cf5qw3nwbXr++/jgN4KS5/MnvR0fLcv9hOi74CgwVv58P/5iwLs33
P86KDFtxTPkcFF1hcSL8YQAg+E/CW0SOLoJLYf0tbob1/kCENJOJlmfjq2ECYP8JTZj07jRUsnHO
ftT5L2T4iuPsIGAmM7EwAceW7aLnqU+etTRHaqsdtibxUduRoMu9srv2WkSmsj+yKeY3tV+QEtFO
VGRrG+yj2Cjpzi+QgYaPfY6GjiwuEA7NTCp3OATYdxvYZhvInNWwJy7TeqBfXX+qhmi41RRuE3br
alSsudTUqzaS4y4tXZIRZIYJhjpNrXzMsHsPaxPAzSSbiBSOazfbGDOZr+4840JIpmCMD6FrabWZ
8oxxhoIHvirmPP9K1dfeprEYytU4ltNtFNVIluiC8tkh0ML/z4C4+cd6li5jAgsg0r5DtmDC+hGN
fVJA4u7aRLTzMWZ3yTbIQCZKQN4gubSRhjtEmV0693bQ1Pehm8X4HPPhFp7EqqGr3G/GpCRWIqKd
QXaq9A+4MKoWlUitoWNgLb+TgcqB97py6puzk9vPfdP0vgZvEpl13x4iS6RqX0Zo7Px9IKo83vky
NTWlY1ZK8hVzatYbx9dlhVtzHoyj+xv9s7mgQDOwLRXNhjQojGL60GGGhFE0EAC5kmTvNKtApBH+
pZxDSBhtl8iMcNXUsSx3DZR/5hbwFD3WGyPJotvImg3mFMCSx7XoegcraKsGv7/uTGMA2dQChagP
Zjda0RWBIkW0Ibd2WB4c9kVCUoXeGRNNIub53lgQbI23pDFvrLnMekeyy3bDqMsV5ouxsz7GHOdt
/WmiZqjk135s+7IktE3rIrr/z4L37yx4VmgHlFD/WlJyXSt8aO/Zmr/91R/lckBN7NkA6ZzfQD9U
fL+veSGrIWJcQncCj1gvqtX/XQIdErpsNOGhF7AshfYiX/9dZWLzgiEzVmBDNlW4E/4tlYnzbgaK
vtmhH4DUmmKeJFH7XbmcznJUdWrJo6DFE2yyzLAeTLSZ5A2mza5uswDceIMrpjP86AmLLPDysopO
hkyjU0enHKYQtjDKmGpP+uSwdF8LeGNMtp6CpqTPnjQCCJrZh2uLJerWqvBQZovHcEri4sXF8rtt
Fq8WXaEIOIkLrppc32EjWzAnVmzKEW+XoQ8sJd6jqtT0Fx7LdzIb7sBiO8eXa9OGIEdp+e8/TIEp
ciTHODxWHEGmOwg+6CFnLJF23y+fi/f9wyPyz4a7Pxfhl+sh7GEfRE7kW+a7Itw2APfEed4cRwNn
3RQXb4wHhsXz+jvJ4F+6/95pvpcr+Y5t+UiSBEN4590n07iBNX3wAvgTU1KbRudy/jf2BAelj+DX
3f3MsvXwtz+eT0gxk3UeJjbqpT/z4+00bYCFzGmOyqNzuDIWPlwHtIrdcBJ4H//+1QRagGABC3j+
Eo3149XiMBgp7DKyNsxR5GeqHr2DNgzHRxXh06+vZXEk+bF9stxPmlhcBDs3OyYxdz9dbOI8mhAR
lR7bZCoA4CRMvTdtW9abQFrs7ORD3SoG39cjZrUDeRJ9syWovPvbn3kxppJZZKKdwCD57mstrM6f
S8VspVUIRTe0xDsit6PoKfQaLFW//tB/foZQPi5zo0As0IT3GgnJSNnpqZSPjaX1fY0bfNMb/IIb
YKQJOQYp275fkVP8F9ddHpMfvCbca3gQuG0YKXuIR8x361IeZ2Mae012rMZ2YHzFt0n9N46rKkXh
++vP+O5aCxMC1tGiOOHrtfDo//y9uqkxWkMSpseUyTdsxNmH+W7K+SomDfn519daXuuHz3W5lsBT
jNXdNznevvvysrJnmseU46hnPVKy0Vc/FakzWJtfX+e9gGT5TPADAc+xyPC42j9/Jsq4Tnr1lOKf
E0NG35/J28qdK1SpgyMekzQtgaXKnkQXjdSC4OwyTn4LCfx315/ls0LUYqGzPMh4NIx/fg/0KfK0
FT3vYehQBlr0J1axNuJz5MzlqY4DBr+eM//Fen65he9uMZ0dPrgD8YN+5buvc4g95iCRDwg/QIgu
M688eY473zQI8vbSaUgV7416wlE805FYY/Kdh+PoVdNXgHMt9A/YcCcy7uGRLuLJiIynU6Qz47dT
1b+8O//sfQq+GMSBnA5wjb27PblwolH7hoHRwvfe5lm5kjZXwUAyQkfsoQxkWLmaM8P3mVeN+ZnI
DFD6DkG+R5XX7lXYh9ERBLNzg8+k83ekcNXZpk5Cf9j/+mn681MbmNxNxK0UX96fpKhmSFBtV4wp
EUQmqcl5HFBrEJT2V7avP/8S6UDwlTGvw02H7/7nJyY1cLBHRpce6xFgQJgunuQqr8UVYkXx+OvP
9H455/EMTN8nznSxFQfhonX7ce+Yg0507pSxnBOqvYmDaNiAbFJrTNE5BK3FoT+N8xVlj//JKKt4
z/Cv/4sba5li+SX+/LgGDjpfQDccCng77z5zIRvD5pcRHXw1yvnoFzaLaR9OTnOMVaPv0buab2Jh
LaSkoiAGpdKL+d+5JMCpxKZPPnV0CpWa7wBXQRvoWvTp65b4QcKt8lKfi6QDyYgx/UEXTvR9gJD7
EsyFPkNkJN85bKX36Lf4+u0yEFeDNFlwYWLZD4Rhe49e0piH3gqs66QCVrAhKtEgRWzU93McOWpV
0O26LaXZvxbRbL5R9UVn1MmUuuFURd+x5YvmVJUtlLEKZuNBd5bbISpKMP46vlzOCMw6zFXVYmVI
wsj6UqnSeR5BNmIyjIaSdCqsyd+LoXfHTUkuXELiRZacAVOXZMGztFhySN9UwuJNASu+o8EKbPjM
HBsZXJpUmGMaxopMIM/dj67JYajyp+5rgHtiW2Wt/yloRxk84IvmeePXH+OgwUSCpqYhkDqwO9ZO
s1P+Jw0+mDI6jM/+8rcdI2GY7IK4pDYdcZX76GCfwtqZz+wzxQuzjfH2cnsjD7iLXSXmfeO0CRZs
jYPiiI3Yc062WSZn+o84xwgWytBkXVYrZc1XstesUIE1GZ+rOueJrOm54/4pLEyYKS6jFRYhwtal
aSZPpDO5H+hpEkJox2Z1R7nsL+Q1XmdM0uTs9RCXu9ZP36QZkusYSTnHBEuARVphXRWPGC6d56Aa
pL0ybO5tCfnkrYhLe2dB4ntFkEHaPD8ajA5RWup7MSIJWfe5nO7MoZ1wmyDf3fiulX7GTsLSBE73
xZpNt9g6y3NYjjXTNgWZbz0nQZ9u9GRxgLFKOv7k3fMs+WWvzxjZCAuNKL3mVd8NwFaEgcSS6VC3
UcmCN8n4AOilshG/OJ4ZgkbwoL8mY2yiSgx4eskup3cQwR09KMLqbiAJG08eVMSFCu/i+zKK7JQH
xTbUSFpQxU+3tVG0uz5DFxePJCa2dKfXs1FL/OVJejQDWV0hM3TXYDHTjWd35tlyKn1SFPUHxxfR
U9z729pdwO5elZ9nrraOIuHfltrf56lGCV9F095MM+dTAKt+RbYdyM8ZkmZObLtpTBp5jm2vLaTu
u3DCj+jKikAe7qr9EqYDnZpqPmVWuEsSkJVAR2uy3JjuJIaCk40dDzceHwvzj1wTmFRgv1sSSDsX
gahwP0nUmWfg8bf0UoIV2vFpM8yBi5bAdnaiTZ89nHjbuWvsq4IEAFPlYt301bjPw5I+ioallGim
VWHj6lUaJg9dMr+Fjf3aKKPbZkZJ9rwH2dFGnXE0zOAjlj5SzAenKdbzhJEtUo39uXTck2Zyuxrs
lNZ0Ci7a9Z6GIbpiChZ/7PEPbBN3nk5JUbIAu8sZqbTnGy91nDMU8PbeSovuZAxksmntXed+OwcN
4IrMBzy/LCJx9w16Z3OYrZrIzipaGtVz7GQnq3YXu6ER+9dKFLyhunAdlOOzrZ+Fdp3dNBYEv/VM
JPDnWO0tByU32YwAXja5DxMCLkj8jLhnfJxrwfmh7pYWUDPo+Zz72tkyOvJ3bk6wbFam8jgVHkFj
+Fa5KKfos4zNB2zF44M/zvPW0Uptl/0H4mTdkKGZNm1519HcItyWMLcj4l6OAnZekyw7cxbJA2Sd
eeV1a6a7KUtRxRzPjdgR/Dj0D01G6YNeP9+UHPN2oTZRhYwD4ifZ2OVtZ/YvfqEJtkSSeuNipszW
MeER2aYHHpLtUP/Cumy6fFdlubhjBtPtPF/FH/osHq8cNW16fJCnjBBMiEkkHn52YK9EK1HZXboe
WCePVSiTE6BFCPr2GHQHPZQ8mBlnB0qEwrgvZulvy1kSyQTz0SwBoiq3Cr7ThMXQ51WWjdVa+B+m
UYd6b4rUgDM0MvysFecxoogPjdbhzWS03r2kibnG2IiHuG/9AxV0COHJsvtVYyn5rbGDYNuQEQ76
iOZu6ZrnkP4pU2DGtyiu8KjFlb9XfhHeF1EL64ghn0PxnyUubQppPRkpAZNWX4QnvlTSAATIYTZh
wLcE0bpfJm129z6JEcwvqm4T1MQ2BR6PAEhT8gCiWOxHn5gbD9bhllwF9zkn/eIOoIUDXt/KjlHW
2gu9Jt045cCMM7L2gxA82GF1RkVhrqMytO/itsDP1vrOdRjHwJUbUpYj0VqbMhjrfWHqZlcwF39V
PR+JhaZdDx1y2HXQ15IxGIlp+2SobLIyRkSUcRfFL5U5Mew0g/rW1OS54UKqvVUD7KPazrlRu8R8
DMW+yCv/k8g9mjh1G18BzAxqwrHc4jgb4fytpxy/7p1R3feuQfQa1BrE5yi/2dOXceOi4RE3VOz4
ajCVUABY9amwZhAgA43cMSuLu8YT/W3QTdPBabsEKFQYHEpG9ccxIEoUSX5wVbdTdM4U5hY3Hsq3
vEJnuM2bsP3ggnLeeV6Wfw9FSRhZ4yNeBqNPL4mc3xe/az6XvPSiTEBoFwpN2FwX6eEVPUJGCoTR
EW/dkPvI5mpiykYxsnGZa16RlpiuzRrdulDpNi/tL6MREn5KDBb45NDptlUcz2eErvWbb1UDwJ0M
XWDIHohUSe9nATAXiWp/Z5lD95bJnDUb3kdJimgo85hJtkvan3juTVX53RfPpVZcmW41Jd8TgwSJ
Pu2KhB92X1Em9cb3lvHAeaLdfpOOQj0bcTS8uTINPsUqlNVqiSopNhPxoAyvBfBtH3xaVVYHw3Pn
E8rkMN6W3gAeDbCpmZeE0AYDAStZu2h8x9xac4rCGmDP/qYvWroadhvBpy4mh3fV45+uMvPsjmkB
QXhkz0D0OZfrAvqWx+myTmCmZO10sKKFES0JV9n0rl2znM2EugWM6NGEQAc7inBiG7HoDvFcol9b
x502nlJQJ7swJ+SqYVPYO2bTnxqdqi8NtdGiI8T4S/Tx91YG6efIXh5lOkrmOQEPSKg0OvGDZzrR
C3N059WwGwNYixqvGZPHT6LSGWnkvOzkTuGzVaXDylZCfo4aN+U4aYaY8dNnDsbRto88olPy9sFz
XmKGqatZs7xGRcRDVb6YokLfQdKpP8C7yfxKrxHY7DAzEYZW4b2HQlyuJg4nG99PyPeqJIBcamz4
p269Dqf0LS/spFob1MmkpvQ1W2V8wNRl75Q3fuuZce6p5V2ssna4y2HKr5kBnOyuJE89HaxVKdQO
pzaThsA2Nn7E42xmk3U1ixIrrQV+nBdOahXs7bnNVwxiij2Yq+mx9QjxtZnUnLNq+G40CPJahiEr
bxjsU0pjd9vRzTqljPwPoUl7wJ4GOEiNVPsG5txb3kN8oMZn1+EgdCKXxSX/KG2x//fArvspu86t
aZ8TWIoPOpnWFNUehrfpdvRMC4Tl5B2EZDxvlkNAaQKCDqUKG0Qd3U1WZ6I5zfCP9d23Xhr1tjFq
vbe8dAkaCj9LlDk7OTf4ZRt6BxqJYDZ298oxXlPP3dWQ/DinhDdEsZxKo/00lvpWAcGCQ/sMiPDM
kkvDCHrulSf196yNX6wwfPDtao+8qllXGWnpZrp4xWlS+j1R9sLs1loufjjDEs/1EpFu1vbbFFoc
rIB7otKxj4Un+w06r12mGrT6/ohH3/tSDqS12iVd7ZUwqAjiUakP2tFfQJgcvQwwQgvKaVzP4Rx/
MLGzkfwngxx7NyrReUbvU6fO3tLboU0/As3rDqpPrkX7bAaDwkLThtukSx99J04O/hjmIMwG9dGw
ZbCdRixJAzXMNZoG44BQYPmZz+ZJOKn/EaBShfSy9Yg5TkChpa1He3TMlnLCD0HV1ZCjtyZCgoWz
5OnrfhCG3CXl9LAo+r4ytZqNk9EUNHRWedgF5t4e7NG5QidOLPqqRZp/V9hyeT27zbNXiPsehK0M
V9UxhgEdIlTPEUovU11COM2M7FXgCHDec85DB99RvnHTq57Ec+AGGbqCkKapx5zsOsmJW5TKhlYQ
59H3LvL4AXJVRgwCJYXkKEIhBd+0piyKeewVFu0IlFu8zDTmWkWfVEyBEBktNUZtCwJkNAw89riX
oI3ms0HYNGhJwgr7ufXMm8wQ6bDtF/hSqXyWpbHLHLAAS3VipdPwLdOANjMPjoVp5SgIYwkPL4d7
FZcGTe4YoN2D1Qnc8UJSiaBVNt+IxfbEuU+GpeQNe2gZCayHDy3++Q2TR8/cNxZoN872vDTRtwbZ
RxToCJkxo/mWT31FENlnryjtTSo5/q3cpLkTkkAycPHHqkEYrNnyj3besZF2TnRyEkFTAB/tmfxj
egTLpOZyvaFxje2Mx+IYedAeqRNIHgAN9vHyT0hRtx9giniPF/CmL4Q+2BDoXruypwYDQkaXIHDG
21Fz7DEoNpn16Mp7DHNuJtZasTKTvt1dGsVNMTFGmepgo3L6xkWZNgQApklIuidvsUzgcoElrPZe
icCoTns+QJrxiqwj+r6j8XIn0sL6WCIG4mifm7zncZJHKarpLp8472pCOQ86V4BSm3nu15PJ54LC
ET01grKvHZIG0tectXuOatT2ShW+3Az5QvRINV0RmpcsBsqiOjFxTdfuINpjHpllyfMPEu86rOPm
leZfujfzjI5ioK9CKTH3W0UIRpC9g3ikKtb1rs/HEaQB+JwbkD7iqs40EzItaF5FOj9dnjsD1N5u
yPgGHL1gaWWh7xPIIJRJBNny/hJCLQxG1gs52NX3hVruSaGYsln8X76riWkxCDePJuXaJX38bFdW
ta+XVlyn4Pj5c0SGQQEdtK4RuMKT0efeNXntcFhesMi8x9gOjW2YQIfB9Es/32+CzYQG8SNMPL1D
qy+PfrX817rnblnexANrOT7KM15oixUK9VU7GubHhBx3Yin7PNynHc99YnC8BqEGxO7SeCJUNvqu
LZemUgbG1dG8aDYZ9SutRGAKbOfDc2/jWA6tMToNSVS/Rgl43BmRUEPgKj9h11HMJsc+OkWNVb/m
fod9qp0Mh8C/oTBRcBaR9UBxwCesMFMu4bMgT9YBKv99WKX2NXWL/AComX9QEnB7UjW3aegAmo55
T2Tb8oO1uzz5WuqyeW2DlEtPqhtOxN9Gx56WK1ShwOhe9QxJ36Qj17f8Hfo+mFT4NJToBjCoYKqa
vvlSmUFIdga44W5AFGf2fDt9H/Fjn/gFRmoO6VhU4b6XQ7+Na28+O7TAz00J31GOuD7X2tPWVRHb
1m3lQA+CtsE776l8xKZiOdybjqD5wVg02IjlKRgbWnOiEbQULhLnPMAGtxpDxVPia/MtNjN4nl5g
1LgpmnDv11IARqI6xSvH+hi63ClioIwnTUHw3Y8aPnDYL8+gNEmy9qHXnRCwofML4EYfDH/h8AY+
ZV/gJcO3wKNOJm/Zmj52pB4DzAgWsB8HckkrtYm3CccKdkbIr9dWN1Q3yPzUU2qOwddmcKPvaT3h
sxVJMYPnY2dyYYLsZuHPMbnOPAEQpqJPmbcgQDvpyAgsEg3uTdGkf/Be/+P0fpqbb//z369fSwg8
RKfI9Ev/o0yLKY1L9/tfCx3Or2n17Z/8xe8iBw/yBSh413Ns5gM8f8wPfhc5+BYJouwfWLYXbf+S
LfqHzMv/hysCGv0Q0NgyFgDeHxoHF/mDWEgcjJFDBgLIH/5GPNL7oQLTBApmXodZFD5v7908aAYu
6vTzoiCItnO4FfOZeIIf7sbdb936/6LtfFenVd/9z3//+RKIPAAEc3zkLaOk+HmUwAhpORyG+jBE
DnotcE1zBSaSW/q/9/z/cJXlXfwwWidvZZpEwlX86nNnfK6nb734e+IEhpI/f5B340k/rV1Kdy6h
9L1v3gOZb/Xbrz+FhY3/3cgjCJCsugx5bJ4MC5fGzx+kKwxCRYdWwjGt5Bd4OOYILRqyOOdafRAR
qapwNFg9C8UW3ZlqN3XOtCXbxdrP0zDuUwA8L3aiHYss7i7byN6/t0U5iA1n0fE6lBDB6kgiVOun
YWcB0X7ELcbpyy9V9jQvrTQ/87OrzgNfGNQ0C4KGPMqgI0/VGg4qk2tMvECY2NA8AHV+ci6aBqxY
q+qVh0SdgkJxHDAL/8rEl898iByeVSLm5Gy2hsf6XeA5NmmMJoYA/hWXaiKwsi82mMPVtQpL/Qxh
ttjATiVA3W+/eHbpM2ssSWw38Fl0SNb2rt1du7ndP0/V7N6PcFv2Bj2rbe3IjGMOYS2Fstxdlwc4
xabGOgdU+NvMcSfYxNPw4Pg9L8KGcO1rwPm1DmwSD+bOOkMx4/dAc2Ad1yq5j7Jh/BL2hEUO2lHU
etFEWNiAh95I9bex8qKPSYOSY4NATz8znBQO2Y3WNykno0Dr5vbfjdadkvWUFf0LnocgQYbRu/fD
YPJCyw1GxXGuKdP7FXMZ4mNn4SEyjPprQrMcEI9w37cRuR5kWhFMT8sG0K8qMuMmi91vfYd/b5x7
9TXT07Or7W8hOWGfJptwG1cZKfpK8p7MmcbvSiYtmKjR/baciKEVjq0+ZC2e+Izh3kTZoPsXZfJ6
5cT7yCY/P5Wh6F5SY/bXZNj7V2WgEnbkMdo6QoIRwLtHII6dHePKGTahbOQO/7G5R4GsaQp5CADD
aI4QMc8mB/EiiAlhcO0DxRQXsPXCtMr6/VgG+SET2QAATavHnnAXas2w48Eg3fG+iHFCkimfnxhr
E6xo1GqLMNu9DUJu56p1rGhT0svd2KydN/0YZtkxY0wDYxryymoilTJCFsppCON4zHAuNR+zSuXT
CmywuIUwnu2TODb3liujt8gXMCMm24hu7DGkx5wnjLQWVzCWEBp9t5Cq7c0cY8Ag6809zY1sr1tj
KW5KPRy9sPHuIsMx9phYnTvfKuNr1LMvMAI5H+EyxqopBpPpCw2IYyt7rL1qIp0HtFD01jOBhHgw
1v3KMZSxrxkHfXezPPhOe6tfd+RXXkl0wW8JIMttrFoXcBbY063R9SH94HC5HxFpSBtLT18LZjXZ
uhumYovdAaBeZ82HkmDq6yKO3SdqB72N5oA0AscQ1j7wK7kXWOg/BnY0YFoXyb1ZtuZhIKbH27hq
4ljvpzhVSrqcX6ycKLK2VOWNQiv/KoHRnysVh7fY2p0nigBmSlj/cTe0lrgabSSxzkBhiL07uEOd
X73OiRjv5UzowJQl/c3Utd61NXGcxiQirvKGKsxqBTEJc+89NhiuNz3ikAMnbMDjwiQeZNWS/gYy
2Y76e6lNv1oRYpv7q8rzxIb5f43qdDS/u6kHqzEp6uSxBZr0VWivO1gDi1AOXH/Po8HwEnParpmb
bt/XIyG8XQPZlF0F27DptlfFCHWPRlKbPGlOfPEqHvAE86NJvE0WwnxipKhPvNv4yQaefJrzub1i
dgBATkQp0l2vMskDLbPwiEdQ7HDXekwEAVOKLqRGopYgA2ihdCR5SryZ5/BM0CWkzA3Nfktmqzz+
VlUmbTDvMKsaWz9SEbgIswjBBPbch6nWZLhSJd1VhWzfUL72LGNDfl8Q0LRPMnNe96wCn9M01Nt6
8P0DsZ3DNyBRemejOrm61ExjncKsDxBZvHZ5bb3hJFiE0Zzdv3chE/K5I1wV0RAF71Ji2ZUnyOWj
NkI1QkaHFv5SBaNo7AL62kOQcxzlGb5EXQcb14qXycxySWZ/dFbowgxrNS9uF6dYGmt5333wp77b
cPbln7rSMbaXYIRLOW93kNjpCnP0dZP6ZUjLcn+Jf6Aij7aptkxIMEu+V0sbE68Mh/1avcLO6Y+B
7wU5wIBMbIIIow+KYtCasxxuQprOVKsL5V9aYXr2ctz+ltHH4Ypp2XSo6e3beJws54hNHYE6rafy
lHUWtYBfe71aeuT6QNIGb9icgJOHKa0CC7LFx8ukNnWXzsxFzikaKIf+6FG86EZxWcKcotMEcn9l
SQraC5C/ST0kXTiNemKRQYbhPiINpXCSr5eKMF+q1VJ64ioioY8ipUPG2OLv5NdvBHtOo/LoNEb+
MoYgQSpiQR4XrPpWuGRUBD2dhfjSP1o2O4x7WHkyeimjR7fHsSid6pBxTEJP6c6Rs/tqlW2xrRoe
cLzn+UnzRK8RcRGM5prVt4w9/Mjct3vqck+/8CDFdx6Ewds+U+FjlTHG8VzEo6n8f+ydx3LcSBZF
vwgdMAkksC0LFr3oJG0QlIP3NvH1c6DumZCKNazQrGfRHaGOFkG4xMv37j23KvYu8vGPHQVpt+pj
M7jKxiLEs7Xs/MxAm+66Dtr7rOnD96EItKdcVgEdHOxtG1dz/rlPaTcFP5TOLzsJa9wBeTRu6Ido
jxAgWWTwGB6SzITNZU/xp6Jv3XuvHKadBojmxeqVeBkaTbwkdqVu+FJhBagjbaPiWNvQW6CHiNx/
waE2H0r4YVuzAZ9G/jxi9+WqdzaT+bJ13VtziVouipIPX5tc2g0z1LqEJVb0UC1KHsTdRP7vpWSG
si28pLvIVWdtK8LAaRfpgpdYeurQs4++DVwjvGDkz9jl57M8uwYqH0241BWuuJwJv72RbbEI7WUI
MRIExop9X3qr10l+4dBZ/ugFGJO6AGkdkch8DDHMc/tnBMtpW87XRk0DLBw9K4e8xp7eno2lLYHk
IVXTDYuCujCroLiVzTxv4tImaJeJt3rW0fbYKxLaku1M5BlNt9S7yoiOJB9eJrdEIIMDsGh+iT6n
hziSBmHIkb5iU023tWz5dMsIaJSsS1oT05zLdAPsDmYyJFNvy7dpuPAaxpSrQLQMwLoMPwI5EOVj
jxJt17PgUAMxELo0hNnd1rQNaXs6A6poGjhqNKpDjYZkh9xXU6s6LbTHvxOn3HygYhYkr2bgYMmg
aXk1O7vCKvZTm+kOi/uxWgIyjCJ71mm1bvOKzpTlxcaXn2IIkTPgFuNI8oHn0kCZYsJ8NLFohpga
b2PUoUy50Ps0qZQHZxRq63aqIcjSpFViqQGhTO45YAO6YXEtF601Q9xlHALYIaN3FPCHR6HVID2x
5w5XfaeRuMj/epdYoB5W5VwHPkY5sY91a76A2eDsxzreL2d0K6PJXNP8iG4I/CB1oo/zB3NKmy2z
62I7V5G27+yya3DeKvOzKpSb8G2oH6zBQiyXxtolE7O7HgzWijzmCCyE9t0lZmpniOIjyT8G8eEq
uOI00k2ml6ycdtg2O9dtxm1JG2YfBMyNCuoSLC12gzys1uWWCjFiUGUTYhupO5NexDptnfyrLLSv
9PxuJ/iBO3MaISRbRn0BUsNcyTl+HMtoXsNzDX1Wqz0XYlgjSC02IXN85mDuR1jYDdChhdkbt3Ww
wb1DYK/FwEF3O2bsdiW2maw4X/AtgqrKdAQrNiPCKriuiigkyicstk6coezE3NwDE0yiz2E/2H4K
d3FeqX4atpM7lw8VungCHUIEUavcjC6jxKnusMNUH7UwLVZ81XOAGhXDuEGiEDOQyWwytwL+Paj5
YMZeSkJF1PtaBKFrU4a1uBNuM98lodM8VIROblEASOZ/U5NvnNlxthMM4HXQRNEetHiyG+qULbme
xQdwXYoGe0eeUjPnlwbZrPR1M9trNmMZWiMjon5K08u2+EJ5b3wihc29Nry+09eNaZf3Q50AkzTL
frwLZlVedIouc6JF7a7DQbQx81xHIwOrBrRHw13cgCz5IiJRj+uBXNlbYXTJfWF30IGxRHxyGuqr
1WRE5o1yve4TlC95SAH7vARKwkWuSUF+1pcvpGPkFS1vN/Knougvo9gV11Hedi8AqWx/6urxkNnh
cDlqKv3aiQSpQWRwc8u+C+4GWeXf8pYE38ExxCvDlBIaDTCxgwEK8QqyAiHk+AVodg6FYK/bwmNU
WieeLPzNW+b7Bn1sUDA3paa+p4N0P5qlLBjqzy5WMPyxiLWSdTJgrKfGmxmlkKfUr3ptgiSqGlay
JEv8pBqyVeVIndvL1/ag2FUgI7VmXKjuJmyreQN95VHLmEsVHc54VvkVjRt3U3jMrVKjemmsxNqk
kKFjpsayhgJFZbwvPSd/LNO8vOrmzLxoGia41PM5+gigNmnl9ppvtaOW+2yXHO276jIUIyNBqkbv
uM+dVhf45RhqsosZV6YWB090Q7srPorZHaVi8joZVvmU1Gn9seqrSe4rDfjLKg7qOAXMtYS4pykl
DWDp4l5Yxlisf/Yo08YxB8g8Y3IYzP57OLrM8GjvgLR2i0uLyvZrUcEiVtj7N46W3szlANILMzHI
AyRHa6ZC5RWBTiR6QnnpbpjihzcJxdAqweXabl3XrhH8OOjTGmJief+/EccKn4hvmrfqwdUwLe3m
A9Hz/V2KmWIjMBc8T01r8eGCJmrg4r5vK6v8YmlYuJN2/Iwq6mHGdCh2kr7rBm+gsU/qmZW9Au7N
q5Y9wLeF8Ic+rPlg61mbrwMHGU/U67t5wC6InEkASyrFPoLaemWmDk3WtOmBdRJb7yeJGX6hBd0y
M9XLlW1pEOrCST6y1eF7gkLxc5BLfVOF3ouYxHipV4a556eYiObr7kHE4pvM3OZ2KDuFqyUYdkOK
+IXrppJrz5vH/dBIrhgRsHsIfVNDf4WLYgXyRQ6ReIyHEtxcD6TabDz4RgU1lYocb2dr9r6zIvOO
PcgzC3J6O1Wzc6iRmK26sXO2VVYEr6WX4jSmMe5rtZXcOFPAIN+GnL4yG6rbqbXrdTiMxYcCrBwV
rnaf53l30bkqvw9izbmTtR6CCXTMGyMarB9GSChwmYzVtsHBfQjIqr4F1BFdZXZqP4gKaRNKxpk4
8k9JAVMuwmKes9xuB9AXEHgn/T4IeoeQZVTFZZeWe/gH2UPHirvqJ0hSnjfoe+DYj2E/Q/qXunOw
wlLtu7H5TECk9JMw4otFIXhgIdX83PKGK0o5eRhJarqByJBS/5bFj75LhngDx+SLhfj3U+t2PSoA
LI7pl/In9t+o+uASWkWyoVsy8rC15mNvapNaax70zps4a0JzXRZ1Pa2spqzsXV1MM1uzqGG8rprs
sci9AhmC8vZRvKj5aWE9IoP8Pk2IDHWArsyjreagz+NXabNrsDMzX1NUsUmqURTMBuOzPPaMJZjc
1xCmHHj/gUzkznOOomYtAvDtVIXZhnbH15a0v02pqwCZA99XNY4+BvNXyRZkSuYru9HvqaEcOme0
ibTeNb4KLxsvRWlbW6cmfAdqZXMbBoY/eFrwI3Is+w4wsnnfTt6PehLac8ir90TyGNkSdluChUDC
E2xaADdQ0O1yr3tTD6OwBmnfhcPKpTt8xqjwtguKgU/aDm6+BVlz7ONxINIVg+Y2PrkT9WrQaMbF
+GTzvN6zH8/PKM3ftKjd5WiegYgf/otzbHKRkz1RJ8nGV2XIkBad9CrO5bTNwirbvN/hPXUo7GbS
c204Nyx9v7d39dapaD8anFjkho9TIvhkJINxrXfEpL9/qCN7knA5K8PEtgdK1uOIR/1qI7V1lVkc
qmiK/irNutR3moSSk4cXJ/OU74lJVn/aJOegpmEZFn040K3HB8USDPm6BFutUq6iiRZt5TS07NiT
nmP2HNt4lvPjhWaEIbELiuNcn5TFf64qrfFzRfrVKgs0cuZqN7lITTqaGe2Pu0oZdBCzObrus2k6
c32XTvyv5oSfx7eIBsOJusxojjr1KhQVcQth67s5saoUXQszenx6/yYuz8PxQYAV6e7ia8OSsTgk
fplrTAafi84jn6DraN1KgC7xKpRWcJOZOsZoRfj80BNtXhJEs3v/0KeeH7BTNlZbhjcgq34/tGeL
yQhNq1maJAoNmk3QdrI0gqWmZ3CIQiowFXXB9v3Dnnr1LaFTm3NnoV4x+vr1jK3Wc0oZc1hZk0hn
5MMTceyzHzo8tR7cnf/hgcUojLcGHpaL1/j3w4VNrRvogThc29mPtVnv2fyDZQykfmaVeWOqWR4Y
+MxkgjDcg2B8fEHn+Z976cz9+LX9+WyqoP+GmZ94iTYz8Eugd3HcWX+NgqWZNNKKf//qnnpoLXKq
JIgrPKhvXhppdTNeAPIuZCjubYBJ11XIEvv+UU6tctzCZXylM/g8dtcKPCm9yFl6fq4CQxIwivDU
tDJEUp25f6dOSCAcAJFGVx6T4u/3L536AuLxyII61hBcx/Izkcif3z+dc8c4WkljGxQ7H+rGR0R9
PTvNXrj5OcfbcvOPX3SeP1DBPIq2fPNweIk7NmbX+BW163XY6+bBJLVgPQ9j/DHSWGGQKOlL3DxE
Kgu1Hwa+cyva21fPwpTMCIX3z6N1cbSiCbtCPlgSDRwaUJE6GMRr4uzrq0xLUP5UXrH50+vK8Yh5
A/xm48U+fvdqtlWuwvRDVtFEgeIoQGmGPFNKvH0WLWboYNRp7ZoIZY9ecC80urlJs9qPuxDEc1XG
azwFVxJ+x5lH8cSROAnXliAx8TXJo8fEA102K+WW/kLOoGhpLy0lH6smeX7/sp24TYYUpo5hbqmO
xLJw//JNcKo8tbwGXMYc69smeyU4aJ2kxSK4Orx/pLesdRco4S+HOipX6FE5i3MDq9Dg0bgvRLjK
R9lhj/UGLFlDMT8pm3oMyH3QgOzo3I3eoEmBc4hqcDa7bcL0d2+2tNGIJaMBngsEX7abVIfOmhCa
j9F8HWTsA0VdWIhFmRaxr+q2mQkA5iAHglPHsqeDrfDtrmmzwX9yiEZ6/0SF8eb14wvOXE/nBTDw
rhytzVkGaMwreq5pG3UvXl7AFhncD8px4tccptehzwhFQlD1qcHrvpOpomcyORcOvqDYZjJr1FWK
mPgpD9gYdeDxijInlNQliJ3GUl6m9bZFJA7H0JLYyxILHeZYotEaTHnQEq1fT6IUPrPtcdN1ePQ4
TrKhhSeviBAkEiQFMjWxXm+8cFwTEzZtBAuMx9UygcV6c6t/kYuw6/0Lc+JZM/Hzo+Dgm0XJf/Ss
BflQU30orkuitVeD4VkX3PXJDxNANlgQrdF//4BvCx7LwqIsbBw8EDyOCx48CcMwVnnpey6xX/Rb
iR8Ho3rlWFW3B/jXXUW0Xh/hnIeX7x/5xOtLNacvuQpIPd7sOZoQBE7UOwXuQaU+Ds5ofIa/ZTxi
VE++v3+oEyeJwIPViF4H/xyXjsxF2W+qvvDzoWEqgqGD6OOqRzWaFM0FcW8kr7YM2ME/mjTt3z/4
ifOkrrJIvUbzRgV99KjLNISNUBaF3wYE9tYjYbKL19tNVPPHZYBYFimCgZftlX2MD6EH1IYYRzMf
y9GLUsW4MQmv5y2yrD9+TCk3EEwhjGL38cYvXpE30IdDn6Er6MfN7NB4tZLbcbSdHY2nb396AYVu
cWKmISAwvAngDOOsKkRWc1p2bvnYeYuSGSIznTaz0nNEi7cvIAejtKE0sBloH3++arQhkdPnnJkm
HiNLe8Ge9i2ZrEcEgWdqkOVd/r0E4VBsSx1OjTX/pxv7l+9KbkWxKjSEGNgStxa9Uq8k+F5mA6C5
xc2Tmeeq0dNHhP+DjG156Y4/L6KSLoZkYguN4ZB61WupjEerSWvUvkA9o968+vNbR+GNp5yqgyMu
V/uXU7ShreC+lamv9f1BZYMvRHobO/qZw7wtGAlrw7EO2AjAhHncUBhcfYpjfrQ/aOZiCAfxXU18
Ed8/mberCEcxALWxMgPOPTbp45CZiiQhy62x6GjR6UFT2v+QhUMqYMdA3Z2B1ZZnVsklOOzNU7Is
HOjbbcgMx2iGIJ9xAEQ0EzwbH/uYebThiipFZu4xpZ8LhtitIrlkhWEuJXt8xvpRQOTcd1MdXmTM
kXcjZdGs7BrkawpdoKooDpayoF5MCMjinCfPBPKAI9A+89ufvDGAP3jiDDxDxzcGSUKUMdnIfLrT
xTZRXnLQJvqc79+YtyssNwZdJS0lQnzelJy5qPmMhGXmw6KFJV4Ovp4aj67szlUtp24F6eqoKgFP
sIc9epplZhUVyYK4pSoLIUsQXUyOPu3eP5tTK5BDCQB+gU051+73o8yJbk5hr6WIh3C0DJLPFAZA
NPVt9gW9/p9X0ewZbXBC3GgYScc7VLzvDrhYXlGVBt+Wa9fEzn3eBC/vn9Wpl2eJEJJIck9kDE9t
Whgzga5+FtvuXaoMRmyB/Y1hS7lrQtv9OmYQdugWtmc+VafWPISkgrqaTtmbTQ+tUz2yxJD6IeDT
rtBwUIS7KnmukvmBF/HM0U498Gx7TB52dpZvmmTAEJCQYl32q7BK97ljy/vRxJX5/sV8w2uBf6Tz
dEiTz5GFzPloXfV6k3RJWu6+24/6cxzp5U5DcbwKEmvImM3JkcxXlwznsoNxqIr0xs6ktY9cNJ0z
JjYGy0m1MWo85vgz0GP0fXJud2ucvPKwz5c3E5bZceHTBK1uj3nO12YSjAm6+tXoPKLaLLe9iKX7
0k90J2QVMcQorPg5HYf2IvDKzxGKjtlZ3JdjLi7oInkrR2kVATKcx/sX8sS7xkybElRKC7bA8Qcx
k/wOhMKW/ghVvJqNbqdXiCmDDP2Ken3/WCcuh/FTYwxvnQbx8e7bhD6hE3pHaR8Y33QaDpvc1l9b
lRW+9IoEk5bTnakwTrx0hsHEjoqGL9abEntoMjU1YcnpJfbHKA6hcaDaYY7RzCsLd+ZT3Yz1BjXG
4P/5ucLN8paOFAXi8UopyAqMG7ctffZqN3j8GrrS2T3d+BBna/isXDs8U/ueupOUbLQBiCvzWMp+
XzV5VzCBirr0NT2s18oYUCUUVnc/Aj3wc4eN9PtneOKbwwlSQ1l82CgWj97APGhERMxr6RO2zORC
NONGr8t6Y6GI/V8O5eF+dx0KRnBdv59aJUXc5QVbNMMrizt4zbg1Zedcxr1hnFm+Tj2jFi/U4kNY
Ov3m74cakMQVM50Bv837R6ge3227JuyW+xeH9b2Lqf2PN0csYJguTEBkjE+OX0BjYtZmtnPhz+aM
xk+OH5q+2RBi/k/Exn9FXJ1YmGmpwyGz6Dxj41ju5y+VaDXj1tMDtoBZaAMQn/buXD+eeSQsfsZR
Qf/bMY6eCU9L0kQIjoGg31iRdVIdQNTYH8zeASKTAd6PQx1r1NhU0MaS8KkENItYiFktYQwpzb8e
NWQRM+kVEwo4yzAANuCGjq2uOcxCRPemF5KAonBoBZVe7PMWcRa7W7VGBhtcRLbLkEKfMCsaC82I
/Bfjw+zliK0KA55GmbfNXh+INWUDNYW3RJxQHZaLOZwErdtoktHeaFp1kWEYvRmsKL8etGbw3dR7
jMu0XXOFSVunV9SsIoSCPuJEwLrjXG2DPrIRC6fjVSmsGMoRYcTvX95TzyZfcWnwnAC8PV4/QZ/U
5EjzbCITfq2n7tWNqlthaTsrLzHVgih//3in3nBqboo92vcMhI7eBTtSRW2FqvAh3y89p5vRTC/G
rjhTvL4dqy3EU9Oi8UePwPGODgNwJLKaySt8ROT3VRUvSHz3a50+MYS+RpCy7m3zc9gUZ7ZM1unj
0qXlirK5Pt5XeBUYrGq06YmUav4YTcTWuo3Q7jG66NkWzQx7nNrO4RGkQ73JiHFkuF2wkNfmcGGj
8reTUbuw9F7bGZ0gvR1hKA9ctWfeyQTbS77YBtFd44QUECRNuPE6w6H3IudNaAQPpGW3a3e26xXO
R5HiKsSel/D7gH6oCBWXxl3yM/ZpwoKHo4v/ns/2Omq7ZCthFzzXln3uVpy64w4AWii3tBmsBfb9
6xoR661NYv1Q+ADEFNOllRr1fWp0w5kn69Ra9Mtxjgsj8gXyrAR75bv2kjFEv2FNCOb2/cf31AfR
gdbHXIF5G1TS309Gr4knqME2+Qyd3DVZCys24y9lSlZd1KozprOTB6NfyZ6F3Ok3Za/TsBgVwJ/R
3znEbgJOgPazQwGKlrqLz1y+UwuBQ9ufrwWWvTfFb6aU5SSoqPwmae4BojlrSCkvZdZ872I0C5Fz
5kq+yfGh2mb3wJZ/aZMy4T+6lHNbZVxf6rRkyqCJzKZxcOdmvDDpxW9KS4t8UdU4vivP+hDrQeSr
EFNDiIHv2g2Jg/FKoZ4kliDsGUEIsur9O33qseU+W7SR6N96xwsjuUGtRn5K7o919d3ywmcyTx4y
Cx3J/3Ac6bJTZPu7WOZ+f6LaQVNRhR7PZyda0c3pXguljZuyb858SE+VrQvalhbL8i959B5ao4eD
A+2l3+EZiVokrmNx35Q2EWrGLTnij3nmnWlUnHqAfznkccGazCJDo6fnPgm7ewIOv3siQ9zuHJpy
OLPnsE49vwuIm140uG16Sb9fx26JAZwnmbPMmOpzF1U/YAI6a1A47pr2bbhe+ADE5+rFNq4Xr4Fm
LMrMBtEfaKMX8q6jl6CGatWbOBZwteEzirrmIZw98L9FlhHT2rq7SY7us2uzagK0ahFMae1ESOzS
2izNH/poYmeBhzBV+uek7G+Q4lRbcvG+x+4wrnJlxds+V+ZDheiaj71pn3maTl0Fb3Hq0uLguT0e
wJJG07bkHVD5VfPF3M3GqtPFC+bxS3qmZLWo8cwBT93ixZmFUEbSbD2+7FVihKqmGPLjGubAUPVN
tftJJ7BIGQhIR0GT/v4L81M7cVQQopgxOUFeF7aZR3c61FTGlDTLfSefvXU09s6DiIxhXZD9dRmV
WfYMDw0OgUA5+dMu4EagGPJ+Bk6FpG+vjaD1zlyGE9edYmOxQAOHZztxtFHyHOXCQbEyH3Sk2EaN
cq6LiLJRJWX7kgCPJlA6+nLmQpxoYqJKALy7rNryzd43nOy5Cgbe6HYOkLJaodghSLV2bdC0e5jL
1oonBeWkDQaRLOG1YiaD80KcQxEviR/HJfriC0eOATObQZv5+7unI41w8i7O8S0nYFR++hpiC/QF
2urCvuTKyIsuQY2MxQpKWUYT2dBy5qjwRIa70Rr1nVIBuImffPlu1j9SFhf7aOSRwjGV7hD12Xsk
+d8VYmyW7GFLiFu0RSssNo1WdH7k1HI7Rb3cuOGlWabWQ2oV0y2vLSY0xYvwErm9d8h0+UkHCnZm
Y37q/JmA4UGXy4T+uHFEuy3J2s7i/LN0egBTihaV+KeX2NCi3fs3/dShEF6jNcCNzmfj6KvJ0Ake
+fJZAkIabaraXdx8U5UevCgLX94/1s/7dvymLd1fi90rn8Hj7X+hOVk/ghzwqwEYz4rAZoXZaxbG
PqjKAcZqZlwapR7cdZM53pimFt6bnQa3xMqqfVWAc/n5C/0f33AG38D22uRB+A9K4E0wz+P3ovje
tt+//4pw+Odv/TunwviLvqjkBRXQSv+Db/D0vywaPGTkIHyFpu2yyPzDb7CcvxyXPQxJPDoR9ZCh
/8NvsMRfWNuchWzN93bpyf4Jv4HQguMFZBFZGh6DVljHHt+T3xcQqfBGRmxTLjSyvI1qP8gAQemy
/xzNFaGp4EQXBPl4xbddrfO2Vhujnay9DAPp17mIV4EdtPnWZKW8aWvhPE6pnmKS0XHe4Cq012Nj
bfPQmT7m00Tmj2JY+eqFBXnflZ6te88eYQSydMtAfuuLqrsYrDbcEyqHXtxNa4phxkBo33ok3rq+
AkghytVMQuzOjki2zoolRTlR5UeKVve1aNr8op+AO5H0vutb0g/RxuICSeLwFteY6xcqzh7NyBrg
EeOuD+kcOiW8nb7em0S+HWDfeCTKmI7zJXBp567wsqNXzJswvC5JJnxKk869Qiqtf4AqbW6KTN4P
veFd64lVb1wU15+hQiOpsJakAtkPpHnX9EsSvdk3Mij8MRbrtLHUfVmV8qIhZHCHDwIddz8AppHe
ISzIgi6n9E4jYncFkS5dGWp00RO3Jaa5miw4QjS3Yy30NSY9ceVBu7zogf75gTYbB+Zm2iFrUcGn
Zj2vIy3BZZLo5TXAQxlta1fTUMGM/aMRY3mi/yivMEnZe1yQ+c5kI8pPbef7ajDbaxlrwSrtzUdn
yqevKu2dbTsSGckQtL2f04AfpBxgnHjt8D5O6oOIE/mlJ2GpKtRnPY/bvVFZCQIg/F7McYPnwY3L
XZIEzjeXD4y6xribXId2DnHBrRbOwdTlWzfPhk0cua7fOk2zqx0z3ijdMLcAx1G+uJjeG9V4X2AH
jz/CUXm7WS8md10H+C15b8S9UGObXamkeop6I3lyIS29aoyuLayItn4NGHu4dDUdVC3+JSy0XkT8
dMj00TEDd0PolHvAXFfc4mYtr7PReIqIsYYobImaKUWZ3k9lTSAT2IJbM2+8S1HHBGuScgTggq9P
Lv1eQwmya9p0Jiy+F2m6nvtpPKA+2iXgmbzVPDXWLhKVuzZJR8B5W5rYdXrwsQWuPKwVoteLNT7U
fGONoH83SR3KTWvkMXSBOb8jPY8pKruwqC+wxDjma5nVMriqcX5Hl5WRvcDTkB/y0t6jnza0izbu
RWDus85KsLgPbNm9r7NQdbwNAzXfzpDx7tredPOvXmEFZI1DLCgwPDzZ1WTdERgVNQxYUvkogjbZ
ek2P4ygrvMNYShOwEZkdCsmRU32oJg2ENKDKIfQrIdPmycxGkU4bG/NAF20KNGHyULS222qMDRJT
v2Wh5LrnQzXvFtKrgwsxDPRPc1Rju9ErLbyplczlC6I2s262LWak+2Ly+uAb0eLt2o5nxio6UAoD
uu9W78sHnlw7Xble3gNibwTki2nIYixlHc0cqQVK8yFyk8QIknPUVqXbY2cbekiiq4CCRlxj4vee
c1XZrykAHp4UnQjDC/YmsLGKesQj30nByM/qUqzH01D5UpFruRk0/HurzggCb1vYKYecs7BxoGLo
yBMAmuU4GrMwWeljFQOOEByxS4MgW2Fhxxuch5CsV0PsFeWt/DufWf2d1pxmo62DHyPFOZSTDLeE
bDq30+BMO1uM/FHPhmQFxK0j3JIuwiPTMPOycbSWbPGyqRfUtzfuE7rl14UnUGXGlHdiglplp5no
UKAR9gWzLdoXcnD3ZdSkd5BBr3Ao4d5oDLskW8iOLoOqkrty7AToBITYvFRkGtUbMoTY9+DyWZLK
9iBogICRLMr6FTrxltEN7U0Iy/qDZDq6xeMyA0kdbW3laEVxI6O+/OBiiLzp0Mt+IhERpgrdoEtG
bNaK/Ahjk04iBPAFrZpqqM90gIWz+lqr+gvfqOaGLpWzG2WgrWOyJ92Vqdc6+0gj2E164j7ZmHPu
hdACPg5FdpGFsr0tO1fbZRpEx6HQg68zrbQ7FRhQYpzwgqUzQGQV6x9TaYBQxEv9aTDqqVx1pBhA
HKmnSznL+Rozg4spaEo31aiSz5FpGQe7Zq8twmnXaYVYTZ0OMxWnFdFnyQDEEmvsfOeAGtku6LE2
K6qnWZbdhXJwlhpNMe/x+tBPTIwRwV6LnXUEP3G78KCg8kyme0k6OkYncpc2VUNQ+sjxHyYP+7Zp
xHBuzSDCwYDab5ijFH6CF+4dTmDHOBdTojGKiKVxFh8pbCEaDzb6mcFFoWxI8DNDzyDbhp66TQ2s
Pk5bWy/aYqwywfZtKhiTuySusG8VXXaT6mP93PMeXvdN19zRhPauXBC+6zkqgJhGEzoxKxpuiJuY
1zYoED+bB9RxIr5SImL3X/b6TRAYHj+kdagE8hn7LayzdZlb+k07RXm3jnnz72woA3vanc0rrJF1
3Trpxprm7r5p7Slfidx1yNFovfvUieZLI0nLLyNWrlU15fo2VaUOVyh8CRpymHEBQvsvJJ4kMv22
sbmEPqDlx4cZ6FvRhNW1Hcc6yZltnC1ff+IKNbxn6KlIMZ2M7kkze/SqfRu2BLxj9/GWnj2sFAf4
LfwtnNUuRXsRmkCQ80UwiHPKMZB/8d67gNpBcEOqI6cmtl/NyaWmEFFCNC+bOr5uZI8C8RgcFckH
mEQoF7MViPkwemwdVcV/T1b/X9+fqe+pr106Cv+9vr9+Bc/7Wnz7tbz/5y/9U95LgjNphyxSJsZF
DP8o1v9NaPP+oruIrwDp3aLjofj/d4Xv/YWCk52rJ5bW/K+ENkv+Ra+Q8QmbBiHpdll/UuFz8N8a
BOTYOchgCLWjukd/c7RrLXSAW3mUAjYLDXsmoUgUV+g11VNuTCAQQvsc5mz5gb/uXDmgJGuFjhS/
+VvFCFj3qNNmR/nTRDubdEbYHc4Y73+5CXd//7xfqXDH0x6OguF28abZtD7eNL86lHhDbUeTrzpo
BqM51fd834h6k6La6trI+tYywhZ1on1oRzk9vX94Mt7enCYyBJOtmHBN7vHxmItIGGiWSnZ+mTnZ
RL5BNO8yGYE6Qgh9NZlRc5hw4bZ7fM6kFFRA8BfIfEwntEVF+QCn3whXP0OnYWBRIoQGyAF3HtOd
MlP+X+gOeb62Mo3qcaqA/0AKamFYYqlVP5gcph+sxCWoAdyAHwkYR4F0aoj6dv0RWpDaL+ku8aoK
ibgkKpTeBYUtWZh6PRmPeG6qmwZC+SMos+mus2DBjU5bvbp5Huv4uAf1gy0MPNUiG56zvlD7NpmK
q8AASQZ5wzXWY2mST0xS6GdUn9UnwgT5i+MUe1ctOM4tHffggzcQOrIZ2mpJu5Zdka9Dgw3lOqC5
Yu1NsnWAbcoWNh34iUdVKuCXE584G+c1Y1cPEwmUCPzzMm7uy2ywQuRjVINJJ+Fds8Jfz9YUM2jM
xw25e82BfUp9D053SQPnO+HURnZRYyPYGlY3PCdwsp/rZHYeuDvmFsU7ETUmeRy9M9VfVUlSYCjp
ZsZjoZ4wppWfen3mztT0U3xnwefJEe6o1RXelWNosV/Xkfoxwr940hv+itKb9sXBgH0VTKG4gMlh
PPZkCLwk3VhcTWXpXeU5zcqNl9R8QkSOO3/l9LOOxTCrtm0VZOuxGMwtiQfph8qJcLNTN4E5K5uv
IuCPYYoBaB3CPQt9sgEwk4u+/jq1vM6u1qm9E/fZRelyc5Wsxs1E0nm0aS0MnFvdITewAjrDZJJ8
D0m2wF5ja/0hxKJDlkJU3xCKZxNZEg7fU10RGgRIh9k4W+4lYuBzPNXDM3Km+dqrB36UFal9ldOb
MpZPlzdq1U2QLi+7Vtu3WqgPWLY4F4e6Y9V5Ub4ewAXkqyEqhu+El6m9ik1xGwruRIA5ZCWKSm1y
tlc5/NGe65pCB5akka8nvNVkaUwQfkEnBMEHRw/qr4hL5+tijNSTSaNsT/AFkJGmTndEJXTf9MQx
HmN4pxuSMEFJa1zbNuQ+ktHLpV4e0awAOa0azn6GY0Ce7MydEA4ecWHw/BMCXH2iQgzYSaefRq3t
yXlq8tvQ/QEXnR1ArOVOxAAsNy+i1v4MTKz+aGJKfw5Nnk2QCmm8N6GebITIPotADkQ7yIqoNJuH
ciHWThE3CmBStwtqUd1W5Lfcet1o3/bUn49F3Faf+n+xdx5bdhtZl36VXj2HFrwZ9OR6kz7JdBOs
pEl4IAIuEHj6/0NK6qaSVWKrxjUppyLvvUCYc/bZxvObF0wpWK0B9letHTcvDkrxc47f2v0ULvks
Ro4tblir5jXBORYZj6MN+p2o2Lz/uDBlE3RNZ9xNWtRkImf5fAkLo3sUjNnudNNbRNYwMiCSw8JF
qiQB2VdmdugbO8BnKKZ4wwWJ7LbSp6J2q2IIlowh+WRlGPngCBagC7cdSdGOcZP9CLnCKvznsalV
/zVrB/c5o9YqksPozLWLjGo26i1CGjVcaqli76QSZ3Dv8FzCfced9GcL06914w9pvSLaHFmQnP0d
69DD0R7SDeEwU8/RNNRXQ0OMC84f0ck1ipve7IzbxizvDG+4citR7fCG8G5n2qGVFxDN0XoJER/x
FX72pAIxwz8k9pweK7v43EFM3A5LRs3g6i9ZSGCUOw7fitSujkadfNWDmx7TGb5XbQ3ioqlGtS29
cSL5Ium/WfjJbJOsO0+9jHeoCS3cuIpoY+kW38PASyApJ9mVS699SeTFqNctNkF+Hp6Mgq4pK2U9
r0QUyyOAICpEYyKuwET7XGUFnIOqLN8SMRMtBEeA9qxz9Tpy6ztdB9nWrozonOPOdwkFR+FIwYbF
0sk6Zxod6hCFCXmIvEjbGs2jScLKoQowDhK9E24bZdhr0iHYlvViYWgiRLKNyjwrL4sOQ2LdO1Uc
7RiedhdWHTnl1ubZf+2EUv7aY+yEMmnmHTJY6McDVj0E5VmKPK0Yu/yOIIXaNgc0WpEFCyLy8f+J
fRDAuPvqNGrYJ17CnccFHu5wihlXqY1wi9Zf3kG/BHfsi26HKiOdINmBWEXh9BKSuLhSTjGd62mx
DiiL4hkXgiZY+5Ov92Q5EQMAYzXcEFEHe3x0HSpEB66XZZMqMYDHHuER2CSQc4gAuRTC7laCfXXp
lp04E3uFr51t2kc40d3GSVN2VbfF91quagaqK8I+vJPw2+nzrJx83S7eZJDMDqrcOKPRkNPhz6+i
ND2m6dX8SeREWq+tLjpMsxcdqyHWN1nhzJsxHuSpqIS79u0SNwe/GFelSopt5wJeBR0UkiZeWMVJ
i9ORKcKdNEY4VEuimPIcvXEjJ3+iR8UGy9Rq58Ya15VoNHYSl0KEcNVtaRnc5Zi/HrPMmZwVyqhN
YiTRAy6a1r7MWPG+06THcJzibaRi97Jhsk+2jTLuyIILryw569OS4VuuCPbBx1D6bfXdTeQV8uLg
IprQta5dpUjkKNGFQMJPi0tBT38UsKnkOkv99lzOsfM85IF2V4GnkN/ZquzOqSZ0aZ1bufld4BRS
blx0B9PGzM3xOEsZrUVltAARpfesyiEjz6zI8gvQ2u5r5eQ+CWGdO8Kws2or8Z7x+jBxRCg6LHKa
GpY5nWqxC1Jv/NLkVrPuS7XUBULeAi6WG8CFutmGY5WdjWnR5eE8lAcsvyo9oo9tLyLZNS4KOogB
K9V4GQZEYdyt86zxrrUdZwf6WvHFFliXEwGli+Xd4Mu9lEh57nAPLSFyudfVF5FN1lkIqg3YGSsB
F4oR2c4sOi4c1H36jTkZbvDaiO8ErCL2AOl4F0FsiniTeIsbeJpV4OPCu56xl7szGiH4uZmT7oYi
K7AQgum1rijy0o3rT+LLJAbYaylkaky9uJ2RPcrT78WXzGzrE2ZQ3TcS4vNwY3spv8+qlmnxpLW9
pQz176dCUpYtBSPGdaNbbPLULo+gc/VFibPbwSVkfVM1isO4zcGwKkGqzSb1Oi73qGqMuzqJhofM
dpLrpKLSqD1fXCXz+7eI5JNjLLaFsZTLoUzu3FuPNzDoa0B5Eklp3XAM1t8c4TPlMogb5dYmgtFP
OIhowvk6i6fcPrWM4SHN8JxfWdIIayJQWr1PKl+fzZGYv3QYFeMH7vKGYusZHVm17vRS/uIO8Bz0
U4ndID+BwS3CimrSbwiJs/00xw2phVlEHoXCsVJ78QIQC6fEFCKSv/fc/5bCaf2rHmIZntAvwbv9
SefR2qTzJInRHxLDlqcYisZSDi+4Ri5bHDeX8t6R4Wbkxbx0usUUStU87KH3ftXQWB85KgsJZvkm
TKjIG/jJ7WNonKbCRr4/uBmV/xqLAe868Ht7m/R4S2qXgjCNeLJ9Yk43QYKsMu88jMT65iWJaxZm
7chT54z6XCshn4bBda9xfZ0+KyruX0xif+IhLF928VqA04v64ieXEKazRTAaTncwsiVlriMkQws2
mmnl6bUxsOq4ilhg1siKxwwUVTH31BJ01rzmgro5wGzzF4m873yLvza+jgeXiuEcXC5yzz9M0hJs
gewow8+jqhzCnuAkL543g7yYlTHu23ZINxzN81aDtzE/GaigckHzGqTLNkXRcZcrV56QTGMRHnvN
N5ExWQr9BIyvx2g5NtpGrmTv/Up9AVfip2Y2QOKx6NpwMV3IofzzH8jE3gCwVWpMECbMndY6yABn
ZRXpXUO6IM8S5WWUOsEbIbnjIQudZGdY9isi7Ee8N8HOPMolw1PJZkB5ezm2tvs8CozzstkpzqZZ
OS82M6kJqwhRj2c86kISUqxiY7rMQjLyRfYVR8khiTBTNi0GMe1UUa+WVXRBAUm6zOToM/x0tWkl
+sxmOWEYjhh3I7D6veEFmizUxAT4rEF3V07HGYvjC3WvakhLHzjACMCgZqdZpi9JCv5Ps7uskBa/
WQYtS60+1bO8rdFlcqZgo7Vx8d99iohPWbmMEu9dolq29hSLqwIK/UU+kHozko6K7VU6PiRkLzPy
A9t8aZ2h8E99OQfjhYxVwkPKyO0zpq6ftl5SpOZ6EE5c4s/m5AOWhBh3G5274QfV9kMTY8gM2IoV
YOAzNgChx34qnpf/IaagjzdmBxlrHWcIukZ0L+D7MBg73MGcSXAbU9O3ZprXRMql/OKkjprtxCEM
UD9RygcT9raGpsinnTZxLaER6UK3ezSxFlzjIeetO49sznUVkYAytTRuISOqLzofil2b9dl+GKmu
zEKxIgmY6TdMIIaHPitfgpb+kdxR8Ryq0sk2rV7iEJdnFy1WZad55uFz6Rh3+LY5R4uL47ZgDLtn
wMuhF3p9eewJw3udCAd9dbVFbWiXtr1i2xY7pw/bGzrR8EJLE3RY0fT7Zd091oSXPk641R3NidOo
X3q7Oo3KNaDxqNbuXE6EQJVq2FlzUh1xWqVrqRlZUDsFt5XTDg+mReIskSnNq9e1xNG4dFjConve
AMNzA/SN1T3aOYCSlKW4Ik0Jq7XY5TTp4zrcOGFPZxS7LoZZINzskc4c8KyfLP4hsL/82tQTT2VB
tfEe7lZe5s4HeLLyJIUElbMhzK2maLlC04rj0tMBAFBlyyekjuGFpYBZMAOPLhJLtKdMB/WFn/Dg
4BTqfQ2DYd0wyXqA6kh7r3S2DxcECCaiuKoK8KEgo02GdDi/hezSeZuFs3gu/OpmnALxhXgo2m3T
Yz5eu9hVqhR03OUvrY2lcF6+9eQuUZsMblkYDby+C+2o8mgtW3VaznezKNSGcDnxwkSESIG2yrHr
g5O3HcYMZGRpXrOJocsmnVx5a9Ytb6bJKUXe72JRJzUOTImtzwWqEWYXrQLXcbCgA1jl15WBPs+J
ry+nEXTtfRnaExAMy1uah2kw9KWbgHg4nZa374hP7bB88JoomYOBnGCZy7yntrJD6VJQlfAYL4bY
h4C9wANGYvAYkF0GawBHHv0C5M0ZLtmFABBSafrWhkSRzmy3ej3phGJELfb8YQJ6ZYqpuJMCiQPZ
UUW02Kl7KNWC6UYOOMjiXcsrTpRZktrLLzLhzAPizGxBSNNAcLGfAv8VJpmwAzltUc4SxKjaUtsa
P/g1TltYzBdYZFPwmC3AF6RJOF0gghj0yqfZcQHKvF7JrzA3SE42e/25xtpyFdttCa+DRYFjBcca
HT3BVQtSsySYrUJKDeIk54y/qbIBe+TMEedYfPw7fvN+SU4F2G3dpC65s8Z305yXcjkweH1lRbEk
OwQUvy9NEg93wgUaqhsrvjOtsr4QjV1skKCHF2HfyafGAkNjcgSmhjyvvlBIxq9Hl06L8J+ew92w
u294UjQvU0Kx05oyulAB52yjUh5h6pEgbzJwx7avYPTc0T5tO5/yvCcC6WJZz7JdjmGMCTpizUsQ
ySgLqHmLlj/OJaoZmVHwpQvqTV2y3AI0aC9WyJJw56H7NkhyklIrTq4D8sF3VrusH8xJcRsFhyx9
fk68oF/v5W0YgZDi5lrcVWoERSI1duMzJ/70fjdYPRDwECZM7DjywZ0AUUfDc6+DxPC4KlQUXsiI
MkTqwv6kWuKAogofc7+hEnZph9epn1ufhI//cDbwIrHYIiK0NOsLciTqC8+miK2Wd5BSHj53HSqc
XTs3FOcKngTWaeODVpTJogCfM5vS/kTSOoct59gT7tPiGYk8KVoQCNfvkODYA1qGWDjDP0kVYVKU
nx2niVjT5hS7JZd+J5uJ4gQ+zapiY+Mb6YCCNiWbQptj81LaBgC1AjN2sphWoadwdjA129iAy1su
exbP+zE7BTwNkCNiuBs3eaSr10S72tXST5BIfoIYMd20gDafRUDVbswKyGLsRh6myfGWjuyjgsTQ
R9MfBT2ew1ozzPhuUuBldjlV2bF2PXlSogREXI5KDBnsbVs4xTVJHVBN/MwD9cK/35ER90MKZMKe
bEGnGeovIaQWo3oZDN+DJVq656sz8i/YuFlEE0K4l/iCHTQlh+zm8pjXbLJMZOk1Jv4v4+jx1ObA
cI52mLJVxoJn0Jcm3dCo5BNVSe6uhoksrhVuoBF1y+BlV8R+ccgqMv8emiamgtSjho/AC9ch+vjC
BlJ//6/vG1NXOVeMQSTvV09xpwoulWM999MNyRN6V6V5Rvpgw4bOqCqTwOOQgUuYXLsigEI9Q5i4
FP5MR6YCTQhM8Ta4c+MThEgD+w4UByS9uqRY3KmlCtAT4+wNGdLDHiCBX6yOQZnjHRm6z8Q6ppt5
mcT0ACrbwSMNC77BEJ76uP9Dx/TfUeUvRpUOdiEU5v9+VHmPsXH6vzavRLq+/jiu/OMP/jGujPzf
sKrDkIdSHwdJvAf/77gS6fBvOCEy0yJmCo+XhXb4Z6KU99u7zUboLJTDdxpjt3zc//nfrv2bi5gM
R7hFlvPOVfwHgVJYE/61F2FOaWEZaKJAhf5qYv7y114kMru6j2NpnF1g+NsQd6jt7LbesSrnYhss
JjcmVKg72qRxHzbuvAWsJxHDCuHsFY36pLkHzk6HQ6ol+/BQZOboQb7LaxyVrBxssE63RZ/cJcI5
uAVaqJjrk2u/flBDcaNstwcAS0ISl23SZslFWsedy6Ve1RRvhNEyKHBL+76vaeKEsBnzO0l15SL2
/lQ7OOt2Qe9umOyX30xjWOnQ+Zw3+RvuQxIm33BLRGl/lze+t5fKI9KdFqC6A5IfTo0I5VkH6Yg7
lqzwWHbmbJMzpbjQxCocK+qAbZ7P/YmMmWjXd4ODqVMz+1AVTfOq9bHzWGEgH2/GaRIVoUVQLlba
rDUKytakSnHJcvakd2G24aEs7TthQulx+si6rArrzDFXcehHII4hbX+RwkiUMox3vSkqIptcEDMy
43D+LBTpxtj9Yp2+5mVV57l3Qds8IzhVZJJgPx8T68esYzfZyVQDnsGDJcloSrZ4ad6D/MiN0ulD
pC37s6o8/4iefnyuLRy6005GG1M7TXwlWm2bhEYxdYFQQWKheSbQwZnv69bh/t9mqgmNr0U5wVch
b34wyGj3u7xdDXXTkSLsYQWF134v+1Xv5fpOOnV4FSUROYsqlJjfceVKta/srj3YgTftg6qu61Vm
ucH1VNX9nRH0BLJr5jxpz2QWcGPVJ5l3AZ3NBLqcMGE3itmgrhqRpK5yKH5Xhs5IzdgYcF2Ted+I
dm7byyYvMyPFMZ/ZYOCt+Iu6AIRzpOOsTzBCe799pjTz7tqZPKFiFWGkjfZ21ZKylKvbuC+qfS2b
MEhgyeE2rXZ4/ZvDvHdn0fZ39A229j8rc+jMe2PUfpiAExP2SULoEo5l72DOhBO8k8IHwp4uSYjU
Qu7I9qmHtVWa1mMD8/JWTXKGsp/X0t7ZmZXju29gE4ZeBuswY+i6aAuhz3jAkn6xkZ4DrM97v5ou
C4tp/aqOJJkQiZw34OvxXV2mhlhzkkj4ToVIH0igKqorI9e2ta6ENqEbKn+EehUowpVk2oDX9HV9
Itw2PTR1iQBhJpF3rcJB37dxGsDUNdrpsSDYmkmC9J0Xmbr2pkyq5JpJrLz2mSSQgi6IwEqtWu35
AublbHYe/GNp0gWX8wGLInHjd239EE20KqtAkv65cnW+QKERmYg21NRjGvrxMRSBgbq5g3y/SvrJ
21iG1c9whOqAV47yaJV7pN+BMqVgp2bX3w1jUN9g+pXsA+nCRBy96ygnzycuxXSmFEF0JI1kfn4/
5f97If7iQuR2cKGz//sL8RJb/9ev6UDAdd/9eCP+8Sf/jFiMfovs0EdB5DH+scwfIxad3zwcSOEU
h/BMXM8BOfvzRrTfaTpcpYQpLmbJ3KN/XonWb7azCEdBdX3KchhB/+BKhCQkfsQVSfTDAC1A4kSj
xLf7IPGJHA07XBjiEGblWwr2tcdmPl5lIdL7H57Ozc+kmn/1SdwVLv4mMEB+UqSXNQaNC35zCG3S
VKBFv4i64VKJ02H9zz9pKRgwLwiwtwqXb/ID4Jj0Rjy3ohBY1BYD0a3mdTdWOVrs+eEffxDIOjay
izjI5LP++kEjOpmo4Vg9aArcoizeYiN7y/n3/+RjvEVXyxv/6R3h14jvozcJQFoVbaMQtg1B3eW6
mLL/4NGxVlEE4YgHp+yjUUcizMol6USQh1m1F5M50I83NqBInf/iR1HtfVx4oc9AHYatg+HQR8V1
MFaQSiIlDqki09kf9J1OpgdCch7ESNrw3z/BBWL+sMpD5Fu+H+ADFEUfvf6IhG/Ym404MHtj6kVv
dchJEV81RvZqhoxvMlK8kEGQYff3H/wvFj0+JIv577uk8eP28tsGeJhx3gEsvrkfWjJ9vIjcKzxr
nV/sr4/UOHYyvs1ovBeMneLqg3xyHvJBY0gpcI8joLOCOLSF+R7f/wc/6IdPWcD+H/bWQjkcDVgu
ByOayGNrp4exUvWpbv+zR/fDJ304mVRRpQ0MMRZIOeiNP+WvcwMo9v+xvcyf3xJtRxi+655cfESX
tfrDj6Ki9MKqERV6OLvZCHOk7NKCZnd2K72N4KFtrKi1dsT+eQeznRoqZyeiuXfrE0RB7FfQKEzE
SOLh28JM+fo+Vw3y2DkusbO7ISjeNI3PMZmt8VIEXQxZb+78FXRnyQSQ/4tO42oL7m3DFyN/hvq6
utVtZD8WgY2GIM7jl7GiY1fV5B3igPjKRpNJpnLWcxFMJFl2eoDxxRSKkZ4EbOl7TOSGoqy3yDTr
e6Kb3BP5MuqrjDnlrd7nuxOCc6tztzmrsBvzdRqEabPVbml+yVH5YI3F9zEQEL5WMT+6GHuxa6JE
XMNsaTY9rqwIsZ0YmY41lBG+/dT7e59orZ00oYfkkhGz0QpjXZn8urni4KoIfljD1rNhFHK4pElG
5pHPFVAzO9gh72769YilycmFGL/Heqk5W2aPUrui/0dtYayD0rQfk3T0zlNi5S9J2JQPvmLEIjtH
PEu/sh9jfrtYBYphgahcSlk/HmE9p4GI+rXjaPb65LsAvAbd2UOnSBYEhapuiRrvX2IeDYlKUlz7
Q/5mWrzTAc3BYxVmb1On4vven5sj9TDfvuuasy6XoXsL/pKwt6MyJTzSn+5wcHaPnOj9Gq5kth+T
0llRBkCdR3JTk8u9qA7cAeJO4ojoOveT+s0ntfbKIt117w8l5h62oRhfvy/7siPLk/DI8CL1eWQ0
nvzMISWI1E1RzkmRfApngnZQbmTFS0Ts16qSqtkQkpnDeSPgaybzrfXLfQZtRlxaDFqijZ/G41Ma
CyNCqDV2IV1skc0oXer2gqCE+TEkUuMTdIfqzQ7S5sRv1FuShOIVNbk8uDmk+gab/E8O4cP5mnQP
j6gi+KK0GWk6Eso0MWVrMQDE48TmFfTxVHjoi0TSrMiqMnDX8qOHTrZsO9ecjfXocsXN5JkB/4kl
+YYMlvQBJ7pk3A9hnb9GSPF3Uc0+QuUDyTWLxpLI9ngCSIrGp7mdi70nhh6rHqO1s10uHG/ezrBZ
5artEjWs/KmwvmD82H2zZ/YWgg1tbZC+dJ/HoBfPSe5650CXnKFMhjxUz4Zzgp2dwYpRmbG2Ct6E
lybFi0zs+jTFpHZB5rBR3eVvIHIRRFbfOfFFrB1Zknpj6A6ALoXPd0WqIayppFwirnhDg8PVN5BN
tE5DIGkvjeL7fGwRCqVo1b7XIvIOdeEzYPJTf75wreFJdHrc4+FDWFw0sBBmFdaEymRvHbxc6n9y
tTqr3BNZ970f2mCTdtM9LRd8u/HLkOrsVNU+c5NY+GeuwuA2HdiUsK+mLZj6eDn2bbRNCvY55mvx
yhZB8RhaYj6TqrKrZgDrZJ5Ev65U0RWEtOUZPX7JouZUnG7SEpZlPeTRtUNRCW+FXV8MyLbGUcQM
TokynltOt0r1495a7l3h8rvtKn/NOiO8DnFeey0nAhGdsbcwWVDA627snKaBFYW7dvwyRHAJzVI3
mxHrp63XzWyjKpQRboUDuQVGW7arpOPMSclPvrX8VjJhLV89j4OybTk/iH4MbueMZEy7bfUmDiTT
Ic8ZwluS7VrGYSRWkAjCMhyiVu5Lsxo2uc45xOyh2fiKj26ZVB0ywnrgvVnqa4rAVdRlTb5WhxYU
M+Btm5XXoDLNLlUOej/YQdedXOrqxm7OpSVYTECxQ7aqLOSahEgSfRUBrvtMHt5PXVjbz30RWt9N
FK6rcVkjnjlbV0XcZ1e5NyW7UWNOEygqCTQmvUfcsrfrYB6syWKy1x74zl72zYQ+x28+w6+NrmfQ
gM1kBu3aJagXC9aek7s02xYzU7/+NIokXoc+TXI8D9VtN3D2GAmnh4rY9MVY8cyjZtg5ObqhBEnW
lRPb5pfIGvozswfq0Wa4DtGeoao0x32e4sZRRYlxSaz9tZM545OR5921ntL+Ms7nRzIDFXxOeNmh
xuvZnS3vMEfZzHxVVtfCaOObsngOJBl0MJLeEOwR1NBnn9nPD+1oJgcbe16Sgyu57k0HdysNKZBr
MdlzuH8xvGZY2QGX3mLdcDSytHwg/a0+Ic+JHswqhMFrWmIxT2QK8fshSwwoLhe8gx29lwLQIEyb
e7teE+IwDQdsPdx2z/QXCVQq1Krvorxm+FtymOU0eZIlkkdAg4lZHGsl0QvS5S92YW3VbsCD5nZV
CierYAbJ3oSvqOQSump/7iq7OinpVKcGWEgwcIW/55TdsBksbEVK5kJTE/hnreypmrl8ypbzrwLb
uJOMd3HTK3LyFN1srNKTyiOHTEdSgMfwBM8U6CP2Bydw1tTieDggb26Dt07nKSm6Y1F9Fx7MUytL
guPEUBf2vY7aZXThmUzgJs51HS4OAWuUcf0N4kqi+HKX5EtG+0mO90baulCJBmuEBmV1LyESbSi2
U3mvcmeCYG/5TF4ormH/iUCPp7rMi00mzC9uOBxEnsOo0w7jTQ9XBdtnf3FwjLeelxuXllMbsLOD
igwS19Z79qntrJoc+tRQhv3Blni9TjJ+LVIPABfTsa29sKIJqbWe8KeYrkCWCD5l5GduatcejHVU
OvMV2zX5mpQBFMjC6gxmslNEaWkYx2zyzHAXJBXnm+tzfLsJ1QndkqsAQPHa2Qh+8KGAIgB5QXvj
L7QnP5szLOqTkBI+8uAgAcv/tRjtZlK7wdrKA6MazhtbjZdkQ5gBhmPUCUR0Z1caVT0c8Jm6oojI
tGfDe+feQdkJyvSrRm2BxP/SO/2uhlmiFjD6/skuOkhIxsZgtTy0lfUwmAzVCs5UFWSvdTncoey1
dn/fYvzUGQLSm7SGQPD4EGCK8eEBuKNXJczWDqOkCKsJkeaC4jqu67Q5Gy4hkX//eT87Vi0fGHiL
3Q1Ooz/5b9YtBY7rFzgVh2R3rzglmk3W1aPYoG567Qkd2RZdSj3oherm/dpRxOf6+9RW1g4CvLGO
Sbx8JQ113E+ET/+isfvZhoXvh+MjtORFCPZTUy7IGSCgaigOaVW5p2HsqrfGIYZvpXrVmdUqcSm2
y7JkI6W51V+NPrWmVfCNhUWhja7glVKmPiFtDjfapvPsMoFeptSDd3ZtVDV1m7eMuMFg+1EyQO+h
iB2SxYHfIZ6+2bpBFd+Ty+K+Oj5eLquIf9mHhhXcIibgAo71hGtiluUv77diXZPatFbzMuT4xbv6
MMDBhmaZ4KCkN33fg2X9YXEkA3INbq/i0GMJSUYgngX9hAuUctwnmRG1B9kM5ja00p3XIu8gneGf
+loTk4QPFQoQXgnL9MM3wFVR+dg8ZYeIfnvvGUlzFgxofnEM/IRY8CkAFUQhkHCCvceHlnTIhjH2
6yY7+C7Fs4/FNT7mPlpPaJ2ElxYk/eqc5gFKyPj098/Y/vkZU6JANwwXS9qfo2K0VbhjWyqM2jqV
xHBaIA0byM1fqoHSuGuUp68jw4sealc/FJGWb4bw1LbXo5es+6ZOcRBI2rZfyXIIHTiegnLSLdoD
9TfsKDjU32Rsxf3RiPG4/R1x+S9e/Su82rIiFsnf4NXZV0yLX+u/QNW//6E/oOqQYSt+obAPWN0I
RH0glz+0ptjJuIjnIoJPPHypXB/J5J9Qdfgbpr6oFX3YnSZAMt/i/0HVfrREDSzQJZsGf5p/AFV/
tMgG2bIch/EwaKHpYu77YU/IyUABU3ZME2EC9XI9olieDq0HUMDEqsZLsUk1mbV5YRmKkpdgA9if
qYDVFGGzEGRjbVtIM7D9njDk9GcyRcjKcPNzYkujxGKiZm/JukNY+cOT/hfY9/LNfrhDbe5HcOjF
uI2Dw+PY+OuVFnaDKvHoa8+wIqc7K62NtUeZdqHHwISZoemM//4DuZh/+khcd5Y7G1zf521+wKaN
rGRUODTJ2feji6YPSO4uR+4W7BnQWKAKlIY8WK0J4V/JSE7rwR0D9xD5HDw7LyHr+Bhjz4Iv1Ego
y6r2Y3AUu/enm7DOEGU19UDDtxCeSpvB1d6N6+acd0tYDJgOd4RVxK2/kq2sUOUThAbJR9U8a8Mf
p7ty5iqyrdl77WvRdKsc2xh8UIEjki02NkvT4RHWuFKYS4RrJmodxTVT6WGHfaO+1D6SztZyWATK
4eptHUoh7RoRSTW9sK7aEBxjHSSZTrawH/GuANSZbszULVF8pYn9yYLfN6+yoOO3kfQrn41UTzeJ
r/gak52F0xZjPfFsj4poWr+xZXqNTwDfKNKec6ToSafPLRph3FulAQ/czlOrw6GMicQVvr6BsfMD
7YsnGzZVeurbjvWXdOUMnEbK6t2MMc8nAqzs6VGE1mS8OHbPk8s68ptQATVTc2wFetn1SDrYTBow
lGh6h5F/KoaCb2fnIzf4NEtYuAZJsenCXgVRbNp6EWsgYsoY4Nfea84R/jBoep7fzUcgBdJQYSdz
i5Mqf7XZSR5Spl3egu8y6npKkYmKgzubFU45WK4N2J84PJbMKMExJg+6+L3GZoROc0lOO+OkWKan
eXklwfJwIjKceX9EIJ8jaYCtZGVvwGRgtHyZJsTRG6GJ6gqAbDosEokQ3mtmEdnQajZhib6PBsMP
VLBpRrvcIm5MNqUnrUXcM+lPyAb6K24ferMqj6GUzni2viZ5711qnfgPxohXlBpFeeM4RfJqA44c
AI7dcJ3ZdfBaJ8X4KBwzn2DssmRTheRgVGMfrtN8qemrMi70yZ58D0J1E0QPhi+7/tbOZsPfeGPA
shnbgMersspvr01mt1jzeYlRYyU5SMciqd0N09kBNXAN+yuILe+Owb2r3nSuB/HMf6zyNzGp6S6r
MG3Jfezs1k3CGukgsA1rOmfrE0JtXk9ZGNJfGbHi3cKKLoFRg0Y882TYXEFesykL0ah415mG6J66
2JvuQo74dmvMAQ84szEh3RcQwc4eckSB+QyMhGTMwSxxQJluGF7Iw0CU+nTh1AOPPmgGPgWQDLcI
i90WbdHa81ywxoKYOnj0G3Va2O2nYp4N48EYglni39Ua7Y2eEHrtStoT9XmuaCM/Z65ZFXfxmMP+
R3MlAUMd5ziPSxE564pnSU/Js5xMRdkZRQkPghlUe4jLEOG7y6mSnoREq79+X8jFZPDiGoRq7cYf
l03RtzD/VpOC885h3tifssFAxrxQdvynqQwH+zqPYWfCprWK5mvgKOsq9UOKx7Cs+EyjSPLpgC9Z
m7+0VgujfuUNqC6dOOyLx5YTwsI1Kp699rqBwuGH1DYG1jtBmRjt1i6wIF0hfchPnQx4533ZWlc5
zibTYzjEsvjuBbVtg0FpmcTbyhxt+7ri/pnlyh4gxR/jGkckZECNb+IfYjtgBNCWwPcN7M/RRc8Q
NLMkvKpxKXzyxiEGxrXuA3z01dqqmuEzynYDzlGXblgY3doZkvTolFGMaJ287VWVYVBqOZb2NmlQ
eQeQH3+xHc+lkQGj02ruXAAAvHQaoeOaQ6Y5ChGaD50n7LVTmS8GUM+qr2FXFrruV1mqpvBAzn3y
pezi4PuUkG8Ld6e+Jtf5AtMyqWHitNMtSanJi+eM9bbiktpQ9jl3DN3qF8tNcQKrTeCmYK7INO6D
9iZKdEG+RUF3Ys9FeZmJpPxs512wgrTV72ajBwKAfLT+H/bOZMdxZNuyv/J+gBdsjB1QqAFJSS7J
pfA2ugnh0bFvjMb+62vRMxO44XEr4+VDDQs5yURkuFxszI6ds/fadYfGnKFT+24s1+rWpsOxG5Bi
37Ost59zf0gfR1HeTa4+54dOkroOwGcOdOrOw5g12WOinBJlkAAy0yEJuSUOiP5vIddTqfnFHgEb
vBqSxzalNt2bbLSaJzad9mNtV20a5auq916mNx9Sx9kubYW8nsncUIeOO8zX1pmtIKETEwGxUz9g
ZHVRiWHpxtyyVCYsB1c7Ua6IUt2uF7xxlAOR6syRhmzVHLxSLtuUy2qOboq6JrGN+zxu2oMONSoi
7Lv9iOKY7hMmb+dYc/4ad0vlDlfZi/jRB5B10NRa7G0NSi7RfasHg9NxrlrayzML9nIDfHo5Tprh
A5Itpt2iui7s8YeEclhyBOXKeRqzcf0G7ik/+56/nru683+XNf2mrUBJRIoI/7ye8ZH9vTlGSdg7
Xl6iB577lnZKvbV1J4tNSGi0hHFqNueYt/zm7+uiN0PS10/dCJuwSkifJuPm50JMxCuMusn2TxKN
7Scs/CwMbW9SY/z957yZKL5+Do43Eomo9jbVw8+fM6aNMyg/iaHlbRWGq3es2ZtNw55jFox//mHb
yJfLaaAMeYvzNHiHtYQi8OSVdK2bTU7/qg/QssHf/f1H/VrI0iPB6UEtrsOmfTtIl4nvttq8xd07
i3GtN5m2DYCaTmDfnJVL5+0ffx58SpKIDMg3sE3eDLUNr+G1LSv7tM5p/P6PLagm2DoL7XqbqqiM
EN/fXM43R2/uHV9ug2kDgOHmvS3WlyoRvd/14oQJguqKQGmKHxZUduB6pqtKW5C/FWrVyL/r9LTn
f/yQMgi0uc462HDT1t986aYWUp9LbF7DkG3RwSi9Z2P6XVbar68CnwLX1iecywan8+YFLGNzquNM
OacEL8HNkqHeBwf3u+bVf/oUDpSAEzfdxS/9Gqe3TGlrfJdX5YWTMUHCkfE/eEzQiFoggTjtbHyg
n1+3QjIdbvFPn8wYfwn0YR6KcYHMs0PSYVz7dh7X3xzpfl2/WNNZw/haYgNzv7l8dTbGy1Q64qQ1
sfPRwIvBeHakFBlIK9jVWGDMwFErj8jfvxG/rixAgpHMECRJCNMvbwTZc5m+trYJjoa3O25YJ3sH
wcyaYzr6+4/6D1+RhwNpEzU4QO63i6ULaoKPqkwME5tEvzKa86qYkJZia4BvJ7h5e2r+/kP/0/cD
TeshbLNp8VlvVugRG5eVApU9lQ4ylrpCNVHqXnrgoPPbN/21i/bzudynO2GTceP6rvfrm7aNXXXW
E6a1Co9FblQ2mkxXLx/ace2uSGvBhMQLZfI8Udcx+1vUdZQgDfY0IQWHi4aBJaa7b5D3LarOFWHq
nVc47e+i0n5dePFZWu6ml0LBZLyVmtWZPWX4+HnCK1rYYRbjyslnjf2SlDsetdynrP/7O2H8+u5u
MXfUlbQi0bm9lcUkJf2SmD3upMF07XazZ3F+IA4e3EBnsGWmbbw973lmXOVQyk84U1YjsjJ/fpDK
lOVBJsMq91RJWDcwXKb/eHNgOIByEp2axb177WP+m2xHl0CkRo+3vlo9im7dzj8bCcN6kk7rDKuL
/rs2zi/PJqLC7W2glcMjKt5+oMzgamrdsp5GEYsXhak1DxZZ85jOWz/97y//f/ow+kbkxZKeyXbw
Zk1DzeETzuUvpzlhtJ7X4HAw53LKsfWWU9Lff9gvt5pv5m3JHTq4OJazN29dVWhGq2J9OTmxzcEy
yXqeLF5ETol//0HmNr766ZVDDodYkh2BL+fQF/t5qS7JcZ2d1p2oILpU3emc4YZQ81RPhg9RKOrc
5iOdEJHg60unlMFf2boWzoBy2wYbOT+kWUGfQJs4LDFvxGu6uoywdc2hlUXXy9rrJN1yPJcFh+OJ
6dVdX8Meqf7pQvyaA8lchn0N8efbUgiVO8PdSqmTuTLCnhganTG3ZodEX/5x1cVH8QwIRgG09H4Z
UEFFMPtxxvHXISfGRZfz/YlP83e4MpqzqOff9g+33evf7pJgW0MquYHvPQMB8tu7VK+VZcjOFidH
zuI7kYDjqROx//61IeK4iq6OXEv7uZln8zcbgPn2ERGbSBOxJr6NbQzBHvDzIyJKNA5IbfKTAQSq
WuG2eA6pXwvYCMsMSXDxvuDvL0Q0NsybcV2gxqitLsluzH5BzGGaGDL0oaKLuBZbv0aSR8/BYuj4
91fjXFfh5QAAY2R3br9oQHWbKQN3jCSJSXXhWc29nStkBtvjVWpsBoel74z2NHZLqwIMh/OdPc20
xlTM/Phc0DhCwiFHCMpewhT6Yuta0UW6UVT3E90GHDS9dphF5tyRIqxh3nBr5stjD5pJdyEG3dKW
BsesXHuAMiy69rYvBGAlULZkrjdkcXCAXrMTVncjxAdrD7jUjVQCrBpkZvf0vvURSpe15puquiTY
eoUEYJTGt6nzCpriWs774s/t1gyFj5PejcvMv7uaRM7mNLQoUQ1h/bgh4ZRTUS1X/nSV7p/F5wiN
e9775VbXyJZ3La1LG1ZgrWAiFUaySVuXbvaLY+JpM4zmtUrvECqVzW2RyLG/V+h/qghFEW93Y1Rt
8dCsKFqibugNuWciPD8UOlLjxHGa4gEdgvo2MwZf6fDm9vrdcmqgyZ00tlbUVHKbcXzzF/nq9osN
uYSAUoTNjGrNXNyOG+uHjgZIJjK2+2LeOy1Ygog+CJ2rfk1phHvV4lg79Iv8xAElHKKwyaqPcs4H
7XFuMj5aFiu7lq+jHJBBWmL8eldPo90/GFhuVFTwuKR3nFcxrhuLC4EHBaE4jmOn3CIa+lEL17bG
Oe6YLOHYV3iC6nrkIGG6U+beijE2piPobxg5/WygqGm6kp6WhxFtPcwlZ9iA8SxdRgQAc/dk1HZX
Yr+3ecCIIXHMq5Z17A2vdQA9e54+fOy0GlKHKdwJJgtki5hGiCfptjXzD79f4zsoFShbX1twdjnw
y1jpbDyJ3LRfsjhN450aFLrsP14reOUbN4a1d3JBQr7URGJ2NOeJwjZmI2UKyq4oQ7NHWxF2js1T
JD1n07uVNtfVVFvP3MrV8AVx8jTuZ7SRd3+MZgxPvMS2tRUSr5Bqr3ERmhr51ontaM8HLbGYN7Oh
04F/3f5cZ6DJmNK7cm9t7G5rUOjZnO9B2ejqjNSI17RqNSYN5SK4sAIeqbXPfTPJ7lUt+UUMnd7J
vi1N9VCvhpw/D7NrabCxXLsoHryG/NuLPZfGk4OlT4QDNMrlu6cxydihFzfF/WK0dIHThdrY4v2b
3Ir9mDFA2gQp7QqeFcE0B2Wo6C33A4U5ZsDAxmrFELfMxhbQWByj2whZwu38VHYbkXspaUpiB69X
j5YEgrdTpeszrTY65L1Hg2wdRnjnrxvx/5+T/nZOylvzbzXLL5kbl2zL3HjjcjXR4fC3/hqUQt7F
q4qjBw6aQRFDtf7XoNR9defojvc6C32dof41KPX/BbKWuTq47u3o5rLp/jUotUD54phF2ExF6/OT
/9GgFETtz/u3Di+dZBeXHga/oG4ab4pHC1lA1YtaP9e61qQSI55wtAhkSAwi0ZjJboAr3wSLNbbd
HvK0AWWx7a3v81wCB6nWrGbOtKgLLnLhNwi70evNaynEe8OnuoomZXxJPDN5rmawFlni2B9GCCUX
uIL93Uq+T7zPmpyUgQa15SWZ+MNwdGa/PWh5SiZ8n9dnN8fuj5z9vux664s2AZk7M42awUA6Zn87
5lAIn60iHtxbtcoVsE3pTMPG4baGb/nr8NZUGGidRg+AR+3XBXbYWqglskiwQMxuDZ8QlE7MmgZw
tZfCygA1ICfEO1pwbx/BUlZOaJmInndtGWfPBj6/IGH+tYZdltNeBa8MRAQy0qMjBvOI+zY9mHP+
raQu32VutuF2ZUbuOG39Q25m+IOt4s7JmWDe8L9YF9BvcQVdFJJBT8BuFyCOtna9ob3MhZgDT8+r
CWiMy0YBAXEnOfqj2MTWH9GolDbmZE09GHppX0afeZTRD65xHHxfcupfibtYK899bF07fur6xfSO
2DAsLcpVa5cwKgQrs9vF+ccRk/1Os/ATF2iMuAbtGMhhrk+O35TnvnUZhA/VlG2VTcxseFmmcz/0
m1E5adOdmznrg6wTkemHOGE6UxjgFvuObpHZT4RhTWsd0Twa01DEMt97SxzfiKYyP7arBXYGvvz6
5JduKfC4Tm52IzTdK99nZD7UzwnJuq6+G9hjZ8yzoByVOjAbWXR1TBO7rvAMlHZmvCQKEgB3rjQC
2y79XaVEaEJGua4IKXezHuMkQBh+pHf94KWxswMqiCgV23YeZjYYQdGQ6JI6fo+mG2xXUK6alQXK
NqFtrvEIks9rg1pznwrsmJVtHpOhu9iLlwfrBDk9a65CrpKI0YJQgyo+uUW9r6lMnzUtvZ8R0AUd
H7NP1rkP8Gp8MvRp3TNCiPfxuDzSTVdHCZ5qB64uv5WVph9bG29zH0vz5JN2FRSUszuloeutxJyd
BK2k/eQ1gATLZT3qklfTdErz2V/Mz3XvgfE0EjfI015DGJuP+6Z2+/4EETwnjGP60lFNnLpMJGfJ
ZCJaVzD1AAUPjM9CJdphj8OX66PBCK20Okyk5muoNfM0TNL0u73Kj3gyIGMyfcA8pwM5ER1cRfyK
ELuGJbmt7ZmgTAjNBzA9j32mqcBoMiNgzBCHosuNO377/Jzbi9YxeOzbIwKP4Tte1SXyUouLw8t2
I1tCbFw2yDpZIV5LiXbWfiRm5KHwslviFahLBzzR5vqUOf2h0ZV/cpPpQflwONbKjEBU7hIQi13i
pKE3imcl5cFb5ksO6xRs1jDvu7bsd2PMMC2JxXsHcXQw1ZWKjKr8Xgq4N2Y9Obh60oFgD4IopWGE
fg8HBCIai2DmXUSL5D7HeR3onm8EhHuKex2K7K6au5rh6DjxbLXk4nE/nAN1jwq11B9uvK78urqg
+iny/ZPDcnkaOiZmc2zl19TvCa+hrxLxVhj3SSrvx1ztNI8vtTb1dfZE/lJuq1kxxG6Lrk1pZ7gA
4iEzpYOpnyQObhglDXGaSKXTj7qmKGfM+UfaV8YNERQcUTJZBvC8iD1mcHlCtWbtFMv6fW9NoIFW
xz8WufsQO909Y3B9zzLhnZtcm9xQFU7/gXVliEyim8agtfr8mpvDGMq+6A86N2qvN3JgomWnD9Y8
+5du1lE3aH0k8uoTPCozZCSH6Lva1xCtgzlv3WCt1YNyalYXZKz4M/M9XEuLX68RL6nIYKCl7A4y
DnFq+Ics759KbBB7s1rjx6mYLq0mu3A2+vwZWcuzDdktKLXxRa3+RycBrgrYmOd4aAFMl+BdzWmv
pu7YODnhDnnMVZTiahqJPExe97W2F3tnd6u60XvzqSV6iAcYM31UpeV4tuWkX1PDehj89rZU6Xun
MEFqQdrTG7EErLQ7XDufhT8xehV2WGxraat5d56yDirL54eZW4fKeyRonWXU+1zEifGxtD0n6iyX
V00TnFjd8YIyejfK4sTpuN/bozTPHQzfQI5txtjcb9KwWErvgBB9PaZNf9O3+WnM4uIA+iULE19r
GVVqezazMlxjH70wcmWOhWIQX4XG/YLQpHnXZdXFfVptdCK3kxfwp1q4TGOzAx2dfmlnR4STOdzO
mWRPmMpnQ4w3NQBbf1zZWHMfp1DXP470QZFbVl/BDNyQRPExd4tyN/J9EA40RUiqZHYeFzhsqIb3
AgihGSa2vV5nWFGA5WLZRgOnsLOd2cl+0awlUENifSKro32ge1TUgcZwtt15BSvTWFn1XaKNSLKb
Dn5Yz77WAlK/WRrSSgzDaPf10A63JqAvVB5kp/iDDgfU0p5Tbdq2Z+iBjeMHmmdfJ4y87xFr1O/0
BEpCJJZSIJxe1nx4qHPNO/pkKp3m0XoWs95+IdFbS24IfoJQZ7uTpQKrNIh4F6IBxcY+a+7G3v9a
aeOdkbqI5MXUPyi7vptqTeMAqd1XSzq8w6v7QXVWtx9mpznBnP7gKUJTwTycTIz/OxqXY2QCCPzM
8ipuJuTyL/lqdDt0UN3RmjVzlzdjenBgCwWe1xZhVYDcyNT4yU9IDq51T7skqJXe43EjkWhU3g9n
gA09MMYP7NQqX0A8LI/upCEkGbxPVmG3IcB49z0MpCzSYkcP8XjlT9DSdPQUNE99lyhHy8L5R3YI
LxE3LA9g/UJqYv7Ne82vl3CC2VX5t7Yrviy65j74fj1+sNS405nEX3HF2Tgf2LLdnPyv0Ms6Qd5a
24mg1bvyjNq9gV41CGqEOrkYZnlDVlERQl2E9DP4JPYAqoOh6KXDPWBtj8wzR37QVv+m6Zf5acQW
tzf8zM9CH4jvLVj5b7LwvrI6l9g1HT/iDDc8Z7lxdgCoHFofy4+NyGuHA4oNgsN11JtAv1LbpP2i
NbmJ0oJI9sa05W1uqDUoe7XcVtjSbqbGmEHmyq9AIYxwmMsMoGw7Go8skArB2GCVXuD0U1oeRJ2g
q6hEwealtPqTZHR5TpzF3pfUgu83U8+Cy6P0Nl/DYj1WqWV8oaHifBFZDTh67RM/iFOsPbTNd/S9
ir2Jow6tE6YcrJEnd1g1yF2YGizzXcxBxeK9rTuiFoATRhWVB56ybEzSsIoN+pLnDo3EvqjG5NHX
KESNC4VWWMH16/z1iMvgG2Ms5yDBN0UV8zIsYskmToGass62Tw6TfuCunewchI3PSTYqm4akGjF8
Hvst2mltSfMiiCKyS3xO3ZaapRUN4RE17K2YbDN0buWNhdAgSLscE4g+7eLOuuZpbiETcrpD2Tqk
DqUVMsKeeVPh+sjM0n05yu6BPFFx0I0vQ5lSMKGH2OVV/EzXqSK5yYxiTViYGds2UnaHqSWPGd4u
9c6V5PfWPHcVDj3CuoCDNFrdYvceI/RFkuUEUhcCyjFQEtn4WqSfJ7+/dSjw97rHJQZU+Yx2vtlB
UUAZlFXnycG8lRseIrqZ0hBtG2TdxG3ZE8vm2DTiwUdccgAq/LWsh2dUNSQWOOt9X3FOMXsbHBY6
yLBr+6gVSxpYrd1dQI+M8NU08z1DNxX0ZVU9z72igQJQDSagJhhOdcBHG7QhKQPVwMwbOmvV+oz3
E0UUOq0wI+znW0GOlTG7KxY3nvK5dKD0CJIgZi9+do3yFteZuHYCI+wg6x8Uv7DOUrUz8rUhy68w
uaUjUkeVEvc7VM+dyLOoxKe6x+zs7wQZ6RTdnh0sWl5eSFHYct+Lak9Qjbw6XvxFVx3p9cWMPWIq
5nti1bBrKscIl9Kl6jHwsOhtfq3nZbiaehNWjdwCqLqtZ6IvVwxUJ83wiBJzGit0x5EBvO9Ot0x9
vzWcN8COfzK99SVpnYNrqOGWYy4xXnmBsmY9xl4x7lClHcr0h+bJAcSS0m8Nlbc3sujuZGZBdk9Z
HlPphYgX9H3bcrxFTGcdCPE4mI1t0K3Kz/CB2UBzHccrwV5uSuRutr7M7vA1HpIvDfF+kddY90N/
cZv4uRnXHuJanXzWNIinAyg9mG5rmFjuLTlNH70Wz6DvN4eCzTEgx4A0C0h5gVbrxq0Q7X0+UZ1p
KtfDfljhjBfwZrH6NRPlmXYHZHv0gqKaV7aEPObrshNIpAdtul88Tx07nuDPS5d+twr8K1Y8LUFq
maoLJoHzF7Rh9als8qohdNeormxZQGnmxiop8Bo8ogSW1PcTssqbUZvlZsktDnmmJV3YmtBewwY/
6Ce8Lsj0aH5yyGnl8zR4JY3OdDxSVRfY3NP6IPxa7NtlTc64o519Vw9PS7eiqG78d7435Hd1phk/
7EwN5zXNnBPZAMCRyqU4DdDo9/YkuidR4//yOvOFM3x+KWrBAT+B5rMmI4i+Jrm16NiFAwr2Cy1j
oPHrPB+sBtN7PnJaGoke2fdMNaIuI2jPqtF81ZaIEnSDGKKZ12WqJ2FsIMUCRR0JIQPy4ja3dmZa
xu8cZMKE/S5fiGjwg8p0Ee2WXDGK2ks9kGnf5cvR7kZki9N4RX5HWaFShKiF/xkbVRZJz0X3WaWI
clu7pgzq1mgq+PHKx3DJu0NUKeUep/494cI1nQETpxw9zJRoiSN14xFOFErtshr3W1jwjtV84dbb
NcmI+OHx9HCY8h6GXBMHjsJ0XKw5/zQWPnCwWOjFha2aXWjitHBdlH8my9wL2iKHABxDhxqKKtRo
eQeNYUpczkrHW1JmN6oQRth1bR6gJNTPfSH7k2qsH3IdLgsyLEhG6Udzza4Gq/tuBnV7l3fcxqaA
xOoXZOCU5RRqqMoCp8n6qEDPfZ5EfpeZiBuLprokjvu+8Xx1oL6W4dzy+Kt53teGfkgm+h1lb3OW
sdNlQ8/zoxBuInzsv69Ni5Kwvyz074FqxXS4LTTBknOWadVhBXYymAh9pE9Nu8ZSIdpiVmVbj2/S
pkQPXrQ2RctymnhTw2HD0etDzxppGx3BGeOX0c2/wPM+ekLezSivjxnEq4gj5Jkl+j1B3PVeDPOO
oxZPMl3+sB8VVkAj06+rMZgHb0vd9Fc2XXq+qLaNB8zCRy8fduvoFCHU+drnoLPWH6TQaJtM0+Tt
TXrMrJ0P5pIsfKOx3xXOxMnLm3AscRzsNZ0IQkimdAQiI86mUwrhPYDp9qXuG/8+TzRupLdx3mQa
oThcn1FU3LmrTwZLa5iwanUobrYbiK6DmkahrAE0dheyotz8qYrT754hr2o1z4XnvFiGSVf8pTeq
A6lzP7pxIcjSy7D9GsQKEkwYSRB3Rt7mESa3H23fFWGpFZ9TyGk7ubX+N8d1YTYNTRWPXslKHmBU
1/QCUmOlbMG5DajurktZoEM1dA4JrtB73gH6NE8aNX2LrLZE7z9yKB/lAvttYCdH8A73X2/lrlZz
3UVp7zLXd84tCSSwBkIAesxu5qIc9nRxUOCUgx0Uq+FKduhFDkAM1u4g8AX7ARaJ7piVkgEIq1of
MDvs7IrSWOKDBU7m9E8ahk+1rzzUnvtOK6YutBixNWeHM8LC8mEO8ASEb0io0VwjO27pOYAH1m8H
LDBfVDG7RY/931d0LP4YN/+/7tcfvjfXl+q7+l/bD/5KccE6l/b/++f/VH/8d/K92brfP/0H9Ias
X+6H793y8F0NJX/1j8iB7f/87/7hf31//Sm/6cRjnttEZ/93x9KH76r/L7qA+EWyl3+3Lf35N//s
xrsuaXewfeh0I2TDIMQP/bMb75mEY5OjJmAabaQsE5HFX914/V+bDAGKFs4ksM8uLfQ/u/GW+69t
3K7rTMF1sRmb/kk33nnlTf37MN2DyMMwy8bGZ7wODH6eZyeLYF6ZI8tW6HTPwLRtel1mq870RgXF
1aa1KAbLeFCGFiA/ZOCWzVRdujHdFGmn5TuCn1zEyn736JO0S/hz6b/PiCk+pIysKU04KJ2b2ZYw
CqueJFrc0EdFigrHzXyI8d9oYnJAR9sl1W5hO9HoL6RAt9V8I2NxIuR6GFlcE9AJoO6fjVr5MTzX
Lg59J//oT9N7Q5WxE5DMuzyv4OlAwZfLnn6DHvUiH+4TzkYnrH+QIOZa4QWMtXIMVy2WDzYJwLf8
FaONOt0dD22j3Wdxmyto3RBeO0s2l3Va6mBWlv4BouFI/pS+PMXtYu2XTqV35NY6MvDX7ZvTCFKk
EjkZ5MCcZGjMNHWQTkv1mKS2vTc3TH2u+GNXl8bZN7LnhlzQjTo5Xjyx7L2x7ENNQvRJxmbE+5OJ
/rEgsuQubgzrPkYONQeN0wmDeAK88qL0tJVuZ4zG2x3Js+a8FziLLCN+Z+JBVS9C/JEVlH8a6/Fs
fRgKyGNEpN66YjEPxpAS6rWSxGlSh5eRC86PsmASAQ70Vdz29BfigIwJIJAOVWRc9TckJ/fPAoN+
HrTZauw06tNQ5Ase+U7VNvfDHm5XD6hHrn/KmNtGA99lBxrifVwTNetP3fNSLALGr15/7qZ8OcEr
cINqAWNqFzRLjd6OyjxJHpSoLdQPblNevLyS17JOKy51WaUuYILGYfCsnLvC0uJIS8Foxl1s3i+y
yckacObbZW2/c3xOlqBeVmcXyyxh+pOr0+wTMpo7VmjhbrotnQIAu+EQLlJr8T2+rY+Ejdeh3bvF
kRifmIqx18vxfmboLF/IQlefCX0dfjCEMe6dqrXPeSKtx4K8t0iz6+HWVkrSBxorLtlEZ/YymPrn
idPoVWtNbWdO+ndRV5/daWpUSPUkj8jkBkaw1HwcRNhUiXTxPgHQHp5WbHIhoqNy58i4HMK1Gobq
RifOKScsGvkxQa7T9DklWlmPjGXI4IJrgBGCIu8MKOlk29guqeJZrUb9HtAOQwc91W9bCXePNuUS
34+teTfZxqdV+Z90tgY6uj4+Nx1al+9krR8K2grdYaTyOOiJ6XywY+8pidvvukmmU5CjAtlR5Os3
dgkc7V1aCgYVvscYOXVMki1YO/gJ6MwtlV6VzM6owSdEw7S4eZhFirsvUZN5Ub5ak4MXz11CNdp+
qjKtHR4YHdE819U+14b4juizJiDqrr0sozVGirHdftB97HVWeiyKdZT3cHO8ihgRAwgo/Mwcrj6D
ddxrYBWQZTT2hfSWeOdu+U8p/YedbOlJEUanRQaH/A+iqxabqECmkzi2E7wrh8Irqdcd2D72ljXl
b6lTuAXhGaGE/ojFivi+XE5njxQwARaWOmbLr6KJhi2ly+37tKmY4m1BVw6qMcYAhQhzdMGnfAvE
aoahPYxCZeFoVMmFY8zEFcjX9UluaVo28Q+XWe+19zQK06E8D5COoorMrjLIksbbMSKtQAmdnWUm
hm92oqZTJsR98rzsLdmLerO5GKUlM2o0bUau1tDvj+zXSLACfS4rVSfv4W9YTyjjaJM6iKBT20in
cGnXhQj1LWbM3xLHqJ2GQMzudCY2jkNiN34uCzoN6biFldl4u/bmlmA2r+O1XJPlB+4tDnmj6+5J
ZqIZQcLKcJjJQRNbIJrjphBNU6c2osbUh2Nc4S8BAd7dZuXwmY2FTOu+pMm7bllrZdyQu9a3WwYb
cZ39V5O5ZLlzBSFtYotrGxPjMXEd78baotyyLdStq738ULrQx9K1u1Gtpwf4jr1d7TYLScjaeGN2
tX6EyE46p1+kR2cS8w5Wn36mW0YWZNN5e9XqJmWU4Z/nLXhuNksmEusSuipxD1PrM69D2/2D0PuB
uTXlVlC1rL2TMZaRb5nyKH2jWoOcLLVIn8mTJ5lLa2aTqQev6CXdIvIylDBhUVKqLluAng2H9rRs
oXrTIM9zVcmdvs7qm910c5hU7bTLic68hUOfIMEgoq9b/S+e31fHxO6+ST/BeFRMX4AyDDvdWIj4
G9hujI7QM5zuN3h+rYgMy+tIYkGvautqVWYdeMNo32NKrCgx1TVZ8odhixac0vxu5rqe4tk2eRvL
a+JW6352CiRec5bYnNRQDu1teiWRgGlDwtU49GG3hRqSJrME08B1fZAD0/jTmvcLJzelJ83OZOdk
wJXNFupd3VrIMBBTs+g7JjCrvkO30q6PJLP62sdJmfMSZa7rrVFmw7RCdF0DQGYOU5Zi5/aGsdDz
zh5tl+FEtI4rpYwi2/06Fgaga9on2LcgujSAbElzW+iY4u9CBfzObEwtjdq8Wz9Y7TB/oBs2n9ye
xix9KERDi0b26liBskNKVYwn3Skmlv6y5hqMaX+zVDo07ooVk5GA87LkXh5RzzEDodEMVdF0qwdv
HQBc6RwhLMvekUM17RleJd8o3LUDaQP2nVo8yUhVGntr0yAEVc3yiueMC1QsqMQI8E7eg7luIzev
mBO3BXAYn+zMm6xbaRrqmE0JbUP5E7C7wTFtRGtxUByqFMwehz8mtAuxiAE7l763FXtb4JFnySHK
hfaEsS09LQwJk2iFuDcc9XQZzvQ0taMmpUPhF29cOd0S/jvD1uA9NP0qs31hI/bk9LxyBLIGB+GZ
1D8pG89xNOd6fu+lnXzI/XxSge9A6iELw2b6FDP49HTnZnMrM/AvZqIVdFIjiajqlv5DCYEiipVv
3Fb5JjNibLgQ+JGJvaNs+mGECAbZ2g9LQACoxd/PYhpG1niTZNpEhyNTyY7JBHzyZYNxUAFJLLAO
MgSB7/MDEUF5mLR6zJBrsDzyOxZR02gtYJRl2D4/sniv2KyVc8bv+kW4BdRFcLgEElJvyaAs9IXx
bVekqALQAzC1t82wB79HEpGTVu9qqUhUcIp02NE8uMCgaPf0XvvbaeA876Reu4Q1lpF7VcJU2zGU
2RrzTrfzuWknevaStgMMi28oStPPPjX3M6hr9xwLUodCaNQITwDGOxETu8S/VLoNQmlxP/aVpT6g
8oLDkdgCxvSaYGqx9WNnLisnVzDlm8eXaAaCMACF4dtiLzH9S5kvy3cyD6Bk4Hh+YT3NThk9k90i
hfNxHNGuhLCi3HivySx9TfcxgUNX3R7jJSNIo7F2tjORUUrmDRKezD/4M+lY9jyOZxKhJlo+22Ac
hnhAhMIc5jYN3QY+9gthqLS7OaAzLsmafpuPtt1OmiMst2aG4hb3cqeBmdubo+5+w4Y837YqW6+e
XNvHdvo/7J3ZbtxItrWfiIUIMjjd5jwoNVmWJd0QsmRzJoPz8PT/R3cV2kPBdfrHuTlAA41CN7rs
zOQQEXvvtb4FpxhEI6x5El2bB78Q2VOILiXc2FPin4BuBSe8PfRLdVDtXJ7Xs6hC586a22E9CDyl
5iz4gNk2VkAL9JZ0UcnZXzhb2w66NdirKGVpzosddBV7D4qpOI6o4Fbaz4YHhAzWzhA1sKkquYnD
OlolZGNeJxioziwS/YYXkJfF7enc9Kx8VlrHtLMrhE6EBYG0pFe3TnvkPWVOXzSlrX3WMWeULBcV
B6g2e4sIwSHMKIuGbVx1zte+LYd3AOSRt9bALS9IfEZrN9Sq/Jck/n+7sr/Eb3XZlF/bH2v5b/X5
vwv9/0P1v7nou39X/1/ipln+o3X8ffX/55/7S4sHfkRgyVj4SAvF+ntoifwDsStY7e/KfosOwF9l
vvgDKgknCt/E0Eil6P1nZf5PFh2snrYPMIdq37J83EuLJu87OwpysMpOdZMe84QcazcklYrIIXpj
c85Zz24jcWgrG2QlvAwa0ZJoHrXql6Tzklnyx5nllsczXMI7aauSuuTLCWFxGmA/QsVDrPZkYHbQ
aT2bxIHG3XwOYnfq6I1pc2sB4bj4LqlrfEuanFOkxvT6WyA2cZwo1auYOLw6snxoG1g07kEzuCTM
BuPeGwYEwUuKlrbI3abMDU6lPaLAdQqClPiaZNkFQ6FfLZ/tGIcoUTNQMY8TZ3+q4UgxUztkk0Yv
9UEGc2ecPKYskhkRLsv3PrRCzpi+y3RL9EEYb/MuHGtazZFhP0fCh/63JBa10blsLcT3q4GZ1nBb
mW4XrdzQG8Lr2Tcib1emkwzvh1A4eDzSHAp+HObQ2swG3QoFqrDso1TLvxnKyHefxjrVxR7pEo4W
QvhsCveIzmUgG5AScvBmywPn6ciQ9ILcCegHQX8JP+fzFN707lRuSxKpUIi5EzED6EW8p7kbW4Ou
6DBukZyTluzMm5b/tajvicpJqv7aZWzUUAGG1iHD48AcDqbwEABarbM77NTZPq9zQcSsh5Tb3+m6
53TQ43Y710wFKlXp2wq+Ag+MdolB7WLOsZNPDUnt8ZFmdvrEoSFduZTqawv0xbqNU/uLUYzJPS4a
ILz+WG0K3/B3EYlkx5aklufERjpB0BhcM7cujrFfEPQRADyTMruPwPHd9SNW+JVrhO4aciHh7YPD
AIA12J8eCPLq65Xh+81ne0nfyknU24xMyY9p6EAtHkjpwDPXbBvAFmuQKBkTMWK/KkNG+3As/TeH
UzkNgaBObntwGq9hT/udIcAkrv3Jo0HMOdA4kVnHn6JnIe7qBp3aQDb3o2VmDwlF/bNDViX7rErf
YtORj47HS6XAfu1o6atjyGgbkdpIBJ81fAmCxnudObVufV2KiVz4sH1F4rNNZiTlFF1qlerh3KvI
vskgVu6sfqa74oA8O9SI0Y8cSJwLFZl8Hs3Ou5ZuQW1kDu3RT1IyyNTkM+Urm4cGws6NNdjlIbVy
60xg/HgNuQJda6jtO0iB8hrQbvJUFVHyzB3N9uPYWeeOJsGhKwp9nc4qe9Nh6wTroA7dU1xb821l
tz2DTQyWECokITLac5kqtIjNDQPZnGGN8cWbauvOn4UDB45X4pCNdYB8z4vjU8Hw+abjgHPV11b8
aWwExz9rGsRFp318YautHjoIhh/i2NEnKCnF1hhj/xlFU/JY9057bu3SN7aI1ZKTmN3Z3Mk8ym9t
4QdHDVt4384ixJfje7u66u2vdg8pFVPR9GlMSDFDjHQsUp0TuBhcQI8QF9lFYjV8k7AW4dH09Xmy
xUQ1aDGcUt17VwzYBNIiOwjcbqvCZmIqZUOyaVy4OzMS42YeneozOawdJ4sh3mWKc65TqOEuKRk9
R6k3Hcq6o4U3DdNTB7z4DYJQf8cFCW5GnCCfUOHJda+GfMN70m7KfEwI1lbJXquE/mLelelHHWOw
4LbzthhDtfPdVL8TKtzuZy9HQTAGwtqOzqiI/KvbW1fikKRomRzUiX1EN8I2v84mTVly+ALyeQTD
TEQHD2T49RcI37cardA1pVD4ZHq8/7PtVzviR7EgkDwmLk6ciovfpv61gXr2bhr7jo2imSA4lRKq
bzbeZFVHU0LyomIPDwFvIvLK18HQMrjChnPSJWNFaABwmDuruHQE1NCGYqlB8QR7CdOBWSn5wZkQ
uK7peHCkr5zpDfYNXYvB8OqYoVOSHBqoxZ9RCyOsTdITewlm46o0XxLG5sessXF3qjh+kHXS3Idu
617jvULMQnApxqQprT42Recj93LnS89w6FWXHTJtKYf7LC5R9PD2uFf01aZ38jgTzr1hBey4sIeT
Eeb9Pmhkf923tXUyM3PhbVTV42Dbze1oMwOciOfeW/EY3bGz6WfH78rPXlu4XyfMPogd2yZcAZN5
R4GQLMlwaGlAGg9gVc/T2NgbVwq6wCXfc+0bDdM6mSbDSjRZ/6ohw2aQjeBKkVNs4NGIVPUYdEW7
LV3OsZ6dUwbZTpJ+LRT+o8bvq09eWDjOVpVh/tkKQ29fVGNw6WTgnXuvgC46zvUx8j1kaSmI2slk
f0NR02bXrRL+DcVXQ8zN1G47r0EcVhoAclt8Jgm9+ushc6m1+qL7xIgB55BG24V810An31hDd6fD
xruaDX/6Iqwu6xYsNNs1YPnwnA2t8RBFtvMMxJGlJ0VgydzLSIpl0daQYOcg2LbCK4kRpD8Ro6Fm
WQIzTztukqsksL29S07Q8kwMMdWPb8DhklG5BkfrvabYw3citl5V15QXIyzsDx69W2w2o3U1tL5i
GZzMW8xrYk2O82W5gZA3LLmnqlz3UxFvCNA2L5CIk2NowjSso6K8LUPT+ujSsd+OroGMqyrtveEk
CImY5GzxAhLLk8bNxigtDYpLNHcufa+3NqqzdiVbPW+6ofc/SBtTADUiCUX4iR5g6EeKebFWt2lQ
EY5n9qN/l4UF7aWITXYQ1pUX1AO3PVcCJwMSKeWMJ781vS1+r+oLvGazhVWLFIxqyT0gPtXrJqNo
o4vQ3Oo507fppKsD9EnzMFoIAAjCM9bDMPvzPpC1+4mzgPkwWj7V7NIa/OrlRvecl569C1L9ZFeZ
uzUS/84yCZLl94mWcwdsfji3A3qGpE3A++raODqFSS8T0z79BRcH31usaxr3lPzDyezGjV2yvU3I
SHg0FSPNJLVvA86mFH9s1h2pkwltkNpNNlY1c/7AjdBdW2FXMfiuHwtR5zcwsZReB8hF9+x3xa6H
QMqUntGoEUv3YBLMeONKd2RXcONnDmgOiq8EQVs1BYdOJwEq8tQ3V66sZXq0s1CuebIB85QanwBt
q8SGi1JyfKXtvU0Zt947NYXdMFvD0RETPCGCDXlPMArzcPgu0qY5QoGUmvtUsKxgfuEwPXJSLYjy
FcOHnnr0o0jL7KMyOQMqDANqjdS0utFp65/n1OG0EtrBkaYlPpIQECBeh5IdDMlYcAS5iVoDnFFy
SlosFshpZdxxxPTLA7PfsPlikV7Q0ExNcbNjFSA9/SroyQPHpVWf7Az1Nrg664JIarr2K4RYfhpT
64fVeIqKYV7mLuHTjMotUc5D6MBt7sz4Gm+/5FeqU5668iV2Fe0/oNLrKsDOsHJz6BJzbx4nwy1W
/RBZm6ojWVJb82sdTUgXjDtPI+jxo97ZZLR6kLKhzixbMqqEZYAXB809UiKc40zmW8Y+H7kt1q6D
6rtmUt1trIzDjZHFN72KLVr36lk2iJLHviWuLU2zTZp6aIHyjAuTD2gBc+QB+KP0CsdecUK1bqG/
9XZRWEwnRIc30aTMR6sGGbX2xjJfC6eodxLWCRPBEZodw87NXE7M4FUOdARi7hwn1vNkmCPCI9o7
Ofx/P7CJSnNoC2inwO/I4/dqNO4Wfl7wAAvQOWjI/ScEbOIS5Vm86cNBrWevZptrovgYaxf0UdPO
a5zt9npS3bDSZRteF3Dsdn6aTDe24MclXkYWWJtTJ5B3hhiI9th3Vevf0B9/NlODzDQxXaDbhV3p
UR/+WBhGAfKBuPPiY0LvgSPc6CJPnD1WaZsw7w9KFNWb5ixVsGWT4vn7D/8JI0BV6piOMM2FjWIx
Bv/pw3Fy1Q5juvgox7J+m5OaMNM4iwC1++n97z/qJ4jA8lEWGTQWNlsy3351xOOEcoAk8lHarIot
78gEk20Kyy+//5xfENnLBylX+RT9QEkdZ7ng31XaaTlNOFHc8NgxBdoB8VBHpyOYOyvi9raqU1AJ
vR+hip9U/qoXgjWrClm5RhAtxTW62mL7+6/06y1enHZQThn0U9MuYoLvv1EnWi9qqTJwDxfzRTBc
3FvJwpJUGUGEGxFG9RshBtxnWQf/AhL/t3/0D/oR+kD/5OSE7Y6p/6fm0Y9GTjDrf8aRLl2iv1yc
9h9MB1B+8BT/oBjBS8DLBP2f92n5e/5qJTl/CJQiNAikFB4oDfWftJLY6HlcvlOMCJ8naAHgoOam
OQxw/sfHqSYZtOqqEKqmLWjbkjDgENypADYi4HJU/yzC3AWCaZf3sZ6K63mg5Kg8YJLrwu+SrXRj
8SFp03na1uaY3kQcsAjZMqD8+W69H/3YOpGXIbGpxbra2B5sF94LXyEiTNGJT5EdnftsKK9EiNV0
VZrZFdT79NYtLW+fCz/aB27g7hWjn5ZRGfKAhqVsP8dRfcRa6ly6ZpHqzQ0pQlYHO4G0dM88u2M5
vKS5g3KCRTBcW1FHUISxKE+LMrgvKwVln+HCeOzEZ2bN5Su2Eu8yp1bA2XD0WrZ/qATDMpNOGcPe
DMFIHqV0/Eyso6AUR6bt6pDWpvE2sLF/dXXs31hJ4R0Jeaq/hKMZVOso1/I2jhiSMtqr71WjBqbE
rgBgwK6Qr63E/JKIEoeDDQMTt5qFDh+06HUoivDc6Nl4o8KGb018BBb8uSqOU1w99TRe7pNhwW1G
Xv8x0m37wfdbgtuZENSfF47pE6qylNaBjWaZfkbSYYXyQeh4BZAjUBUrU8RUCrafumu4GfVrBaOh
o+kxfGKVp7fdFdnnLG7RiMxxu5NUYG+z6LKrWNQ3jCHsU1q3+lQH83zWAQqcwnabnTt6jbmp0a2T
0zJ1Zs39DNMnXBMYsrhKHX9bbjS00azsPEk3IMQqd/iho49IUwbdlYxt45DYItqTtZA9QCiLPqVt
zN5MV9BCAj6W5TanuJQYSeDT4LmyUsCVPHtYHlV36ZQ/N8TWC4sZj4QwHM0LVC3E5LkemiLi4GJx
mIPqOiD6MDuOG+MC8SkyQAg6iYrb2LHHlUJOfhXW5byx54l4j9rLL5pkqyvTsCQ1ZD7ga6KLgc6R
E3D4SFCWie6JOvlzNQ6IJuifoRvPUNKTupUfZj3DTEA0jI6X/NlraJT+XRhM0XrwjK2OcowhU79x
avuaXND+rXCt9Chq7EdDgulz0zfdxEgpGs/zjFsQ1kBbfPTLJHgycic0Tjg7q2TrM+t4x0fWdKtI
DN19T+B4sO2nVD63tGoRBRdVdye7onqpwWusfcYtrylmISTPUzvdN9AtvYNC3N2sao/TaGxODPpy
iz5E0BLQvkKKYT1avYjOFYzjzwjGBXmnoAjCtVvTatJh4b0krnAvqT1Ogq5e6j/MuNyYhGNWxlON
1y3bUEqWOy8q8ldgEv5Hms6fDTHojaNri8QoZ/pi65oZSiNlWWwDLyieEgRCcp3VCcpMOgz1c+ti
EWCOl+ijF5TtBmMUZ+2W3vlVZI54Htr6jt6nTwsFBdsWFWe1ntjBtx6kkzWSa6rSnhzmUel4o3BQ
buehrU5pKd2TLZolETlKPK4DjRtUHaxoWGncteFrse8zFd+bvWHvy1ik48bw20BtlVuLZzONyJVS
LKa9KZgL+kUeJ9S2OjuGk1VdY6aCqOKXVntfe7Hiwrp5QhpsUhFULHFKspgFiCeIHPaIrB/0Cw1i
hnsKdNGBpJeQDCExNTeqqY230nYxizYy6al9J4PFZSY0pqSyI7VJqX5neFH1Qu7M8KVi3vTMXFRe
LIq3fNsOjTetLHtatHeBVXGW9oN045k6x+AyEB5LKJi5lkJ/CNNGbzjGDRgFmXblIEw3TuGelJ5a
0pEKus1Rk3EsjoNjQur0tpSq2o8if6BQ7/ZNzak/5kzDSLaGUgoJdyowvfbOFvzg/D5Dqc23vURC
Ulodbd4y6mFQCy+5GQVZUd1ZZZVTtBh9Bx1/mo0QffxEQZCKJ4+cbCaPUc1Uon3qIAkkN8FIe9L0
E+dGJlCCZ5nV94zuxL0j3fCWZXGkFEjnI8f4R3TOxX0FsYqZZxOY6CGT4HGAx/hkQVvBaEQ/9hRB
sXn0iLNikRp4rTxCLW5FN+a3cNhpzIS5vfTGFYAgzLh4NLDQ4c9m2Wa3W4/5FF93pt9hZnMr6uAm
z68TX/B1ndTYoXdExN/A/uFVZ4C0knXjXAGhdm6wd5sX2y4CXABzG3xQXu0ckzgdHtACe3BietTV
1mxMN6SWdfm+NaoSvM8UXPul1h9wLLvHkB/+hrGTLJ+ptvdjW3W7MajmFwrzkUyiypgPoURimSAv
wzXTdtuKeTycX5v1qIvlfDbb2T1GMb2YfEhuq6wDHFyZ1k1QYvxnkU2D+2EOFtereanHMizXxayW
PKOuvA1hQ++X6/lQl6O88hN0OywX7j6pauMmTfseQ4Q5gGbw5+g9aEFoxyPqfnRhIzh9W7TTaaKf
emem9bD3J98/9rJrHuugzG/p7fcH3icHVWBX1hicXPSRzRCCEZ6nCcVoUiB76iy/uhsskTNgSSyE
ZIzqtpEdi0NSZeoGp0JwmV1/PDZsjMBgzOEaydubKGP/TTaWWa7sxq6eYixhiAWD9NiUht7DLDNQ
X/QsNTx+EZu0yix7bSH2Ra6apLc4aYcX7brDJm2l82yWsXdjTgVvXrQsmsBMzXg/DwOhcXVtmuWH
YvKfIIdDb+4jL9JQeqtOrkXhmRGt38F/jo0g/QDAq6lunZqB5sFy4Z6vZsdJbRDlshJXpoMfaK99
WYgKvHsU64X3wJUvzZn46SrcjL7lTTsrctyd9h13HYGaDtZJONzN0sRD39ZZg+SuNaInW1t2/Go6
vOJrIOHC3tYDZARsnc4iY79IOVK678swjUV34pE1a1zFfUFv4rUK5meOveRc46t9S/rRfPRhSjzI
KtQnMOwPVeFO29yq8qNbNXrtdoQ6ueV472TzMwvgVxVHr0nrPLvd0H0G18sJQtVwPhq7e3Z9Izk4
rpfdVjLbDio3rrg54IyQ0TAPaKuv1rzIdRniI/UYcHNCV+5ikoXoBdxZ9pBO6w6dVbXSNabWB8/p
6m0+m/NdRAMNBjXJI7nxr+L8v9XTP1RPANaoUn6nvo+bN5jc8Q+BIX/+qb9m784fyIdMpu6ASF1C
QGgu/FVBLQHW0jEXOiqoZ8JE/l1HuX9QI5lgG/l/yLax+Bp/1lHKhINjYaW0Haop7z+so5bWxr+r
KEVGtu2C5jOpNwDngZT7sYoypYjSzo6c8zeUFUZ0epUSWiOLEEiptoa3/90F+ptGz999IFYEMr6R
NnjON6Dm930JfrVmo7bPFmlwG9kPrCQ+MRlORlhmiO7r+vefRy36yw+kx8v1Ah7keT/zKNlL58YH
c312y8h5BQEqrzEvyofGhsv8+4/6scHx7Vpyq7nXNvkvLmkmP17LGhRj2KVSnTljwwlzk/pgtzP8
fMcMAezOs//opgnJG4E9/kNb6W9+JU+SzdPgCWjhP0chwXHsJ2HU6txAdjsWHvamFSJwhqN9+I/U
Tfkjn/LbD+UJlHjrQGLQrfvph47snogQY3UeSocPcnUt+tWQCJCbfesicyusREcnQCCAy/Bc9s2T
kiXkL+zgxJkil/0HCu+vPx8niuc4dLpch+bvT72AREacTKGWnOE58HP9JQgXuCD/+P/7rCWpfmnh
SR6cn7BRIQ3xLKK5draagcm1MqAftfmI3dDUz79/oJbr+OPL6QhAqsq2XZqFv6ploL4bTtmpM6el
r41J9Fhnks75+w/5u2vHIoTEhw9jlfrpZgpE/25rZoreP0m9idcDsPUc9L9yTqk/f/9h36BaP/8k
4CgSeuWiOvoZae8FluxnwifOkKBIQLHwq55lYDTOCs6bfvaq1H5VCzf9GyJ3irALhj0Z0f/wNX59
gh1QwcKkfcR/+SWgLDClGQRMeM70S0ym+wW+mSrwvSvNqHMtKubF25QAD5zhc0dz8tvLayP22/8P
IMJ/dweUQg/lL3caSv2P60aacdjIU83Lu0T0CiGwTi6oVMUWv/39D/+7j4Ia6hGPwdZi/qy/gipe
l7VbWeeYNgIciiVLxMhGlnrP4U78/sN+XOpZvhWTWeFSrQGn//Xx1VFbZlWlKfEBd87IMmr9XFgZ
+qzBI0+mmFgdfv+J8sclePlI+o50oXC6LTf4Z+CsRiqC8MX1TwIh/F4xWM6o3BrOZgPAzbiBY4ma
diaVyUvMhzjklcoxtJ5d1FnDxoud6kCrqj58W0FahVSNB4BYGzgTBhzOWJb/dJEYMPzwltts/IAt
XB5EONu49pyfbn/hjYkakU/DZBb5TszRvCtjx0Cf1aQdoql8GkPczkmNN7dM9ORsJX/ZXV0bZNBM
5EM0OKICbmRgk8mCRqd9H6k56OlEM++VSWxXtBGQpmDKyAFFLkJd9Yqjk4iphR8Oorl9rxdqrstR
ud40iQnJ0iTvqcX0dGY4ap3qhAv4rfV3ixAM0LVjmf4jjFAis0hkruRBNjZ/deNGNRG9foSrN6tj
OpJhF1vOPisqPsPjSjtNNN1WlScEaFdmkCu8QvK6icqljaikfp7Quc57I5h9hzkuAUmY0Zdo2FqC
60Qb3r6nCSBtV2MPPOUynu4l/qlbGqQoRFD+hfGLnIjIxWBrOcsZ2huCx29RFkWbOq9pbPK0fyN5
TtQj7w1Bw+zQcLlf8yk13/QcmIe+cqv72mHgZQ8ufLg4VP2K9RdnPwIddhicDJJsKnyvavS8KxUQ
002riSsaxMEjoz3i1iyrea+blnj3EnlLO5tcH7J/3PumCedHswebp33FfcqdwX+UY928pzkwqJVj
tfRhGvpVhKfW/mOHg3XJNwIV9K/4tTyZ5MO8hHgpfBHQCJZdrmCn3mlyW2jR5uBDDqEa0XlMrsuT
rSKHdmqOA809RcvBxEiYSocVyeMiMaHKlpNDPqYwlvymIgNWDhAr2uBZIpPLWfLOcdqRad2XHg2Q
XgQuaIJlvSRJqmr2jepBmZujyZcB7pjm27plX3QgG5I2LELSs77xxyMjh4w62Tn80qAkSRS9plqA
6WkAQlUWFs9ynxiknQvgKHuv7eDno+S61XLJPmvxwo07WEQcOtoCn+taW+FMBYzFZy1jILd9Wdmv
TtQxU2++BbLYk6w/hNZsHmZYvXAcYL++FH1fEAUfT5esoqVXNSPxt9BGpcfsX9SnOCv7Y4i6g78l
I04H2GHZbUQTOA9ZNseoYBwPNLFrJ9M1oy5xzlUE/w3CAYARu6Fxgpl0PRXz9JD61J5dCXbllCJf
4mSEFn+FHqO4a3Xj4dAPuvxLCf70q6eADNsIOq99xyYpZxoRnq67lJVpTahVvkUjjsoEdYF+crK0
bnaNPTlv4+zKTbOE9JSNAK3HkNOF3tHRGpTf8nzKrrz2MQkONDea6CW0DEQFZYt3DSn7viIe54yu
xgUH1wzOs47zFim9nl8cDKsnSyFPAXWk5hfASylKdHNeozviNnqB3YPGG4oXPO9uuyn6Bfcrane/
HEbxT4zoSjZLnvgWpF+/6jm8YBxHHsLCRBxSKYL7Du8IZW+ljwmk891kd9OXICyHbWTExt0Ekfwp
TntFDCvoP13E6SqpYH8g3n91W8X7QeLYJjDzaI0wQe5yxEdJ7RnXaowEy78V4LanS4wHxHGJC2rX
6WI4hM9BCR4SotzAer7ipOsdTJrj9obIigEH7xIKxVQy2AB1wam0ZEaBOIqWgTzGySVRSqeMwtd9
0exAHSJuicQbVNDyyc9imAy+HHeNAeiH2l4wpW/zO3YlAqugOUdXjqoYs4eCO8rcNbkiQI2mXNvp
26xpeagNKOft67dUDsNMeCWaJbJsC8nOTM6wMRYfiUU7DL8Mq2FYCxakcvaJQ4MVTSOw7f3H2u3G
cOt1WC62aRwt8o+yEv0K4wTMZhOM3HMg1XgL4MdYu1NWH1qMj7RtOztg6GCqJTF54SwLOepmn8Yt
SxCrMQczXbLajtRRTZNwhHOwLT/0WvHqdxE5aWqkPXewZaqfteaxXRwHi3k7KzI6SVXIeS5CZiAt
Yt5556NG5y+4dDz9ddK9WjW922I5cFt4XYkavuTeUIVrOzXsT74T+Mc68ptDhpkiImkmRHsCxjv6
jLj5NdFgQ20Vh+E6mFg+nmBXQqlGK1FaBzpRmMzqBD1kFqfbaBiQIBnODBym0B9n2p8uYz81fMTR
nd8jo/0Kv+5pNJW8SRfqC+vqEsvi191Wddp8D0FdvM9xPHwIO5c7xxufbCviN/yVCl1QmH0Up7TF
s8Y9OeBc4IMNmSb822Edh1SIB+XQ+qM4q6qcLoTnWffOPMZ0D/OUmaPDXUhwvHo+GDb4cVvam9ll
rGt1M8dzdlMRaHSfx8Sp16XExNgb2RYblPW59J3+3Doa+bsdmLGzajxIXTjkEQ11jEBXeZWxXCAc
AcHiqRNYu8+BNoYPQxumzFc6cakx0r2kg5OG6zqL8N0maKRX1WSF1z6CUhqltnUyEKM7tHHD5tWM
B33OXdy6qHS6M8Nhg/wfwEz1XrLk7QwOsz1cXdOkl86EDwdZVlgPTqo1I01r/qDjKLhi6Ab/KRIl
XLZweIa6UOEYbBoVn0A8j/baKwVYNi8YvPTaIQtP7/2oaw5UucZV4s7lR8aCJhSRtIN2gs9KpIeO
h+d6YIf/KvuquXSAyJbc++lcJE3OKIcsTby/kvICUHu1px8Lv0dzsjDWYe/2dyHRlmAIkPhpnsus
fk7HlhnrlNmw/0yWUTz4QKKAcxbDxswhi2GDLs1L604z9Ce/kh4jGxcKDavvl9J0umCHOnDeodJW
R6UqLAmZMx+azo3voYBXHzs5NY/oCtWW+Lt0PSfYjlKoHCslomixsybuxtKAMNd4CKJ3kbfsQ62Y
+nVg9HG2UVyq2x480r7IQBusbXBXN8zkx4+iHoyLHbf4NGMLMZJnWMwzCl3Yu6px7WFdmjHkmY5n
92uQRSOZm1b7NtiB+z44rRPvhCauCymfRCqVlJkLrZQMgK/zYr7b1IQjdgdGRV/taAxvmyS32OXg
CJ2sYQT8XZZFBcsgZlLEqAnDBrvzjZENydZEBdxu/JAze0jAIujQqHQjVD+q9c5phzDdUG7/FJF5
35FWOic3gqm6QO9dZDeFnyFnxIdl3EWGxV3LaCChqNQDCMjHMUJiqv7bC/0fkUiWEs7/rhr7lQle
Fu1r8QOD5M8/82cnFAvSH4RVODCZqHFxV5JZ8WcnFMXIH0JBfyIdWZKns7C6/2KQ+MhGKCMFcTK2
reg2/bsTqv6ga0kMM0oTKh5Hyf9EUaKsH5sCtqAV4Ej0XxhfvSXh7KdOiIbURFdgim5czRgCeE8O
EGuITHttV046HVyCXgvQS2GE5z629CU0M2OdAZd5bwJYtPhwclOvSW6txmM0V6xDCLidt5l1aZsX
MX5slevpqoSzln2KZ1VxZJvFe2KFo7+SXTp2K0Hljo3fYLq0j2n+fHQ59JrHpvL7/jRacT1carR+
24i8BkbI5kK+mpz0oulWrWUXtCvYV1eim3S8qrXHsTgpZnMDLeiF8xdhnDC8jqofMRZgD5ZfCNUB
B8Tarna+h/Rri4cJyBTe0fiSkfhxRC7tHoy6q499mSfAfOJivOsrY28mnYlb3v80FKO156DfghAM
y+VbwQn9NNqMRsA9wjAlNjWCMlIfFlinlMC+CDbfdGWWYBcgt8Zm3FggOuM8UDfIH4N0livuPFdZ
zB0yFDO2TyqZm9tGD4lzXoyWb1yR6Zw2fhLUDzP73ZGQ08agzVuHY7pdqBOEyTqj3teejrIttclw
KROVxSpb6GVolIodqNm8l+tBRfSZDglaebJzAPrqvnPP2JioIOa1ZJJvYmWiT55wivXDejT7o8zB
7vaox/0khksyIq/xvsV6UG5ttIk+tLdMSalHYjKgRGN8R+Ggk68+vMyvUyDQzl+bRWPn8oML/WHH
8GvJXyH5w31i9QL2SW3WXw1oS08O4NbFjpziEp6yLjnGyi+sbZ2xYcuy3oqYSXoQpcNNMwGOFXGc
8FiC0dtMlMOkKUt58pK03IahmHccWtJ9WkY3Mtbjfet0KoYNmZmb2EdZvs6qNjx5HhKFtbK42msz
8YIDfiP4W5k12cd8FPWOWVPzWpo6ezPbSlpIRRuHU3W12JS8wAP22CY1WyfG6VNjAbZQVpihjI0T
eVBF9xIlClftXCr71uAK2ghSdPgS1kqcw0RRJnCe2veWApnOx10wiem9nOV4V+CtXaiJTNiVDOC1
VN7QrVJTpGeUzpyrB4xuTPyd4tgPAklKGyQMh9tMXTleMp+YSEMNSwTy/Y4pXW1BYhfgd2kfXzsR
Aq1Np5wr4bpkPI9p8MLByd+R4wyTJ7HUNq3S4tRJV38k+ubaLlz7bnmybwLZCHA6Fnj1Sl7YpaEL
xtTLnqVtjBkaPZGy/h97Z7Ydt5Fl7VfpF4AXpgACtzlnch5Ekb7BokQJ8xSYAnj6/0PS+tuU3dLq
vq6qtVxlW2RmIoGIE+fs/e3a/F5Zk3lT0Sl5jsDWXKjGJWd2yPJDm4P3mhIv2qfpkO0JHQxXAIDb
N3sk1qf2VPAQuVQc9PbsS5n5T7Nt3tBmpzkBlvYS5IhAs9qgQErb8bNoqhH7b6ZHChXHfinEsrP2
JFKj8sxNak0bHgMII+e74UtQIB1XY5dBRDj22HyZigXQ/TGIbYx+aoJVNnjuQ71s5fBvh+qrK6fo
EcxpZGLDVOIL3E4qjqBt+R21ccTdRSwu2eqrph/y42iC8810A3EE7MGWpGO9c8pIHrTwwtVYl5Ab
ew/AXyfoea38vksuLIq7R9wKtJG4Po+tbu64rUHd2tNlMKKYE1kYHAw/riUy68Y/SWWQMRvAInrT
XhnfBrlMDkNYlW/o/AJAUfS2VnVh4qaeKtfEd2QdQy+9xzkuj2Q8aJodk3iwjKou8BNMNkYUJ1yP
HdQ4E83WpAUced9vkuuU0LcVVh3nzyqPxlUR98RGjBbcHW164kXIMdg4Vj3fV4gIKeLV+DmLW5TM
Tlpd2Tm8hNXg66+GLqFZ2073PcpGyHCimbcMSVoikGzn2QbbfjNbSPMGLefbqRTVzsqj7tZWqr4I
jdF8wDVAjYgZIWt2VQVooOWI9yrrHviF7qv71DU48U7I4Ynt7o2Vi7T+O1xC81AOpf/ioI4wNjO3
1nZmyVnH3TRQYEfxuCkrVn45IgHz5eBd2Q39FZ5IB7+AZX+KGrxpchTxqQpUzSAbNGHH4ZIrG8TT
t2RS3YOA5Z2uGzuMN6055Sg+LEitoSao27JQ6s9qmvo1kUHfIKg4W4TXAYoeu7oCfp6u6aypS5LH
xzuQKVssSMFVM9iCg//EWeHoeEZ2FZtWs7HQjv2Zt4P9mLZ5feXXcnowRwvwED794N4NNLJJie+r
0mGCryd0xzUnM/NGDXX2ucAB9DmSpboFXBk+1VmYXPSaIOQY3+snS7nTlgNJup8A2W3DqWto/JS0
AVw+LfYeDBXdkTp7gBDv95/ohlOtJm5bbgzsRWtPuBUyodi8pcAGyOij9TqVo4EatMjG6YLuUZFB
ebBsIuRdh+vYjc8wbQTQEhozky7wgEB4n09WYnlfbX6/sa7CMrnl8DnC9TODz5wzWjBMMxu9LBE5
rtqoTXZY5LxLCDf1Y+gPKmISqIAqRiGirY0c9WXfVGqHEZUm07ni+49Q4HdCASEpPn8lFHjFTlFG
0N3+LrSmzlx+7Ed9TBFMuM2S6InfmFoXxfOP+th2//DxzNsALBnp/L005mtnboAWYBmn/XdpLP4Q
LiAZqFaMKBfr//+mNP55akT+rXyHA1pIGZhIfhxQzdW82Gl6764Y8mJel4nu79DaQMjQY9P++bcL
8y8CgY8jHFfyYiACkJ8hEWB6/POIKhLazelruZzoJuZFLmawaelovbegPJSJLxFHiNdgoI39f3hp
ZE6mlJ7v/WN6lBiZxTDIcu/mQPPSgTICJKhLRK7fe9ajI2lirGiy0qODHPjb4ejHQdDyyX2bUdmi
6UCrAKbh42W2nSQqA1LN7/KC2TUKyoEeH33BuT4l1fJyumDW8OuP/FOQ4F8vyq3iWqgGCE7k5PV3
VwYNAGjNdWDfCbu0H0HBOEfQgUSSYuYInupOMN1IHF68t3qCy2Iib968ZRCaGx7XoQFlu8c+Qsuv
NRQCsHme3VdPLpMA+sOmdTEsFLJNMuNrW7Xw7RcVAPj430z+ProB3j+Gd56iIbWB/fPTEE2OmFy1
H9u0sBgfZH3uHnXOiWonW2095slUXeiMicuvrx4H4A8D+uUb8wLuWMab6D5+Ng55hklAk1Ckz1uD
9Vgac7Jv/DL+bqbUK5M163vhMqWBRxYzQcEb+RvFyT8fTOLMz7GzZsB98/OzMhAkQEWq4f8ZRAMm
ywMzLWKaaGh+p6OxPp6Oz1cYyQNPllwmCLguPt4o4eR3pWn21h1IHX0PV5sMuSGxmNucJ124I93X
wfSWp9Ok60t8KQ/LecyUArH4zdf9bx/cAWkCzQQlxj/uWpvKJmgAQUEXb3hIXLra1aXdFXS4kyUF
9tdf8789JD7LHs8l//X/oZGw6tRMDGewYS4wzyunmB66C7XhosedeVEoNDdnJQPqQO7yAIfhdYHV
IeKMbRn0ugHH4ysf9D0Gbtry5wzHLhsCwqqI+ovjgUlYCRIZMp4sYSVjzOrz3a8/xE9Bzucv0KfV
5yIpEQ54758ekRSBTC+nwLoLwxTtL+1BdTjfN7or6pdlTrPO5ci6R7l1Sec02Ea0monvopF5qKlV
6BxmLnM+kp4Y/1ih2b5JZf5OyvQvqyByN7ovpsub/UemrwFMYvBC17oTxJBiDlsus1UjHbDM0AJF
SMb0ry/MsoN+eIo9U3BXs+eaiyTN+ll/UXQMYcxsau/O4+ZzWGYYaPEKeYFRC3W+vlWOxyid2S4p
hyhmYkSw4xQ8JHC48biWU/fmVAMpkyYrAG3q+gXROAvnom45X6KWXYPKN4mDSwYcFQ4Sh9npEoRp
+3wgmqe/0xXwCX7+WHwSvmeEWq6NyODndtaM7J3TyhTdVQh0MEzA3dqk+LFviI2aOs4AMfSt1B9S
uKvCyKF5DTCvd0EckdaW87tNRpBwN224DVs6zf5umCOjIzizRdxbWngCGEqLkPBZhwEKjdvR+FQb
RdRtTL9C1DxGeKTWLtz7doMUhyeDsynHzmJBWTPEr1aurMs7sAHxhWwLHCqFrK4JpgBNLStl9qua
BtszPPHsxqqm/KuZtdYGaw/DDChieGCBP8Rvk2B4feqmuNwkHfv3CelkAYoNDdot5TfeWk1YOiMJ
5qMbcgqQn8OBNOonjELpuHFC38eD1ADfaCAjeitlDw2DMhEpDMNeAGfbw97+BRmFkmtooV12mPXc
EfGKEFcd7WZKDFIVLJdsnZ5hdj2EkPkCkjlGBN8Y0IdI3RmjY5FPIRhbrxmLZmSOxFFd39IyzAmv
wFUWbmSKDgDaKttuxj0CtohHzquISm6KGG8CpUGw9WEY8e4qIV7bwKVMAFCIDoBmSL4ayGu5J2uM
H5t8xPkb4P7GWrYhoXKklOX+0jnIenZmK7bkoq/uTR+4CS7v6cpzqubS0MCTd9FUFTGn5USDqYuS
GHJh0H1l5O1Vq8hmoonXQEGULKJrZbtqpwiXqpqqfhlNc37GuZKc7EHqDYoE+8vUVdVaJIzzcROG
O3t2qj+LoBXP1TKIbrw6fuNG0d+iPky71YxBemP2fD141bpyr2DEbArLH9bcWIXJ9CIsNViHyTBA
7lXdm9uYHmfTJKofDSGT7GIoJaR+MmTzoHj06QCYATdAjqxkU/gFQaWrbmKwxoGI1nJo87+WPdoE
/cCKA8azIkJ+8uCf0N+rn4148BzebpZCVp+aqZAg1pbiZ0bCWWUZVxp2Z3VhRpJiiBUcYY0kBXbb
5mON4IL4xE/aaPnGzuPcYpqgTA1+wLoSVKwVycRduYJbz2bqllgT1lgJ65dAtXyznjXzpdL1QJFm
KvKzaXzAtI3Q5LbZwJJNbN1dD4eSTtrkLUGxI2EYCdOebUdqzi1GdPGqEdI8jbaN0mWOFw+wx8KD
Zwj0ckFXWsUNAW48oXJdMLOhB9UI3hwnjuqCsi586gGzbrKJxJmszOzHxhTLH6ry4LIjuxdfAqFn
IFEhrICLsjr+STRrPhOmSYvwEpN/ADaLjHSJJuJV2ezURLegiodjYaXXGLpYYtA6E2q8qFGCRUiP
7pRNPTFYUc9rJDUcFAHBJkrimTqgHGlBiy6XMgBC/di2Pf/3/G4LeC/kLzVMtonLoADpRTLdNuda
JMuh29+URaYOUTQg3Zw763pwqQwngjseB2smt8smFrtPOG44OQIxzKRszx0igc20VI+TzbW3iokP
xSPJK2Xx0L4lFTcDveH2bVATndoopfo0MxRFkv7wNliEQHXObgsOtXlhZk71q5N2uj8XCnOGBOOk
09x7tRct0dLIeKGTGsB3lembSwQJ18J3nGPVGOa1GfNIe1VoXuOTJ7Oa24jvzl7ebVk1bDzElRwW
vcA98c4U4dWSgX6exiORZTdH44R8K7SRgHntTCL3UDFaOzat4p0P/AyR0NVIy74xFLqCc4HTL6XK
0h18ez/8MK/gosHSLDbkWxMg6RpZk6IDppkMwGQilb4QxNTR28/3bDu8wZpI0HkljZKRH8kE4Zfc
gHq8Ks+PkBUKWoKDVksZxM7TbdR4J92xfSPoku+oDiXFHX8bRBYbcOnCkcBwxVEli4tkby1iLJYB
5+jxTV/T1fSPfJzqwgGkdQ8MF/CrAcGr2Aw9U4hxZMftltvzrHQyI5Q/K9ge/OaUvtytK1PoiPUY
GfGhiEPOgJZXcteCEJagVfjPpR0KbuB3fWBnMaTXQ+I/ppls8i29oWSPOo57JCfg+TUuRq6prgs+
/3kRyHJH30+QsOUaREtw6U3COaI45YHzlpcvRtRR4GEpxzqrfkkXzeFZnU+538Cid/hWE5vebM5G
znUYKUGDEtmZAVnrVmPCfT0r7TJzEQ0hXkTTRfRgcKlUyzs534mQRYhkHxOWAGEhBdtCpmXxcaMm
am8DHdq0/6rlC0obl6XJrsLmUCgLon43M6vqOI622xmGEPpCiYJvZY9R8YDMU7ye1fW2ITkDAK5h
a9LSehwd1Iorx8bXihEzhXw+JQFQoqjmQW+Aw92ePyE7ETVyu5BS0akm+/OBdx4XpJ/l8IhGHFET
lm44WRxpH3ugtI+oZ/hauqVKm5H65e8V43nbnGaTO6rOwfA5Muazz6JGKGdLY8XwqiBWvecks1w1
VQ862KSjlc8btbyd2MMjAMzVfa17HNAIfKLgMs9KHqt5csKN78zgQZiGSyxWEctRkvFwYehgdYxb
JZxVzC2PCw8L9n2chEB5RqRyhykRqDZF0OfiXivSyEDJuQgSDUyer2CKuWv408FTiX8QsVnvHjOI
MNU2COSYn4rB46fzPrabB4sZErdImHGh55ClLEnPa5+2UwNjk8UiTykSLUdyKEpEnRWoL88X4H0t
Wg7uw6JZPy+sKvLZcc73Lv5NtjWN+Pyg/WT6otiG7s73pwtpfZ/SCCAwqHGzK7+X3CLS7PF4imw4
xdGk5F83RDEW8nvtD2SZFGpYBIdEY8E/FK+RRy/lfFd4OuOhYOhqXXtuyYPc4C9OxdJtQBcGb8gr
S8JCO1GyEoGjRqnU2DQhlICAskKoxqlqBP+2ShSiBOWO/LuJQojwdcu2ri0E1AduOesRg0s1bpb2
uVz7YcMO49uOsyNxXN/2acVq7yTWjfDtGT/oIpo1DQsoZTeyaJ9XQDfrkDpVGF6ZlYTGsn1DCyBW
wh95bJYNiLFnBD5uXQ/o+kBUElmwawwZsFz1y7tN+47HzEFG4yD/mPR9AZ8DSRVHtadATxR+IuJz
99MAGny03Y6IYldpa6WoheaHwZKJPnT9UDK4IwSrOpYso9cYL3gXQmKdY+evuNtNhCHqsRM9RQhA
x4AcvZrZDFZxPi+051u3t/2HXuriBlro19gIGT0EaQs2vzEZMrKyoxFOv0dOy0DbbkImsRypUX46
PMCa7TGFGoMfOSE+r6PlGVChTN4TVACuc1LzhVZinPXe6FNnhwUQUn3UVDgNscoCnKnTK8dlpEoS
m8BA59j6UFp1Oa3zui7BCSIpCXROveDZSFlwQnGHqdbu4MvrtjNPzbL4n1Iiluc1aX8ctHsXC7WN
vOx4FtqW9GwgeebhaDxEqc3Xo4qav8I+5yKdxd90AEemRqM6OGpZ/JuBGqdYSrqzKjqLOiq8RRjX
NyPPzHJQzkD0XYxOwKMagEYhIEnx9ogPodlkV4vCNhx5p/q8mYQx6/YskipD2RmwJGVBHWzTZQ+3
DFy6uMK5g84Hw8iMyvqEurtmyetY0yoP6gNDUK0OflwFl0mAVGisA+s60gKZsNExE5wnufGcDKQj
txNgIfy9YKxTNre+iFitZi+xHwdeeX1eNwMmgbcz9igHijLqdpKVWNTP+l2mX0mxCWvaVyN28pcs
hzRUYQl/VQ2PUJdz8yShkZ2MSuy8aFmZiaNkB+JsFx9sESff3MEz2wtR9zxxZDIhPENkeWm8Vxgo
pHuDnbnISukeidE0/SMHNsYyEEPJJuh7ta+6todVaNvID9tOvJrM/x9xztGyg/KQrOnzcEl8dMH0
mkKbk0TBlPXaGybvMaZjvZkb3znWQvM8zNGyHJxLZijZ34m6BY8dlIW5g37py603dfaOV44fY9Xr
Tzr25ssYVdunuo8yYOnYcLeC0w4Y2NzuGfh5BbSBya2N28WLQ9LaHJRy6yhHH+xIGF/72hFvpBHM
33Kqyu9VrlvK7ZGkBuoqm87FEq5HUbbPaa5ggzI9telROxNg2ZRps20q3ZwEsMrrhOnVJkq95HNR
d9GDR42P/LfIGVW3wtxPUkDMcuqQvFY/+1o1E79JlGbSUimXAaEipcGJNTej0Vr7HYL/lQoG792S
9J8Jz28mPNx8RBz9YsJz/e2L4tj1+vf5zl8/9Nd8JxB/cMZnTrNAoEykTPy+H/OdRRolGHl40hGL
GeS/ZzwO8ifHdhhIwGGWYunq/TCCmv+bmQ5h2x/6Q3S6aK7R96dFhOxK8MY+NnRzpzcw3MfDpVPM
wRBDkFH2chx23CadysvBT9wJPmmyWPUZcdM2yRYDv1is/O1i6s8Lib+/5O1fqcX0z9bsXeozCaBb
oAA2LQhsE5R+u3JO+md3wQco6UMSGBaoQNDJ5JozD8ndZ+ZAPYAfqFEEr4mbdq6xfYg1Ur9mZw6y
gH5glrfdCMQgOPMM6GxlT2oax5N75h1orPrP1HscWc3YoDsjq+A+j2Vxr+wOFC7YBFD4ABQWlILX
iPkeQoO6h2UX7pwFuUARpbf0abpTVqP70aPDrudZeuvGLryzBDzvY09a9avvF82BRzqE0DnTv23Q
adwyUIo/N4h3pzUj43rjRINNL823HnzRxPdCe+l2MOkFrQyz1JcqGtFxNO0nqGwdlhzGeEhE0Ayt
TaeeH8uuz9ampb9kGl/IygF7fzBReF42SQmlqKxF+2dSzog8Gr7DT3mWFtdyHOKd0cXzSRWLQyJG
1bXJB+mv0zIjEjcNjWTJiUoPRh7dkLiY7pheZJs5FkQv0LA6mGOFYCQmO6g0rIRI78KTq64Ypwdm
3/0uA4my7oBW3EiiYg8TALMrvzHHS0be0wF/qvOauk51IvS4e6D1k2sG3Ua2xahDsraKbXksGDpf
zdj9d43lGxuOVeWdQe3+QE+me3ECO//OGdt8tDmpbTwkbjdFKwzMgP4uEnAnuFaASQCIBQzVZfHs
qGTY0coqNyXTeHjT2bxH9mNsUbfqt2Zs2xtgl9Vlqju9DpwhaVYpNw7lG6jmr46TQtFplIVD35gd
Uow0ORNbF/3I3RJUBA4qaLrtFBKaUpgVcZMtcxy4LK8D/a0LZM14zBxRX7vKIiqnNMkbtOd+HbeR
3mnLCPR2QN50Wc+ue8ijWh4QSeTf0jJKb80acGGSRfNNBoOzpjUYGl8lh9piFUatFaya0SOYnWlE
f1Emns/6FcenBOXgipIo3VC3iOfEKszPSqf60gsyYkrctr9iG4ECVNXNcKeMaH5pcuRooAtrfUEq
SfRI01DcSLjgCOOi/TD4cIPMtrsHzmtvM+F0YDeHmUxByyp9EEFNP69ogYiN12K/gVFRMtHgEIYM
I03Dox1Y6igmuhYrIkNgLKLx4NwDdLN4YhmpUa6Aei4J49gCuRFb0pTMKz+2IC/2Qw09AcTNFkhj
c0N/L7pRsWtvvIamWw5NiB6dofTnNox9TiSynx4ARjjRGu2vsZ2x/R5QEBWnfobzsCoMfwzXg9GI
YVeCzb5JMZtaxGSXWXFtwPl88i26TWzpVUg6RtOErCQJJNS5qN5ymumLCqnQV87sF+g4MpFkm3Qa
jKdoaPEJphalHKLQSG84LKQASFIadjsNT4KkJVnrO5s0us+qDcueSA9b1c0u9yph6iuLaZqGn+5E
BQi+HdqTiFSoaJw8wFza7FvzgdA4cjU+kWdTd/fdwvw6VCQzJeVpru3WoNQme0zXG3ews/FBpTqS
X90IRWC5jv3cHMWnYkjHxt/KmuTjndH3Xfo2IWS1sr3kK1JsXKQM/qcO+F0dwC3D7Pl/DmS8/jb+
1+mbar9NHyqB9x/7qxLwnT8C0/YWZyxa4/f9/q9KwEe4wT+BywpBAPHG3yoBC7Uz8ETJnPlMhGC/
/oHWk38E/DrT5N8wFDUpEn5EUv4luCDN8j2i8l8EGM7PaD0EJfBoBZIPeAm+C63xY2VgN3T+nF5g
g6XDS+9DOSyCUaWyixiW6wWKzGZ4iERLBIKZxP1xSMruLq6NodjDNwAYrRRCkRVoW/i7Ye+swp5q
1K4ZiNKPcJO7YGhNQm5L7KEBMrEZbs51lFlwW60pDB+1TYKfVw6vOcCyiF/1ODSheOiyar5rVfAI
toz83xIqOkV2Hrb4Wtmg0XLOVz2NIfKjkDbftx6w5K7uzOcgozzBf5zY92U5ZqdWIWatCrLhvIVk
OpK6tiWaUl8XdK43lmFZ9+FMRF7RGgG+e0UoOR4iDkZk6cHZHVL0ttC+yXoYrA72VhusZ7dNV+cL
lc0w6ZUff+H7x1xttPz0aA0skrB55V5adkCUXtEfZxKH174DSXzVihGrnM2qla68IiiCz0M6Y3sq
c2k++wWpFV49BGtBTNWhADx1oBmKINvoeXVL0vUvU5jDbdIF6zGBRMWCHShiLBPMrquxdWZCmWVf
bOw6Ml763hEPwA4LYP69Y10q2QbmfhRW/jRlObHQQ9Rbz4pRCW0YDTAbmG2sbyR9tO9zPDJNcZrw
lMU6fjPyVl/XrG778/trl3fFna2I4+OvR5vA4nJVop5dY4Iux52p+nLf0+NYV7Kedwl5V9tWAvUu
52HJsegS+zKSVu9hC+6wFl56CAjjQ5hb2Xxg/1EO8W00qvZ033D2pYhwmL9U2Wl2q+OgXIZyXTr0
uy6J7OeaZA1vZ9WTNPfcKjNkoIJ7QdbZKe3bdsOrJ8B9W5GAPxPiAZVv/qQMJ3+IazU9N3XcXsrS
CR7TmWy62LGVt2FJdk6QwaKLsIHvl061s4JeKi6Mmi9bQjwHMdQJOBgVHzKdqUTEbLflnlgA8hRE
s2T8BYtwKq2BBZXjtJduG3A4tJ3vo+eM0KRVUVTY42YdbxhMJ9kuSM0uvs7yit9F47DeeZXHyAp9
NjDiZDWoyk+32Lfa+7AIpqtkHrO1U2XJZu7M8KrwikSv8VTJvdUFFufa2HnKe5ntC6kN7JEIJXPw
zEkh95lltg9d5T6LLic2XpifcadP6XpCoICeuJ+NeYta+Yq5FkOnFuzsLpFziP4C3wNcXkDHoXQx
QPZSkUeeV7etNxd3reEQbjJNpCMkrnXqkTkxdGswBWNtOsy+123pFswnKPIZzRK08esxF84nVPXm
ShDJqcm183hQAT2u3BZNe2nj1Fyz32e7shv01q46Qv3MMJ3X/dga+6Z28HtR1t9wvMguKFnELepi
Gz7VgCna9Fumy4xew5SZROBe5kGT9JtRm/4zeIrkKrSs6Ouk0hTvTHVU+K83c71EukDQIdbMquIU
R7TjlWuTn3mdm4CH3kiVLg9RVTQPTWDWKR1fK9728eAkgOPK+ZMWJMrNacNA1anVaTbr6snwxLS3
G9/ECwblnzw14sCIT5lmq14NeUcoeVy2W6cvhcWjLIiM6fPR3AyeN12MYV3dxXpuPwd8fufohrNO
j4SS+u3GmyN1otceE43iUcNlGOc6LOCCQsRkdL2eY7+iU1DWCp+fHT96BONw7MnRXNuqSC8GOpzT
elDk1eIR98i/Qve1pqeg90TAlWsCZV8rOuxblUw27NDGvyYO1niEhs3i39twDIJRpw4vkXcMm+Ws
bpXEz+Aj+GZswWIOoItVqcUX93JeWZqsC2n/Fdkpr3hCbST/EEaXp6hGrvegAeI9KRrLG8+APQqm
sCJRgm4OprzKK/c6YnmmNrRdHofRvrfE8kKoyPWmtAGorfMhm69Gc0Sxi1ghKK/ZticGadjfN1U1
d1vgofOVkpZ4R2H8p1z6fbnkIST7dbn0QuXwU7G0/NCPYsn6g7aHDTsLieJftOEfxVLwhw9q2PUg
Xp7NYXRUfmhjxR+oeSTyIXKll+4J3Y//3zcBoIXAFq0tkrlz9fVTdfSraumjeEggq4JkgwYNArEI
FgTRx1rJGrxmMImQPA5IC3DalpG4cdRYX8/5KDd/uzT/Upl9lEa9vxbFOvBszpikaP0kwaNoAqSL
VoC2OeiheQCTk7LIPZ3VRAQB/Y4W81FBdH49VFg2dj0seRSlP3029kKbnqTJ6xUWY4bRrJeJIE/h
dadd51h2y1jLOc/3lobzrz/sR0Xn+cWpQj2XIhR55T9Ex8y6wTK0JDHN5CC+FXnBWCa3Bnl51lWe
ZQ2hbf7uI//LJUY2LR3Xc5Z77WdIedfiWxqlT0RSAVTkjBsZwKCiBEoUukr8vttff8x/vKCH6Mzk
5egHoqr4WfSbmobmgKeCA5MY9A2SHjDUI5QZ0jH+dMIfDdz/sbpfTit/U7txXX1Bv285RQRcXHyO
H29YDLLmHIV6OPR0njOOvGFrs1cvcIB3etYEOvNaEvoIDyaz7ptBlE9lXfvjGqrLXOJ1aP37brJt
MpoH0TNRXiolSwf6mSTR39wF8I/++X7pfvHsQ7vj1PRzm7Ik5yAiZ7Q/CB+X4qNR2CK8aKOcviBB
2MxtmsgaT+zIEz13xgeMbctoumdYwKDDJC7rlLQoBchjYPTotMzcYi/nXoKZinRzlta1TuIiPg2m
zWyVGC9GSrbJwBEUFcif3m7ReRgKrAOmoBnEimDOYDCVU9vzaLA2GOaddZxhssx6ZjVU4otkh5+A
Is962MqsAdygHAHljlXC2yQkLwcHpBbG5xSHfXjfKHbcowrThjmi305GVK3sObasb9ylBNuiHKTx
SNZKMLh3upzGy9KMmTdDk+ZQwjHTpjhjIVBnlaYeWoQzpB3dBlmDZg1oav1yxpPNykQkMYCZXBOH
CW6rcIZbTPZo5IJmZvnS5FXR6VBIVxSj+HcERDGE9YtDD+jeaAyGfB1UlmROxKsIEI0fgX/qF6/q
mLph0UUXcVafII3jk1J3Y5DCKtCszxIFO80gDPWYh17znutI6jtTtEXE0wd8abNsECs1MwyXs6A5
ou/SOKMg5L5KmN0G2mC+fsZkvd+rcRoh/YmdZKTxlZFLnDP6QTQqmGvb0wC5oh0Hht+GmrL4FPhh
UjBQNxpya+EySkJRQRB9RggZPMma9XSDEY4x7ftsFhyo+1qRT/qCVO8vWg5yQOR5ecEcjIk1dwbH
QONdC6zoxNLjWfAYHHEYCQ6ezSXl6a5ftOa4tY4qDoe7oVcspkFsOcceJ3G9GhfZXjK6jLeAkmCT
Xa4/8B6QrL10t3Hm+5tAGvTFmzIwr89/pgthYhcILlg35vhg8FnvYr8bNmMUBLu+abmBcbNSKXXZ
WB9AdYRgXuhpAi1BhLnJGi2De8f0LWyanXQoh9GMmel113htLVayyGz9gNMYpMwqxD017HJck2i9
DX6gzBPLPI5W5w+aMtqAzNS2XWLsJ7NHUtlExhTeM88V+SpGqYhoLe678NKeg+nFC+zxbZiMZoAa
3M7J7Uimyfi55fLH+7Ysh31LxUvcCSk1K0MOeJ7MjAJaDGhJo/axdsJ4qxdOe1gG047k7XUTY7ge
UX3tapk610KCChiG8RAGk77ooko/eiSXreMatAnx6dM1agVvoadYz61pN5s6njxUgdq6wTXW3Y9o
4qJVR6vjTyQ++Kpjp+VIEpF+ezH4RHW7khSrVW8uABOzIv9V9QQotyybnLX8U5nE3nVtlkG46md3
uqTXWfCFowOssJ5GyzR+7t6CJGZc3xp9lGy4uQPCBjtdbgJEw5yOfD98csq2K2lHuJ+AjRg4xZrX
0vJT/IdMlw4NXOCBP+hw073LAM4Stdjib1asy/qebY572Q7LOEHojXgaBG6yJ+6lfhEcBZ8KHAmo
tqIl11gMqNM5coZQE6gtapcJ9tRmGlFpNr7qiu5pKjwWzMrOyBo008+kVPNgcfZ1jijBmRIv421Z
B2bMwDUskXDJ6tETxZbcmnLT8jGineUUUpACNGNdmzGD/Fkow5iPCBN7eXQKRazRmokp9lBlAeTF
YOJ8maNBeFtVciYI6vASMVB0S/JTfIxk8OjHcfOUd+p1KvSy+ifWU1sQ15OSyncNmp91XtRWcoIq
bf/ZG2E/roGJk/EXjP4DxIHM30D8OQpmYcPGGRuL6b7lX7jhErcecMq80T0ynt3s2k8FjJpNpQlk
pg+ESRLqdAMRPHcFelwnLK9L33C/5JbDn6/ZsdQnRFd2+AXlTkLYfVOH1W6WFccvkgV6MofazLhk
/NNz6YqwXs0cUJ8nX8Kud0t548eOuUn5SEysas5kkx22L5WGeLSqF1eOM8LSzKxlcN8EyEwSkNYs
Fm4eKYZs7YSpNZXXxiItUUWF+A2Jd/tm5mlwKUIMgRz8Z9YhToJohiOT0bM2lluJ0zmNh3gh/ZxF
bI1ns6anAKyfBpt343WLiB3ZC8epfBGyFmd9iy8nxgLEBEb0/XCLr7SDYspDP1DQxoDqmC8qoCke
WAcHEbXt/iz6DOgqrVNZ8copmwnBEmQd3Z5BQ54YMRuc2USV4oWdEGfRzKm7X5+XQD9eJHvEcfIp
phEo5203lrJc9fXoEm/d02HMBcpbtaDISidj57AcxR1hz0DC/Jz9sU0E63TBkXhR9y6EUjpWoM2S
ybG8/fvbskqBirGJUyqJ0DDYvvxFJIMRQR2IUda33UDte/ZLWHOOlJPWDC5RlDyFS+sfBYKzNlVQ
vYw2LaUbWwy866So+azjMPOSJedn/95t6py4strr3Io0jDhaWiGjNJGqryPteidQWbi9yc+dHkLE
GC9ebLGwTopkh7FWCycGNEDLlmFFjyM8nIl1M/cu3dmRLesig8i8MsxT3cfG9041wR4KU6BXvOcF
bGggZLE1uPOVzNWinwk6DG+qYXuK6GpkO+UvMrVIJ8sVbYiOXCH9ZFvvawmbqlAsVQ/hIuNN8cm/
zn2xiENb7iLDajg1dPZsKuT3xBwm21yK0ETKMjEr5zpRWj54TmL0D4On8cGvE0C6sbzPMxl4bFVM
Y8nRkhFC+92UJcb/Y+88luS20m39Kh13fKGAN4M7SSCRprylmSCKLBEeG34DePr77eRRt8g+hzqa
90BUR4tVmYmE+c1a30qNl8KnWk4PixxhmRkId5DnsFvSAfGFSVXn0SjJ95UoMA418x2JkinTz6Xd
Z7fwEWcUE9m6558uWlCBn6tia2/4+rtH4XNnKedM+7hoQX7WRkIL5kHZGFa/PqamS2Lv4mlxNUmH
z9G5UUN4OwOl4MpehyTsaush9bmlW306xYaeGlG/GfWuX5buJGZWvelYGY+NzS0GDTGhLwUTlp1R
UpGMbl1+wxMCMWAWCYEjogb31s0i4gqUIXeFbw15LVq13gWLLU+c1xQGU6ffBWOr3zEom6OZHaQ7
rPVxmZxuT22cPC3uBCOfh2jE5EnuF9u+s/XRvsFo0zzwbfNcbpbqzJOvPtgsbHeeZkEuqN19GlQ3
U2mzf+ZQ3elrm+LvcKdPvTCtWzGT4Ryi2KSAXLpDFVQNLLB7qzYeqfyaPRkM+jfWc87Z+j6nrAk2
gB7feNJOfPSA2+9gVfhC7IlLOHYcS2ZRPenYQqgI5jbUeAKD32TJyh0k07lDXBx03ligKepMAv4s
ModvBoSXsPeUPjN3e87IbSbtljUkVvr7tZQgv2alYf9126a6pH9xbOmifPooSHEMFhhC/hu0k7C5
IuCJ1x7bi8CLMhbh0/8C7Pxv3Q8vZDCoMHA1Yon6mc8dJBguC2B9xwo2PfJAzzOe0WojWrMXBFKu
rVqXy+3w15/v31p/9QFZKLnQYnEYuz91ibTkFbSCpT1ehOmjVvfHeliqJZZexv1LgJJ8dN2MezHG
fKrcX786c5ufjy6UILpiLnDehBK9/NmUShQG0xPDFUf4UygZCKwzn9EcgCf2mP7uEAHwp972tCVK
iv5ddnt5C/+Z2P3lxM41fj2x42Gb/SN860WV/4R7Yj/5p7md8xttFjRu33U8hENqsvFfczsfcBOX
DTwEw3Zx+lmcff81t7Pc31gXMYGBd22Z/Bg/9ceW0/qNv4qa3rQC5zs/6m/M7SBo/3SSBfjiLNRP
joutXsdE+uNJBkq0q3GxF8eFYDpqg0BFdm8DEJnInHu0G+PcgqPzdS9zT4m5osOkIAx8Im8ZE4em
dBXHZGNavReOSDtkNcKQPaJr5Ia44XB91DmFGhor+0SqonErHIwhoz1xSq8mfN2KqTbLU2XdkkWl
XAhKfYkay78GTSc+YREAoqhvXHBzMahOsTH8ayMz7bfvc4qA1isUDYrq3SRMvz2YWOf7PYWl+hEL
2nFYone5NzvKfXZ9vLBku8BTZYD+exGU1rmxPPYFyF+lJEft2y5ef5eaTSkIuO+Ff3YDD/MQ3Pnn
CvMMswjlQDEahY5ubbTza7VwGygnNfz4DrQ1zRSssFLss62m1DKRygqhTUdrzqyXTdGfG0vZVCyd
0tKt8XikClMM/gjHUeEqnwpWWnTUOKWoFCkAhveizzkCFx5AriwyVqJGVovV89cu98JaeeLWVJUs
U8obcC6wY6mcUPjGlJlHeQEny0XD4wYLn9oueU2/tNpP9LZ89uBSL05St9Cj5/VVk3nUCyUVFtmn
KLFlvtwUST6fLBGQ1qHKdh6W6nh+p3LWS83Mg/Oa/+f7F4oak4KRdCGqq0l9w5eKka90GD5iu8Fm
Iy/2+KU0qZcIVy7zByZcfARxsQMTA8vv8gews6FTTRwXQrWowLJFU/XNChIIAJBHT9mNNZEybVln
KILcwbZiUA2s92Z4ftDx1f1ybhgVV/Jx3AYHxCtIYOwD+EZYUBYP3gyenBRmVM+tUZvPDQXKp0sv
iE6bE71ccMjElAD8JhDJ/MmDgPeWKVXyxX2RgYiG0DLOnA1mP/DNBtaICv3SIjLcxxtUeR4PaCK0
OPk0k9o3mU0uPU+247tnB3gc9RFfTiY7LkJybfiCBQNo4lECXCF4RhGKn5tCiYJL0H9EL3GK4qtV
/GNBJox99BD9nLRipuhepcX7zreJWrVWNgyLrRWWI1lzxiTGNLwvVFEpu2el55/VecIki0mZKup9
a2Rm6EzMyIyBX3ZxRjDuwoCpnArrjCPq0iT3pPi+Xk7hSw29Koi+UBf7xceVuLTV0lL+NGmm6/2S
cikQ1wI3OkOVF5uMaF+/91kjbgSAxpWvBmTKVv79if/dhKdk2GTTcfAuNVCnzE65kXefLuL0zmnB
KmDtw1dBbNqrpkaLu5YmmR15l9aguJXt7uKJ2UwfcXvmSBIblP3H0zEh54OyfHSXARZkbk4wTTlH
USBzfC7juUvr950vy5wWVLjSpktlA9w6l69wvLhORYvVfVeRkO7jHBsy677oZqjLWg8HjZ3cFkR6
1XpH1+n1+Hsr2i0ajXem9btFqLwBa0EaGW8DEu19wEWRkGCHgGBHG4NnwoRr9bgOC+y9Ygr2+UrQ
gwXb6rFUMnm/KXFr1UbF77FJqD6R0uRHxQhCRFfm8RGROkeQvuyx5UQnSjAru08lrOljYAzpIRkz
8/myW3FL8n6JeWPI8TSQoWJTT3OLtDY+8FIqHrYWKFZ6ZTIQTXS8yOdUeDRCVlNjT0CgR1KAMoNP
tsKNz8pIUik30ZCb3JqNZOWcYlXOCb66G19rP2AV00lWYgbbKDsbqQPPhbNK1N99zVQY/SHnizGw
GhANZ6lEQ+PuLkL4XMD+rVnR4O+uWxXCFKha0TPA5MLNUzWxmSbDe1pi+ckzh7M74CUg7DEayPF/
kTSAhWcylNb2cs7b+E8u6BHeJXp7/pw8F8ekMkY6iG34nLq67c3S6EZogA6gDYTo3N/oAzGmZZY6
H4NVGf86xbC1Nr7I77e0YoDUHdHz8TByEkZnp8IfyILqZvw7+xb1zb3tcnVVFbYUtvkcXou683LF
1bNvv8pmXIxw6Zw+iy93ViEyunWJsfvVyK2meZVpupYfHAS8eVjZ6i5lqJwZO8NcEChLZjF19YOR
TSaThOadbEK4wm2rHgadrh7OiXIRXNyZclNOP9SBXME+ohUYrFnWGPTxa7Yeuf1YNcaidKKE2KWi
YaHugmK+qhndYVL3EqZS5F0F1cNWIPzUc/Q12Pq09PXiQ21Gmraz3ah4hFLNwwXXZB9l3GKYfUoT
YS4kLPddNPUrlq7+HCTLhHdlheJEHWL1z5S+JxGoB9HgNtUz2tb2imeMf494U0+4dmcr7jsECB3m
3Fs2Q/D0Yd2FM5yvl9zrmNCuTfK5G829Bp35esA8H/ajF0I24RrYTbVRa6CKx/U0ZFOLCyPo6+Se
BEUREtz5gVTGuG2HLtaQO923YPKL2ntMTLTnH1amPxrPCYIykxOkwpq7KkxHNmGoKZg4m1HLRjEy
XXNrQo/VDW73zi5CEkPro0HcFmZsu/VDzS6tuGzMOdh5+RbrE4QMiNFlGaL4xF6Ebipb49VdK+8Y
cFr2YTpMaGBNLwuuRsve7vxl9M4DhtUHL1/Qbi9aixRCGi+2MYsbDarXXb6V/tkzE85eg47XzXx4
iT4xNvQZC+uV0puu+mVGu0rLa+0GzVneKlsUL6tXv9iF11XXVTfYD12ZNXtMOtIP7a0PaOWt+dvA
1uBL5qM8GSRo+o2TbN85Xh75SEviVSvQXs/dHK2gONj8tXD2bBud92QNxY3fZ9jzOV7uezH6TbxN
aNxJy9bhc8iXICjauMxJrPUS+ZkAEbz2hfeFPPX1MXNW5scVKlWr9BDgjU7/MJCzTPnTuHtnqZev
+CCfgbQkOwOt9I2fZ9tDva1OKLypjqGd24ckmL1r1E32Pu2G5y6YgKL2LpXRfqg7cTNuCbeoEjeW
gzt9n1I3nCesomeWmtrRCcRwKoPJvhbWpqPFBWU9lx1SDhf91tJ1/l4L4KIX3LF2nCHlPeaDyKPq
1LbSuOMhQECePTdxyt7sVPXW+pAKK7Qaqzma2tAfUMVSs0IOJ5Q+YEdY8oVBQNA+DeiQo6LtA2iM
zsOU12YEI19/LFHCXQOTGF9AgmrXa90Cp9N8j5+TGPK+jHMVUJeY5nZmHN+RtT6Kj4UKRWfQSRQw
5zcTcLNnhOFJS7vV3U4PefJ6Uenb8eQ5atZS1kAPPe9NK2vmSGqSZ3gVc88eaL/mcdrAZ5AwCLdx
OugJMAiHHWHIzT+NNqfiQZRm42lunPc2S+29OcLuN1q9Uncr47RCrXxLep1Q4kQMy0cIWXuq655K
MNcbjOp6iQnZdp8xOhq33Pn7ep8LEN7oH70jwxrrUMNDiAZzXfnSKkNeY+/wAKZaE0YmbiS02l00
OvrjLMvK2KdO1ROm6nWIix7zxEDebRS14qhuw5y+c/NP46xgj8IytYUlOjdtmGbYELFBWslhdDON
G1Ofu0e/nOSrVg4mAAcX9gJCMSOLeiTPfZF1e8/txU0+cF3k1ihfW9evTpvLpidgfRcTH7uhplL7
hcIDcofc+kWmi88pbtXC1s45DHbiNwGAE3+IAiRVSIFbBF/DBy0LJjg9/o1bNsxIqQae6slEDSgH
t99N9C64PjoGjB8Gt5107Gqo9M5aZ2zmdOSuFWARsXADshvVqJxSGrfkLhkDSTU7C9oQzH7+p6Qj
luGYFIWE/aDJVWcD5ABptA4efu7NwaZva/ouHTRdIoUFvWt9gr7JU9ec8FCSZuBbaYyqzamvOsal
XVwKkP6RfgnMmMEI93tnogaFSkq91siBQsSdbZ5NOePj9awr5NSFZsA8twrrTjmZA7Uz/fV85ufp
EK2zQuZAK1NZTv+WtzVlxM20Y16AYggYndcCdeyHzd4mgr4As3QxbAmqEcECEEGkLHn4/voNqBzx
HyZEvAMfNxX/UkHjlvnTfEpmriE2c0yPDsQSBQUZmLlOgZGYt4Y2ZCnFZtIecivP0quxTbYGBdmQ
3KYNY21fx6pos4ud//5hQSWDEoiynYyGn8UjjTUlCAPt9PidBLbw9GdTKahJL15M1K1UPlO9URxp
c/pXaWGXqdifZ5IcDF7eVf9QgpON/uNAo4GTMzUweo7OCuqCNXK3tjxxyDwv+EKy1SFw0wKU9lx6
iXYy1CaosSsbpR/LB/POdlfkcTu9HNPsOKoOuu3Spvh2WefLRhlx//aXiNzDYIzKrI9N88/Haw5S
qFqaXx2bZEZSzbYWwjwiE+WFRVvQhXicIeouQ/dW2+X62I3MKrqMXj4XS/9YN91fzB0NNfP58RAC
vLZsS2m6LIPH8I+HUHMIlcUfnaGXRi6+u6gQLoCHgRHPgFZUtb8XmgqCFTynyjjcSGQSB4NYAFhZ
Q6t6MI7srw+V9d+9MZdVBImUzJv/bSLqsbjv677Ljq2bUqESkSKqiTgh2XsLVZE1NE9grrHYgmbh
jrEAWCnP5CvNj5M9ByBmlMQBPindsn2pi42RNlbLaaJSe6N8z5XWokoUpa9Xsx6UBlzZGkQoSlM2
XtPNymDw/XtTmtdyeZwuiUbN2gI4SJQUAs36cq/quLcLg420GdSeO8cjlesvvifz57F4YDB4J9bR
YG5gu8HPRMrM0CBbsYs/WJnDPdAUGxIEf1KtzoWcwI0/uEaNNGtPjan21Eud8bbWfNqelsDlaKUW
nKLQ2TTSDCqb/8nB4s8FNni6v4yHLFNNmWVfMKUhyTXNj4L45hoWC1iFPYg9lZKppGGOif0Ot9rK
usKnIXi/fPf/mUT/9SRa3dZ/oR29TKKjt1KMbz/qR131g3/YbpkoM3xW1wzRU/A1f7LdqiWDbv4z
m/UP/egldgBJns12R0eIyCPwD/2o8xt0TgbG/BjPHu60f8dtY3s/LjugCnq2BW3UZJOkeLA/EzgR
QLYDpn/zekPWkW6HfEjXMYmEqe/qdbjRUH2BzGFfvZt9p+h2DMm3T0zPXCM0c+M4zK12nfDe8fZr
NeyuTpBGvA03Im2OWW9NZ3K2vIg4I/dKTI321DWQ+Rkaa1dj7itMfu0+zfQcLFWDkfW5gB9itJ3Y
1Wrh7A7DSgu3GbHJSLYhnSWxDkWHFY73DSnZSY/kC0EPq/szIn6E1V3yILfubiHzRt1jd2QeGMdu
wCkBD6wMvco9G3YSMZMMItbc7xOD2mgq2iGsCegJe3B6N0mfpns56hEdF4wKxOck6Wh7SisjZgq1
HfAlUgCl5kFrnOZDsM7FfmiV5aGy99XS3/UlGSrcrce33hyZhXo1owgHHohVs8c3ajjjHCmbnsAP
jusw5Y8emgdIY8bGEJUcGSlWxSZv5yMo+7t+DXS4beXGSjVHgU8+NJEsrQUf2rGY70Iyk3j7gClV
w5lu7CYzqP2oSx8DvZb7MfEOQT0dW1uWu6QygYUEog+B4uuRmejchwsjdLL11RlnJPfQ6vdgwsdo
BEEeVetEEo+jueybpy/1AFx8WepzSyrPFYFgawhDYy82L9ZyvCEO+YXRVNJO5Tx8d53jHoMkOI+r
0EO/NIEjbIn2uloMGGgpHZjhENStaVli0ya8CA/XejKpYp49HCqnwfDnyPMkUfGL4cQ4EekbFt2O
GtQbcEdYwU+k03TMkvaBUXxuF2IswZ6cGCrUoelYXTQNvdxZNDUsC71d0NG2VLg3y6J7FoP76i/b
dWFKb5fCmI+1hrYWgWp28Nr6bXOKz0U32odCJD2Tb9ns9aDQzp0Z/G4ztY3GOSDHCFIPPqSdKzkl
/D59CEQhYnAOqxp7VSE4D8YdBsROAhZ3xuickGMan1d7M8KyH64WrfyyrfayXxD47AtoJkenYWi6
bY2PvIdzAc91F3lpax+zDW6+DTEoZHrZRaXRf9SGsY5Kb0kiVB9zOIi1Oxg+36Ag8TN28YrFiVW8
9Kab3qDarGPL/5IGg35eUjAqTutqzwTa1QNNZGZHXpXnj/VcQhocML+ATl0PLckMz5jGiUv2gvJx
QykfDcN2gx+qigl2kGi8MjfeaHwiB1/hvlkMlqSmpt+zEd/2Om7ePU87QtKc0oyy0Sp2WIbck0Eb
G+apPx/Z2JxGZzavaE2mSGMo/zI5FkeRwNbIZLwRumkgI0fW3U53BIWOU+gvawJIf9QMlyuXVKMx
a70QEgabkq1snkrNWu8TuqmzwTjEgaVIqEgotTLbu60vsRzVbjhVTYnxZShj3up0TQ6nxV/Urht0
UgdRurcMf77kswsJvaEbnDuMwBOP9cjbOJ4tmwwwKVVBHIv+bUky4gKlcM6KJLAr3PFJ9/MTNbF7
9jePmXDvPLqIbEnSs8Q+C5Zut8nKjWzEljuzC74SfvCYs9JiO3BfwaXE+JIbB/iOv9f2tsZVT2TD
6F3nkr8/eM0BgYmaTzRN7KVaD+hoaKNVqRZAn/k7w87fOpHC5POZIgtIN+CQ0l1VehrKnmkMWfmv
ALoEKXlNxymVuv3NanrxVJtvQac0LzmmlRkL/FNiZmlYeyQAr9pO51I7LHb3+wxmkJzLNbl1+sI6
6BVJH6RvlHFRwewsVxYd61i2kQxq/4ie7E5U5mfXHa6L1C5Og7O8+nLwqB/dkYg9yz1Net48B8H8
oUrI8UT0/bubSZD5ST6GMq2eTWO68uyxv219Eyh1X2MQFxV7HRcORH9fZQj/Eisj3bHrvvX9pJMq
YtMEb5M42Dae/gSr+L6TY3XNJqo/2AvAKMciyqEqmt1gZZ+DFVnfaq9HUTXG1eYWUzybaxePfsWM
x+cVm217Zlic3w9Q7guDh9CiJQv+JjJ7SiOt4n5ynJ1eO09qG4YAtsuv1m44pT3m73m2NCQ4k4nE
isdLVnfup6pcPspkIr9q9d7FZLJeS6ssnsxRHpZmIYm1SRiuQPS9Gyv00qkHdsG21RuXN22H6mdE
bxzWySMhpmIvCctaOlIiuaFVJyPTPkxBW+w6MmCsvDW5F07TyZ83cHN53kMXSNwj99/8nDEBP6TE
pe2lz15v6mEBkKRBENBmOXHKuCkmPQJ2IEzpQ+oVH+ScO6dN8wGkD1cDWu8d89ZvltZ6Z3BIiRo1
bTu7dY3YEbBvDLvWz37LOk3YPMk37qpxz8glkv4K/eAL+sBmfLGJTBlIC/C1LmiOCzs9uyXrAJyG
fEWRU3sqlMAdCrBJnH21f4eYMJAs8TI2HVxkSA2dwTp2pshn7GUtFs4Xa6J/BC2yrrAA070zwI9j
vNmRO0HSYgNO75GgScY/n6DoNltz7q158AJyxpQMB3crueFZtcOqtvX9zX/K62bMx/Wvymtl6flV
eX1XVm9sxH8srb//0B+ltf0bggwI3IRjBsrJTtX9T6KNAte4LiIpUzcZ1vCf/pB4eOq/0GBTlZuI
Mv4l78AK4zgML2xkIw4V99+Qd7B1+rGVN3ScXYFJlADvAKnBz2apnmdos7hGdwalBrLBrng+zWOM
/M9/cLImEycnSDXocjA9nD15yZP2woKoeOdmphSvC3HV7CXqOsgTYGYARZ7JwqnIQw7y4n50m/4z
yj3vk7O5zTnjvnM1ysKMAqUQBQGZ12dzwZ7qlgHpKHPRXBdtR+pmk7Xihg1Nux3qlctYYo5Ot8xs
45otYfBpRnvqH8kQUzwwGE8fZ7mwzllNx2MunmcUS3hd95YL8iIM0tbP3+ZRyz5OSFnqo+hFmcYt
OUbuNQPcbExjUqJ1W5lz82xh58GIUd5WGV2RF4Or3NpbnJZ83GwZeg+r5lrYyXEc2C2h6iRPRqvx
O9sOkU6EuQSmQ24S26Zb39wQU1PLcjy7Xb7WE6PQxAl0Svl59ozQyBJD/yplNchtX2a5w7yb2avD
VLjhxlOG9dRvMHzdiVn+rvFNDU7zyMMCy4C/dbYRgUWxt7B0oT62Ia5YMwM/4heT2Ip3lg4rgdPh
SDqtg2FdEO5CuMKcHsxySfpbPPPaSQeveK8TX7XbAs3aydlGbTlkzSnTtPmQOq1JjeJObKQGHU03
Mv0Ho5JgzoJ2fSOsq9xLJBcQU9cMszg7LjBE5TU5Q9ZBDHZ9Ys0/Hcpm7sZd1wjcaXOlbuxL6E1Z
Gdd1IyLEJumdYwZkJmfVErkgOyJ7dCyKk1Qchy1IHnpIiR+SRhthYieVv9vQPt5VhftSijp9sFi6
3Mts9h5oCOZPGZ7tKGXMee7bbHngfBBsRkX+SgGc3FemWIkaajUzRP9MJiT7rEgauXcbBGXymrWL
dYR4pt1pjCapYMi3iGevt64TN6kOWqHlGyUmrdMrW1uEtUnlvnSu0TyxvS+NHbOglPVS0VlLyJrS
W0LBsPfUUNoSNj4O9X6iZjrJZesPsirTV7ww1lWweUpd1TrymXEuzaTfYnSiRemrb4a0XSwzHug9
tT1t9rD0oKSCxbjv88079dJ5LjqPSPLJtna2tXjXBhKUFIgPUmtM4dN8h9bHvDKWRRzRMeJiKVa+
66ka+oescpvXfliaw5x47ReJ08fo+jnE6OKf+aZJT28tcpqH1r/ZUDE9JO6QnRtqkucU//3Hia11
rTzM5tcCHPmVtjVs0brO8s6yWoLYLtrf56BLjjj8uj1xYUzKEq94Ckp/+qi7RfVhLbf8gyXHXEUI
+uWHDlAb8XdcYa429gdmouY+8OQY5617JQVpa0ApqgMLnvWuCRrnLJchgO6wonzZ8bPanQEQAIzp
VhCR6er5fZMUy5l15tKHIi0tzmIGcZnjY9zI0QdHttateyGnNpQJFn6Oy0iIVZWFqabTEA/yLPSg
iYi+Ml9thL93o9a/5Fv/VLSa9744RCJSbioUEut0jw1Gu9EaEnhwVaMWuUZHTHh6MQBEzdNTYA/e
zSp7lM5iGp62yq8ilB7iqzsB12nlJu4p9bYvUBX7bmdo8I2CmvDYlHL0Jc1sJ3Q7zNu00t0abTDl
bxjnTJ9GB1IUUVshCjU9ZC9ILwcf8Qx3Nn2jZsx/rySS9WHurgGUyr3jyiXK5sn6aDKYPFqax75p
kXK9NhfslXbpSuC99EdccXam3xpoUOJeGBqbJd0XDyWaM/Y6o8FAVC3l5yFHN4RUCrUGNF+iTkxl
hhNSjQ3LVFpP85j4X0pZMzydcoQi4QX8nCTZ+mhrwIsFu7y3CTXdFSB6RrDrqDR/k2LWpkaD92Py
s2FnSpv1spJmrOwwbj0WmusunSwEBhYrOPaa2QlqCTvIdkUHCKJU3A45rVMgHRGO+vK145n3aNCV
nFItGUJ+KWumIhlgj7TBgaXgcq2Ninrht+CDRO98E5r9nredeW1480BYWAf6CFfHvmMAzkVOzhah
b/5NYJXlNVlYbrErtq8ZpinUQgrgvywvQu+fgCAxXjD6LKTvJ+aXXjbODcOBFL8FD53Riz1xMQSR
2TBCjpCVb6tyTmM6goTepzc+4GugzWclFnO9fy1ovR87E9F71lXiOcUBg+ywb88Seva+R2dd3TgC
5pYzNPONaPT0qMmFeHW3dscD1mnxwJlbo80HeEr2S//eLXS2IGiMirLH9l9TIibOvMM1MgmgC4XD
cIjOzKnv60Rz4spcxcmAKRbqg75E66Dn18TbeDuItOIwTstENPgyfiKMDc+IL5rd7JWfx8H4UnQt
ub08Hq9nXF+AsAaZ3dt+R98yiDJiDg1O0lqGbwZQt/1krNNTobvO/qJ+EakPBx6dCfYBLXmigB5u
Xd0bDzJgkrIOeX83p4Vl7IstwJdnE5iAtTHTThJxQm6zR27kl163q88dqIwY5kf5XmP92ENC5nv1
/c+ZX/3el/lwwsenRB5lGSGk8Xh0e8FuxZ58nPNRP+nMxCOUqWaM5ce43lqt+BoUvsO9M9MOUF1I
kyNW4KEA5c6mv8jjdiy6EybOdj91VXC04NrH3kLlpdGQH0ozm6/yWiBarBYmQKOhaZHO/jtcWjHv
LW9ovo6OhPVpI2KZUiOc1sw9ytnC8uLcbDYexgZzAmKMwIyF4Xzt9PZhmrD7NExnyKjeDtyiNZJM
CYwAXLjLMtqwvNyoMCoy/0pd3Hpt/+DpGI+GjgyTmrBVctgigOqPvjYChRFbGjc94zDoHeYO6q25
Ixn0PGxVGid2dWPVmvYYDIs8VO4UHO21YF1v1Q+wPe5Zb2cxfBlo9wJNrlutQI4mIwKZWB1w3Ilo
3KDU2amgbcwm49DMFnYazbPutBF9Cfd27xkzan7cigRpjWP83iUu9Ji1qHc5yoMdolCHB1mZ8Tyw
pgfJoPtrXq9szTVOPzFoR3eZmwdXI00RfmmmPIBGqAftdFpq/OVQ5+h8880/1+P6UOXOZ7K4X/7T
S/2veinPVQ6J/3lV8ZiJ99//cRqqt+b9h1XF9x/8F+rCUN2Sa7kBovRA/5dk3oOCgY+byc4fDIw/
FhXmb/wEDZZaDNoqheqfHZVt/Mae/qKUVyCxv9FNIYD4sZtSfhefwCVGliws2H38tBjtcDP1dRAI
IjeHZlesmaDM4d6ARgpibm46H2U9zzdgP1HITO3HCjYuBbh3a4qpotjfsjJqKZq5KuqG2Zr+igUs
5UlWdUUsbFAZGy3WqUcng9VK82K2bjCaB++2BdqyMxfjvsCe9hZY9Y0ruRY1iVyzTaKRTTEqQSys
1Tz5O1qyb5M+5bfMytyw81oWGuQiAPT2N1QaJh5FfbsSgX7vGgOjxl6+iUUuMIuZxNgrmMox/zZU
RRnVVrruUSLdetZykCz90C0334KyuYHm9ZgsTgZfa4rRd94QrHpvF+sVkyE6lUJDI5i/re0oItFt
Xx3uLdVsfBWe+7Fbh5ibILDyOrM+wJA65r2PQkJn+SrIlINm5UNRtj6Wc/Xmof2Iwfk+6n15o47A
WOO8t8vqW9EqdS6LiZgoH7qMmrXCpMZSs5yfU0s+qtY39Bk5n/oq+AomKTgYmU3uxUqmuilOm5LY
a3LgwOh6aDsEtig15FJilaZoka39MbPKc7pUcKALMD/OLX5UKhfXHvY2H0ja+Tcxrvd2xXe1WmPc
BS06KluhuCY42GPGA8+kFjUFB8rMehxZTj/uUAJk+xzAcojjViDNyFcw5epYZvUbT0O546lARAvr
l1C9VmvzF7Ruu5eDfj+aQCOz7crwGc9rs05CidDCucy+WSS87R0jvynL5crkyzn6ghVNkfMJhb2+
wnblyTO6FfNISwOozAvNuV9EGdyp694pzrQyr70N7hx97HOtO9GyNhLsfz+issrfGvbn+8pcQHRu
V7OZ5mGR9flt2Xkf80X/4nfWXSBz1J+SBZU5HjcHRW23zM9b5xwxLrDL6a1jyvQM/qvPUmKcR3RH
2xWi7GwvgWqGLB0tEAWcCaQL0VKatYWGW39tUuNrQBOxq5eecQU5ytRqz10/PdtL9a0muyckYJdA
7Xp5tkj2AdM7tlQwglxXV8tCA3hEeDnuRuPSCdofBeTpGLUB6Dbb46nFz/E5GQEwxpWW+xE14crT
hNNRM+C7USh/Bh4bhF6RrRGFyfxgYV6IqiVNqBgp29dgnI+dt87nTjjzaYAbe1pmTbtjfVHtGfPV
d43WrjHQivlcY68PTa2yvo7G8Hmde/fa8NF8cNaInJVcTwdbRAGktcgrN/mWeIIgWvr/Ckuu3TWv
ZZO81gude7TZA9FD+CVI+EluSar4TOc0h9jWWea4a7hZedSOa7+n8s1wYuJ2Y1WAwvxMdBCoPa+7
JYfkvhEktRLM+io0akq0o5RjE9E5zdp/bRo4J41WZPvKZffqQehrt8CNax7KEVVics9Gadwxo2CZ
UJhfhSEgVHQ1i9BZD93FNGLL4wHNu1A4AE7DjsFItCDcxYbpTYdFMfbX0vvoae7tZHbylMz9N032
V7Zbnv/00Ln/LmT5RzPV9wLi4vD//o/yzf1Z3kLImUkcBp6ry4TtZ19dXrg2fIaSVnkmBwlB24gI
fbnNne5mSwz3L/Q9Pxus1KsFPNAsx8bn4/+MRsJ2OzXu6oFE41KPGqM8m5WF+JTC9y9e6Wc9Gq/E
+JFCFh2RqaJD+dxf3x5JXOUgGP9Xet5iFbDQjuZYvgUJd0N1Oy4MyXIUHgmlPGK8+NfH8se1vXKA
8prwMV3LB5TJv398zdRqgoxorea4jk7GSHt+xpxfhdr/Z+/MlutEtjT8RFQwJQmXvQftrdmWZZXL
N4Qt20AyzyRP319Krj7ytkuO6uvTEacrPAlIkpVr+AfPP84WdhTmeaHtXHY90e31S/+EBnq6dgRU
ycCnUMYx6/HiecGlzKvSYXXsy87bKYrCNzpGNJFwcalqlR/taHmc+2U6y+dpulBTz3eLZzwizPox
xQstqdbLMQG8xGThGEEj26KEvHfD+XJGjI1BPfMM2hSbtlbXVdDBCpjuljJ5wP0JpMvi34whvP2l
rqODEBh/JVQOW8xP9O71J/3FFvIQNHUBbzi2cN2TF+sWGb44rg+Qwe3P/Np+Y0cr/Bm6B7+5zim+
yqwo2Au6nmAw2EonKxrNTrjwh+zVCI5eD0tHU0bs7YIgXAWR2oFluh4Sp3xbTPqNHOzyLUMi3L3X
5Fs7EZdNqoJennETWy4TC/v2aB7vrSi48brpkIaEe4EWAgKoeDu3i7t8SISrD2XiNkbNBONpu+vv
qnx5WCCMM3zK/AvwGSXjJGxOIAR8izNG7hXuQZDJw/qwWOpbXK8PITzzdeg5vBvvCMjvCD8h22KP
8cTlu2TYWGzdcX0jdettgDU7Z2jJfOwE43HpkGO9vpC/iDB09sG0MLuUoGpOXthKMdL6kIeO6wxH
g3RiIbLRaUV+dfaOr1+LDPs0moG15JxiCCQjcYoB7VydgaXWFajv6c7vs4sSJdDfXOIXkQVmi+sz
rXDcn9Wy0GjJh8K2q2MdTQ0Kqwuym/H6aCI9Uzl9GDqkUF3/GFnuzRxH6R6xwwvaq3/2Sn0OadJv
XFAtjPGUd0SgmUM2IjrhpnmNwuS3NZjxBY+z/Fh4AR4xDBTpCq39VZEFezA578OB3w6YmZ3jUYFH
CoSgDXTxAX2GtjlzOzfdeFHrHsYFQoPtZt8EvcINZkTX05Jf5CLRRpSUBNWZyX6dZlshBrOd7OGu
rtx0D5LoWejwH+XF/F98sbwLEHk2cdj3Ty1pjdb7UuuyOjoFhcKUltk2Q8x+44KFv3ZSViAj3QLU
Et6UAq2HuO/szeqUt4NiL8c55ImgGs/meJ03AyDfHYjvD7NqvB1EXBqsU3ATQ0bajrG4SSGI0WAk
EjXgIXdS6QdMkR7X3t5kMnsHCJKsquWBO2s55Kn9oEnENk2cNgevmA9RM98lIhg3ig42c1ICXx9M
M9rwvtqVcREdXLE+RE03PY8c/3GRfvGRcGaY/3M8WgmnKNM5aUFzzVN1nAGvk+KA4Jy5HR8RprhJ
fvNGHOdkEmZOqpBTmLAGwdcQq388LVrf0wCox+rYoUS7dwKAWRjQXMScVJHD+1lrtuSqKZCQtR82
SpEBJgVQeRLAsY6DTV1FiHKA8dhHyLluUJoZ6EmHn/vcuaLdcIvTIrjdiGx/qWpv5zX9I25nd0uh
L0tpDmO2WeLln+LZZKko16rVvm7HaqeW2t2Sru7RGg3PBl7pU3m5+ou3Y2LkbiOjAkTLcquaecKx
Zhw2xTqk5wtkzaciCDdI5tcoQ19U43yfDRSSYZ4gbtpS6ol1vu+GBKKFH0FGne7d3HkD7w9FCrI1
R447gKqakQeQl5LfQW2PDdmMWAr4Xb83n1G/iJtazvdBYgoIgQVVGCD4VbRkS8jNXiOhF+5oLPX7
zhIfWoWPJLKI7VUklkd0C3czZAQAptl1hvg7+mWk4kCuP6h0ghbqB+j0iiN88QtrUhdr2bbIv/IB
D0NxQVF8KGNOliyZ2Jh8HcE8XBeO+JiiwX+RO4LGNKJFbqe3pjBi6pId5pYec0hmj3DsBxdw2G/O
4+AXnze5DhLlSEOwo+yTcxKQiGohd5XHXupH8E53vc25N1FmxYLP2uRfT6V2PSA1PERkek/ffJUO
Z3ruZyxW+WeIpOzyoVL7CAhgOHWeRHcngaXohtU+WkZ9LJzeokDLgRslfrZvqyJ5hCAeXUPoSXcr
klV7Wlzg18l+t6v0blyLGKMG/TB5pFt25zVbxiPjdkmwnihCMuuEwhAPhNQDvaQS0mypxvsB/jGG
r/BPwD6CXSqup3G88wVO3XURLPusy71dO6+XCD5BIEd5tnQsEL+1fsQ9sTkz1BVJdQAGMsBLkvqp
GMZ7D1MQk80P8u/z9b9g4N+gFfgWXMLoP3fY3g+f0pedte//4HtnDTQABjs2TSwbkIGLpMl/kAqO
/4cNyJeWqg3W1vbBmr/orQFvcEgK/6+p5hn0gm174IkNRuFfNtae1DZfVGRoulBFEJsNIALQ6Km+
C665jHB1qK8jaOhrvsWAW+uzMgCtX5a+d47/i+EPJ9A6e+H3XxytsUXM2GBPTl6dMShzjeSggsS0
fxJzSLUWb8Dc9tAUsaPK4pBSb7Yx9TiWZYBP2Z0lNdS27RhN9Bzfp/ESlc0R0BkVcTJPmKHYRWzd
RqU/lRd1pzr07WlB1uE3r5FA6I8zlckynSdydLL4PKbNr2hchJgCNBOL/M6qaunSukGoYp+oGdQc
a+l7tyEs/K3NZeHKNnaAcqCbmA981XyApY84w1xkN3FZpocWLz5UwKsgvq9KxKnXofaOPBRdBxqF
n2fyivsQgzzmdGWq3i61QJOWwSOua5DR6nj8hI5uBvcWKjZeHh1amTZYuqieYIkSh1fpVhcqAUAF
oHDNmfHShIGDeenKtawcgzZcbtIkn6xzEIWGhZ1biX5naWdc7R2qDsrMBBrhyoObLSmOiLFdD+0R
xafYQeKtzKc2X+6YPWTddQMWuuItlFQ45XT+tM3/GxF+FxGgWbmvRYSHr+jaVcMPQeH53/yn3Q7L
BwVV5JXcIBIA+f+GL+HQ4VPHGP1h6DYOQKX/BIUnZWmOIsN8o1Z8ERt89w9JxyPigMU9A7S+/DdN
95PyhoAkSBIld8hFaP2bP39R5IfONK6wCmll4oqHwFWKhVNCDfdiTX7REvqpwAkcCl+o/iGpKCtx
cqDH49S6Xp3Ex1FhtokDcBRuwiWuPxpd/TdlAMupWFtD5lvRjXz92uZ9/VjBcXFgCtQKLJtksX98
RIR40Y5B5e2Y+BGWj7LrUU1dHK4r7PxOMeD+lBCbok1fZd6uX3X2dbGg8e6DLvB2Bc6k6IMhtTBM
dF681mpRyavT2z5U9FNVAWqTtluz75MEZ5BexndlUMy7/8dDwCsBaEZSxEY6WUG78xtAUGt0hB/r
Iq9Wr2elhfhEBjn9fYtIJ3brOTooFvpsQH6ftBvo4yMZBM96yCJUgStsphGaDTf2hGZEhAcpWKO8
OF9IoGCQ405dZiMZVLXStbRKmFuvP8NPWR3vIZRBBEouJEk5bbP0MEhHLefomHnoIXb2WmyWqdMH
Watvr1/pp9LHXAlpJ/pnqLOj7f3jGxdMtIniXGmC+0DrDP2OIQjbi27w2re2IEd+/XonHxFjMVNi
gYiHkskmOyXXuA6KssAyuF6SdW+JKP1mHZGKe/0qv1g/Hy0r+EUhLUFO8x+fKuoIF8VshVRYUF1D
Vq3xouyY9+H96xdyf/G5ChcvKvxSiAs/BQUF+S9CXzI80siBHC17Fxw7e0YbwWFdYrhNwh1gQFsP
+Z2ekJ9qigDMmXLiuxRzg8tSiPZtp41ASDCJfoM6qo1eLHinY1I0OPogYXnI2JvvEW7BlhXavk/3
XaEdi7MyF1ka3907IZPq3g36P+dgzY6vP+SzsPyLrIiK1bZpY4DclPBZI2Hofy9CX+zGeByv3XKc
ATtsStiO5yhD9edW2+VnNfxxmsj1N6wqrJ3IQcawedURUWaw4k4znOVNB0I9z2aEriry96Cy/3RQ
qbsRkfY/yrks/0R6cN85s/vOYdAA5REa/LYDBXfv2nl0lq5ZBWgzXd6nWE7vqiTTB3CVjpqSj4Sz
/BgMQtwmo0vxlmHPzemSkp3EeHgkQXYEqYX6psjKPRmQc+i9OrwHs6LOlQVRsMJujvFOEj+mHDzb
EkW7c79Zp9sGKn67mVbpX5Uh0qdTDC6kmVyfSViDuPYY1MV2cAAO5sA8H4a+og6tgEVjSH8rAC1+
0aAi6TWlwx7mk3cQsa+Qbg2AnKx5E+wsufpgXz37vhn78k8YT/k3/BZrwPN2pDXVdgrQaa5N4ogo
ygeJoM5Olm6HjkNUnCuN0dzaRsFtgDTnDvdGfFy8Mptvx6FqP4PSRsKm7ffWgnBLGudfrdwKry28
2sA9ZMnekt0FGSh3DSwXqF9kZkTVDW5siPwsFa2hpGPSY0GssBt1ZdZzV+OMu/XoWNLFB7XllN5f
mDnPG+Y59jmWruWVHzf6vVXkg8uf2uuNMxoZW23c7GzOF6yWZu/AMCw8R4zZ+9QB8nujWKfqfCAV
ZUTcQ4j2z8DlsiOmgkFq63mfagrpszx1ESdqFnD4tVt17yuIYts6BwCCzgauTUudHGc9nqWp99aN
yxFFjGY6H5Dd2WgLVTna7e4Xr+Odd4HTvNVdcZ3FAkOWecoBrRYjTrB5B6ZsGLedjTarixCVnfg+
ehhL8q5SyXWcBB/TRdvHdBjsu9hZ9V51wZ+wOj65ZVXtZqSQt5YKoocBMZ0zr+ucK7mMM6DdPNrU
04oHI+pnm1EhsTNMNoJl6AEQolBCdson5Ey9XFqAmg85SMmttsL4Lws9FW5mic/A9CN/nRuzJeQI
ILZwGMkdxxB8nSQM6ODMGbz7JHAPXd9bl2Kt66vBgmvWYXbzSTG1RXujlyH9IhECJXRVc7vWRszT
6Z32UmvHP0+RHz06XmYfZc3nElhw1XKYYi6Mpj1quil0mpTp2pDGRqC+euwmP/mgIOl8CRDL/+BN
3XxRhuGEcGsESxKi1hVYoAZNtDzegjOYzkeH78vSOUi7QmPUDbFH9g4SbpFc253TBsiu2Gh6L9a6
vPcnuzrzbDc9t3PwTH5R+1ul6Q4iAYFJedBWVxnWFDBeEG2FiAi0uxph2VCVtRdRg9BqUI/6YAVh
D0fCzs9iNelv09DN9Y2tkwK7ZZKCddI2tjUuuAhgXLss4eTAaR3/dHts9vY0u3ueuLuQAdo8MwIY
GAHZ+hJPp/7PNZr9W5cP9UZnePns8hiRDbBR9fTVwb9iFxX2etRKdY+pRJwDq3f5kGZDdVUJ9EMt
m/yiqBEjxmKL7GQi5atr8NlwvBR3hwhcuxmZyuBNGOR3ReK3H1D1zXe5vc5IBZMXWqLRhyJHwn7G
s+msAar4gI1zcd5mov+yWqkNoQcZHdXxkG1D+hUUdXyxMm0/au01N166xheyp2WFTBtwcbi76NPW
VbOPuoknB61+a6iTOzF6aOUMOMMiFpzcrrKJe2CbK//GjYr+T7QPDVUG7fEZCUIbQ0vkfWMrMAw4
gMXJdsiV2HtRKm4dAsN2rdAqb5AjPtoIDW4jOcYX5Cpi28RBBMO26C6mgP3qeKn+Rg48PWQIb+y9
2m0vlAbivSG3cQ+OXbYHUNvicuhq605zAUQdYNAgjicRrxM6FR8R8jDq+UZT3paIGsR0Ju86wJPG
H875YIcC1g5ULjm19aFXLi1v8kXvUiw2YE2CgtON3g0YOITtjcQ9mvzBdipUelYbEfy6Gu+d2IC9
hyEDwYIiMQowb7q4iqZNnibToXsS1Wf5MYzuACGmVxTECO8rzcgaeRvwpUOJLHNHFzG+iuISEKS/
aNTvAeT76c0yu0u5/rdgxQXs94QbQF1Gx+CfW1h/agSdq+SHgvX53/xfF4tWlYApHoDzIkEyKKy/
+TaOwx8x26ee/V6U/t3EMvWqbRykfQQTYMWQUv7NZLf/YAbBqM4G20WSzCDiX4DETlJtqjiwZiDE
qIF8oPaeSZJfJm0jTAMRt/PNWH5J+mKXFp9frMYvSlWT9b3ICn+6gKktXlygW7yibBYuEOLmiLHz
Zow+ZdNNFm3T75oL/ziheRpT/XAtSiEaAi5JNup+4hRRoDmdCtRanWslClw2EJi2XM8O9IZRS96K
j/2TAyuNpnCwyVYgRq/bmvEchq30DtFc/EJrL5QJSSIQ80geYLQbD/dq/JqFsFLLq7Hze8u/tANo
1kUfqbijoUWAD3yrju91O5wpNxMXGBIBfWMOn2E4F7fVsHXBVW1Cr+MTdqcAEBfMFi8adqIo2zR/
10ZuMnWkjNUk6x03wSGVIYTOeTW6F53TZO/1UoyXRdyO0pxCxQz1KIPIcymhP+3EEuBo4eRi/sg5
juimlZRIkA5uB1zYdPF8SzbrpRqi1Ho3I7fmV3tvSuIIx29i7bDEB1l0WX94evn/bXP9ps1Fv5Rq
8p+Dxv8Up67zz//i75DhRn9E8BuCKJTgNwNTcD+HDKLHHxSQdMZdCEj0ngG4fA8ZgE095JVohXPy
MTU00s3fQ4bgjwRelcQZmlKEFf/fhAzTYXvxSZvbcVxH0H9yaLwThU4+6VBOukTz3f+a2mujviFZ
G+N6Mc+u1YKYG5SrH1SRZMNZr/n4kdcBov64xEVTXTko8qBs11g+hIO8DbEBBUUdGzV+GNCUbp1d
WmDjaM8EK0pjiDHhJYMaX+tPWzi4UF53GUag7i2dqQb39cRurBkKoHGVKNSYIGTp6yiD6rCOtggP
HhJTrdgsmRJRty3mhVT5rEKYucngEMF8tn7Tu3BM2+A/QQhdG6I1aOCQ//FhuaergzyCQ1K1iq9N
P0+4A5VAPClQOlyF8+soERGXXJysKr+1AbO+e5/uJLcGlLPjeSoHdbT3L/bWm+drvwSQPXWCfrgl
kBYwKsFcMP9DJvTkhUlFQlD3XfLFwYQmvwaemTxBPnG/ORidDqa9pcxSR5GANOGIZO/S5HKjyE1z
kLa9JrWUI0JtF4WNn126X+NkBchXLLyK/cBQb31IKcStZY89SRvcrPB9+Gsl3CLRUhz1I0SF1x/q
x4OLLi+LLLAE5ABzwF1Hpkv54lyJ03zJrLyovtozVpnvRJVZ9R3eoPX65vUL8UW9fJ9cCJQaR2Mg
HPpEXO/HC2kCdLSCq/xCxxfO6r4p4hwFBdfu80+LJ5V/O/coiqaI44nCGhBiTuR0l2cCFa7X7+TH
hpV5ZDBOHFgozqA985O8vwO2GYiYCr5MfdgFN2TzCshpV1rIpF8kmLYCNXr9ij8tsgBcRSghmbfx
TTBB7eUiA6y0ZF1I77EYKa31Dm0yi+nwhH0smJbXr2U24YtNytMRuHwHRBeRD4X3kxfqZlWRN5lw
v6CD0Wf+V5eZT5qeM9ln32EaZ5a4wBSVidnrF/75IdlDSA0xTgwFQdd0717sJLpvfRepvH9c7GgE
T6FkEYIVRw+c1X39Us7PrxD0iIuFMcAngvdphqLq2qF6c8svPQ5EpTxiPle9L4Dkt3SV6ZYlze0S
rbFdXtVZVwX2Xkxpvj6oHlN4D082AmJMGYxl8FsQHxIiZDpVbnEFL6sL9REjbR/Th9dv+qcXw1gE
bJCky4y42k/TTiT2Q1Q37eqx0kPHXUBAzdW3ydFgJ2pkYgGPxOVUA7V4/brOzy/GABboizLpgTN4
GrZiy/Td0dD5jJes42JbJUWG1hx2i2lnbx2vcPviyGeSy086LfCU2LVd14F6Ka3Fne6zcp1BYqSI
1Qyf0eA0epBV4OpL5Hv9/nfeInwXJxuYG5SAO/lMSCeZJJ18LCKZm64cuxrNWKgV4NjxyF7f9AFq
GStIHTvREywmZKNuLC/O+Jp6DGU4DIDbaoJllPuJfmQDlupb0BuXD44/7HvAvDtI1n57DsA0zogu
YqF786HHNS5GJqeUOTsV22Ej11R1Q8AxXHkO/Ea6VLEJ0YgrMrAG+bwU4VuQVMPyF3qxpBCbdllj
1sKlVUCQR/w6gNrh+q3BrGE8k2HrFPiq/BrMjI2djYfMxPqGzz8SH+BwsTW7Ff0M8G2NiiokRqvR
+YCaeqOq/Ygv0PqwUtBP91PXBsBOFL8zb9JKEUEM2avmnbnpgnL8poQSCrpReY3Fhx6H/AwamrZS
aXKm0yqoBDK86JW2m4D5NX8lo41UBgcxLenwdphlyWGm20URgvsORyt6bknEpa0MHl5qRBTN1ZgH
N6A7EaNv/2rDTEzH2J/a7LrAvUsfZod22mXaWnq8gC64sJeWMDaRL4NXpy9DXIU4LO14MGdmG8Yu
X1sTtgbJWft42+fH7w8g1JDyqOg5R4HaIV1qsaDCrth+/ZKYIFaUEp7+HiWSgP9AVdGl2iKHpfAS
fF6EFu2Bbu/RfcxSeCFoeSwbWjCCNRg92PvdcWlSgqP2ap4J1Uezqj7tIVZOhA2Cvsd5HtL8oiq6
EUCpkyK0XO6h1pK1aVonLEujZcvjEejNdqnRElPfvJwmRb9XMTpId6hd1xJmj+eZ7dII5fJNYUoQ
sWsStyt4Z95C5/cbsyonhpgAdif0LiwffOxjWy4Ta1gvk+L6yByFTvwuhNrHmqwSODK4+aCaUPxO
1srkbspZPP4MnVk0UzZCRbgsXrc4qlbJHrVc896lOxEF9gi0TjxM7cZm/3a0W/hVEnqtN11E/eTz
U2pd+3wKo6LMVrz5ASUfcEOgnJotyGtzoXnEIUzt/Cg1uK5ASj5BHQICgJ+zBuhxTgFW5GCPyiw0
eVsMqTq76aFbiQ/Z6PMLGCBaclsKHjvP2MKUUt8Qu8Y6EQscafZcQQqIsuewwN07S+CYs0VNaj3d
NyE6yfctylN8wFINxAZSx5Usw4e8NN3pTuPAvYGHRSIGhb8znzRTV34ohFGHNyEQ+OY/Q+OAlJNZ
jiLDPq1l0+sj7ka9Kq8nCmJ+YNv1GBBtV3Ixs6u9LIMk0+TR6ogjEHixoENv39Nxy5C+QMERgBRE
miJV61lgW2c0ppPGOxtyHFXsHXsbH4hkspv1jdB6YfuHPfQF9MTKuUC/utVzHdwEQkymVW4PBXrL
iDh52W3tpBnNQHJ184YxhNc2KnV8y4A2st6GErQBEjLU/XYpaE7Pl3ncg6c/xhYKe4+tH2a1+FT1
TsXDwKPXCZy2so19RhJ9HRmBdbwR5mJPICbc7AcvUbrdJs1YRxH90SBcpg0ixkN6ROBrFMgSAHCB
Xf64zsLyIWM5UEQxQVdAeDBR71Kk45MrBtSjI0GrRL3ZPJkyIUUOswbQmyMGxK9QOO/ZQ7GXtXly
Wa/1yp+17jR2uD4Lj1DZtxWrtCvhwqOesdiWM7Y3/Ry4hFyFJjtvqXJ8w7UCi4vIAjBY20RBBMAM
Js/OmniYzuyhmfmblDAtfwaU2cSl3J7K5W00KJMRpv6YEJ4af6HRcDmkFtFhYhX5Fhx36NlQUwvl
pj7n7bdaXIY6YaeHRY+14CUmJSOX9h0ays0Z4ZLjaNJwtjzQtYIR1D70C3PIDsPYsh2XABVli0O5
08QHHaaWf7sgWUrnlBCFB0PTDiio7UNUTrrNWromxbKtOdePzMuoRqCemTqEqG8WZ65bfFoOOYze
FpXTVCHXfT6qde0Q1kJoedfGcxXvQd3G7bsYrWx9mdUc/no/6Vlyx1LNFqtUl6nkw1YAf9g8IZKp
BtX4vK0Zfpk/037tsXHXbDGJc1AzAWu2Pcq2q3G5s1ljT3ZwDTdkoonN92khGThs/RDatbOZsZxs
btyMsLvr0U0esGBbHR18tKq56N7Z5VLcRy7uaewhHPnai6BqwAUE9TQ2j8CfWuuyw4TVv465Uw9p
xyZrP2bE3PUslyAkv/iqWLu7sg7K7tPM3Hi+RRAFLbzZKuAWNJ6AAo+yCpp+zRa0sN+Dv55FON0g
OBsvNax6u3SuvIJjdU/DC1mn1gjXE+SXsF3Rm6imzl8wB8wnk9Kv3azxJ5Ma7bxN01l6+CtCx8F/
FxSD9hPko/x8sfBXcDUmeFhxpk7MPo2T4XxIOcmKrcT+a113UYZTKPJ5NMbry4WPAzr9gCIBw+Pm
bIpk4u0ECdp6nyg3rTn4AiPzrzU8UM8fXGfLdCliGAd4F9VEq3aloocl6WQhaZ4cpesNNMhs4J1x
VNn2wZnxVjqLmwXm/2ZAPCtjjOkJ602DFov/fuxRRajp9kndAIWu7QV6w7B4wzUagJV151t+vz6g
KOkXG2xpgu79KhGvqQ3xUHbNIVxEsi5gPBDF2gFBK/IDump41Ky1H5b1Jsprz023slv7NvzslCqs
viAMhCTWLg8G3X6NlACosR1lU8uN6/WC3uMQV60IkVOxBfy4GMUGOH6OtPL8AJqZtDb9moaVBxx3
WyO/7tY7Rwx6DfaBN3hWcgOLomkV9kxP2betizhw7uYESW/6ikh4cSw1pVc24v2sRdP4uyaeuxhf
HkzvyVEQ4YUa1Mf2zAfTMahk/1dWh1vVofPAkHCsRAQSPu4W6R7OWg5wPgf0h0yEA+ZjMswMu2An
hvJboDFnHqyZw8sVF2FSUpG2E0cPvCPFKTNUInHXg5aSn3k2itrkKQFCcMQUqRxjYa1BLQLdH9sy
Cz6IqjfzHgcxEyiwiTXQa2jGVhAmRd+T2YcoADXuwXcFWTAmoiaLjjQgTHGpQhxN5svYQjnFcGx7
Ye8RCQpW7xj5eIV3x8qlzrbOYefbPCh5SUi/SYiyMwGxLFzOaOS2fVKTGYYkC9RU0pycYTsv3GmX
pJJrj3JFX/Xd5CM+XWzrODI0TxuNJL6lXtTYhxxoD5s4mfsSD6kt6pURd4RuSO/AiO5A3wMaivG5
fnCHsQs+zzN6RGeBq2R1ldRq4lgcmsbkUlUjTcqSRoNZo6GugsH5Nlq9BogNBGIa0Qt3KvoGG+Zs
C2sb2bA1ymtiuDYp0lO7JwBUySn1/QTD8pt1RKjedCwC1HK4e8eLLRayQWUwqtFPxH/2WzFaLCxh
hs5xsx17CwOP498rsbZ8Qji3eisZqaxSfmJd4ofpI7EJ0wCtFAsaOFQSmzzgTpRLLD4A/6L39Pwa
OTAd54HybxzuwzZeeGJPVQ7vaOxRo+puKqCcCHGss7JjRLZyKWDJMfJPyvncJx2FqCtdk8U6a2Oa
T2gXTsit4OJskgp7QHBoRvhbm0I+DFo2S0m/zkEIabY7OcDKdslSEjc22fxUA0ARRxujqyl8wxQX
LbyrIJY296NX33wHnsc8HbBHTpKJeqlvPpEW/D8NL8RG+QvxhEL9J4WXEelh65gN5sVjBtendSUI
A2PXa07XdEL9ytqO9UyiuoXYQBaIeJfJNwFWsR/jQsFL29qsAISxVcJ42PL75m+TlXQwq4tQclw6
KfflbtNUmtQwD8bEJPNeY+72+fPIB8F7wfm05qWiq+QN5ZW30Pv/OIUz8Coc12QONadEGoZtmmly
ApTnO9/s3aJCBesaz5VkGnZJ0YfOeMEPKD2SWsjevFsI4SXXqtaOR7CbKTPNCih7cIGnmpIvkVHW
fZq6MfPKTZ+PDWLF1Ja+d+XPzpAjByVc9lkJBYiVVY2gYrOdxbyQ3o9ILyk8ec+DFqu+9BBxZ9Yi
0ZyfDovrtfmnKXXw2d3Gz5lPn9gTuUZfh3j3HrIlykkMvlfE4VpBeD5bkgQEyb4ClMmvEmoWNAQs
y1oevWmEsm5DUbe3XtqklCNT2uH7cIQ94o33wVrgOA0OBHOIN3hTmKJbAoMjC+sWxxT5MupMIp+g
oDXdx31s1GyHkoZujQimtaJJ202iIkeJBBxAVt1E3NVpKffOjerBjFn8hLgliTOXp7UXryZUNsTk
4NjgVDWk+0oubP2jEzqwQnUekkc9f3oVQmb85cIqo6rcGGPkHsmWCYEgNkaFKLK3sWJPmy0p7XCu
bm10gKqWBVlNxS0iNKuD7exI84lTLSfNdRDkPsmrnhXuJgA+xrdIXq/9eYjAUnEMe5eagoPN8skP
vGVAsOsMkFHNj4l8ZG6jg2ork4ma4RdxZn6uGnEtAyhw3qoJQ5JrEv4RW3c6V26xj5LJVIHPhUUR
r+am63WZdbLlK4MIhus9IpQX/hQqNjpFks3un9Oq4pVmDgpu+XGsFk5CqORjPAzAmio/v5YNzRH+
4qrZURrJS/bawGuEaL/kfYauJtC6fmUykHpV/smrF1Oh6+fIEWFlwBpi1WV25es9rl/0jMBVYmvC
QEeKn9wfwqUOISAW8+clHkydOaUWNm87y0e0EADt2PG8v7nkaVeNNhXcMgFcz4dYRuL0Y7tTN1UV
2kMwfBbBbKY3z1ujCJHX+93T/XwpaBjkuJCtXZrnpzBlN01AyNGd+Jz5sYlPdeB76EcsBGti1+sr
+dQNfNk/dmgdS+CHOAx4wPlO5y697fQFAnbe58UrcU68HNPSZSeKwU/5DNMODhC29kFN0BgrX0B+
GqeiBYIMroS6my6EmWxElLwm9jxH5u+zj6pLTIlQSTRQsysZtDO/ev32f1oqj7YwiS0S9ZTj7ilu
fOnickhmKT6h3LRwHxxQpizkcKWEev1SP+05j8ZwxCiISRCCBaf9btKozK1IoD5BhfegbcU6VPOD
s0rziQQx+lO/23KnIxSHFwNA2YVPTocdWO2PW65rey9M6N9/gl1iYtSw8LG9QXTNHBBuZM6sOCLf
J5nQ/Ppr4Uq7uzVyJOIZxvKPEIHTZWZqCkCfJi1jUoiVpztyxoUOTZDE+0hPgtJRpyldqrCSppz/
d6uMTLrN03o2fAQmSKfN65zEEC8cJMtRspGw0JvClOaZolI7AnM0WePrF/wRaMHQBJ8R2s4MeQUT
PtpHPy4yXMyVYKK7j13FnCjdd15swhxBUfNe464tFmeTZolO0QTJRcrJ+PoNGDrWDxMcUi1cL4GJ
SxlKHv00svhJWjiNrD62YN6Sas8sa833dD3SSB2e05apS01qHPi+id/fm+KWGEzLCxW4inNhfl6c
UqFXRr9KYDgf0FyNPKoFxAkrjoQ+n+uw34XeYIVoAzn5QLSWszCHJSqtNcIVaWzz4W9wKzb910GO
NI+cuVtAF085Lbp9SDLvDucZo+Vw3eFiaXKrfupN2mV1mADSRs5ac5wHTUZuA+LUHPFN0zXclnxu
0Pek9kTNPHdN0qSAlZjj1XVMshyrEtWOjd0nM+sfJgp55At3WlATv0yrnLbs68t/+lkT91wYaaDZ
8Vr+eWuPVBapZa/6rzptPXLWpBlMCRQhM0Do/d6yfv2S5rt9GXJNqI2eZjQg9uHbncyVGZTBBejD
+a8owWTa249ZFOTXSH64OR5rvc0dbLCwGCmiFic2SSG6tuZuXr+N0yf3PDS0iJxQIfh/4SkRogLb
OfMu07/ymvbnBSqnQ/nezWe3u3L74eb1i51ucvSJBQ4YoR94IfPKU6o8ihdJljZ9/3FqG+i9Qkmz
LZRqTGb1+qUM0Ozl+vLT4XdAysePm3MBtNePn3QyL3ZRVJP7HmNKO8R8wwnQBkZLMKPSzRQCod6G
gXfJfyQNG/blIrzogWJNoNAOBJok/ZKSx8zvmxlDTvoIq28S9Qz5pg8AdPkq0lqlpq21WKYNgHYB
5MbzKUQsj9q1ZDpyP1mOx8NZueAsShLLTIqcqTTxmoIAR+5zyyKOFmdVDQ76N7T7k/VmDSLiChwP
JpCA8U7XQIhkiMpgXN6PpTInc1wzqsgRpsAy6eH19Taguh/XmwAmIGkQEzgWITn9uN5z3dBTdfz4
PvTrp2uNOD3cGFKgOZoI9YSg59l7AUiHVaiWynRJv/+qm0bTIbDAV4kPwpemn0kt2BDp3BLhxfnc
+l/uzqypbaQLw3+Fmnu5tC8XMxfgEEiAhATIJDcuBzuWbC22Ni+//ntaksESCSTpVI3qU81NgGlJ
rdNnfc97FvNC2V1kHFWgv8ESKsPXW6MgYHoFPxLhMUx/IixpCn9Ui0QRSQnnOmdn56o7flcmkfjg
jNngLkpVHQe7Km5camRA8yHEXOJLzjW8FgYNlCh+iAzTQCSWmxIaJxLZnVPzwO6NRmQ5DAh8ozUp
kOe31G1/PsdxTCr5sCUwgRRb+ASSt+INSlddju7D0nD+naexBTsl5dEze+EuTXL89JjPzI33dguH
7mi4NOHmYVZjeEfrDy0usVvEFE3BfnvKFmQ2qNzV7Yj4NXsfbrLSP4GjRT8LmBEaUWq7L5dmBrVt
qvjwpDgz+11pjZK3PlNuL7FI/o5o3QfFr2Rz49OOOnL5hokJcwtCO081mYFgLe6UnQI3dh4yRfsk
89L3JlYJes9QMS6dbQor+BL2Rmri4Z1PDR+yIJ0qwXyZk85LIJOd0+sRfgE1Yb3dbmb06xS7larR
j5A6Nzr2ebz0IcKEBNn2SWHMmJOu08J3s3aM4i4wDB8clKqY8VAhb/cZbHQ2gZ0v/QirWoZbNCrO
5ptifkqZYCs4Cygun2zWXqAcF2ZUMj8geZUzY5iEjT+ffypc2yZrzsyeYb5Ok5sdNNxD3E8oc2NF
MSEgU6/NfKt+1RlF8EWjz+TWL6zixN/YERQ0WfAKHrfgBWaLtrJGICgro8wsXAVTx1Ho6DT4XxfO
ypoxwNdRN+89fcQoEWDmgtgrVe3bF8SvdaDrmzkA5YSZx4freiSjnYlrB4fSBD7WCIzQRr3RYvKr
x1EE2YppFMR/syS6pkToLF7wx55IfvWaYHUo2aDEu/FIYWV0R5ppNFnFMYGrARX45jQytBcn8lUr
PZrh6i1NXQd4ADUJBrmL0tnoQMxLsDITjeaCEv8Dc3HMmA8tGG780PkQ60y5CLIR1MlqaHnLoVEu
IaymjdoebsIc2BdgPftdaqfem1hZObfY2ww/qQhz+tlxXvQ8hhpNzzXzWoUU/1tUGO5FTHr2mikf
+icPGqqcQbCaygjRxeydEYGrpyMossneLKjF0TpIYi31tpN5wlyf+apIT7WZpY7VTW6c7Ph+L/hC
HRAeWyLcANwg9sXARnddAg1Gko3JgIwJDCpsvh8Y/msjmYdnm91mHGte+NlQvM2wYLw7HPmpYp+Z
9LrEw+fFzxLC3PoyjgBrCjwI/cWY8Y5B0RajiPKB70xmBYUD0mnp4njjgggfZlRJ8mFpRsyXiXKG
swbKMqLakzAOgLzVZbm0YXUJmVDzbqfNzDNjtyVxlo68LxEtIUx7XiiXwTZ2LrbwGTHm0bghBxq+
SxQ+2rFNYQyGjXxD2WUOQ+WJs/ScD7iNZXIqOCC39jy4MhzG0y/IFJ8Fs2T5LrLyMB8mo6z4ug39
4hZir8W1ErsYCHujrU8NPV8Xx0YazG7WDNulV2yl8gL+RqMBg8GTIfXr1ZxCCDbxo2kp7kXgb81P
NMfRnUbRAbL45zdX7F13b6HEwwe1iWadLpFUQUqY7+6MJqvAtK6UlTG/WwbGlqb/VQw9+JpY4oU7
djh5kCqHMAvULXgkJoYCV2v7BwD2wzTCdE7ny7n5hrSZEh2PmO3zlkTl/JRCRI6mt2bpZGmo4V0w
2+QXQeCp10rpGacvvP1T0cLVRH1WLe221u3CTiFPhWEqjqezDQUG4vZk9CVJd345hA3cgugbxPtx
ESU0beUWucLh3LehGRMTV8mTeB4jzxUG7aSJDRkmE3JE6pcUeqxk/uXCDrIzGuo2V3bhz85n0C2Y
xwmDO9bHGTz/FREETMyp5iYnbrSzlq8VtuV0vsiVS8/WBFPE2lEuIObfvocRFnM2t4IlzNZY7xOG
Gi8uGFJBCVwxopLRSqswBlKynlPDpeh5Z5WEpvgi2cecBsNzPwqN9Dh1gMsgiZSLTmyyfu9p1YXP
2gFRt6GiSV0JnlDY5jOwD5frpZfRTRssbXC1rp5o54BTGFyk2jP9E60/wb8FjYvfTEa7kuop56OX
El9P9Q+SUhNqabagHOhYOUOnEkrL4WLq2uQHYJXz5l9BeWypGvLJiKmcyS4rRud2rHxlDN6a2XJ2
uYx+Q2DFoF2my4JcNckNtAUWpFQWZTsnnI4ie1sMqw9i7wo/vAhCOz9Vd6V3s0ph7tra/ujVkkH1
n303LZfIyU67eV5iOwm66vSIJhfREaIL6ha9/TA7po2UyWYxn84c1f64srXsgx7CKO6Q2H2LXSyu
inCVv1macXQOw4B2mcfMJT2GdWvzPnB8F0ByvC4vAqUwvoGcX1nHLmRPH194ynYMIJ4SrhmDphg4
NzWCys6WldFoG3krs5iS9V7NbvEsLGYc6pCTF5laXul2uaCmlO1sOKtSK/nm7+Bjp39MX65fwxma
3VleOLtQYdC61VOo8k8KrMApfCwh2z1jJpu5otxbf+j/mz6L5kWG43z8quq6ui6m6fbDNMMaZfvu
JfHbigP1Jvm9P3p+oaOf6/fSID09EJmHh6qe+Lk1QlKzeTGZ/v2XKSYs2bB4A7uvLuL6kNmcza+B
raoDYNwkexv+8YPt+dEGPP9u9U4+/zfPPXu9NecTeFc9QQ7Y6lypHukXXt8wB5XHjeP7/den6w3o
HOlKINfior+EG/ZoE/hu0jKgDSwR6pBQqN5RvOShDNDHwzRB8rV6vd19enuQj7Ii4NKjSP+tClqt
ujpvD83OQCRADNvo27fncNbPVNcUfuf8G3xbBJxCR+fgu/bANUnkEZrUJ4NCyX8i+ffMDM6FAp4F
SXzYuqqLpP7PnP7OCo/Kz/AGligBCEtfXezmoeB7cLpRC8Rnb7RDfcMeyb+ggsJf+5ldGE/o/R0G
zGwN7nPe89EEWDTjCSUngnJxdSTB9gb0h+EXkh+rrv7tAkkaPDSpXdDdgUXej6RELQpdJejSzOjS
pEK/z4Os/CfnofMdH80hnJn1GZXQBs5At5AFvMn6Jbu6UPMGNn2dRAk1vex/pRR+uAmaSV1dUhTw
iQhBVML05iUxsIdqQYPQ0bao4BMdVLfqlUIQcyqlTgI+kSt6FWmSqM975/U9ToJBjyYUdLWQ9G4T
RE0RJSa1C6Y6EMRegrSvfksUzKEQOMgAhWOAEPUmidGk/dIHukZ5VXYXICPFLdQ8WrGrq2MhBe0p
lkOj7NW79weZIoAFUlKAe0Q+XHcF2KW6OgrRhcbRxH2gtfxhf/olBTQaSCsE3CDI9m197yAgVa2j
YA1otAcPpaE3xNU7hUAjq6yXZBAmAMRxIbPsvD1HhMQZJJ/N2/fuIBC/C59O6iCYxgCEkA1urYkR
O4oARgdSCGyD2ngOtT/WJ8sIOEE6UsYo4BUQEjSucOckuN6AxCVUUjBP1lffjAKP58q6yoRNOIhQ
dOwdgI4sEDqSLCCfRPBYXb3TB4Zti+q/3InAAQBRBOuA+vCtD7UisuAAMcMr72vAIIp90nqB6YBU
tYihv+8geAYhNtPYNdhXqqtO1/RJLzB3RdpCugSHot7mNImEjpvguUQUpBJINtSyUm97r3YB9Sh5
ImCuB9EMKwUohurqBA6uhV6gaGFgjaurd3pBYwCPbPRowHkmGBVsjGV9tf0FTwzaFFBzt9EbvfMX
yAY9GYXwy4l1b0AxT3gEjb/QCZ8YIiPiJ/KOdu80AmQ9YmKOlHXAXQS6joEEDVldnfcXQTQngYFy
jZT07iyA65e2DsJpRiWg9dpnwLEHDlVL7yGxWh+6HulD3Nwn5P+/egbII0FYJ2D8HQeJgorNEQO5
iQMhrv59/O/MG/7l1+eEg1jwrCYuEnWqQwdJhAyQIKqivFZdvRMCXYUVTVIRMLKBhCkZAvo4qqvj
GrAL8DmRZGkOW4/OADRGnmx1jTPgCnwJgXP9kTtCgE/AxgB4FBGFuHpnDcCyN3VPiby6RTENp4j5
QN+1BkRMgpFNpNYfhKRfaSRGbtmyXjI5BNrryBQB8qmvtkIgYTcgqUz3RX2nXh0FGhBlNYH4yBXq
tRGCjibwzAHlPINSVn2nHr2+ARuwbO4EX4A6czXRqv74xECH5sBVKS3B/gdisT4D/TMHGk6BpBCI
ejt7SeWgOQIdz4isAVATfC/woNXVO31I4CKYXKW8YxPTTxFRxAf1W3a9Y29ACEU8TRmquvrnIHFO
64eSsArESBbtgzSb1MLQsY10PyMMFp5BYzb6pxYJ5aVPBAg0XXTdwh1eXR1nmTa5AdBG9ILbx/eX
t4o6VtHTodRtTnzn/R0LN1pQKO4har3TCJjzJ7zzvxwssAs4f7hAjWLsngWV5BLoDMGUXh+WSgX1
yEYKNpZaQCU0AlAzA2DBg0bo2EiH+gLNyvRCNWeld7LALojuBjnr4FBUpY+SWltjJNueAv4BBUfR
KPWYYeubt0zNTXYXeElAFpTev28dACTxGxwmyJb3erN3u+DJhs8GJwIGKyoM9Ut2YVkeagHjwHCJ
Br9cuyZ90gu4c7K7ABjF9YBlNd5QBUM+9J0dZwDftyvKDw+eRL9kgfY20XgipRcM4kcIaAS98oPE
H+4CEQSdI6gN8hbV1TvtCLeGPGRdQ/mJfv79LnTDSLxKfAlk4bEK0zNZoGYqayNErQlKII8k+4PE
H8qCQ7TJcWFiZvP7+gj2SC8AEjBl/QUTS0m6hKC6ecuOv1BnVAQtQ1OG+AUP+ie26qEd5sQPwskr
0S0TTLPv9cv86A/2bSBPf9+0gIg+DwH0bv3hzXY5re9do1/Fv/9pQUKrDo2DX+47Nqr7NP9784JP
b9261/6t9j88C6bpmLFmcLGJkUzNY16NI5ppGJXydRyND0HqaCok7/FJ/v6r9ZwHGvGFhZnQsF+n
6n2pprZIr5sGNPG1F66aauQXXkBsPM5aj8zgpv2/xSf4va04GYfBtySNg9ZT19hn2admgFKSjifJ
/inFRjtVh4n8yrRK3ufBfZG3Fq+ad2QXH07D8XqcTg9XrmF/0is37QJHybcjNqeIvra3vcbVyd6F
UYBpMGl9T2ybSCzIrvx6mqSz9iM3qFDZlc/Y8SDYP2F1Ig0Sd/sf/L58n0/GfksAG0S77AOfh2EQ
J0H7RNaQOOml40kw7miRGmYmvXKybotFjViSXfbtU91Ug4CkF2aB4n6x3YtBJRfC/O5/8PtycZEw
xvTJNtd4FdnHvhwHcUt7NG1F8uum23AcT/ZvL7ajgRXIL51l43u/yKZ53pLppmYrvX5wD7/cuN1w
VtdD5ZfGFmRJ3pJsnfjoDyi8yyDLxH/LZUs3gWgRlQv5J8+Y0pZ2l/4jD57EeUeHNP0Lsg99Nf2a
difYNTUM+aXLcdtukfYRZQH5hddHZ+NomflB26w3UO4/sf6baZpNW5qqaZv5E4tfTjfBfcuMsfif
sOhX0/XR5yRd7Pe4UikwVmr7H/y+hr1K0tw/OhmnCZayfTjr1K70xlQ3GI4X3bNf50xll3/nB+0d
N6skpPSyixCPpB3VQIclMnvSS6fTWbent4IZyC78fhrHGbOSx50wgVFWIhcnu/wHP5lMj86zJ7at
Rk3JLv8xKX4giE0W7c/c4KkgiuWpu8guf8PuT+F4a7kUDYxGfu1NO6psUmqy697mY3//5kKnNBhY
2WXvpmmEZWutXCMLpVcOiGw64g1TnUisyS79aYzdYYRV+2g2+SrpxadZfnT3vYevMSbS6wfZfcLI
jZbn1vR7SK/94/nZP57P/Zh7bWWaHkhEWj89yJ29+AdkwEQK6z6cjtN//gcAAP//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val">
        <cx:f>_xlchart.v1.17</cx:f>
      </cx:numDim>
    </cx:data>
  </cx:chartData>
  <cx:chart>
    <cx:plotArea>
      <cx:plotAreaRegion>
        <cx:series layoutId="waterfall" uniqueId="{EFB15942-9F17-4C3D-B856-AE570B430C00}">
          <cx:tx>
            <cx:txData>
              <cx:f>_xlchart.v1.16</cx:f>
              <cx:v>Profit</cx:v>
            </cx:txData>
          </cx:tx>
          <cx:dataLabels pos="in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numFmt formatCode="$ 0,&quot;K&quot;" sourceLinked="0"/>
      </cx:axis>
    </cx:plotArea>
    <cx:legend pos="t" align="ctr"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6DB21442-0031-4B83-B025-1401A1A4FF4F}">
          <cx:tx>
            <cx:txData>
              <cx:f>_xlchart.v5.10</cx:f>
              <cx:v>Sales</cx:v>
            </cx:txData>
          </cx:tx>
          <cx:dataId val="0"/>
          <cx:layoutPr>
            <cx:regionLabelLayout val="none"/>
            <cx:geography cultureLanguage="en-US" cultureRegion="GB" attribution="Powered by Bing">
              <cx:geoCache provider="{E9337A44-BEBE-4D9F-B70C-5C5E7DAFC167}">
                <cx:binary>1F1pUxtJtv0rDn9+RedelRPTL6JLQmwG22C7u/2lQga69srat1//TiFhQ1kGJob3QcxEK4yUqpt5
8m7n3kz+fd3/6zq5XZdv+jTJqn9d97+/Deo6/9dvv1XXwW26rg7S8Lo0lfmnPrg26W/mn3/C69vf
bsp1F2b+b4xQ8dt1sC7r2/7t//4b3+bfmnfmel2HJvvY3JbD5W3VJHX1xHs733qzvknDbBlWdRle
1/T3t38k62/rdP32zW1Wh/Xwachvf3/76ENv3/w2/6qfHvsmgWR1c4OxnB3YSgnGmP32TWIyf/t7
y1EHjiCcM8L05uf+oRfrFANfIMmdHOubm/K2qjCTu9cHAx+Jjd+/e/vm2jRZPa2Wj4X7/e3nLKxv
b95c1ev6tnr7JqzMYvOBhZlk/3x1N9nfHq/3//579gtMf/abB5DM1+q5t35C5M/bqn7zJSz9MAtf
ExfnAKhI26Hb5Z/DQw4U5TbXhJK7H/4YnheLtRuk2fAZVH9+2Uuo/ijD0WSvCZI4YJoz5lCxUZEZ
SJTSAyiX1EqqO5DoY5BeINBueL4PnAHzx9e9BOYkScLMhFDx1zJrghxQJqjD1RYZPbNu+oAKR3Hp
yJ3W7SUS7Ybmx8gZNif7ad8W6yT8x5Sva9zsAyaFUprqjfGCXjz0PZRqWDeb2VTQXb7nZTLtxufh
2BlCiz/2UnsuTFkHbxbr0kCLXtO6yQPJNbclJzutmw0dciR3lNoYN6Lu9XcTIbxcrt1IzcfP0LpY
7Cdat92b43WaV0FY3t4v2H8fxwl+oBypqObyezzwUKVseiBtWzFNtirH7p+9BeulYv0Cq8fD51Ad
7yVU70wTVuH6VXWKHGgHEZsCUveW7SFMmh44mjoIKbY6Jx7D9CKRdkP0YOgMnnf7aff+KON1Vq1f
MWrgAquvHcLpNipwHvslzQ4E11RK6WyUTD5G5yUS7Qbnx8gZNn9c7qXqLExiyvWNuV+f/97AcecA
0EhJBNsdMxC4K2Ej4ptlQi8RZTcoP0bOQFm830tQlrfJulu/ptfh+oAQB26F/wijH5ozWx4I5SjB
KfRq+pkpzEsk2o3Nj5EzbJaHe4nNBRzo36aMX09hBDvQXDMxUTh3P9CLGTYK7yBm2KZI8/DtBRLt
xubHXGbYXPy9l9icmO4Vw2rgQmyhpC3ETlw0P5hCOEXJ9v0ZLs9JsxuTzagZHif76fgXJstur+vw
uqlfUV2mAFlSye8DaDpTFxCl3AHVw2Y27IXS7Ibl0eAZOotPe6kt74PwFd0+iByBgItqexsQz0Iy
B7AQJKlc2N+1aUMibfKa56TZDctm1AyP9/uZxdxXD96Yf94gomnSb6/MU2uCsItyZCqP3It9QCjy
TcW3rn+WyfynYu0Gave3zIBb7idTsEIIHd68oudhzoHU0CXBN6pCZiYOuiQcaBJzth+YRdIvEGg3
St8HzoBZ7SclenRrUO55RWBQhFMCvkXobTFnDgw/EEJwW5Bt3jkD5gUC7Qbm+8AZMEd/7KXrOblZ
B6/pe8QBjBexUUjYZC8z30OpOFASzschs5jgWUF2w7EdNgPjZLmfYGQ3r8yd6QMUDLRw7tmXWUKD
ijXCM1ujIrexb3NQnhfoF7DcD5wDc7GXwJy9NmvmwG0Im2l7G4LNrJd2oEaEglbbkgSokj4M0Z6X
Zzcs9+NmqJxd7SUqF7ft+jWdPagZLpUQ36s3PxkvBeOF8o3tbJwKUHuIyvPy7EblftwMlYv9bBk4
w5I01/FwvzavwGPaB5LZzFFy29gxw8WRsGK2bXO6DcJmVuwlEu1G5sfIGTZn+0nLfLjNsmpI2vWr
1qaRcDoapeltpEXmQbJtHzjccSZj9z0oeKg3L5VqN0aPR89w+rCfUdn5OsxuX0+BhDzg6B2AYfvh
Th4mnkofMApSEyTbBqBZ4vmsOLuR2Q6bQXJ+uJfO5nxdDsk6u3k9VKbyDOwaMJnRAAr8DHrYuN6i
MUtdXiLJrwC5n8Mck/2Ml8/XVbW+Dprqtq6r1wMGdDM6aZA72lt/MovO0BigiESjpzMLy14sz6/g
eTSdOUZ7asrC6yD019krwoOSM7DRYNC+u5OH1gzhAIDTyGq278+qAecvkOgXAH0fOcfmZD9tWoiq
QGXq9SuCo+BqNPiy+2hgpjtaHFANsgwtoPcP3bDO5y+R5VewfJ/GHJf9SDef7uHehEqbMPrRJ//T
vnWNKhlHEY3/4P0f6o1GZXpq//zud2ZRwKy1/Ndi7UZpNvzRTPajb/1zvQ7uN+0rZDXINuFk0Amw
bT+DQjyE464T2kZfE1MzA/acHL9Y/zvpZwry+dOeGq6qCvH/PA9fERDUxRhaM773N8/iMgcdthL1
f5z82JBlM1jOJ4meF2o3Oo8Gz0A63096ZpqSacrXRAi0mLLBZYot6T9TmanZDDSATdnW88+IgJdI
9Gt4NnOZY7OffU2fbvtX7QKkaFrijnDo7moMXAtHUw0YgB8MzkMG4FlxdqOyHTaD5NNf+2nTTFa/
auOsQDkZrRnoA9jdNUMJDJqQlKmpEP0QjvPnRdkNyPeBM0jO99PNXNx+K9dV/JrhMVpmcEZjcvsb
HzK3YPoAvc6Tluxul32JRLuh+TFyhs3FfvIxU8fc6W1Z3Q73e/e/D8mmI1A4Hqgl3+1fbBQvER7g
7Oom8dQzvXmZTL/C58d85gid7qVBuzINDtks1/HrJpgCDeXgKnE0YwPC/AAhIQeME+SgaobOS+XZ
jc/j0TOErpZ7idC0X89v+/D6FTsAcCBAMBg4KrYWDuzlo7SGqANKHKiZA2rgodd5mTS70Xk4dobN
xfleYrPZb/8PR9T4gSZI8dl9qDbDx5mKOeiaQfq50a9ZlvNyuXYjNR8/Q+tqsZdobQ7evbqts9HE
pDjA4FuHM9cltHqq6Tj1vUOaadTdMcfnpdqN1OM5zXC62E+L92dYXZusCl+XjgZlhphBbaubP9MG
NlIfia6nTcgHhXto9l4k0m6EHgydwfPnyV6q0fs4QTvaq17WgSNODocWbUm2eW1ao7cA3oiQ+3AC
6D1E5yUS7Qbnx8gZNu/P9hOb8tY3r6k3cEQ4CY0bBdRu48bIAU4NUspnccL7ZwX5BSDbcXM4LvcS
jssAF7q8OaletyYtUNpkDqzVtgNdz1ptpjPRFN1P0w0ddz8zY/ZSqXYj9Hj0DKfL/TRpn9Byg8t8
bl+xnYNL3DMEioBs29DIjERAVycXnE3XQWw8zkyBXiTSboQeDJ3B82k/Sm2PpMbtUH8OBtdF+fdG
/xU4BJwh1Fph9bcaMtMgsDswaxRdhmQbL9w/e1MHfYFAu6H5PvDRFDHDv/fSvn25LVPQkPeL8wrA
CBwilAz/m2U8No4SAC+tkJTe/cyqBi+QZDci3wfOEPnyaT8Ref0bu6AKlDkaRZ3Nys90xcaNXiBC
JQ4UbN6feZuX3CH2C2i+z2WOzR97ic2fa1yOkvn1qwZoyD4RfeFCtV8wbXcBGk7h3JfjZm7mZTLt
xufh2BlCf+4nQkclmgfffAIXmjxn0566eu/X732/snC5rteHd3cdPriZ7+l370DABYyzodtMaGN7
rx9eNHg/hZOb398yIR50okxf8SiDmvV9bJKr7+Nu11X9+1tLqQNtc44j3mhAQfvQdDFSh2sCf3+L
IGYyEgh2cE8PbsByYCOyidf4/S2CUY77K9Cxsj1jXE2MM4agsZIzFL40Ra1F41Ks7zdMfjDJgCzm
+2ps//0ma9IPJszqCtc7wsjkm49NUk5PpIxoXB3IbHAtOHOG96/Xl1A3fJr+T0KjMqNdLG8d6tWN
PmS5yK1kQfI2HL9I2eTxWlilrFZZMVSDWNasl0G/sIxHvvlZKTJrYVgf26c6kEOzjLWVFcedTpPq
PJFpbg2uiXuZf5NxHfVmibVKIr7wbVvQW7s3Q3OZBL2drB1H5t41T3mhLnwVFjl3UxpWEEXkskzf
B5TUXbb0E1nGuWs6mabvqD0UENlPUzqcsZRn0T9W1RqMeQDpjkUC6f5ojVA0YULj8MTUB47lwo54
uEY2TcMmUIFz63Umi4rjOhWJOE5EW5X28Vj5ddgtxjDHvWkJ8ULmrZ5+PEXE+/j5U9mf4+YG+HBc
A6Cn9x9gNEbcqRRR4U1EYx6Hi9pwyQNXa2YV0arsO7+sl2VQ+yJwLWGNefahE3yo2IKKUXX8tFZB
VsWuMQUv6QXyowLvPS0ktvBDGW0UYzku0IO3w/UR07Z8LGMfhBYLSm7dKKtsCVv6o+3bxSpxRM2J
m5W1Ul9jSbwaidD3C0ufx2Z6rtA4bIQ+I4bWu/lz82YwtrG4c+MP2HPKbUmeVH8FwmOZ73ZR2ITv
Mw93u9ZuEBh0I7lPPx4EymzaNvoCcFZTC4luJntalgfQ+LINLdIH/MayE7vgC9kRJddQJKs+MWNo
JxehRQ0953ExNFdxRcgYuPB2CRblaUkQxz2WRDJ4K3AKUxsPwsAZALUKSTTEmXft6TGT5ZEp8tQb
Di0vrfRwNDhlD1SefuTPk0c/kQL7hMupJtadPJ58YAdeEg2kvBGqg5avBqpGGq9k2TWVOAwdT6iv
ZYNVL9xKoWj81ZChLfVhGxqSd89sBDqzZPYUSSExnBQVpzRxwuyxNL4eI6nz2vqGi9bs1Dru62BS
iLQ3Ae6RbbpIjGIRptXAcrfXjEMqGZKguUpzFQ2LzKJldqXTIC2zZSFNyS7TNsyqb0+v2WRPH9hb
GzEHwUUf6EzA5RLQlpktaTrPKUkx9t/6si6xCUgTEywW6TsuLbcveWtd5SwuJqWpOzO9hLnf/KeL
RanCnSOcIAIVXMC0PV4sp2BVPVTKfMsSacGGR7BeY+e2A6kHecY9Cbtf+Q1u3EojmcGilnlaUnns
WJHVxm4RwNpOln8IMCoLx6Q9E32cm/QZs0LnewyFGgTQDJVpBoSVmvmnnndZrrORf6s8pqz0MKqr
PGk+FGMd5tmiK4YCwll22uI9MxSpGZZOPA7WVZfn3kmlyyTyF+k4kuEsDYqs9txME+XVi0YSK7lU
qfbHdMG47mESmRUNNDslo07wrXHodUXxjJpSxI2PNgByZ5wn0oog+MRhYTmzGNiZWdFmbf7VlkZG
cpET1OQL1/MarcsFHW0Lpt0bNtYzaQTea+7MSU49B2/1Xc1VsWo6/rxCi7kVR7cMghGpKWVgL3/a
FnEfV6kXmPxrXkKLikNexY44ZzTgwxmvmgHLob02Gb+kQT8MttsEZVcECxj8Tl36xehZx2UqovFL
aTWVunBCNQUIvWjTRB/FjZzgMRXX2EJDa8v2Mi+jePwyJiruYpckyeS0Qqw+ADKZDvBLPuAW3y9O
2vfAjstowEs1Er92lrmseLVSdjNhF/d+iACjuHu8dnxr6FzH9BG+wiB4gOShlU2xQZ3LNF73lcqK
fKXbkrZXgpuxfleWsVe6SZKWLF1Yvpf2x76Ac/07czJPfGlJS7HJbMdHnNEWmUGI8rRtmJtwrL4N
qh5tysJWaNOYbQ3uDZlPdZ58HWlalb7bM2LnlduZyCQnvCk6GIqnnzi3Rmy6dIhR+G1UtPVPT6xK
UgVdyru/+dhMm7FrxGT+WGXHcN6qLaT66kV8xCbsWFNX/rkNw4J9+rQY05U5j5SC485xZsNxof2E
CUTJj83RyNumsLRKv6QiS2vu1qaR1q0pggLWKIirjB6Wnm3CD23l+LA4eSCNf+g7NWuNi9OTXdK6
NfOLs8Rz1FXPy8QZ3Kqjqr2sHYuEi0KOvTnDJiKBGxHhhbkrPEUnZQ8I9qFpA0QXJ14U15Pmtzht
9n66Iz0fXB6XvG+Pnp7x3K45OF9DpuZndndDHXKCxzOOlRdkXVHZn9smIwhiZVkyBLHtOO1bgSBL
HAe067Ft+1hzvPj1XWRrqXza0ryJOuZdeb2atjQrwjEtj8Oc8clEFmNF6KpI2rwKj0Y5xNA6r0un
mJoOTgrttGkBNXp6Smxm2RxEQA7cJqwaEEQBfmaqC56lo4ky9tmpAw7dqnN/EqC2eDOp7p0eg9Md
IJsX9JOKw1ZOJqXMCzgaK6AI42kvp1+ZIkbrWqIjWxyHXTKtQzF0Rl14RY9PhQGfpjj4qapWsWWX
fJU7ZcurxQB/gek+M7VZBoCpaVxow9B6C8JGIN57jFbdx9ROGjN85n47Waq6LLC1xmQMzXVNnJhl
7lCbYvxis2zyj6llKADpVZr4w+GYKlr7K82tpvuMKLXEcnR2xLH7eDvCmmShpbHFRJfkk3VrYDaP
Q5Z3MGs1IhI8MKw9gn8hx6JYitQXWIq6tgOrXsikiaASgWYR/rVZn8kUTp1/T0XaMx11EC4gurKZ
dJB2kp9CXdqNQg2qsD61qW1gHTbhLQucvo0XyCwDP3vOLMzc0fRIgeu3GIFbQlVmnniRyCCEzHv7
U9VQ7JB6wEm58Ai+H+sjolwYeeh1lukrVyV8wIInrZchZIHRwyp1ZZ/UH2xVOV608mrhwBhAIdvL
Ei098ACpBcWv+wyOagubX3QZlrJPnAy6Ai2a4PDjfgLCikKKFz1Eur0kJjWQRMYxfFOs6ilPfXq1
heaPbSImPzkBGAlcK4IoaJ7ZIBysLJ/0w6cgGFTiuXUT83zhdcSLLhQbRTkcFkGpcsfVjOkocMuy
CItTkjS8l26OaMc6K/3UEudeGth8UXSm969JmJDjzmuEWsZ2ZpIbESVjeZkaleKPW4w06d6LlpJ+
XDpRpmW+KBA/Vs2q66TTXpRF4PXGVSlJ6TtOSqqXWVZquoj6uik91/ROMUZukLWl6Bd+H7dQhnYs
uyFxe0tGIlppRhtxpZJ6EP6C9LTpmqNcdwH1EL95fn1SBzYis4U9Jt04Iq3FVsxP+njwGreo8kit
Wm37fClTqx8/dcqw8EsjEt9bclEzuhiQn5rBVX5d6aUOWRcvfJn4xzgTWS8LQ7rxzNMZIUe0owFb
+VblBOQwj00qPg+y9WPrszak7z/1dc/rc6uqM+sSHsNubmSpVPl5tFs/M25uDA2qj7ofk/jIC8Fu
rEYjnNS4OjacBQu7HKvC+UbTyMluApabtl9iqwzFrW7qriOLOOkqGh3XXlZIZ4k8QCbqyEutWF1o
altxfNSqnFVJcBs4Ga+xyj3lTinOR25abOmRllUefETrRq3IYZaJPLdPGu2FQfIuk31c+IdR69dd
+66Tnh+GK0+kXSMvvYzx4kRFIvCdFfaK4rGbtyOBW08qJ+y061tCFfUy8MoxGk46v7KC8KgLU3ib
Raw7AQPb5mEj/zJWo2R1gs3RWd6i4whb6EWTI+rSbj1wp1fvE2bbeKk3v7TCMMF7uMFN4HGjqUTx
bWwKzdrTSJW5z45pb1m2vRgiGTf2UZ9FNE1cKdrJLxJphZiOzyWcyrr3BnStLCIZaOm/H7q8y+0P
kWdFXbKyY26x/CRuBu2071XEZajdQuuJk7DLWgbxF9v3PGs8EyKpsFLWUMBkn8NqF4E8s7hX2sk7
GhYhTT5EURc53mEXwRD4hyZEQ1O5gMmaRBpaKyHskPjBEBZLksdR6Syzmlgy+4v5LMPz0ijR+nPj
O0WxKJEHY2WZ04TwIAuqgulLID9CFrco9BTTi6DC7Bd5QDOuVlHQTSvGkzrGi6mC2rrKUnsy+aKt
fcde6K422ABjhnjjqNZlis/lm6kGtRyxfEWECyZs+JLKw9OSgCLJzGg4wUNzETD5J036aZ0zoSNw
SVZjlYDCymInELdFgYSmWJVhiEhr0Tl0sItF6ASysYCgaIrmSx1lTZhhvaxgNEdBMwranzuRPYkc
Aul8vFLYWXgCx1vFN8/qpw2mSmtCXg4WfpfodFqatqX4KFysU3SQoUW/E+a4nU9Zcl58A+EW4Hey
z426iqXwNF+IToMAcnM7oFiL7e7xxkrjK+3Imibn1cPdYjTYNeViG+NqOcrpX7yS8TknYWldbZfa
2nz8fpE3nwNTwOJzm+UpBKCZFbTf4lDlYXkUZnzApAs24m8KuT7jfkiukID7RrtyA5QZ2xpbDZl3
U/onGdWDJ10aB+2g3uu0MVillqUJPsJycGzlAjSH12o3JsMU9PoprhCBjto+Kb7pzQqaHBoEu7aZ
U8BC5GiL3GSqo8dD40zZOdlAu9keyosTrI8SIUYcSjuZJt+rIcA+9Wk5PSYQgcIvB1MQO/g8WqFo
6lPMlE/Lu9lIYzM0kBKTnL6FhmWFcai1cOyuqg4m0TcLao3diH+YhBthH1pEZnF0MuLP3PT5kU/A
aJHDLmwMdFpH/sR8VB3wDVubFd+o8jNsn0oiYsXkyxbB7vsKXPb0haydXkTrO3hJMjKpQzrKSf6s
UX7QfW4SP/HDVeY7+N6g4NTnx3E12LQ+45u9EkaVru2j7ZLrqC0hTh/yGF8CD2Dw8CgPY/j5lhaj
Ip8RuUVOu8wLq87CBal8Dw+XUYC/lrGskxzcZgLCAJQNYAqaE9v4kzo38K/4XTw0KnJWMYLFfjjl
ukp6c1wLQ9J0kWiRpK3rVT5oQ6ppg88HdVHhBUGjTC7SosF/h7QDiSZJR0EVFeDyk4s2rj2QAl0Z
4ek08E37RWVejyzAG8Zp73capjxa9bxgsDBOGSSNc5ikcLHpYW9lnq5OpIar6v8mqo9gb/zEmDg+
3tLJUZ0EZbRqggT57vUgKlwvfJxHAZbjiN/pTGGcBAtWeV3sjV944Jiu/lzwLujUcb2Zeq/9CkvE
836MMaPY7yp5qEZCYeXqUkzLR/t82jXgq6YtvuFPnSrusAK0YdN86zBkeCmxwfH5IgQVarlhMoJX
Rj9wnGkXlMWg0nOe0xKfUAOdcthWNhX21YZkGalMSm/VZEXpsRPfK0Z8x7ih3jyk5WANCyli8KUe
jZH6pilyp2xRJyAm5Fkaq0mfatGFIOH92KlhKrnyBvi8aoCliVbIbKfFa0I+UQWscWJw8VGS+RiO
2yswy787hGeeddp5VVmGF5pHE0lpGri7czv2uKo/CtBYg3fYe5E1BCvV5TKplqAucCbAtUECqa/C
5xQpOZyhBvijJUbMSmXp5DZS6U3brWQlxebbrGRUGzDRPCQhb0+7Uaae/TEem866KhFMg1UY80Kr
r7C32F9Wl49YgUiQaQ5enlkw/kgvJ5YqCRGvIrLWqenyr0oPQUG/iT5RyYVSRT54K8FMVVv/dCGN
eu8QHo0n0q0S8N/WwkmoXX4BI9nF9SfiF5HvLzw58KC/7GzENsWNbsO2YH9XngNq4qiMmzbVC4uN
VfxlFA0Txm3gHXok+5QaxJS2LXVDG+zyNNJs0eKXlt26dofKVL/czmSDZZFHIIgXuAFrmKZ1Z26S
pJ3snx78yZog+p+UN6zS6RPZHXvvRWz6naTEwicGf5g+6HGwE+khMvepthEmXg5V9hEtehdjPdD8
MIKiTlqp0+md7ZZFTAlLpHH0A29t+PDJnFr+ouyHktsuZSVxPjSB7XfG7UgG9lwMo6fZSVdkk5b7
1jjRgRXqRHgRCMvqk2Ik2N+CoP5wAd5ykjwOUWn8un2QLDVcWoGtYl1tMrYsjEY7dqMsb8THeGOw
4g3RWOD4FnaDlRQTCVmVqhRimfppYTw3KFRjXTWhzDHnukMVrz0NmT+FcYHo8Qy7TSaxmjuFs0wM
P+J6spmUPGdTmXGZdf20J21vZHHoyqDK0vQwiBJo42qzIOCBJ6MXo68S3ysqakVnAeOJ7TxDfM0S
enA5sA/YwQzGTdGfaOWgRg0BfDW7CoxRkNr2/R7a0BmY2cISkwYlLYiXwG3DYpL9mezucW43PR43
FqFtd7p+Fc+f0e9l0xurq2xQVRvTGIEDhhTIA6BJTz9qRqBDmwhuRMCzQFnhv2pK6x9UqDonLhwP
oeT9HiFxb8yiyD0h3uMakml3axVMoDZhBISNKAUg2xrHp2V5TCGgJwz7x8GV2o5CORz7nD2WxWs5
A30b+Vc41QkzFko6xeNVhUtoD0eD0Pm5df75gegkBHGgHM1ALuoZrxgHJaFJSrzLos/gKPwYHv/E
HmKYua1mPz1BOtF2P8o70wyni6clDmk7DBe2z4nMPomEn9WJutxajC4YJ9J+UHyQctWLymlXUe6N
5cem40O0TJtssue8hGmwqlHAHz0j0eOdDomQSk1/QobbWqIvb14WGzSxOnvgxWWyUaoOcR10vG9i
D3Y9dNoQEASiGaCZmsM5ILSwgkmQKOdFMy7aApn9SqbcSOL2MC3DAqa+wMehHx69CAeOfHLRbepZ
+cbMPj2JOYwADn96kuCGL1CyFH9f4vG+gd8tatZb7UVQxZNlGu8CobySWfNxsJxG4F7hl1NdEgUQ
tADjFuu7BtPpz1k9fp7dIxrBX+RpLrZur/eDInKJgWU1blnhRqD/7Hmg/Ke+YygGevXFT+aAdx6Y
6DaMLjZuCUHyhIYdJ9CLrComh/H0Ayf78mCbYkOg/DTdJoB+FAFGc8ZndsPYh+Uo42M7s8pYLuw0
tflXVUJhnlPBnx8F6BxU8NDViyRzbupSj6VD4yv/eBOKtBLsCPYRK1K8PD2rWW0N344ODdwHy6az
KPgbi/MCSkbqwIv6XF+TCDT1Vq2YiqdQseTplE52TpulC5KKktmuXSaodLgJQtFqUfOstz9HHYER
fEauTYvIgwUHh4kluLuJFjdvOTgY8HhHEYJ6kR0G1VE5MhJUh0z2U5dEg/s4GvNPNWYotC9M5YPz
1W7qjchi3Vr6NU3PEEWgNchfmDgHI/WOCXAi5EPqSd83xwNiFmkuvD6MaT8sPIZS2N9VUaRIz8qI
iaw4TJNmZPWCGKKqdOmUEhTgO95Tw9UHvakzxgpJEn/vZSkt+vPYD1qNVp6mVSEFVxOhheQYCZAd
psvEinJskW3gZFsYFrjxJtxB5uDAiak787pJgeK71eyClMGlIGWdwpOuZRYCbcMc5C8Za7DcCP1U
Y1/wKpmCTGsTc+Uo2gI3kjt0DN24qlM6ullV6ixcqtxOosa9p2IKuPPA3QZYd5EdKn4d1ncsnCm4
sIsWjBdynlixw9wxeGQaI9tpTwmqKKG/SPoUd58coc6QRMlnjnBc8ws11FrkJ5Ei1kRSVG0J/nfY
5Ie6GypeLIO4SUEHgxmyUf1wo6B2jLewGuN3JHUL3Bsp2Qdd6NzuDv0CRqf4JAfdjuYT6iBTpQ2x
KWHqwtQVihufwhwsuL/EPkebwyooC0qjRUoRDP8zICWunFOp+o59pbIfaucCdJ6Xf8y0jmJ2GGWV
RZCh4y+J9PUCLWao8R9mZgC2y65nYzm4xAJj0i4QMlLpLAYxeN27WFd1Nbook3chsnztlKjXhgGp
jgRJ6u6bImk8BEtPIBHI3NTO0vKvDIyQ1bjOphS4tZEF6vS+euek8CfRKgsSxRpE93fxHwj5KX4d
snpyhputkdxFqZmdxEglS41OndxtS6JSCgvrGxtisDhmbhdbrf4E52KcqzzTVrJKQ+lLN/D97koO
oYyWQ9h5R6Fo+XFI+HiSln17DIbFXNqlYotey+DCDuuEgMtuy08eNvWx8KWpXGhf8C0q8+Qvn4Rm
2WvqIUdOeH2EJBxUF8vkmZOTryaGOmZdrt6pLsyXtggCoEuschXZvTiMTNi8H6OkJofIFupDZyA8
wY5V6XWQN1eMivysFJZ/lrZVfSgrUONokPGPW9PoZaA756OdBwX6DfLwJqwKb5kEue8OIsuW0tPF
qTOydDV4GarTWS4FvtoZsoWIMnvV4StPHOSJ38reNEfox/BuCh0nR3FPk9EddCRXQUTMVS5QM3AT
UEeVa3Hjf+760VknViZBMTTpp85h4SFhNTkVRAehayyLvxOgD1dlXeEMSGR7H0Fqhuijqrm+oShB
Ic+iOb1sWRSEq3zIrENapfVl1QoQITAFy2rom1NelUPsyrRzFp6tvcD5K2yZHk7QGdFcV0xE9NA0
eY30K0yDwW3xJ1pvnVra6dLyrPI01WiTWApaRx/7lsfI31JzJquaFgvPCcyaRFX+rsclIWeVotMO
9eRU2/Xb7rRHmH1O7Lg9AStvnYYxD9jSgfW7oV3HM3ccHRognc+tv7u86G4Ly+oXLKTjuqoiw9Dp
kKOtcRwr7NwgyRMXnVxls8zHLu5PVeMXvktoHl4M1IYhRqq3aDue8FP0FCf5adkX/8fcmfVIjmNZ
+hepoYXagMYAI8k2N/N9ifB4ETyWpESKIkWRFKVf38cyc7oyorqqUJiXBvIhPdPNzWSSyHvP+c6V
3sfKxud0EL6CAv2WLuu30LbtHYlw+7jZmgaSZ9hX1AuXN+kqkx3JzXinOqLfV+VRK4aw3elcWQ42
g9d5T1NVBTYhH3DMZZXEw3iQEDCqOBTm0Ucjf5y71fCaG0Nfp26dPmuvRFxN3vq6jbRiFcPngxNc
QAvEjee7rSa+WB7KeO6Getwc+2BCbRXMJ/GGp/ROlVIueixhbpxUrIva6rC9If1IPuYi8xcGH8LB
DiEWb9qaqrXBhE7Z0ktWBLKvhoiXHzpAsdUUqBtZlbJ5esiWjO+x0GdZXfZbfjSR7B7AD4E5WTr9
GstRHZz10YEpl33opH1d0L+/bpPYisOkyFqxSdAfK76QQ2dya3coT9dno8u0rTSZ4CRzaqqwc+6U
lVwdJtTHUUXzuXwtR1N+TbxKXphu5Ve3ue2HxQXeuFzGtwTAwyHETtFMfjLPqHuDKl1Gdwn0zL9s
oRwPyRC1IMYgc991a0iwl3msSCHrC+hUKc+OOQyjWs0jO/DU6lcwZwk+v4tvonBM9ixL5nfohdND
OXb6GK1D+SyE3s50ZtPO51hy0Z6L/m4kobnRliwP49zqF10U5FvCHRaHeFrdHVkFbh5obfdRYuzZ
63w59YtPJPSkYjy0mSAN2naQn5BjytMW6PbStp1+3OKiey0g6bxPW2FesOHTI262/HaLAgO2Kuv3
Q9mmFzjvUVIbUQ5Nsa1jgutdj/uNBvKBwxp4oF6qqQaxEu71wqZ3ZSyhaPq37aJLYs8AqDhUCyFf
aLKVAmu28Lsk58UxghdZO7WR+8LRBI6BDr4HbQw27rKmZOvLehUeNXiTW0jtxYWnicvNLsQT0wZT
DaVqL0ug6APUn+EuIOv4Nhj9gddQCNB99DYLVDDM5uzOlwxYaKqi/qaUKv5ig9Yu9dAt4S0QJPva
x85Nhy4eElKXXZSfSSt1sS9DMZY3oitUA3+ZbJWDD98U5Sbyim2mdJVI2vFOBuAQzmsw5fius3Ax
+jKVDgZU5HW0nEYyifvEk+AxH8te1ZnXndx1pdJPjPZO7GBFr91Z9Fz2TaDHFKRm20bBIXfzvD2t
xahtd7iWHmFTTh4PWeT41uRC+Q2HVqCHOspRudSpsK27hYrD5jqxEX1Z8k2utQyH7AKMsI2aJUKJ
eDYQCMxb2qMr1VhHtDJphsKJjsCdjs5k+U0a+3BkL1uytrGrVj+Fpb2JsdiFp4LAqThMwzrqpnNz
ap/LgHIGMogOpa500NKB1wEp/XOfgOap4o4Mj3KNgu2woAFmdZhPcXhZSubHOtbwF27zActpA3Bv
ayQUtxsWm75G9o/fmGD1M7sf1iArtwRf/xh60UA/EvxKj6k4FffGEFaYZs1YNsQQ/meJ+6GA7Vrb
aI3FjkR26C68g2tciRHyc70ZP41VIlYYUrll/Dj2JJU7uqTLLe8h3zbM9/6YUDxLvMmKsMsh1TEd
nTjVCjapTfO1ihe48pmJzV2Qlj6vBWvJXOWEJ5AIoSW+RSrQ312J0iTRao0PUrZRsqOui21co4Tr
AlmDGQAit1R5lz2tAZE5CjNbrP1QYyU1+AUZBj2mm2ARmops16lBVSmdIl/uuMijvNup2Ms0vY0C
l9lXmMyiPbKpIB/UuS/b1tFX2qkvtFQpq9AmiOcFzMmuLVp9CLF5hFgkMg1bLt/OwxoPdzrp7d51
uqzVpDZV5cBHVSVEKp71OGSN1tla2aInWF+dEd8Mbbd9LgfYi9S3t3A+i7CO/LxMzYbNhjyUc5c8
5wCbdNM7aFC4HnDBVOD0lu+RVPxRTeNc7OY8p5dZjvLZTrOhO+upa09Qs2leBcKXJyHZ1MTjNOz5
1KbPIw+jXWk6eeZtGtzG3JNzrGCmSjrDVC/RFjVx3GJMvM3tYfNxPFTIzg2iCUs3zTsVZfIOXONi
TkovbVXOS+jriVNWk2x2qioj0YJtBahpT3OGg9utEN+ftxZPZ2rhx08HBt+v0bgpl2pbub7DLo/N
v8/40PQM9QU+QvuEXaff27zMajuq7o31NPoCRdDvAROVBxmWYp+rnD0ELNS1E1n3ORzF68BAqFE0
bvs8btm7XGIjqzSR8j0JW31j46T1Vas9K+oeou1Nq2IcNA2hvPfe1WjCk3uGtuTGLVH/jXdJ/oW3
NPrMo2S5ODjKTaomeUogZb/BFIj5dU3zqkpYON1mbZugbsXieL0IyTfCr036Oorrru3j+at0RdDv
hqyHQQuRW2anMR17Wc+69wYe2CYhYuYLi+pkwDpSZUHP0ttBzfHXrusMr+IBn6FiQ94VNcffrSHL
4ZroVpWeRGbjvEEL7waNWovTG6Gk+aTQtXU1V0kSfsHGu+iqDIrFHQPDs8YoFhz7KY1frzzDPtoc
t1W/Buo+TT37al2hsD2g89xL24LSkm2aXGAp6rNaAbtUmqKkufjZqq88Nr6vZ8ifrurd4L8Zs+Je
wU2JPs0qqKvfHdw0V8EpdLuRueQG4jkFytX7DcU8cNYfmBzs2r3IO3MmK/q3KkA5YpqhnYJ0F0wC
LHK4ufTNzMPwnivnaz4nczOEwRTe2SWPnuH6FSVoJdRwVWaWbjgsKKpusPqNy85PXcdQypUoPUGX
BPIu6ZYoqG17JQRXEaZqp5VD8gGkDC6imnSiY4S7PXUZLB7Ba8ZRpOndtY11dbtOfYyaOhnb7fM4
25HfxzJa5gZdRcuxpJWZ3FStI0uH9RCEMRvJfWaTtqh4NPXJxwCcNRhrFxSetXsYedyHt7yTmSxr
dNueqMpunZhtnWPDTdemg69WDJUFZU7WZnRrK/h5LVpIOvVs0YCph8FBtUoqD/y8tHtt1dR/ppQT
SZsFtwrsHaSEklFXzk8yM3uKWm082c4G4rd5mr1Ldx24LDHu0gke4HMbxvCEDgoAlxkbvZIgZA/M
Ko7zQAJgXJaBsIY34YDf4/B/iKDMQ3yPMxvXplSdTz+nOo275z9E5EBdjRAzlFfJNo5ar87Id16R
AnAMV38G9+GWf6ekDX12AO+94X6borns361auqCrxgICXIDOtmVLhi0Cy7F5sx0EheJiUFD6u5CV
4UpqS2c78cMG1w1nC1sek+xrUtjRiSYdjF3Hc2JxeFvVS9Afcw0YJxHtc2JS1We7DABtn9yE1k6r
BB/VG9Q46B3otFeqYFiPAyMbDjrqNgZkhtJdlVgx17JHEVWQQ29ysa4K6rCDwtvXQL3ssJAdHT3p
h51aQAKV0A5GWVw2lH7Frg2GrIU759pS2SoiU0l2+bol5AA/Urypwg6vAagfU8USobiKWNw7O1Aw
4ns4clRZoPI7zXcym8uucRr8jK+2eIIpumV2/Z3+vyl76h4g4roj9On+IsM2qXmc2VsWravYqUQA
InMlDGoVDM+s9Et+mlDC5VUyqpVUflz4eNAmBF3pC7WMCA05/l1tYcuxtBLRVhn2UduYZFuf5j5Y
PAqEYNihAkWH2DKVpgedESOaVhT+a7C1flVVRJcpeip4z9NmwTzwbxpj3HU1M4fWYNwCh25Es6jb
oZzQ89F2KXffaeCvigsq6nisN97RPfJjrg32wkYFoKF4Kse6DYmUO7KG8zGaZf4+uIFAsMzbmMoa
gmKfokPN1/lOFFlomzhMrfkMJAM4R6UV6L8arMnkUCBFMXgniFt3FJ23qMiEOvzWwwj01ZLwfJfz
bLgJ6CyB2NsUoQ8wf0oAKYlXOzfFmJawygLTHZCnwInJPQ2qBMzfcVLDxGoLwezrBpAC10ZbPtog
lDjOTe2zSPmHFSe7IWVblDsG5uNHAKgK4iFT9BJgGZ6/oLlcusecCX2tupK4P6KCyW40ydP+K5bI
ZD0kjrAnuSTtLfBN+p3qCN98sWweGF1roYxsW+8r1YfLa+FT+7DoocMhIF4H1zoXEqtpLhCi4Gn5
FEE+zJuSyeUUQbTomwXMzqclIcg3pnwmx5EwBmxSp89TS+XexGP4OdNzVJU5+MhODxuSA/O2Vshl
rXfIesZ9E9vZIWw2jAD3y96V7kQzDWpuHjdgqrRdPD5uOVyRDXTDtRrzNd7DuYL/i8fQ93NDXeKw
9AbIYfSVUTmwx4TOE4qCcZ1vE6vshcaRK5owpSrfA9BQL4vPDWhoM+IoQSnkX4juCloJFOD3U3Ct
eGeMtx0r1NRrX2W8LYHJ8KnvGmzoDEQY5JKHTUABqLZMqWzHHcC/JglFv9smj9fQFJgfcBahGpeo
35a5G3dxO/t6Men6nmO1cGdvRq2aYXLF05xqY/F2aTqhIeihAolY3iZDG5+LbuA58KV2FZWO2vIc
BF38dR16fuMDNT+AIWQ12LT4A2kdO8L/yMu17tOZ6TpfSL82dlnZXA26MO3Odn0xYP3VyXBmUbym
e5Mt6VvQdsrfQbniCcQAKdZqUCJ670uQGJUAIHInQb6Eu3xJVzQFZYy0xdSGqdiJiHUvPPV6qbFv
oqpDfd50iZ6K6/eW3S/JAhk6iWV7Vwwi+TyB/qCVs8N7Mgv5WRspK4TZoT2C9ATARR0u+UG/02AJ
KWorH9QBKo9bbRE7mqG7fBmpDU6a4aZudM/ze2ONvDHphAyKzvkFukB+DNqweINi3Oe4DGj2VcVb
svMknJ+cXuMTx2MQ4pq5YrlWa6EA0jNC4snnuTjOSTdmzVYGKJxEX/rDmMZueEKKt280xK1G41In
9ZSkdofyJTqPq+zALC7R565d/eeyNVGlZhsi0pnynSiG9jfgzmFDUmJeC5T7h4i00VcJMv5ziJek
VeDxxSGK8BlZoOLWAz44KGdw1xX2A+C0eVA2XNuqMDKMcB9sDyUNOCqaiIgD9gM9os2Yk6bIAc3g
1ZdlivUnBrGjKTwalQlZ563yXSTfgmIgz6xLiKgJVP2TUmMEiw4EKE+Sb6uF+q93XEEP0l+xQXHh
GnjzSFd9RkcrhXrSZJYkvTesm7DKz3jOE5gpPSGXDXjBr0xM8BpghMp7sgLxWQ9LjAxJ3CQy9KY7
hbYTbDsBMF/Na9v7Jf2WjkTyI5OFMKRuiQ5N0BQuJYvG4sVB2cBrA7fByqjPwgZAYLShbCzCta81
z3ToT3b1UDGrLPbpnpBxKb5k42iwqEyKD37AOpZ2YdqgzgM/0QRrRilAGwL2C5g0ynjQXisy2rhp
gNeTFIhqp+SPcArWfG5gtAIg3M1qWXkHJ7WnHBSTou0Vbsc1OMEGoYxu4fToksKghekTn2n9Joul
dayBQVyg70OUqffsjjE5W9nMCyZhRbtQJXaevlq+uWit8FdUv9aLJCjJqk11WBmOLeKbrKyhWF+P
hGQ0LIdDR73Lp082oFucVn1bcPw/MPp55s+BmdEwn9k6t0NW+7Ascrf/5/bczw45XEMQINeHQ12T
vDBgr4H/vxISkMoKEyK98ENIdc02uT8YlyQdNYzyOe+IBZLmQh8ggNEzWHT/4gP8bG9fPwBAAYR3
MWYPLiFMoZ8/QJ+uyEbRPv/O//gA4g/yRPBywBUXSPhifzilf85PePjDefxjDsA3qZCsoZ355cf/
g2e9XofyzP95fdV//9bvwxL+9tOLFPjnn/4Knjij5Sx/M7/+1k9/F+/+56e7zlD46Ye/G+fwDwY2
PP2Y7WD+wf/8aZrDT0M1/jrNIcEgQ5ze/2YB/m6ew69DV65DEv580Z/DHHI8jw8cTQKcBEbudTbD
/xvmEBQJJijj4T24lJDDxp6NE/nnNAc8fZEAOIpgTONUAw0BpgPX9jrQIcn+A38Nd3h+DbleM2H/
zkAHjNv+1dvH21/hGoQJ0yuQ8svlXLhMSrnS6FjAJRqQ6ZVFjVI0rbdxnSDpYuMY2y/rWKTowwra
vYZW0RomvkSsitq7RGZ9VWqX7NO8RSpD52nx0K0UHlY2Di9yXMcWpX1xmlrzglrVw0q000eYKK6x
pWA2zeusg/EtNpl/ULAohwqOr/6etqM8y46WF7L69GMMp2GDxzenH4nK8EuIt5dvBnm2H9zn/pUn
UvgfJaa35Oymn8ly18l8p8VcF9Szc8i4Kg4Z8j4vqNioYdCZLbmziIBETdzJ4CUgqTLVhiwKLF9G
qxwhs2oW/UQa3IT+LkI8CJtfV3wZ+FDE59m4Al8L4urIICz0wlRka8szlF5hnEgoZ8uS7qMpJAB1
+VcitvFMYQdWabGRJtWEf9ZsRtcZtaQJkO2phzZZ3uKYrYjXAHU6IUfTH6QS6gEZ/RDhhrYjpxBU
4Dv0gL6xs/evcF67hvdsINW0uSl/Q4TOmRpLYVDuNr11CK+zNpz2bUmHHikZYuJ7tOLbtA9Az7yg
UCEfFlD/hkzUot4JJcUF8c/oBS7R9VvmEb6LTpbRS4l5DHG1xkv0QnsDO3RQKf68SYbQVVoaUK1I
hKF1R+R6rhI1DmJXpC6Kq6IrAVEEehr5fhmtPEd6iJP693/FRBGc11ZlOqsmiy2qXjuB14C75PlF
jUBgY6jook6NaN8YQcNUpzZD5+tIALeoo1vUUJ+Wb4Xkia0R2S7fIhsYFAiFk5BfNIlegATjMIR1
yKXk0m4Hb8rklHQm/VAem9iBmEL3lfbzdi7HFe+P8kGeYxrxrcYkABxQfv1S4gm029nwbehugmLF
B1iiydNdThm+XeFa9T4sAh0hbR1H0w1Qk6EKyQeC8gTk4B3EqgX0IuJ59GSuQ1MqKpn5jo0xqHu+
4WcC6qHHNz7p4TAwZqZaBqObHcQxKLzoHSDcVj67HnyxGbah3+X4BvXi8V82wD8nAiPn5H2H07LN
Rr1nqBhrEigcRGvj8KHoXXb5/R2haWMOgwuy5ATrBtfm5IBa1myh7duiuSlqDAOgeUMWJE0PGhXX
R4i6pqgJrJxzFmr1PsUQ0UAien2kEO/II2WIp/Jk6uSpT4D671ooQIiTxT3+Pk0GHNZ6tWgwDCL7
RAxbg7ffPyWwcEuPwwqnsE6iFB82VRmusiBOMINEDyPAG6hf6E3Al8A7FG7ans3CJd/D58ApRVb0
+p2AhZrvzFrKc5nN8rxqiZ9LGH+sQnkNbycA13rgMsAFUYqpP+TLgBUqZ5M+EhFG6x7TZIbftg3x
rYplSKOiHY4HiZ4mKMRBWrfIM2a8eFt3ivva59wsjSnj7ThjespTuBT+wbFVvSe40hKANGjNcZ0C
lqnwkEN1MYWtpUqROE4xkMVVczyXOytGmtSrnvO7LMzbMyvX8g0nM+saoJHRE4PeAj8eCa53Q+wM
RoXF/tnhKj6wpRD7DYR3HTqaPtrezN9YkERJNWDTeRvKwT8XmIVQ57HGhR3rReNg8AVcspAEODoB
xKraZDoCakIDDMm3BEUGdIW67QgcIj8uyBt+AxENviyCegPbGTlKLA4zJydKGTkl4/X7XX3XIiyc
YwWB2+zwhmK5R/qA7JC8iBGaMskCK7IFJSQ0UJkE6YmDHIquqzV2jMcxUuPT4GQGiYUPTFY572LE
67Z8j3Zk/UFykdy02vRH9C7R9yHNkfSn1uf7EEvgZdJZ/yOZ/PJi03Q9KTEKJHuGtpZ98KpZoN+6
mACNnzg08qEs+gO8JshaPkB0CyoP/psf92Eh1t1Iw+1Hv1KOO2AZ5nORwgypHMuhB4mtTd5XzuYz
nDJEm8o4j0520/wWgZu0SRcIKWgGTJzVfbvlF7gwd0CjxQ9MRe7AziN4jHTjOq03I/Sku2EJniIR
xH4XphEcIV64OboMKIqnx40k3cmF5cG4DHlBtPrNPHF1u1gkCnlg2wckJ7GaYLQCMsHKPgFp+JzQ
JaLX8NZGYYn3yUXxMYxfW3QlbxCI9TM0uYcuddMTskkYekPn6AlAYf485mi6ButNcT8BSjhiHI26
JtXCzzRePIzO4mWjcfbJwp8GRYCZJwcY3ZBucd4GdXT66jUlyxFEnaitih9mgDkIfyJ9vxuQm78s
chvqtZ1MCOoAEpWPIZwO0LegeiXaVx26PrUbwLKHCBN2yxeQ8gKeJcGwgX0orBUA2IbB1kFEIK8l
k6wLH5qXGMGz9x6TKmZshUl4bxmxlQgDdXJZgqt6SdgXj+39vAzW3pk4/HJVU24VtBhTRYtXWZ2P
rbnM2cYaR8r4eS0Dcl49ix6B8pjfHIj1L2tJ5fThTTi4xz7TLT0bvfETTMwRFpj+HAO+f+wQTEVs
k7cVSkF/cQaG+IB63OUZ3Jg5Ce61NtluRt5rhQgnfgCa8pdp62G1oa5/hOjs3jEHo22o6ADcqTK9
93aBt8XHTkyINObqLg9afhu2Uzw2nQ2DR8LBvOTEQvEXQ145kvkbNYvxS2/RVKZSvbZWhTc81G+Y
CuDA0OM6nVn4HsX0hLDifAmgr39eFpoI3HMr5oq0cwR1tuvOMyX0PgEDd2tzfSzsYiqex8B6wshi
1ZTKk8vSGYIjLKIaClIyNFDnwKpA3r7LCC6VsO8u4HnkMR6iTy0jECWGDGpOLEk9LoY3mR+GJgI1
grVQkV3nM2RKk7LdGkomkFTIFUT7kiShr+JYJY8FJdkDklzmWWpisdGPDk0laLqab34f5MbdwvhH
qNnS1yycoFHooG8iIBw1VLF0XxohnnsmHawllB/7GOHGBlIBg9uHtg12Q5bCH5m77kFgxM6eJ+H6
EmrtzqD4wk+BxgsdknoYWZa7Y+/xJLQG1MNjYkIYByOk+cbEgLgSsU1PXSoGV6/jvOysHPuu6hYZ
3VjC7GN/bel1m50Kw4qL5HR9DeehBX4g7Ftnu8+sFS0QpqhAQeEdfXXqKqjO3mDHnZObTGHmiA9p
XJGyK/aZzXAejIZLAB82LLe6yOHZ7tG5p7gTBDAf5dMJzp/F7jh0JUSsXAwHtZDiTZU4cKe8fm6Z
zPezn1q2w3a4HAs29800lLwq2hbUpI6eujYb50qzjjTbSuezJCsB7dGtV6qEyP0Sxz7BRInS3+bC
w7vLsd58Z5PNfivgFu56nqXbsSvN8E0h4HosddnuhmtppRAJrga3ThWCn0LWg2DZrg8mhGRAPNeF
LeztAtq6adfB1KubHHLpeXzmTLi7bS5U8or9jd8aCFqdq0XpxQMzfVLPPJVPFsBH9jSUQbLVKRI6
lTMMZcG4kK88ikPMXIB0ghsoRC3Is4jfU2yyFObeZeTzvFstL33NMCDgcUYZcBsPiFBX45rQz7lw
o2y2BEojNIt3aiP5tLULgyNOu/3E7XpJ5zS9m8ZugiM5TUFjZQqhUw7m7KNpPRRj7x+i1Mwv3SJu
wOmeVbH5Blnn6R5E7/wNs0HCAwQgfRO5tD1oWryhUFv2+axBImnyyNwKdz11nAOV8oIONzMCaNG+
B5S2VgsBzIVo5SgZlN5se0JqUH31HCMncPnEmIiiRkQ2kxGk5pi024UDshHfVufnh6Bct3tkdXW/
g0iT2q+FUS+YpTbyvNK9xfS0gwiwuJ2QuTxMMJGfZDR8UjB1u/M4THl7ScbwwyyluvXIdFZ9gWvh
xJe+xXnGGLJdwVmXP5UxMPtPvcC/6aXSmE72gMDqtE97OK/I+Kdq+bR1RNYIQBQ0f6Cxmh6w+53A
+opgOf6lk/9T8/jrrMNrSuAvDDYpwwTT8ssIY25IRDD68GeZhZaLXWOKujbXmpwg9pcXkDDxywZd
7Hupo/7wz98v/VnXSfGGJImKFIP78pCgVIBS8FdhCc7DCsN/lkdAsyWcPZTuMxbmDx4Y0TWxtN+6
AXLUHXWFTU7gK6BM1sg8deKWpWzAyocbe5dNI9H3QrvoTgTZBrIwjso31xkMUuMSBSDZMJ7odB2F
8j2kYVKioSdme46zAEbv5DkGw1iLMlOx9EOmbjHPc1RiouOGEN0yXx34hHzZ0E9wIJUeDRuFSY5a
n6IX4VgxXpANQG4Rs5m+45IZfys2Nz4nJUVFD7cav4/HSqp3IPXeXyh6o+C6doZosKKgfdyC2c57
4L16PhRU6uN6Ze/viQSGcdDA3KG6RoV8/70XFtkU/Yv406/xA0zXxRgrKDUF4l4QZ3456RwVcpvN
8KHS9dovpz1DbwBoDO3aPz/b1z/089WFN0JuBGUAxt/Ev15dBQzBYBrwRkM34BSrAtk2M044P7j3
gEoiMI92SXo0IRt22fd/990LpCyQdULcC89W/3WqGOZsRjksOYQNmYpfsmUpGswuWFE/DvoofYB3
zUyOJiBYBNq2f/7m0c+Tf64XOsbkxiFCVlGeIGn1y5e8sDRoZavlcQYPC4x7oZYgzTrFLyOb0TYj
8oKDd2SVZ0MVatRQjxaN30jz4TpjK3r5/QP9W/Lm/49y+ZMg+o900v+F8ibkRaiB/1jd/L/Dx9eP
vz2A5Cpu/vGSP7XNAg8fR2AwIhlSVlgl/zaoNigKPH00itGaFjH4O8SV/qZtpv+BJ4ykOYZZI2GY
ITT4N20TjyvD8ocHyCBFheczl9G/o23+3b2cYor59VNAb4txuf9ymbFIod1LSHAsg4CwqmfrdrQl
mf+4enBSMQT4f9gn/m7ZxtvkMFyvM9NDKLK/vM0WzXoFExyg/YfShMEwcEJtWNyLBUMG/8Wt83d7
EtYMjITEbKkEQVRynd7+1y0C5wJDCFzSHtdIlvdhpt0tck1gyLcQ4mkmUF7+5YT/DwcHZeXXhSrF
PZpFaYh1Co8yuz4z5q9v6fmcTshht8d+Rc9TtZM0F3Dt6OwkSN0UnuVSvoUIC8b70MKNBmmCKZ+H
DCjaeJhSauvUObJU1o/w9bCwH0ssMD2yBjr8OiJXBgJ2Lg+wzMvDggrjILI1rjGUYLyBVyoeobaW
hyHQ5jUy2XiDCXxqjyml/V27mv6OUMybbBI6dod1gpPZ0xlzjswsHmPE3H9gI9neOk70W67obWjX
frfkw4juFGONtjjht4Rgfao7ltjHeLbity3Z5P2WLOw1DntWjWE77NOpG+ExC1ejgl+OoWwxOHCb
4kPhQgT8MGlsF3VeVYNJZkhDRt6BhEDyH67iRzjQ4DhkV8pRo0SZVthp0PjKNoOrFcv/Yu9MtuNG
smz7RYiFHrBhAd47OyfFThNbFCUBMHSGvvn6t10ZkRmR9bKqcp4TDSJEinR3mN177jn7fnYc/Df+
Ws445td0iMxmYhTfhu7O7Oz2PcsNMeWbOW05jaNgoeDr3gXFw9LdpJVWu6AKsHxMks95bKaAUvEF
lNW3oQ30uwIi86pEbj8KBmdpPJmd+K5CqEgR9ISA9IO91DkBqmzetWPIwJm8avotTxGO4qxyi3t6
3RAbMsPCmwDy0nnB+PQSLrTxucxafJPX/IJaSRy4iH/3cAwe0zkzYzmjYqdAAritzfYdAti4q2nV
d4wbDC+awUd9b8sy3adV+rlwCW0SEtjnRITEeqzVS0ta5PozrWRx2xTl+grJ1bigMq035kraP+pm
K8f0OZrGVf2WJqoesXY/844SLthhnKpu6yxZfmOqZPiO7NdT4SMGbddk9SuUqEyceAk6dAb/s+mL
eMIpeFddpWzU2u+mM08M8N2zNPo5yvPkWXSMpRupi72hQwahWE2Zx08VbBHXjKEo+VGg+zMqE53Q
3CekXs1QfRCwlfzl4KsjB2eD023BsO83j3Iq7Bs/7R68eZqsKAwDl482T8/MuB38r0tCyxp/zGVg
7LzW6G9hxq3fegjYMe+s900T77jHn0Cqdu37xwbCEdJ3+AhBIdsO3vpmDK1zZ6+pvUWX6O6MYF23
k/Cnp6oSQ5xYYtwtpXuppvI1cGRtHzIsriPtI7bj5bPyM7JUchyY1vpoxKqIllDbCkFZ0XElZQ6R
wx6WPF6Kxl9vQsq9+VgIE6xynOL+NiNpMJ99ybsJ7Y/85tBNCS9E3WyGZezUFxc2StIXEdyHcJy+
BEufboXVBQm6AZauGIkj8yKvMf1I9GFV7aeRSOHbbLhQqIhk2xhAw6kzN1lhLOGuo0ltXJg3PUiS
fFqTxzH3rrwqnY3Jnd/gi49qEnTTQ4KBNHQi7TddehbSGMmcQCPx3m1NrIDYboXusZ0Qs+wXNUyG
t8NA6QXfgxnvJGkmgEqnfIGx2z7lJRFI/Ayiy98NT+dPYiyzfWteu/y6DLzDaPbFSyAX4wqBsCVN
2OA7J7KctRlN6zgNkWekYu/1DuZQWzbIkLN3sEvDDPAcLZhXypXJC/Mp1NWuuf7nQPryaVmGiX6w
wlhZWZXeYSV3jnVBEC8aXFyI+VC4R92Z1QmPgdj25bBWcdlIDGt4Yetz47rUdsEYWDsLkXxTtBmD
KC36uOrMcI4IiDGvkVJ8JYBQxk1vVE9rB0ku8ipjwNMzTuVldlz9w2VOfcMPkiW7HN4GNllRrhuQ
OkW6bSEwHgkPifvCy/yPArE9BUw1wnPsgvJiTHlA8AhcTxWDqeT/eTQ6Pwl1FC+O2c8PRa58uHJr
WT8hhlEoXlesWxweuT/w3Bab/1SBvzYf/H/Xxfxj9YAFi/xPRcF/m3H/F8DcuiKi/s9f8nsVyHD6
N9MljX4dJNMoX4uS6cevTQaWRYVIefg3woEwfVraPybcLOS+flUIaYB4OePxf1SBrDIgzYvd0YH+
AIvg3ykCYRf+tYDB4kEFYwmG7yY/z39jLJQNvqY59ydwY5rEro+hri+LKgo9vzbPtR5D+L2qCfp1
2OfwtErzldwp/pS8Qo36Ypd0xy35NwduW9ES/5wUjw404PAp8/Ht+cChVZUx/dXTjBHfhUFdYn4V
y0EZ02Rgp4TWUY5H3LBlN+KZw6fW69uqWFTFo5RxnYlQVzceYfQTRdVoHlXmL7eLK+UX5TSaoK3/
ZnT1uJ/qMbhiEEEVekrfqBL7TalmngrPy+0vqZ/xMGUpxxazrYnOiWGD2ALJaiYe8vUqxxf+/Lhi
Zv4wtc15wBqI8RauOb2/nfacSC0zg5WQZ2IW+2oei/08gsdlJlRnR79MmuBOiH5UcbeYXIiGgYHN
10u/79t8HCLjSsJOSzc/aNlOO7W2wYoFtOIbY4+U83VGOt7bDPff+2mxHidWDYz7ulfgA7uOmyIh
AMPNmixrRCvYbpTXjG996y4vcq0DP26TRs/HuQbHgvnW4xfFOD3Yb6DlG8CFVrHvbL8lypOPWz/R
DZqy1TJ5qK1rEJdctUn2W0dZPnlHn3PoRahlvrHRprp9ptym36VdSzB65KO+Yfi3mJfGz7c2R2C5
d3qmSX7tzeS7VB/A/lHKoL4ljhlBvm/rDVoKurM/lgcgOOmGbMoQ7uxpmrZTr+oYpsCY7Ba7N3mh
E6292OqK6WcgM/NjZea/yz2ext21uNpC9Fk+ShZ72Dsgfd5+qGf9ZFVtes79vnirCdpH0hytKdZG
0sMyTRNzY7fBPRiqdjPYKV4MPBDw3dKCgZBpzda4TZKi2S0jIZU0aMU9cjBRR9niXMARdkqFnIOo
dsoc4qZDdNRLB4ohZdRHOCw2Ohs5W/aWyK88DaQ4oS2Kb7IcLcp5/BD5Pulp4mWRDcepLYMdqmLA
4olKdk84Pj/NyTM24xKuG6j2+Dl5ArJjHeDAJgA6jyJO/NC6Kf3CPSFZh+/XpmI/dqkvI69bMWp4
o01gj/vR2XSy+UK2ub1rQnP9VmAO2MCYW16GTJcHuXIxx4ZhChVpA+/jqI3ufqnn6q7xwDNGfa1U
Ftljhrze5eHGSmX97CdNH02GqI6E75LXnsIT920vi8fc1XbcrcRCSTLt+xr4QhtIhkzQv8yLlzZD
vABbELu6cm044h5GmLO+euYHr9f3bSnFrvPN4kdl5cuRfqeO5ysiZJwXETF5+lRm5m7A4U2xR2Lq
cCVAEqmxP+ZpeYVB5sVVnoh5I0Y7aPMN5kveR7DWTaoH/2HqiNLxz4IgG5b2bw3gf7SR/+1WZMJJ
J/+vxZFjUeDLzbq/3It/+6I/5JHgN65EDHrXS+wqD/D9fr8YBasjWU8QosGhgnmMxv5+Mbqs+IFb
hxHLYucCQtmf5BEWA+EYgwfCTr1fl+a/czOiz/z1ZqSft+ntr8wfLPEIGFen459YT5mfQfO1uvQ0
0+FjZdE1Fbda/LNuAqNjnM8ReLX/P+m8aYqoJysvY3MMvXmTdPCrD/TnUsZhXfindQ1cZjhjvfJ0
meZ8IThSunuLkblxycGEvqJLY3IaNUIxQ+DCR+Gzu/EGv0wIKQ70gx0NpblilyJpCODRD4gVYPc9
rtbKXKtSNY4mEDftdqRpSBnM1/LUdVKPmGKM5hsHefDJeGnc9Bg9tnhSMYuQg+yhfKO6exsSF659
I+w+3XSi9G8nFOCoHIfHrrANxiiWA0WhGE0kDN/KnrRSywUXTX8H3LR8LJUxV1t2EHGhq/Aa4K48
M8HmrfRj4elxfw10bC1ytIdk8sXJ1m12ttJwP2d2a2DoyeqdV3k+JNE058WcsFbR7UnmcX1gvzJf
s6MMrOuTZc/+FqfA12RcyKXVC9Dk1XEeBlu1x7FmqVJq2Q+pjxfbq3wwmQu950x25cEJDLB91fTo
mQj16DAgHMFhp5++tPXeDWqHY6vKz1ZZkjz05+ZxbJ2Alz3Nklt0d/duSitQFP2wDjfmtG3sGlaM
bsufavTFbszdZdd5WRgndM6Pti8+PYkUYnHaxb6RwnLp+CP11lfhGnA5gpLJeOGRLWTRR0C3+qTa
znl0ZjGfHRgnD1mHb1jnQDVsJ/3wan/arMl8Lq7RL4LwClOzdCOg1cZlrOfyqWhzKqu86O6QbtK4
5xWJpcgv4EgI1875EGc8sc/5vMrI7ez5boHOt2HoaW8tj5/UwKi3MUeZfFnDAHGuAHoyxAoPA99W
Ke5cra2zkzbmaTGH7wV//x5turhQ7xXpZpmleAyw+15Cm2AfFEUlI52s651rOD1LUUZjn0MC3a/G
UD2CYrBJxQ79jZ27uAmIHOvWcXcWH/vbenbW9xGvZIYW0aeIKKm10W5eNJFDaGXT5Pm0H5RMdkYz
nH34n2we8G/HsWsCQhcVKdo6VHGoZuPgVLDnoo7P4GbG9B8NiBaxv/YvBvSTlFx4mC3mThJVH8VM
G1m9LdOgHlKnvTfoT62lpZws3Ee8isW2CvVnx1D2WKr6BdZiFRVEbcqgJU6b2f0SlxmICtDzcXV9
p5bvRMFZsGX1OloH89UdmJCOi5AHjfx5OzGD2GI+SDZsUXjnMOzubYbWO6Mj5FLkiXdciFq9uL4x
xbNCjilli5bj2DxWximQqRexIet9DGSzHYKy3bM1yT6q7sQ+l5u+xK/SYItaKtgHssMch3EAAabc
lLOCHDTpbJcD2yGaobrHUDrFRYdechxhCEbLmjtHJiTzpZyLdV/1ub3RWrf7NZ/9W7cdkR+d6UgA
UOabyeqmy+QSu7MW42CwZuJucq204gGDST2ZT5Uy3EJsGqu11QOgHKek5vTuyjb8Vjdw531/FdTy
pONc3CpRGmbyAeB1dg/W8AMUt3skwcEwNLM+fD16+CtIAnztWn5ls0z1BuiMfU6KqtyZJNk32kwK
QsC4YApYIw8Lx26Uzpx3Rd2C6wuq5es6kMsbJeczKk5/ky3z8lUsc4YNMjObp6adnyrTZ1EEhsL7
ukxdEY2iGPRDQvVydIgednsE9ABZ0xtNAl6qPhKClHXE6rhiUwPXeexV8FPDSI+Zk1u7KQ0LSqIQ
DHZk+H1IHVyV8I3crCSkHbOjAwYTQUOD3G267kK7B1OTNjOPeKVZ2oDngaGh5R6WsfoVYU0H7haj
+cwNBaI9xTIBcDedbP8+b3GkRKqew0M+hGq9md3Wv8xc2E9OK3lEckZa4tj2o/fWARw+pWu5MH9c
He9bz6c/iy2qxTRm5Bi40eTr4LEpDBg0ErnyVDO7OjULsbpeqArWRdMfFwac99Bwiyd2GpG+gsAX
7NNc8sEV65S+69DttqPtlgcLd/0HA0YTl1vYEglLlt4FQs7EmNC/DhjoTYM8jjrk+XDGkYDqvBoX
zdH+k1AjIXHk/+m2H7vuYQF8Zm4Cf5nbaEXpSSLlDc6MgLwOrwQZm4+mNbN37uSkiqZyuO2ctbyX
oyd+smZsIHWGqfiRFRPjq4FL9K40g2Ng+cWPsnT87x7E/izKUnKRFKpjsU2Emx09giElp23cUT8s
m4XkVAnchlcxUioNX4Zx8W4Kvyu+E0VX8lQONkEwBJzpIhvXf+EeEVvgCcluWBabZHwQaBlbObjh
I7nv+TPPMuFyGGEyFXk1PsxAbfhULqnxkCm/05HtlO27WmR+5xQ6IS7FNoYgtlGWjoKA63e3b/JH
gphPOKsmFgAx0D7mFoND4Ng8rKTAm/u1cRoZd1OHz9LuMokVEIPYrcZ+8g5YZ/oBDqj5GrruuKsM
JUiQJyIR0dwsxqm11PhQeZw3kYM3/dM1F7qHtiK87RghWcxg0dgCDJi2IpkrDO2rHI7awt64UZlq
FhJ/pXptKOXdKKyd/lG517ShMTvNnd/r4sgzl6n9wCB8Aaw1N1estwB10prvUvTS3VYZ4M0N4HX6
vsLNHgnImnsSjQEYmaEi1B26as/xrEJgs2MZO7kd3CxT35wsYKWEkFxzs4yEMAsYvdEVmxHP7ALY
NiYROx9sxtZLK+FGVqcv1tD1G8wp4qYwxgEHmKz7zRwofewCl3QVYkn7nre/Gt5k6KyYBUr1W85i
tGrbuwKvjmaHzA+fAupWmpPeMO7+5iapeA7SqvyAs1DvnPQaWOOIlyUBI8yn8SRyTkTIZOYxC8zg
Vqxu8HX02uKgU70ksZ14K2tSnMX5Fkw0vT1MjBc4DsQcw9KZ8bu3aCn472HpgvjtyHIOkGKUky6k
amUzEhZIrQ8ilTaxSQ+0hSv7iyd6xiWKVUnvw0oBuU3MaeCzZHZX20tgfReN3eDFK/3EOIW1km+Z
6KvnhR0i3c6p0vk8dMOyHxUxRCY6qKi4HfKjSvIHcx2yt6YK7pJl3NQp0yLoB9spHBCAQMNd3F4Q
2g8AtiWiDDIUFW3f+wW1YQjXdN8wvKDhbkf3mwhW24/wPCQvaAAQRGAnuEZkYepdEAwycy+KJLnr
ehtN317l0SYOuF9dr9+smG52g2kON/hCtv6A7RS3H4EkAO7BD5/xG4jariIz4Pftc0Ir/813a7lD
kWatA+/m2sXk34bb1J7xNlJmYWiSHmMlghoKgT131XdtChxw7fUPbaQFR4sz3daySV8LORdfMkLZ
mP48lntZcrhpNUwdPuB+eM7bkibfpEYspwROGaahXdU2wyHMBLmJyk7yty4MrDZK5TRilcs8Qpta
2/62ket6zg1LnybsOjf8hgVswyz7lGvW78qs7w+lbiAXCKc6NgUbP+x8fdXLPA2xZVvtR+I0wQNC
mPHDAtv/NzfHf7rk/6VLRr2lc/3XTfLmR/ExfbQ//twk/+1r/hGPMlnI6dDucu/QJKPe/t4jk5wK
QnIvdLsW1oKrQPyHdix+Q4ClbYZV6wXknJGV/0hH4TtwLabV+AdsfDUYHP5IgP0+7f6f1t2yPPCf
WmS2213NDaCfr526+c9o11yNqbJW0RwWlh68IVNWmsPVQc6cmUtg/m/Lfqeb5aGo7fXKiRpjzA9Y
oqWpd4qFkIzMnNV6k9lAjryqckzhwpx+zL1/zXmmlPCSB69I+ocqNK68+uKra7ATxEHIYhsBquTi
mMA5ZwFOhxcxO8jS854U221v5rlf7wrl9UhOg7kegqaThEgJxJ+IMOY4DIG/QPqGWneFizDmb89g
5mirSro8Y/bUfuKHw3JEi3UM1kweawbtj5VI3BPc2q8qaIy3rCiNL0lTcSJBtNgPAic/q7oYoTFJ
viemHlJudxdKkO+ekfNLQhCIrNS+uPaS74TIaZw8Bz4wpOO9meQ/6YKyKTIFMInKXLmJNJKn3fR6
16z86+loX3y2FUZZ0N+iMjgRBcYls0LSY8MtEXC6+rl6mprVupknZtkYsEfs1tP1j/KmXsobN9Rv
siTjvFr9zLQu+Sp8GEFkEqLCcS75kn9tvFFhX66fZmWs7zk7ITbaSTkXQz1wgC5jnBFE4SP4ZXbk
VgaIreS5rz8Cba7Ht4av5eyDNTDvndygUuRSe0o6UbywpNh9sSjG9zRmLERKpAPQgKkaoVxOPhPs
yKofIHeuxFuNUw+//6N2rfYL87eRIw+4SezogpvD1g/F5B1kuIZoihQ1RHPbNzcPv/hdVmPBxy1h
dQvkPAmMYSWhdBCNH0IJC5+LVRtA353pmXsvObksoAriILkaI4QcPg2TtQgxhZdz6Rni35FzowGd
7HQO2X/YrFsCK0+OYc1bp0Vyxn3oIJP0yJihxG/hpD6wTt+KVDZmFJkGl105N2LfNuT6jom2YOdl
C9Fq0KFRfw0Z3tnWPJwTVlawHao1vOeAxQhnt/TNry6/+KbDzkFzqYAiYGGt650VthAsHQqE87Qw
4D7WykSf8lS//IRDuRr7kF5H/lxEMN0WdksEO6ncfFsEyCiRVSSxLpX19J8h4f9lSAj/2OZs/Ncn
/cOPqupQxz6q7C+jwt+/8I/j3v2NlRyhFVwtU7/isH8/7kPzNw9MqoUfEOXI+3Wo/37eI4nyn/zQ
xMjFEe14XBJ/nPfit8Dy4PxjQOP8comv/hvnvf3rPP+zLROfhXsNVJl0tiy95dv9RRIF0dCtpTaX
g4dQBjviCv3A0TThpWCTmdiyNY9ER1lmbbmber8RNBdte3TD2jJ3awPWMMaka4i46frCg9bq+QaD
rGTYtOITqoG8n3yf3bKLBREhG2YLOHkIaJJKqMPxgbi3wqaDtedg7N0G60ImlUmOZW9x2697w7Lr
l7Zb2tOimvTuenFtA2Ndn6VtOOgfgLK2rTC12qawMZ8I68/VwWxEw4hjNoMPdoP7VZwDz1RR7Tvw
5EwtcrDyM+OTtCLys2Y/DMtKPic2+dzCLgje4IyqYSMM4d6kZYEHwAo6xlcoy+RaBi+xtywn8B7Y
oVqcR0eo+6xO+9uRqcTekopspylh0Nb9OG9hAmBNJyw5XscuSTxTnSHY+GRJS6z6EZxGMxoLz3kO
W15my4BpzumfmqeKEOOWhL97sO3rwiMgyViOXIv1JKJ86A020fS4qC7mWtTQmsL2PpWha2Plz6uT
F9gazXaVcT6lTKWEbYI8DstbCv6E7U+BP7EOL9erYlRrvlpB0N8MtfvWQdR+srquCjlqJFRLFv4m
OPrZ07KHbeS8zEVu79TghPtSJ+hM4yrlLTyHbMOlnccljMJbzxu7x8BHrUMEkt7JgewBEQMTklta
j8H4AC6zAongNns3MR/cYbgC0mrbubPwQr8DrEmeWxqee1wzQLFLf8sKOtY4lrkBDJBxFBzy4gQz
RN4IraqLZ/buLf6h12y6Lu2rqQMW5kK7iovoaRm8ZosDqzxMJlhzZLs4z5V6lENDbMrogo2c3QkG
Tb3PlRNuS5eRVDqY9Ybpa0nOe6yhBsL63A1+mf8U0/TJhWzsaojNgEz6wnrkQ86Mbp6bIyO7MloL
QWiQ/Nwmd2yYl5V3qfm0AaIUZ1BMLNwOG39jpN3bCqiZ7ToYnlIspZHH6tED4Bh2Sww03tYAkZMZ
p/EGpz450sc3jx75C6bknjgFYddswOwt29YCa1cAtLlzRmRcENV4D9lYZe81sONoqOCYoEVKsjD+
4G2Z3cyP9M1eNCYZzLC975aE4Z9DiZtm1wlrcmjKrNXFcqKmNElDRtYzw4t4AX49PNl27sGVZrjn
ubiV8tR6Ad+cKMJ8KjvD5wgufUiW7XV217LHSa4KZ1eJGgMkWLyFf39kq0+42K/CQUmLCgUdN27B
X19n2LXhvc00NOo41TZT66JeGV7OiikJRCpqtfFpzDJ3egK8MdA9crsq54640qjeAbe1a7WBcFcx
gk+9K4xcw8bcjAjjnGxDliTvJWJVEaM9Z7w/Rl3y8ZzqBZUN5kxCFZfN/PrhBPZ9U6gqDLdg+Ps8
OYATd9+vZsj+M8gFvd07r5EYKK+uNBrAaY5HvSPzHq2qojo5wpRmcTjVz9DLL1U+sBXCbNAJYrtv
bcmDRaXxn5v6/3JTk8X4H1uy/2LzadV9/HVu+etr/hhbit9wFvumL9j19WvM+Pc7WnB9W9zEPrfj
L2QF1+MfPRlYCr7EhmbBLU2E5U9+Huc3kx7Ko4FiyHi99f+dO9oL6e70n+5oy+K7Xdd7cEHDyCCu
8dc7uskawnX2gGRehOClPRZ9tFWPAMKa4FORNN4Bn6ECZztNy3e47URwcxcEYkh+5bGuB1bXdNr4
KIIC+CBphTv0Q+eLjyMgQcb0K4abbnCHYNU9LrRwX8rOA5AOO+BYJr71tdaSlWgKzATW922/dM03
jmZ1mI0rQiBTE1ptN+j1k+2OhPplAlRezrn9REeVnyAtVWcZOMV+cKAkAMG6rT07i0UhgfOoMiXd
1UECzkqYBwR40DGMJDix0Q2iOIfSfa1DIntFKG6WLrn2MP5sX2ZjEEDrc/PWWjLzFtXMGCF5OM3O
DrDEWLWdvFkiE9wp+YM1+8OttK0vUNmY3vkgw6oG6CXeY+38dJYF2li54E+2xsqOGUH0LH6w0Aqv
+W86csBkLRaPvVeY+vuEuWjntPSwTUa0H7pD/ty4isHCXCBRMuxRB9H1bJZzJ5CqwWLFvWUPrzUT
ENhV6XTp62z9FMu0vF3v1AuZ6+UA/be98x01X6hL2Z0HKm0HzHU4w0hsvpXOMG/AVgY7PSJ8BVbO
r5HMyOJ5VRzGaoJfnrvDd0M4yFbeEjtCn+0KogaLJLcDK23ZkVhz6Xrytsx1eTRC4whmLN9AecJr
PLbNvmlG72cC7Y1scp9BQnanvW8KtLYyLR+sFYluJwyVn1JQQ8bWWdVw1u6iXpIlE+9B47NYm02P
AFf96UmPU/NFSDe7XZEYbrGtQo/EoJu9omx3N8w1iie3dvUeAJYtoom9swdvLoic59d+lcRZdpsk
7rpbgoCIHw7k4LHKtIUDp6e0yzpnvK4aMB9Ey2elTnpfxmp1i8+B1TR30veLA2x953zVnilVfNCS
YYBYyc7QuyrR3gVMF1H/dAElaYzO2Z686x6yOrln42D3Ra2OiFl5URxLA527klcMbuWFd3aj7fdK
WP5tk7j5keWn+qBgkZRg5bpiN7mpd1/o6WynEwFhkBYHw+yBsCX9RzrAsMJikFtbW8vgo3GmH14z
l8dkYaBfLqV3rBvp7oJQh5slqOwXx80/F67jJDYS134PwupLPTrrS9fpBcBgZV7q1PcrSF/sy/OM
DjAuyB3zLh0tz4on1tJ9QEVXD0GSY2agCxCfsKPSfTXyRcmaFc9hRlE0OgZzYOgdZ5XwJk6Og+9t
AGgcsnTxKXC6/huujrGN+tz60tcVIunkn2q4ZhW7mWJMymXFkjeVXxzLKh49WRx8CoyTL9fqCFKM
pLIe8mjgsHzva5EdA/br7RgvNZugw2wuq1k94t11f6wASxH2VRqvKTsR4EjmbwFLOZ6DioG4ttGf
eEMDlvelzC4boIkPRjvvpsJvzojjjIeF2Hm9Kveym8xbYGUFOO4LM8HxzZATKE/fsS7KTJxDZYVm
F5O8H+8qc2w/nR5eI076DazjYA/jdd6OBVQVXGNO+NYHS6NZHbIWmEaCpWb53ZLcr12d7w0kKcxg
ixfE7UiOm5DDBG1CLtuhWju8j/UwhBshxudkXQjlFLmAAYipj2OuI+YJ6tw8Y9ujrkNC21qW8aZs
pn2UNti4skJgjPYbDPdt5ceFkb3iWjePhQmcD0NcE9kqr78VLF48yzoVFw/E5bHrvJlCFOXhkvVG
zr4UhB2Mmx++CuY9okL4YHbEo9ELHPNuDGsTUa5c4VuEhb8F6C9eBLfG3coej1eSGdlNuY5fBSOB
AzfiGoMXHO/IyWd8lCZ10ylarJ7y8KYc3PahV7K5VebUvBgyKyBJl3pbW12yswSI2pWybut1jfOa
T6V98JlQblsZ1rt0VvaPNUiIOzMo+HCd5nq5sELgjSYse4ZbBEUCl77YOUoke7C5YFCXZIKNINMH
y8JODX34WtY285M58NJXGDM2y9LrbTfb4Tm8otU2c1Gn906gJj5oOAnBHpB81yY4lSVxhj2Z5P6Y
i1U/FwM7UywaSzZrrw/56LhbPY7MBZbepG8ajIr6N5l3V5HtzgL3cRJWkn+Fxcf03PbDaCREeZvx
iJ873CgHGno2g+dNK95z3882ZTWZb4UkZ8TJlB5lb28W2/ce1kEZn9oNzJPuQzinbGS4t7KqOHqu
wRJLN+kuxTKFz8kUyp1lNuZTOmagYrEMGNDVDZ/RU9DetUvzrYL38MmUhuN/aPuVpnN2k/0MoZHg
NpEAuzPOHqiMsY8qBpXsJqwn1oZHVjWwdKPMM/NytT1y9yuVwBihEInUAOA+rhzRX5qkKQ41qKQM
N06Q52QlWmCxgQybnwIa/HEsUtK382TcZMDmgfWXD+NY5YfeG94hBhMLqq/gThgLw7e8p6TO0g9T
Dj+DYn0P6/mxsmBAsiJX8+815bGFBbplhztQokSfdBoEX0ad2y+5mqpPtJL5tZV84Vj5Bh/1bMGg
e9IJv8Vw0k3XjP0eKzDLG24ptYBEXjlCprfN7Lp3QQHDbJhR4KFnzkP40PTN4r91vvw5sL8txGw6
8cYRE7AJYxF+i2Vt7tnyq9c9boX6NtONUb9rDlBqLzEiPtD4Nwix5Sk08pZ2V9kbijy8SMlSnYY2
C969xWu+wr5J1IOc0+IMMwBRFB5sKvfFyvS6iqHFQwOOkt5T38N07oxnr5GzR/oKsBd5NPYiHBvk
v01lmMu+FXW1G/3ulVQJcfI5KTYmpmUiLu4rcL7p4GeazeFlP9zxN+edYG9kPEB2ylr3BpmbHJZp
YInL2UbxAhPaOFCLPFdrWmxTwvgnbhBWBRtZwkKZwgItYS13mHChvfBu4lDBCJdm08d1QeypFVcd
CNzO3qrmBbTutdxyVntgmbfTnrPsmMsdewbZlF7L/sBSITfOGSDvO3KS2OXcS7mClVCNkRxX+GVH
9sLIU1va2ak3EYCtomBdgqXBKvlsOEiC5uvg+AV8FG/ZZ82YQX4FM8SSFlzBWVFvJ+nqGak35yKT
GrcYb/NhwBNObM0u954pzZ/uAKgy1rlmsQAWdcf67oeVH74i/1RB9zm4QZN7zwz9qTjirCky+AH/
j70zaY7bSLfoL0IH5mGLQo1kFWdS1AZBiSJmIDFmAr/+HVBuW3ZPr/e9sMNhUWSxCkh8w73n/q+J
+/80cZZl/HtTxuMP9ecW7re/8VsPF1h0Y4GJgXYVjHrWCqn8uydDd/+GbhpYBPKNn93YLz0ciXj8
Eew8XHLmL85c02HlRrfFQFH3Pw0b/00PZ9if2Z1/auLgIdJceqZtoLjnZ/25iQNzqk1t0+iE1UJr
nTSoMH05f/8kthIr025TzehDVTXFvSf9M0Xe9MWd8vZBYPRr9a4/jTNZJC15FEzcYLnOhCHH+6nJ
01sCm7W30UM/CpBebw+2HyNDdxwz6W9rz5mtO9vG31aFWk3EMPrSzjcvAR7a5qkvUQTmoVYsjbUX
xcCAyack8QgjmcBG4wUMpqFCoxoXub1blkQHMC9k17VPpV8PTD08KBoGSnrl0oWYqDm2Xqrb/S4t
bVOw7UkyhIA5xCI8csqc52CbwYQ1Tl4zm882NJWWJ0dj4Kwd7FgxeTS92TkyFOSWJBU88/JHDGUa
sxZiTyYy5RqneYNS4L8nbg6rbTF71ber9F+f6OF6L9Mf1NJhsRx4Cf2ePFfzyufs6TejG6RXMfvN
CS6zB+Jh0vN8Ilo1n/0I8cOhSiAP4NsdkErW1oCfRflbqfvO6wyiNvStJD1kffaQlGQ2hGrMzzCJ
mkNuymdCzkCTDZJxcRUkh0ImIAaJYEpfOExksp1ppz1fncmPvUrlOL70CWrRsewhOqs0CespQCCc
uN8HFXN4j/KVOOZ+A+B8UyjrmKjiWU0DApHAoBH37W9J1nRbKy7Gh8UfqXZwaPJEMp81C1YW1CS5
B83qoTqr9yQv3k9L9syk/aMps+GK0lWuQeOXJW3JZxmH16bqT9XU1IdiWBPceKSw7zXDnhEawn7d
2HXtcpsmFSWMWTwLyHMRuJSGrJXph5vV7rlyl/hWBo0b0uzhxhmhJfUWbCggMnt7svGxLRhhmMdj
AYJ/nJAlt7ERPVyjFOrO/iDNrQejglj4jFh6tTghwFtagb71v2WjOe2rCcw5IiZ1Ut08b0XraPfJ
Cqyv8+RHjKfzBj/dgzNkCP2qudzrggEuXWN2YAvtEt+LtdJqZjITa2fcDQAxjpwL6a7rzGCXVA7k
qFQL9pMrfzROUR1xPjIG5uzggTiyGyVE8ltjQWOZHEBrSQL1LNCrPmrwj8BqQCrKjg6WkY6wjFE2
sh1TPRoUWEwPimetjI/LAnSt6kUbOoP24swM/y28pqe0dYjxFnb2QXJ293VcvE1uDGFeSBud69QS
bI4vB9Y16R1Xrjtwx48AvSLLXrSPZnBJnpp8Jrth42Fqjrp8WpBZVUhlKXHG+9mYpPdQ2oW4dXWT
bg0DTHYRTHN2VpORSuDFXr8xSEd6/GwLBt0ApQYvyjzVY9JhVrEGfhoXVrGEMSPQsWzh/MXTdJvL
wthME5dFEtAwhb5S83uLGEvfJp49n8Yhqw+YjWYJ041LS23gMa9xMrzaAimpHD4MvFoA1Ilq3Llq
HNMP2guEWlDgW+CQjGjkxfSd/rVHhDuZqCKRUqIA06/Qc1V7meHXTlsN6haZaIxB5NGbc3Il4K29
5Qq1XKMn2tax8GpZYqHCEa21hS9Ka5jEWGL85Quy/+DZyyCil7n2xi31YhIpgVunaLZVOxC11NoX
kuaKCIxnflVr5Nz0Pqk9psieK9DkqyPMyc4mXAQ2W+NiRWwCjNu2ip9aImT8kOTT4FrYZXMygmFn
eYwvcJ2Je9AQ2kNh996bWTlZlBRBu1mqAMXCmKTcxgRTmtt4rdXmctbJn6H3JO4ECv4wDJcSqBwp
61m9az7Lv/WuLezYpXSCThu3jiJTpUz3XjndlqmdbbO5B22oU5XHw7I+S9izz6Ct7qQ1vzLJcg72
VAXfO7O/I7cxlSzyLFIk/OGLC+o7zHRd25rWdLRL0p+KEW5DOBhi+IhZh2xzbdDwyzspnvfRWJUO
qCIbCqk58ZNdbBucB/58yUjcvlk0fTozN4I3MI9elNXKDEmz4tbyzBGNnZns04DQBeJH/U2QrzJa
o9vPWtJxBg9nRJHeZmFwFwZmwJU4qPo4FDR/ruycMGHqOfqLGRYQUreNTVocv1twaJXaa3OLShZF
/KZhP8gsMYD4ROjnVl8F7aOhaZHoC1YrVVMy8/HN/jHI8iCyfJaj7ap47of2yG4QZIEmPlTrPQGd
b7ZLIEcABiLbyJkOWbNtYsxqle5GEFwnrWjfp2I5l0M8XhnA31DEIktEqljfmFQm1ywoGCroc76T
2aAfF8dxDxpajLAViKcBmUMCS1gNgmAlY6rAnW4CsbxxWpckK8ZKNRoyUl2Gr2ZTFFeOgFtmzGjm
AezOoZhz45proN/3mQ0UoSg+RrcMdkosX6HNrKEQjNHCfGY6GDdGzBIx5+gnKeobUQByQ85pdxsX
ZrxhstSjAyejO113tq6evDaG8wGk7Yc9ZOWudCgYJmW/VNjPN4zE2ufS51stnd2FAtDiB2F9gPj7
vIhsDtHQ62V6S6Z8fheYjTjqvrlcT8XA2+AVX8cq1jEvcHdxSk0v/tzwwBisByhyROokCj208jnX
3az8ZtYoVFa6w3FEYYEQyaNJDbQan/xSXZuGKRlcLzbDrvlbD4QfK47rMTDgNUjScLY6G+PnXjfp
9K0e7XW9sMgOUw+IB2+Y4OVPQ5G/ctsXwxkpkv/YMsYKJaC8hw5xs1sqJhFlkNyNSHRvUfHlr0ho
HuC+kBVVJhfbbPqDBU/awgmXryOQmDc6zVL7KXAKzACO2zFa8Lf2EjM/b2nh+KQnOZPRSzxD5k4B
HVdjomFWtROBsSAsShjNzYRZ6KCzRjx4yvG/yqJH6amr76SoDzdYgrR8O03pdMjFYN04lTttjYV8
OU5WgfrGSWd4nlMAzX/NXxd6dd/6gXMvgcrqG05NJr1ML0hls/vyo+8sn3yYPofAhxAIFsjsde4e
D4nDLVO7A0PUPlgwV5o85hmoPEC4XwHJ+jXy8Jx+OgCBkrSnUqbADnNo18iFrHfE1eSWuZn53Uhy
wK1sH6HvQfdSRyEblFxZkbKSp7VT3/XSL1E8j/3DIrsW+kXvndmSlvugdm8xijAH8wYvmngcqAPR
ejmXszt573HiQWowe+8mGJzsxUH0eTbGzIm6SpZbJ7MIG2nEAvK69aptM1jNPeaVLmOmovcX1hlA
MPSY7tgbwCwihfXJt4EVN9/UflbuE6PLsZzIYWcA6NkKXtd+6FxtD6ksrkjXLLMXTrPihUfc+KWU
Sn8o8iE+6LmXHXVHUvHGrXtq6wlCa6YRLxXOriyfExOMz9WkYXMJlrQ7BdqK5k11WWwF08GTyeAT
/zF0kBAvNlq9iQX/ovfd3bCo4UX3l/EdjNx08PuGBTR85RuUyt1TYzngvr0eGHNEunRUVCvbmupq
eYYzSaQc7UMvH+FmmAFERmwuZGQIC01cKeZpm+XcD1ewkqB4sTp2nySiLfdLUmgZC1df8WQldj7g
RuzUEM6dCzPaLmyXHUeRYm+RTAcab3xgyDEbEWkp2rmEjfOK1q/eMQ8kLbJaVHlE+61HOXhyspDs
QvMBlAPw0GMV30186UFVHK+IbB9kRW3c1+34ra4AE2qpl+8YLiZXpC+5FPMTVtehmqpHI0X7YOme
uZd+VVwT0IA/GGNN1DDO2mCeLQExd8LZSaOWd6VNPl/kLKi42YwV2yk3xuuqXsbQJuwLYbxKbiF0
xkiwvbxrblSSKidCJK9jogZH6ZoUCwBhAyDS4YiuT/TvlJuZD8Wz8FppPzRD4hKFTIHX+B65R3mQ
VmxEchBLV8zrtI3bEwGMuo1USatPOUeVXzLI6F3rMKSu82L62E2iRZJ2c0DTIYxvKIviSNcwU11n
2O2x/sx6l2+Z78gIiMkkNoXmsTNKCY2G2KqJw8ji/161A72A0Wr7xQHDPDHSBcvYiSPWjzwaByu7
BpGXEaI+eh9V19jff2ZSdVk35HtVice+gAvzCpRg3FR2gKWD+zH0e9DSkUt2yI/GF8nBHStKcGNI
tQ0bNO+ZDb++xf6/2FsENsUOPPTyplNYo4ITDm6s8oJlWmcob4+nz6wrAUTtS6rs6l5Kg8ETTowN
1AIROanB+t5IK8IkC0K0PqOv9Lbo96qYjE3X5c3FttsqYlNhP/VUkdtBqQDyv5EDejTW4rwFWGN2
LG1K76iJGmU7jfv9kGTBrit0882xlX2oik6EccHJVLKeDD0UQPssgVbcNY5/bWWo6cmySeU30JvT
vjRtQk7TgAyv7gZrCk7BgXAtYZrzoTXKllKKNGDoj76CU2TLLdcNEWQBg752LuhvuCh1tpEZmBa0
plu8ayndiFZ87anpwwbzxUHLYiuCMCIhzLo18snVBgpAfSYH27J2TcyOqg487eYztAuz02FURXnG
QshuIKkRECYQrld3VfpDCNc+x3GWcdC2uIEajXu35+AfAWrO8Ps2SwfrHl76xENHznfpoAeXSSUF
0NLMPRQo+7cmBORQ7xvUEbpx6/sV4O++Vw0oquSt9+o8InydED9htP6l0NqOhZtebI0SdxR2cOs1
wWMcWnIFKIL5ql410b+2hONCTfb3LGUNEjrF9I79sEdOry9HAuPB69B4YgNzBgTLNVKPGRVOiAIL
i8hSvpFJkW4nPq3QrNUX4dNEJGzblva9zssvoH7W6w31z3Yc6qIJlWVtUemZYZkF8SnPyGIoehWD
ONVdIMto2jYa26ty2+GqHBN8LdeNm9dcLb23R5CMh6dje4J3obhl/kDC82gzdsSdz94JQ7FzyPWJ
TdY6/lGIi49wUiE2Qf45JLmv/5A1LVo+5NMBJscYSa0FmDygtiay5/uQquHkISANdb/wTugHo5Sc
yKMP6YcHsFacTK+a7j5D05Ks/Ua/RimGdXCO7CWvjvUopmKTTP38gkyPsHcArxbpeM+UUo8QaOHl
dIN3lbqW3LRqoXBsWFPIpe3DdNQ6wgnHr4HRnqUxW2Gam89AO8hPnGx7J9zO30jH8l9ShSSKVU4d
YQCfNuYYO49LA6rYWQqTKKX0OtMgYwivP4Affuhc48PiJN1J4nVDNrX1Q9qYr1ZqlEdrqu13lAld
pCedFQmtelaeb30IQYTgLmEXOYRMPSi+lQB+tLjVvc+uJglhCRkEYfrx10kfC3hX04QHhQX8fWtg
X8YUG8eMnQYpd05vz8ilqsqgx1EOIggruK85sIZQWNh1+fViD+NMBxSJO6HaunrRnUjhg26UJYpW
J474qIR3LnJH3EwgMhKcIFoTmkuRGSEZ82W9nXxM6NtRTwUaYdc/8h/8UVH7H2Zi3tt5w+HhZ+kJ
C1Rxmh0eroYlv8eFGNt9QRLUFj2DHXoEwaHUVKclAyuk6cYzVsx6U67O1NFcZ4GiTjZzMMJQMlzU
EQ7u0TgznL3pUAn/TLgjcHmSpDGNB29qvyb+clJc8JsyEzqRvtqZFDBqnRIRHcCYEwv4YSd/D8IT
DuO/FpQpFmWMQVSmCD/s9rpLprsgh7aK8TIaSbzawpm/a21RRwxmvCOiZYzC2t9j8jxsMTfStF8y
w4YxH2sikpDtN0mJpDzVRbLNmso4oFvXos4Z+2M9JDqTC6D2euG8i9+j9PJYZpu0mb8WCfF/5jBb
O4/MlTAfrG+xMxkP0ndW+PYsu81nwp7Te9MDZx/uW9chPk1vx1PXMozSDTLWYs0+4wXUmLNkGXpU
vSgOgVuf7aHsNzGhjUQJZjIYCcMw1tRrPS1OLc9HI1gavMOzeOsNcmkd37YqxGbL8r1A2ao2xlxo
bwDhuhtPL7VDzgMP2bfnqQNU4O7aQ8u4QVaUQ1PJklMHAGxLIPP8jTqLWysR1VuWG/5NQ17JeRlS
tO2Z+/Ez6S9Itf7UMoa+WxQJ607mAWz7I+3PNFN7uXTKbwR77N/T/oLBEtGyBO7uZ+SfWxBEKMys
xkWFIHeXCTOlX4i1i4G6BCkrD4NDFk+Pc+I8USE4P/P/knYeDtwH89btCAGUgf8sfZcTPq3NB+g6
YtOn1o1v9PFbpWptk1exjyxyTQVEQVFoV9KkqLn+jAZsh4nYb3Tyape4WKc7tCXjyUaJQW7LgN53
/w9RgUWFiJKVYU55J8mbIBOm6Z47YSMOaH0fp0HjBWxCESvvZ5HHIFhy49Vt0BteJBauRzKGDVQP
7bi8jAWkNm7jfxIuCJKwaze6kMNetnV2vQg81BEPrCAcoERSMSF+CA0TszaP+bUS4pR5/SV1sBjz
4QBSrwl/jR5MNKDpgHPVgzOKgeGTXgg3pA3z+SQ0Ui3MHrtJSmhYhC0zUREztfl+LiZVbH7JIfR6
Gm98gOWGEvTXMEJWBHczKjGWtC6rZdxwkSNGuU9AUt9B7TFf0LHUKnKgkNOvO8Zt3zYYeAkl8+97
p+N5ylnW3JaLhrUWJfcJagBzGXht/rmbteGlEJp+0Ss5703hk3gxTr111zsod/5pmOHQ+xNqUoth
KLA87tKm5lgNK8evCdABRR9l/5BpaHVBkl+Y8BNU+w+Zhh3uh2084NqLYHjewmhEbuHOwtwiNFWP
OtqCU25zVEI2mD8+8w4JdaNQW7BuR5+hh2kABydM8qx9GV0HrDvejShpbB5mXFIRzU5GPkSPykuT
vh4yGr3qAAgdJ4nKR/RucS0IpMCZ6Rn6dbM08mnIybwIXZVVUapJewPZ/zNoFjlL0YqLwyb/UKUG
gXPTIvbopGysMAWLWK2Tw9lfExSZ3pIA3UjxqFPfXXdNK3cA+60D40x834GW3s8pAnMYIPAQ2GVs
IE9X53EIvmuTYWw5nOKDm+KV/AxWDCZuDSs3023WwtBLDf+2Vq46ytmZTi7YRDiQoOYIqjGQsATe
hnlzB1g9GM+feYu4177VvjK2UwxkIffnNxCI6ca0ydGJcaYjoo0hwrbd/KxlFrktHZGun3mMGhmb
+3Ri9zr9EcrYFPVsMmjDuW0pI3INECWD01DL6gs00NLGADqky2HulAtYy+jHW4KFmAMbARkKv2Q1
zikPm9whHod51lRca14bSYf1zR+hjUbhA/pqlotTLPx/Pb7rcdvcyKFe0UjFc9CbhIlwWKPc3Wa2
tURMSt6CugPJmLDwkOiho89sx9rTmp1pFPZB2hUy9vx+8aFREJWIYh1n2qreubEIF0bf3L6Ivs1v
0fMfYs2EpdAO+2mxp6+/x0BaOl4KfaFC/nMWZBXk7Z0c27uxMcs51BufRzuRMd1qQLrxLXI/CW9O
jy0ajmt70t5tzRvPJOV2Ycf5H/7MisSN+GWQzggrUl1PAphYV7Yv/1tb/3/W1njE2eP+a5PQ5q3M
Poj1/rNF6Off+m1zTaf5N4OxGWJi0/zUGP+xuTbtv9m6o2ON07mtDPtP0CTd8HxqMXsFon3ipv/u
EIKnZPENWfX8ZA3+V0xpg5/xq/hYd2Ahr1Wo61k6a+t1S/8rMwl9ViPacVSXWloQ9SXJsWFj5SvJ
0pPTHd6K+ZQrZD1bXS8GFH729MRGAzVRH9S/XWf/Ej1trISmX7bo66ux2fOz4mdfz4JqfbW/EJxg
fYoiSMcJJWZtXJICJXM4eo3LQ29CXBhO0h5fPehnZJtVPllibd5BBYwXnP2ckF79HgyDfsP3SKne
ytJ4WhzNN/YEEcQ/jBlV/n/IrjRXcfZfX7HruVCvAqy7MBn/8oozL+WznYeLpYCYUX0u5RORO761
Q1XIOHGCOpVHGaopRqouUcJzoVvsOjvmYt3UDO/IfkAQZJogwmbIcHQSjqBPodc5dAKEqaW3xRic
KgLB+4iZbPDcp+1VgY9SbTNsN2cc8FO1/+Uqvv358n+NivjHj8HDwuzxQbhcG9bnL/3LxwDiimmB
AEv0mT7XJCgv0CKvjg1Rj+oWRXjwIGKj/PLvf+x6rf36Xno4kQzfA6HPtci/1pf1y491dJXYok/q
S+0vxgWExHipe4pUP06f//1PWhnmf/1J6Pp1gGQuWV8rruzXnyTAEGBuS5uLL3T7rWUIXe7jAdtK
WIh0S59AAh2zf7/Z5JYjq/900fwFVIZwiQvFXJMxbNfldPjLj/c8i6jJGub3Kjh6q/KRwQOkm3Lv
LFVPeQ2Dctb56PeybD/F3433YyiD/iiD2b5WrtXp4MLyhn4cecaT1QkTGDPLox9CmwSzwaXyNhAu
7e7gWC7TzH//7v2Vob6+fm89NiwMEtiT7L+KXXAa1Y4Ta0zYY9qVbuhpg7ViQDPJ1q5OTjLNim+J
TzqcWtp05xKCm22QeHofA+DmhkzExNvYTT79yCB2vU8Ocr/Tv3+RtvMPHzK2DS4ifB+crdydqxf+
l8uJIUWm08lb59xuRRz40RBgOVSfYMNhGsdNp1qdOfPMwzNNUxS+Rg1tsxP70mYlAruqugf3BTTR
K2XyIlkaHsFCMitwWvHkrpzFuK1jIOorfDEbLLxMcd7XFymgM7YrpzFhwI765hPfaE5pdXBAXd6b
eXKLTBAvUTl67WUA/Th8QiDdCR6kkc0mZ4M9LgsLUj+/LlPYkUBB7VO68iQhik0B7POU1Geu+Qy1
/wqflCuH0pAQKalqvlOTDA/0QuiEGJ17EIoJqCHXxnzEFy2LfexpVP+IbONvARrQCQhSq7GSg4cp
RE+kdlOLo9EG5Xs2CdB2MC2LB6ZkijShlayJlRlGJO/D3kALddPKSm1tOqedYSiwnARJgegkCMNv
N9NK7qx6C4anCLAxotmLDKMZDjxqTOaZK/fTH7zyCwPC9MrsAvHgWAOcmCDXTDCT1fLm0+pt0Z3k
C9A2ts0aRs43cyWN9skKHV3MFUBaf8JI1coltVZC6ZyssNJu5ZZCsq8ONV+KgmrFmrqfiFMWleBO
vVgyQmlWCCqtf7yxPtGoHZDUxF5xqRJtG5aEFaKacyWx3/+EqyrLU9dusSxlfDfKdqgAwWTlXHfv
2ONMc3ntpaY80AFBx1HefDfnikFFRxjXOAr9glqiKtQpyNplPwW4yI5VtyZK5ux/HnRPs475bJHV
OPIZxCFZANhJl7Ty/aiOY56HwPjB87nokPRNVw5GfJO2OojBQzF7EkKBKoPh2u0HiytKsvbt5Wbk
WbiDa5fHN8idLZflHGYELjigKNWuLrMuWPtBm+wqNWXuRouR45GfHUNu3TR9jIGHNoG4T4nVqNr2
MVUBCMCkIphrcTgxa8BwNMQp2UZAWZB+3faZxgapSTL/A4UX0q1Ib8xhn9n+6F9ITUniU22xz3Nw
qqLyWuZDj7quo6NIUtZ0MW1TCy22rzMUEm41H/S+r8TGMec1/JWFYbnvCHrRNmsyzYsmKsJTLcsF
ncQ/unZT5jrgR6a99QtTv6A60mIO5bZIB/d+YeVh7WDBmgaKrZSZNf5TMx32cTcxmORhbJ1IAjeL
3Sh4BewMy2TB4KgWXADkYcpz5WPB3GrcKh2gLYPhEpJD4uJiC3+0R74XlBkPXzDr5txafhCfEDCA
4AWwoaCpao+QW2xiRj0oGmZRtFYE7i+OljFmgkpCpAhumXnl9IxZSxhRJfJFuyLAAeaeiAE2emng
ia0xp0tzTDMDFVoRrLKO9etooAAUcvkkVrtRMtOWcFCZ9rUj337Wwoz7yLwYCwkErPImW7MeZ9hT
48UVASaqmhz4szPCg9sz6y74C0Fl8W7FWWrUr4tR1ilAsYqMpl46C1zIIRkebWL43hxFxhvWNC7e
3VgrHFakEAJgrrCKVlFpsa3ZYJveZlDVyJaVVBY5/umH3nHlN9Gl1oHtYRKToOUwmK+hiRDEXDa5
AqxDBNSihGXf9YNjPBqDxlewaSS/dTBmD0uHWeXZoUNUg+EMNoR5k2le8PwzahkeIrm4HqKa/lbN
NlmwersSpVNZ88KankP3iidY8IzHhqu74pTsIgYdClZwH8Tmbd6NRXFv+mCmjsrO5XgeFN7RMMZm
dOsUGlFODZ4HeWyahQhZZVbDsmdJsP7y60uXnE+8LlEZF8QR/BZji1MmTGlpl01QTNw6okTPfld3
Hrd8N1IVJPwZZ6o51OlNa9gz9CpLpDofN0D/8VxpKTpFFPCt2mFt1y1kiOg9+dS5mTb8RhwgKjDW
Onmoq2dIHMHJx2HL/ih1Cq6LOXHfZM1WIFRdPt9bg9L7q4QyNwckXhf5g8/TYt/XunFpg6R9tXUT
Jxwarcw8NX4SjFcxLP8pmjuWnRS4MyJTk7cV7XY7fy/KwrlV4xo/1UIgKV4kwO3+UMVa9TEvwXqG
oLIGxgFOBDOMOac9u4UqeNH0uNpVUiQthDmOubmT6X3WDP1VUDF5jxyzMxOOPQeV7ZSawTNpqFOy
Lc16zQ/WYis42nVjtD8qDuT5BL+Be0OuJ/Y2dzTeUYXGf8tDhlQ6oxux7eKGH2C3phZoQK9r869d
MAWP2kyZflqCoTPeh76GuFcZhjcdM2nyrVRlpAsax8TFv83HgkKkYMi6NNM0nNXslQ/5RMiJz/LD
rtSEjVOynt0UutEvOB5hgpxrl7hJbdBXOVFbV9NVMkuRbtDDVekjlQhD9gCJI+6PrJ/CIoX/FgZy
Qq1Xx3P7gDnUyL4YDXYP8J1UYPMTMhCSslPIOR3mJrYJJy0W8luaYITblB5DrCPAHuMOs0FMBPLY
9ujGIH0tITTM3Lpla7jAeXQFKqZWTDroSCO1FRrBXPZbmQo+NekTj8sMgu0Uo7weOaSyFKF9JVkH
+8VvufoLW6HdnZkhMUtndNa+SGc2HvMUdjS3QxY8c61XyJcDENK70RRBvvNJCMUNPr6aWEZ8g5iS
yXtyzBrWu4RcYJ/tuPSn+zbug46HO1c0GgmLT5PGAeZ5hpObWJdOpNatqfTSJb2vCfi9lNKSc4Ge
S0ZVz0QFSxqS2HOJQ5U2Epnsrk99qD6INnT4nTb3/ey6AITtOPXOn1Xp/8Ba/wGsxWBhbeb/9Sjl
pvuRNPWvXK3f/srvcxT3b8iCWAoj47foSf+ATxvMURyXPCwkvYRw8VW/u7htF9KKCYUrALm3grX+
cHHbxt9oDOheLEj2no3X9b9xAGDl/0tL6diW43pwl3XTclga/2UQUPTjUkgYpbd5EWBh21iGzpCk
Swr3JoiFbd/ZbksIYFOiEtgRRbKWVnIts4p4aqS6tEQ0CNJqkctTekAauE99wgfUi+NPWqFvXGBz
oVj9VclS6/J2KFv9vWJRAWDTo0DyaV9SptYmjBdQB01qkry8bwLWS5Qa+anKa5avBEuxOVw119qa
jM42MDmxkWrDpklAKlKG3zs8nvfJ0iyRFZTMUgqGEji03HFE/9+htlxKgQyTBZn2hH3zm69Qk6D5
QOxJyNfFxa92zJYlv1YF9E1vcsavMh9NBrIicMm2ddP7zlvvt75R8+00LnHADkRWqN2xgkMPHBd0
cn1bCpbKaXrVYrVKpowI6ES63zI5DU/95Kb5xSHpOurxPN1knQ4VY85Umm1Kd8Zq4NHQhXGgAmQJ
+pDND54zrFuFWMxfUNnWISx9JMMQkJMHZiFxECILBKKBB4Pj3Y3Tq0Uq9QUgHwtV11b6ERHFtA3Q
8tQb1oeVsfMGF10/olzxwvS62yRJm1PbeFN10nhiNqHmwN7aVPHi3/iFZK9slSsaM18yE5u7gmTM
QLsn7dQtvfl1GOfWveU3MXWKQehTMIxTFfFwp4TSmVFXWp5+wC0mUDjJigNiT8BTCUI8jHsjbLTU
u2sXjl2MkUUSmfPQ3BVsIU9zYxNzy5rqTnMCua3Zg51imxlPSGPivksRwO1m+HjxTGMRYTo3VVqE
yRz4xq6tNXENxiWfzzquQU+cKPElkuyAdHXwGbwRtiADg+iuW7to0+ZIRYm1XrcIGweP4RMsDQW9
J1M5LkglDlOcuf6qCmE0ggSMdw9FZcJntTAceKhEDbjD01Qgnstu8hDSN0QizSm4s7AjDgwwqFJg
lV2sL80pJ3QxuHbpFd5JRZlh4pQeCa6lP1faNW6ChGcPrsxLr/nZNQze9MqNa4kWO6WjLXo5bmcy
YuejSmawLDBqmKxrpaunB5K14HAGOkpoJNDzgN969dse9DUFok6y7DZTs7GgTAd5FzZdXHFnx74H
UFXM2YBEvxnJsYDlPl0vSzaudmDb2jTwQpA20HwaG73WuiXMNeB0t26tZz1kAvrvM74MifTb0fdd
4aH5SEjW5oqzeXznHt7xUvOyCykl5bTD+QwLz8GQ1EVV6csvZtY3+yFQLYA0vb9HIZgvd8GofdeW
oOae0liHUlwgBb4MDWSo3dCm8P4SxGlfFJZHZPnzmD4ui282extSer3nf+YYITRgbwdOovnBbteS
GEwWVWVWlqa7RwlEYevlsXVkmNx9SM1+ckZ3FUoRc/EwFeYkDhKUTHPs4llFvtCAkve9fl4I4biz
a8n9SMowiOs84TRzRr3GGdTm+0VZ/ilHFV1EPt20ulYGaU941usFYHNX7H0/7rekgeCNzfisml0C
9CgyF9u608SsTztrTMvIDXLzqnFriLR+TnWkkamRRnaqjEex2FmkW6XJ51yw6PmGPDR/y7FzMVUr
p1eGDlO3RQxnc6/ZagJpwVinMlxtOHYgDDalNRKzTfJZ0l3xBfbIIAx2feiYLtTX0PUXEBh2rzmE
8sy25wgdJXZps8ob6eLZiKNgQRucWDiExMT6qLMa1pzwRNG3kZttn2kvRwp2ouMeDTS3/8femS3H
jWNb9FfuD7CCA0iCr0nmoFRqlmXZLwxP4jyC89ffRbncLctuK6qfux4cVVGWmGQCIHDO3ms/4Nt6
LxjCHXEtE+cPj/bQwZGje+PYiYF1IJyDzuR0SZAeefTl0pHzo9khxOppxHUbwsXPC3SC7MPcwrgY
KTciNFicdC+bynpsuukR+MRAw5v4HSMwErZdmED0jpP0QDjPRbGeYZbZUIQIVCDrK95f0Q2gohCp
RSrymXN88fexHlczh3yg6KO8FDIzvpdS/7efemM/5QIz+9N2ispf1X76Wr3cUH3/mR/7Kd0k5Qqy
A35cStAw7P7dl1oDsMDQkLQpvqd5/Hs/Zfylk4K6No2oqdLS+vd+ynLYTxk4MNkE2RYd8H+0n3qd
5bGaMqXLBs2VXI4e5lrcfVG8XSHxKFKodxBY06TejjYZa9NjO3iibI+pDnG4oTsuZZzu4UwgSTyx
XSnGbVSACXA73hwz4Koj1SyZWRelRs8B4iiqJN5mKKGJiFN7rBbY8faosewkOdnROOBXB7uchjRz
OcZ44p1uwzrBVxT1RT/FJwNZMqT9zShdMjCAQfjagIm4OFrsIjjbWWOezBiwwkH/wOsk7PyK/no9
30GUJgh1K0XERMXr3cfeVZJ0xCh5HGughpkI46m4rMz7vl20mXBMMgP9yK6o0v3Phvw9zO2NWUP4
Odvy/3wIoYzbtcmX7v+qp/9jBvXF5587u99//u8Z5DLgdY4WyBrW48jz2eIH6tf9izoA/UadYuPz
RPnXDLIk00QwWD2LnY5wHabxj86u/AuIvoVbUzog/Ez+1z9gP67Q4Jc9LrhV9JZJYKfNxBS31jt/
OYNmowRRP0/6AYcsQV1PBLdeTXN4lq415LE8oN47koG4BZ/6iIZxk1oqePHwftNG9F51YJ4/grV2
uIhApg1A8t1PH6HCHlNLGemHqp31y1A8znSE1JBtyX2IMixGeteAYqzZKoo8vKgBze1dU5RQwD8I
OOdLHICGIeiWemZSSeIL2Dq61KLWCC1hYxmu04DKD0rk+osAirJKf0Hi4Xf+iO4OgUu8mWHWi2R+
p5ZqnxQkrWrb2fYOAqg+gNXMOTX6UM6bRe9IYNBaZVmBTvDKbJUPMzvVljFx4Ji0KUjTIcb4POpp
FyTsq0Sn1nVEbhKCD8C4yo1FXu5WZSewCDfwZvstEuUN6q7uxvE+GJa2VRHISsUnAORKJ8LyhYMk
H/Qj55xtX+UYTgqfMuPtpJGUh/RuS2V+O3T1R/AN+j7J+2vKseepUX5eot7v0sxvnDHfo32Wm7FD
1GaV5ZdiEjq4Q4ICZn38Uq6AdqdXp5JS7QbElV87qFOrZZdk1lVUpJH//K3/75X8xuLiItp8MT9+
yZ30q7L89qVLvvTdT2/l5x/7saYYMMIpvzkuDqrnReVfb2XX+ssFUKLr5EsKaJIvqxy8ykEZmBQy
fgDpfqwpQv+LpQboOJ0HjEnS+0dqEbFyFn5aVOjO05mHJkvN1NZ/qXLQeAGnh13vUJWREZhxAjtk
KbEQdd3j7GSfJajGTV1BwUYogJA9hYWKZzijBpvVODnlvRxkdtTyLruY+vw0SKHQCjsIPlrUVDpM
RTelvTmjpKcSUC471LV6ABEGEbpsvF3tacDlnN5DQ2ve1LxnA8IeS7adEndB4074Q7kmTUbOSySM
gC8ncSTN1OOQe0BuEnSZdWX6jp1+drRaD/KCv56tzACyKNuzemgfDRnX/mIPFmd1m8kaug9ATm9T
y/iMtDzhZ+vHvEIZFHVkI1curSjHvKH6ovAdcD9OPXVbvW0eHSNdZaN0lkaN2ytpSWCDwPJE2MpZ
20qKCl1Hl4tHM9B1i7rC2ixp9mRmGqpC8BCbSrYq0Bt+aT7wCATJzdwCj0GXZ0WiVECzitw9nc8w
1AKeVUh2SR9zeE0FweJYEzn+NKitCbu6IbsBHSM/SXwHy5YHGIJgBmBhM4+gzi3Q5Z2x3ERVfuOB
Rt7mikvS9LLPbQG2HIUQSypFrMCqnSzQl+hdpmhLIpkHgVWVT3PZUOlHb+3bIUe2kUgNjid59CXM
ic/qWu+ed1a3fcaIK9AMGNvo6NKKkVh5WO7b1FP3oQwzItQhvnGMWnb1Agh+lDw9i9o1hWD3TBra
/fMgSRq4DrNoVFC7jAN6TjfFIBO/1b17Csj4ETL+KHT7Zkj4UFGaiTNoaGwmU5JEKgRzR9fjdMTB
i1HU8XfJcL1MlEEkYcXrw1159k7o0Hml3r8h7pRah21fMp6fJi+DsETs6yYfk8+WcPnuF/4rDRHN
D4ZWBmMnle8OFT+zsoCVweHddOvlQm+U57eqfXz+votIljCCGVbdyP1GMUPGXS3iVcMLimN0ftSN
6IlJzqhmq0nrhtEpXYZKtc6FqOnmdzmeKM6a6WcLmDHR9B7AqDpLLnselyvc+5lm53ZsmCeuO4ZH
rHHLRQx2zfdc9ehm/ELH5RuWnO82ktn4/DDKegVpaPzVOis+FxUEh5C+zhGtsr2FOFuTeKXC4www
77ZQae2bRMluRlzy9NDregdgAll9VulB0QoeqT7wGaJYnUulTfsI6dGJTJuE3tRibjOXSQkO75SM
abkauhllxDDTuiyzC2kyUZFB6wERA7Rv5yjf6swT4tyTmyEmvGqdXla6LAfdoNQ4CRJe+wq/VdVD
PNQLvm4Re9kxivVyP8Fp2g7GOg2xkCMe4LvVCm5fC8uTM5AxEBkMgbKGzWHR8fCfR/niZsuOooO3
B42WbWl+ejuHGBhsO0jfnwfAOsKZ4jeJWIDlzyxjwFU6LL/eAnqEr67rRyz1LcMIw2m3ug3DT/Ua
LGLH3OpCN484HEM7hJ7F6gUOAzgVX4GRPcH4s8D/MXt0jdkMtdbzzdIIj3rblyca69OljaFFjuln
DVA9KQnkKWDqXvHxzIh+0bVDZDNPK2JZTzOd453rMMjKwipPmvK4esnyhecE2CqLA51hGidi78X4
JWH08cuMEQW7spzV72sF1A4V9WDVno14/9Zut8TPUOgHwLjWVssjFsXIYHEb+ergXnv7sDdvYsuT
+8Uo5z19Kmy0YsBuQOqnHw58hLE3mEVuXR04DvGHm1vf1ybTm0i8WyctBfMBXiIBDsiGr+2WIdHa
4sac03nvhBhIbWSCvHYAQ8zNVCMfSfj+KLoHyCNKpFNiIrMG0rOweTQzM+D5WQNwz/DIruQNg+9V
lKg/xASIQZM2S+AKkXNzLbymQoq0oGryvQybp4YCpVv06ZZJD6w4YT0RWp7sjLb9InXN3pYaKpiq
cR+Kig5fpsXX2kidlXhgPAxU3qlYE4SuEfuENBqtydbMRqDJ5aSBZ17y5WNm58iGHXYERChirdA2
C+ibzyZJYQF7X8/2E928t2EHBEqOdXqB6KI/JqPOV2jpVF42YYSvcpvqpLMS2djBeBFOSF2KPAF3
16qJ5OM561ZCMjKLLUjA2vCdptGOddh/0rqq+qq84YtIdHbHkTVlT7KxtAXFDoYX5bP8j4eubKsd
jVmqtptWAx1Spy1zPkWyHES8igL0reGFN1aLtsPzM6pLpIQSn5AnVHHAt99pj3Mk8Dn30ZCfwtiz
8Fa0ueH4+COb5NIeHHPeRiZJ9ri12D7ErnP/Yiv2m6PK65MK+xpBC4nDiqsj5nzGO70oN+DjpGhY
tfikkhnS2hI/JRkvFwsSQN9WFsOKWScSRvqfr/uqaySeryugUZpofV1Lf3VIQ85nzl5X9wdjfF7s
mINWkn0tRw3Dd509/flqrwSW36+Gcg/escHZVb66GiZirB1L2R/ymQGy7gQ8Et+2EXDR7/f1v0PA
G4cAtGDGH0sMd1Xfxf/nf2oBMf0cQv/3j/44Cci/8OLo1Acc3bCfC21/Fxek9RedRvTkvFOc7//n
B7Pa/svUbRJITMoOgsMCo/xHbWGt9kkY0zZ9WNtcAWr/oLZge78UF9j9U11AP8vnoKryaiT1iZmV
mLaqwzS4xki8K5UvMuITbx+TJL9zShM5S4nL9cajRU+STUKm5ehMFSqBmAJEa/WoAcLEek/G6nxd
OWZ5N8Bj/OgJY7quF2sEqTku9qFuV3UKRyb7PNGGKnCzkh7GONHaCjptSnGrciayTnQO40uCIJg3
LNfWsV+avNk2GH6WDTip0fAzCu4T/Pi0fFIFdB52WbPYZZoSV7GRTtdk7QlfqyaYGHqjWUgc5xVh
4th4mTULZdgZOAikGNXsXJhaG9Z+Z9Ly6BFGkdogrTNvSvRyOyGh+6BT/vYCAEHdN64C17gV7JL8
sC8Vu6y6gWbqOvm89WbbOpvC0ml9LFvgbBKiJw6JTmkJBDPROglf+MFmT0mPyEbEYhBq9HVx7Ibi
pzGq9/WiufxePtl7UdvqPdTR7NYjtBXmZBJfEcxY3tdKVledaoeZtCSCfgPRm5i3ETew2uTQ3QhB
NkA0oy+s5Q0CkHnbODUPku0JYAR6eWyJRDq5Nwi56o9GJOV1mFdwcOGw6UYQeq6gtZqP1c6VVFjs
xT2b6qK+yhCQXtsKCsopRaB7AORWk8zWEMznJM1+iePxFFPZ2E1I2As/scvqzjAaeaMJRkuaxYXv
EXV8KIwIk3jYGvdhxRY+mfl2eM8iw8IbQHZmM2h3iygwJrqpQbOFjIcmz3pUm7TrFfT0ouOeDYvA
u6T5PC5F8wEYtPm+1meact7SkGJsR7b6amgFaUOAwXi/Afq5mWgtQlcQ3p3ZJtENGbdwLrypJQ+F
0+FHIlSUogREcwcYnTZ+kksm2S0awKBqy10DI3Uq0BOu+UPoss2FdzGb8CvDXjuZoTaMPkKiYmvp
k6RSpQgb6c4QZtkjbv26v3XRCGQnjFPeNeGahrUxWsd5B5ZTXMRK08fIp6Os6RuZpmzrfMdoF2sf
ETDkhRuNWPiafSAPoj3MnBnlh2bAXaB13tj4ce1YId+PRsiU8Ky+WaEEUu6wmcLwBAnQanCxnLqH
Rdw0c/LerJXXHW3+admcm/ojXFPtDq8kRtwsvHALtEvJ0Kn3cVNcsqWKTlRXE+8LcqsUN5dpsQPS
jhF5nWXgwg54Z1t6ssN+SumO3tM2bMnWokBPtJel52dU3MeHpMM6qnlxdaHSuNmqmtzJ3sA4mNcm
GZAp2wokUfH4QA5J5ByY3tp9GVnhvmrbhbazbbHRhhpZB6QwNShCJ5TD3bPRsuQzHGCnAhkaerMP
ZjgR5xoMmzPAyOB3vPK2WuSpSxX1UqhIvgew9jgmKW7giZqHILeRxOJpT69T+2ovrDSwfn1C/faT
NEiyTGgoknXjXqp5uoPNGwUwWzGhp/YDu0MSEMHEbJa5r65wGt5SQAVj05LyzFY8DqKV7j/k5BBj
9oetVbLRSu3yXAfy/C2d3Ut9McMPTZuNh2lsctA6g7xKh4pg8EygYs7VcI0y39o1FZ3IMYnnvXCW
y6SRM9J2smLiGJr5TITpZtL4KYMAMT9p26omLmz5UIWujfvdvVrqFhhSxkncJAcus6p2zxGy3aWO
pl+0bThekZpKIUFVnz1WW+jKhtwm4RzuKpAhZMYBOKwMszksVYUwYxi0Y1okBtHRM7h4N/pYJSas
MwPVRubOZWB6PXb9rmrR2jfjQS+i7l0K2piBMWr7qJ2e+tbJ99gh523Xjsb9YJjhRyuzib6ewlic
Oako2E9jvjjrnWrMDlYh7POyIXoOPymmoTqqkj24cnGUoZb7k6a5Nz34ln2y8GpKC5XsO1sUjApn
cS+JQig5m2dLkm5lk3S3CGfIeEW2ubWQbm5598aXGGRBMVerMXGZkuyxRhu9M/qhXZOe5a5Qnbev
lqH+gJFdfw+JS9tiPihJcygXjC5mdT5T6KVfWsgbi/9xoZxJu1IyenCjptCxmzf9LlKLc0mwiEEV
AtGpcbSnNDp5WSE9QsJW1liX9K6fmaC0NpR7loB0gpld64ozRAZ6aYVE09CKJssB6kmyd1Er7F2w
zketpUTU1hHqHq3XHrpaV+8ZcWUTJP1Yn+tWe+uEaXUzLZ1+aaVZGciOJ93nDAMx7vTJVP6ERPBg
mm24GZTQ6PK76TdLieJbX7Scl2ILiTgQCurPrXDmY0kp1fJTQtCCtWX9rsLxdcvxXH6dAOdsa2Bd
pyY0P2pe/0RqXfRIwhZH9LnUfSXsd6WwNdgzKvOJ8wR8YLDOLXMTvotaAf46/Rg6/RdpNvZ+qUS3
WULKGOhRHueB6PmOYMPAddtPTZGDXrPgIMRTtm0Ns/4WhcBPMxThAVGM6WEw+7LyTbju28UJjetc
OWtBfsxuSsMhZ6ArAae3/ZZgPhhtJhqlzh/jdgRIbhQLsalr1mehvvZpfI+mmq0U+4tksfDOW0MO
MTxdAhs9YoMgi8U1s5t1M9OgZhYtVVPecjDmwuQT0vB7zXSqwBob/WNskpkI1tH91hrtbT8YTyFB
20R1NL6nuR8gwFIuhZIJE0d3jx5081ONd4R8q+YDGi/KMl5/pKgCfDWu6+1QNogrosE6pNOMPn6o
z+wZjWTqGO+Scc5OOWMezKZjcKxV3t5Mu9iv9XTfDnl9rLrpTgByXhOwaVwOtt/H6fK1Y//pd1Zf
3aG/IXlQLTzrsLDmgCP3sLWdCmhUielg6quCM6P8EkbmowGx8YPe2NYVOrLcJ0fspjE6xpX9pTBB
diBTVds6TupzuD3Ved+Y39xi9NkXfIXb1sRBz0fyDfocB1mT66WIIccFjUBnkE68Z8fi3hraHGGv
HdMdEo/pCrRHeN2GFRiGKqjydp/EBCzMClaoWzNEDRmhPprMoDVS49Kq03cTvv1beN79voYqQGwY
gNjbPu5xinE6dweHu4uqjeCVftIa5QTI3x+6NNmvm83GKK/Al0WIhr1zs66e0CgdGhPMdKzpV+Go
rtYIgjyG7dMqkBN18bHNyYdc1HQ/Yo2uje4Kd8oFu7XE5xfPzHuIEzMMVvaAPTiQlGluS2I7Axv1
DbJuV9inkpbfySma0o+RY5mzS+lGy4rl2mzL7Pz5iPm/g98bBz/D0NeiwX/uLe8QZCRfP71s/fz9
M3+f+AgM5FdwfsMM/Hx4+7ciQ7or4trBjYzpjhaxy8H+x5kPRYYONYp2sm7pJmWMf535VlksbSQ0
EBh/WCI9+5+c+V5XSGhHInEVBuIO/lV/bje/qJBEqKMxwUOSMc0ePDpBF2zZhRl7J9ETnbdx7bY8
ZQ640sCLKQa+eFa/qc+8qlwgql37W+hUEIZw5l3Vvy+b2U0TLd6Anm0/ggreujOxcUZi5iSpJMXh
v7iUJ+luuWI93r66VGux4TNAAu2FQR4pyjAC7BWpFtg4m//irniUnrXmPdK8W6tDL57pYrCa0J8m
uWCaWLDRsgdt12V+N7n92Z/varVkvnC8Pj9Ai3sSusWgsOWru8I+3WfwO7u9lyB2HWYTm0nvPE2D
E0RlmPpuZWmrboUcOdwI31vC/9HXzRj8zcXXegWjmEPLq/vsiLAJrbrr9lolHEhnU7wtDUhCf77F
X8eIbTIuOacIxwQj9eoqKpIWMOWwJyhBcKAWZgkjzobhOmxZSeGM/flyr0zSPFF7NeYj96aviod/
vekXX57dDCbgqq7f0z7rsPG031zLfJIRbzQjL5CaIjP68xV/fYy2aZLmSK93LTM5r4ouYUxdW1pV
v2a82GyvPYCGuldt/3yV9TH9PFK4CmoNT7o6ZXBrfcwv7ouQBJQjTdbvrWSYN5amnagPXs2GSe9S
L+w37ul3T/Hl1V59aeAAoiay834vh9HYhGxfowG0Tp0+k+88CsFZ9vnPN2iykP5yhxxnHQhlGJid
10vZHGfIJUemnRE74kpUAg6nvlJeOfMdSIkiabq5dYdZUkYQ6itAInmsbesALLvaD703bPvJBOI+
uvWXabJg9TuC4NSwa+4WznaElkacqZrljYXJ+M33b1FzQx4AVgd2+asRJxU9swoy9D4Ze8jhAl4M
8UGTPWw1zSJfWhmNX8tqDNim1xD6JvERLM5ET0PWly6oB9AxkXeF2epvzcd/nOD2bz8a6/M6w/Fi
vCYGpF6OFdbOO+zV8dYMYzuAS7BywJ0OKX+k3k2JRebA6JA6WkEFPU4lLCw8pQNprROk2mHV/AqV
bhq2+RsLg2MQltgZSjOa0dyY7aXpLNoZHosqaOiqBSNaWlqHrffQ42586AYZ+h5GSb8Fk7LjQA0m
0GolSpfp2GVsqOnTIZkJbY8kN/s8Ftk7XEb0IgR8u9lash01SSAwWncFcXE5NGTHIh6iBTWFeXjS
41l/r1Fq2pN1oBEWPT9ls3XbSRiHHhFcB9wA3RW/udz9ebT+OkGkbbMxYNYTZuG6bDJeTsdJ0baz
0fbsExVfahn8p0TqZyRZ3uOcqLcAqI1/PCW5ItY5asyrDO259vtiAfDaaZDeknX7NgzPDCVWgfUX
rxSn1sIIjMXt8c93+Ou6LWFdg7DG87L6dF8tawq0fMl30+0RRteQetbAVuhnW2m2c/DnS/06TCXV
ccfUcQSt2rxXMyjq7SEdoW7sPTnY55XWGGfVCEHvv7iKcCTbFEyxPMOfv7IC4WpB3YTXndPq7aZx
Pe2AEVde//kyr9ktvIG4G1IeJaV+fFH2q+tkmHoNp/bAn04GxxdDwcSdCiAkCra8CIFUThYDn74T
hn35Hs/kvoLj9NaytHIUfn5hkIWJiNgG6r+SVV99f01TiSUZXLUXRPyhMvDyHa7lbifGDleSJRZx
RkiQB2Gv+vZ8CIMADpnM1oeLYlmsI+748I1vYM3y/vUzuXi7IK147FlfvVYioWlaGFtqX0Z9eaa3
MAr1Hocq+YKXIYF1fuz29Ycc266fN9p81UOy9h2aqYEn4Qu7Zf4tR9B+mUlaBsv4kdQuqN1JV9/N
JQDSuksoy0fxeCzn/JIQwLc2F7+/AQ9JsMWWnvm/vsNeTMLQaL1iliMPNZ5vo9atd/0ooncxq5hf
41EIQgWetHCdjjdWWxwxgX+SiXuvWsc76yHE+5Nshy1eYe+mWtzqXorl22KH5dGSNP/x1s4IdFKN
d0WX76ge1G9sj9a2169fwYs7eDU6xy7nA1ezguufRscQB8qRPJmSWGM96PA5baweQXaa6rhGkIyo
GoTtnyeI9dtRQJsTNbs0CWl/Nd3lzFoC3UPtiVJesZm5tD+zrbp2haJa4elfcdFM7/E9xV/gzHT9
EPmkYsRBZlHNGCK1M3VVBS3+Qaqoxkg3yOyJo+CC+8lGv4Q1xvg2l4bBUuneuchKbD2FLqF572uZ
tgdjsPWTZhv5WgH9hEbpzpm5UCQMvN6jp+w3nvmvWzfpcBoUgh0CbcPXXWzblG4WIqLaN2n+vgz3
7pDmgbbQ7KE/YL2xT/zNsu2wB+bkKVx+sf7qRAHL2aHxb6g98t0nkNd4nwzkQwI+whtXWn/TqwWG
K62IJYEglp7oz3OhCaMeVqPNSGqj+8ywovdpvqyi+ZnThD1nWJV1R5PH0DHiN4bQb96+ji4IC7CA
Y60iy58vDReazKNUxyqARQ9C0PXkNrfEbT/lbveZI6/zxgvqtWp7XdMd3cZGYZgcuJ3Xa7o3aGpK
EoYsx/DytrfY95AEFcwlFXhrWL7hjL+vknwKorlmcyMQ9wx4j0iiXd649d8OJmwgvFkwL/wi9Uz6
brDjgfk7yqoL9NoFDg/aZKMlVUSUTvr058n6m1ezQy95lahy9uaQ//OTxqOVRVgs+JJxU+6jmq7k
0sv4jTPib5+vQSWDkcTjJf/r58ukyoggjddqzxm59eUwQUIvses6IZm5I5QakMmQXwkSyaFx03ek
GpDDQ9HOl4WU9D/f86+HcukYnAo5lMNzs1/P15E4FYqn8MutAQkOTCSs6O1yQaE68qPC0PxaFTBy
3c7cVFmvvzGtXmOcnscauyEeNvt2EHWvVuguGiBClDrJK4aIP9duq2FJbqPuSuF6hSjkVI7jVz2/
gOI7WkO6Ik1uB/hnAPziuIwz5IHzSD6DhdLI7Lre+N5H/fNT+s1Cg7rRcVhj4IO5xquREePenO3S
afbOFLa7XoBuEKrxSMqxkzceyW8uhZRAuJ6OgUnK17UfwLuqbmBZ7DsiAZ6ENdPzLuOCpomjq6//
+LbYg9q4qNaS2i+rWo28Emq1aPbEZbc3JJo7u2p2w/O07agi/qvQeP19pfwDzm39nrkSZRG2iNC6
Xp8bzYUMyqrnSolFfFTYlfVdETXmlrcbiKmJ+DdRxfMby8dvHyXna4HcyBA4xn6eaFGkl/C27GYP
hgQRrj2NuCYKKum6qd64FJY1ftmrNwQ7DR27GIYxNK6vRrLMiMyLFoMhIlq92TnEwsKNi8VIh6UI
y9x3WmUGDnvy3G+sYdR2nBz7abtMrlXc0GlgciUWNcazUM35g1mjUgkojss+AIThkLEZNvEn4lO1
i8ySJMtFcY5yT2Fpjjclt2T54IjRtXiDPRowtHVrPre1tbEIGmXZQmKjDRHhgb13ehNTJU5w29yl
RjE5W9K8Y/PRG42k+OakFEuiTc0JJj6f4paEtTbJ2pggv8qYz/KS6toe1k8htppeG0dSNCZtr+Ce
q0u7QBwHvrqfwxtHwejZ8d/aCEilVRmNQ+HRvCsBzUQX0i3XLFTbqtJdb9NCHjQU18e21KqD0RJV
AOq8NduNFycPhUKJBJYDXNsZTewI8XFfVdluhoENW6AGeXVKB46TCOO9GjeKUqOXBQBP8PpWA/io
84LAE526Q1GbQU0SCZurRErzkwulBKNb2E3+IpHf3RGzpZHP3Kl0vh7pxt2ViSCsYdYaz73Vq0JG
234eov6MTey0a+TkJYg1I+zceP2WxVcq9fYlnd5qm9PE7JCumniGGmXLd2gI6PjmRWXRRYxJaUjr
Gm2J7G+o8+76wa7fh7WZP+boAG670gHmVqTTQcMLvrUa76rP513ZKMQqbnkbEt40iBjiEob3PXTc
Mchox2KlHo7WMBNYQR5zmpHsZvdmGPTpZO0QCn0VljbSc5vp6IvW3TsEWW89kTh7AVUcKTnt+xRH
+Dm9q+mz24E+Ef2MTNcdPi2NYx8GC0zZMNHaTfIHyKJbhxzwa9uDnmDoZUK8EYR84n2Nc1nk8QUc
NILQXPB0KgkfpsWy97Zm3CQJKEe8YeFZ6InMn9KsZ1OhXD/nLREo5S43WT6dNR3tUzQaNn9kq5oH
NbZoj9lEQ2zRM0INOiIZ0jhEHOASMD5aiDP4Zq9DKW5hE01bY5QxqZItodIrazk0Z3NNH9Fvwyiv
P6I41k8lMiT0F2TUTHrXPjkabSqtg2IoKVjTp65sgLZgXNwynM4QjZhnanZR6UzD0QTnmdi1scvs
+bGAgvRYJuHBtcVd0s+PkKgwkunemrYYPhbOmi4W0TE/G3qXHF2tgbRla/d4SMOjCq0koG8nkZUL
je9hzaZLPajFnBtuk1Ybrpuolbeqx2Q2WurUzSGggWnNBtfKb6pBrkZyWUJ6ZAForpDDk1Awtedk
BFYcZLSGadb1VVPCW92w02xBXFWJ191nlSRI0mTwvC9M3ZoCt+EcwcuURSLFa/ah5tlfNiOjLJ3R
72OhPtP7aAY71lU7x1jkOf9SbScmxDZE7zSrk5zHaFQf5rh1FekwZijGLFiU2X5ARLTTSdsBQA2m
qd67mll9mdwlqw9WRjRGUMiWHvhc4W48aZqDUDlzZRttUGzY2pHyrK4o0jZQtlqeFJ75Mg8Wwj/u
nyV0Zp6a92FRZsnZmNIst8HbXRqEvO2wDIF2JwB+OsaJ0j87esh+0kP6unUXPT+vecl+6VA9OKiy
I5qpo51Yp2lSzp0YsvDJo7jfE0HggOx5Nv0ss5ze0Wcqntq6xcMyF8r4CG+sDTii2VdeadYfAKCN
hA+ped+xY7mXBLR/gFqOuQ+uyrbqzOa4oJDxk6kkK1JY6j1VONogqSKDEJEGIwHBevNIiEjzpalF
tssmrXl0GzM5pHh7Ca1AjLFLgBy9x6YLhNGtRjJ4QhvBWb8oJkduajbEJ+wPkePYfsqG6wzuF6Ht
lJC3nEq9dpdxbioORQ0AdNMl0fDQhONKmkMaQbQgyYmJD4UBM0JBa/CsLuN8HYPaeIy8NL7DKZ2T
tdT2sBJ5nNoDsmpu0V1BuucRSYeH1MmGh8Gc+vEiCsPoKpENPgAdJ0qF9eYkYsFvtepkL/TEuRs6
8iM27ESao1PH8RXYJzR/NCa3FM7sq6hlqm7Lqlh2CxEzu7EiqGcP0De6IjR1cP3aju0rJlHDpOLb
pQjfHDM82VcgWerP7RC1N2JByqcSnneSZvN+gdG1lzEPVWvFfK4xNG9qu60/2+sJ0y+dBfZ21tBD
58kmB5soIpY9OLRGK5pjjcfqtAyq/tzNdfs40K3fLq7bfKmMiACfpY95rLC1wmNENWLfe5366o3K
vhJLo43IOb3oasL/TWSCUxTzV1B9AuNIbY6WwE85GuF8Mngtk1rh4ZXUcKE1aG7iFCEMIaiYICrd
uK+N2b5K7Cp8V0OFuXTsvvrokPwUdGvgNybQJTSQIbCJtHuMDxGBm8e51cMggot4vuZeH4TnTu+k
lrIuklwJ/p2frnUtuuq9BjZ6LG124KUu6VhYTX7WZitoDzVfBl44w9QDyYO/gJFCgicf8y5IlxrR
/sI8p4xVqvfzTNEaPo366kbC9sNwzs8MMgwY5X1ck8EIv+8uKeLhAXMsaqKx4kPmNoJS2bX1JyuN
nTsNtWQOBXiMr2anKA1EFmX7mDfLdC0d1T/o9ZTdJuvXjRpInmwkpLeNGLhQps07z3WRlrDJiK+E
4qkRgjFfk985P+kLwixtAoy3oWgf3kLyE2eNHmPIsUZ+Y7VkyCH16R1MFvV1GSEWHhcs/PFWK8D9
u+iXSHDt43DF7hgKkaKjkY3haBXmO0FIIIAQzQlvRcyRa1P35ECdFQMYIe6dkbTA3WDpdQQjjTUr
vsqztDJIy1qqa81KKeIOc853rSsJH8ixKln6nuqeKqlxZhr0IvWbYmyeSGAwHkQEaWwYlfENBx+Y
WaZec8NqsTxVZlq3Plpn9HZtavffIJ0RhBuCdztodc1jIbASSBTxb0a7wVlu3C9mrt16nc5q5jrD
t6mWzU0XlhT+G7O+7IaZQOM0bG6MTkZXodMgYPOw+eBUgCCq4pWU9v/sncl260iWZX+lVo0LvtAb
MKgJe1JUR/WaYOk96aE39Ibm62ub3CPSPSKzMmMeg/AYuEuiRAK4du45+wRc39KI+5cGM5V5j92m
4x5fUQl3rIBB/mKiFteciaNdPURApvASCHRT/DsshJ3gfemC/iYq63ivikIdXL/kreGxeXaIdQ0r
T8Tpne9i7QWr3D21tYLVQ4Cip2x5V3f0Z2wiVTs/vDD2dm4NJ7R2sUPZDt2LuGj9vcXfa8VG093k
pPNrHKDlfLHKFks2tYsr6WbRs11o1opRPYBLuFZCZyVMM+UsQ33bCCn2pkH/MYdE4TCsW34s2C1z
BFMCRpT7hrOwXjdT43oi83krqcJ88CO70pZtmtr6tFxWlmTZ2FieefTS/qTmudikXJvXZjy2ZxkL
SXiMnDijPiNgyPoPCfUj9OCs5EJOl7xSzqcq3FOTmha3NKDji0NvtfQt0l69ezVNmfvCvG2Syp4w
TI56z1T1uwRl+djQasi2LGEgVVk1vwTTGF9MmYw7MdUHv6JELBwNoHspCctgXD7Q/8q3vBRURAiw
Ltxg3JgbPSectcCwnKyzPO+OuWFSHRzhLcpLlzDUMLD4soZ6w4Q63pGYNfdOlnUPQ0OxsTOG8WXo
+CGDF4m7AfLgCmGaFLmI3I8wDf1neLLFIU3F8wSAY49cmjAHMsqtynSuVlU6JtdpgHCD6fMYOYv1
IzGjcacCw9z3RKc2QQr+aFRcjF2d9KuRZtJtPM/+FcOF+5K53l56U7XjcuIGXGWcTmO/CfdhEYa/
6Ea2X6batW7CMlxwLZTuY51M2Xpiht153Luuyqgrni1PiPtZ8S55Ckz9TjAXrlp6Q7ZAbeqvhVUT
3Wxxn940GR+DVBJVWxFwq7mt1fiPcZBiaCTCBP8WeC/0nPUgaPm0oQN9ZPNEiBB4Qp83BR2KrnGu
5my6X0z7pYd1u+NS3BF4IMLIjo2BTAw3WFCjJ2iPjBmu2uXcAklIB316Ccx2IXTmBFfdrPunzWSb
eBjlcqf1bsvaq6p1MoYWS4uC9rO5Utc+bmrJjGbkXHC+PNXxlMG4dXTZTAaImNQUmYtVYWRcRuzQ
1HUY9dlrabv+3rMQ4JHWKp5YS42kMaTGdBdGTnOeEbN1pFSl+Wpos/wUjql58YR7ajNqiyLVr1XQ
5degTaqrTsI/6NyqYDlKEw5xrh4qSjavKDI8WJMRvobsTDnnEIGRmgbsLeumJrWXCZkQS1W99Qp/
tT1WtvhhLf5X1FbNOxNr8V50ELYz+AhPogBVjBs23vZiKO9nn4mlmFtaMOkMWii/gR3NODTh0SxV
ejKcanQ3SpgdNam5BVNWun51a4yxhu/OhASQbwg42DRNVqwBCm5CNNtm7yVUvHu7Ccp7P0VHXqUz
N9AsGfvPorPpMsV4/tlE5kK2FXbWbYML4OQB93ogtwVvq2Xi4X1LOeQAZCp4Shi+cyzqgCdKONVv
PC3RzpbCAvtJ7s45VniCH5mPOZnmZeKe4nzqPqn67T+7oUNE6Oah/JWTfiANsPTRu9ll1o/8G5pZ
uWBmu2aK3u285RDuRikxhHqJuk/Doy2N+LEiNbLknnwoKHTjTUomHcmIe1Xt3HBE0YBgw8cjsQed
jJWAphN/ADUcxlX0Tq6IrwnriQY2kYU5MRGoZDVQP2r8NqrjVQJPxS61kbi0BIeYiR+apa7srtLF
6zk3mlJZ9MhhjIx3DK9858WAv3Z0R+THTeKGs0FDsx4BaAFjeOEwFZ6zxCQ94rclQ2sR+bxLBo1n
/rqYBhrdWoXRnnp2HTOPvfKXPQz81KGhnG8zuk74/vsf06NDB74e60mCrJ2JM01YOLpXnCeqvRN6
JCUagO2ESLQoQBJLPnj4x+S+SDPkHpwFKQfMfMoPtYUKdIt5eLJ2vbd4V3PbVw/eiKOCt5B963qM
Gn6/XHjoIS0VbtlVh4uB/nos88k1iV/1S/loo6vB9urk2jes5DGflb2XAxjqkjqC+1yEDa56Cgof
yRd3M4AR+rNv3YFf+mArk9fIVM6rTiVwSOSsSRrs/2hSXvOecO2i/SfzBl2Gv6Iyev77RdrdZ8rp
JV3xYsPz3KnuK4VwTnPu0EI+HkK6BOERp/a0LkyuH0pIPbL1Ev2PZAN5khWfQyY6L3Hr7AhTDhGl
ZbdCgLpJaYjimuLAzUOY59e6HEwqbCWEhhKHNKUXt4lyTOo4GCELIe2eFJadPFnUqhONqMwTO+n2
MJYDEf04mAh55unzsiTj02iT/PzWO//tQf3vPKg2/r4/ScP/hCDZf1Vt/FekkfX71/yHBzVwMSRi
MrKBf8EH+zt/JPB+g5GKNCHw+Gi/Iv/qbx5UtF+yDn3yf/+3YxJOFCBYqboROon4L1lOYYb9Rdfl
yAPnhG9mIiGjXvtaZP7TFpzWcAjgVVAcnCB+AyE4rfqO+xBLwlfqKB9aZRyk1n2C0nplpLF2g5h3
hJpPvdaImOrto0MQ4thpBUnSjnAMtaoEjajeCK009Spsf80RLkj4mZyKtSJlaG2KlbJ5Mb71Kq1c
OQW6Wh2k6S6iEnQ7xOJCYXBwRx8emZm+vJIjLbVoBvrI2BBWMmx7M2u1DFFr3ajydu5sD98AilqG
tIa9e7mnJNzbVGIUa2seh0c7DeF9aVWOxByKJkLdqBW7ro9ffLekxEqreULrer1W+DKt9Zla9bP8
DrFFK4GM8lsXaXBAIhy0VghUFJET+bAaLIzwaN9US6AtplplzLXe6GjlsS4aRgStRrZalxy1QjnS
kbktEC17rV4SGow4aKJoMtR82EyQWqY78aQA1Z0iVGZaCV16SUIOcXTUKmmJXNojm6Ky3EZaRx2M
ZjrUDprcJCrrEmq9tdfKK76cXRmO94vVl5cc18s5LYKWCng22njbh+K6rZ143NqB4i5DZuF14MR4
z6IepEdn9GvHkYzBdazah8YxogcS0N6Vm88804zSaw9x7zfcder0hmTu+BqF3C4xqobPU+nkEvzt
gHBToXolKoRLPpIzpAUmuBfjyH2ucBgkClt5h94J6jeRZjyhMqGKZ5lL8CgFSr9pF5Dd5fcT3yoQ
yGOzbs+IRVT8pY7FHy+Ezct5E/2gs2t5aumIh8BSmfJEWQhTahNIQRk6zQ7g+yvqYWBSEQ9i4bGz
R5G9C5v5YgOyVm7ZGUXP310RgROV26lMiU7mFRkFMrZXrn4CMO5m73Ud8USAqswjK80Xa1dmxrTt
ERrvKIQDEALBXq50ty0sdtJPCxzeAwUXbNc97J+0pQf04wDIfJ6RuX60g3COBr0UtNCBUjtgiOS/
SdR0xx/QWCNMAxIH8kI0q/Iw+fV8SzwT87AxZTzf2TEfTY/K0PzgdYpfvpnj+SLA/qSrsjI5RfkD
EybcMFoPZ94HgMB8QwsDcbOF2Cfh21M+N/Vl/UYnXrpPaZzXFkhOvORdqdkWSV881xbx0Rlozift
GmpvDU795U2cJ6OhorVVv7IMd26wU4PFty9sW9zHC4XVPOaIgjpREty7k5bGjL78VehBTXpyeOwy
d4TnBxyctBy/+PdBlR1u/yQoKv8FUDyzj57iJrLBpjtvzbDDLji62fv3Jy0jlQOeHrsbkNCZ80o6
jSFEwJAQYE1j1YrhDI0TgeWZcc1+GaXeY/SlK+5bL3aPVR5NF4uZDvgGpxI7HoR7qBVv6jC48gSo
hXfNBrixK+h8+YSBnN7AIfbp5PRnMMqWfYnMLLiMjVFuEz6RJNZCj8i1jU42emWCvBRNfCMV8BMJ
5OW7Ik6Mh2rB9QgetHpoYk5jVdGH2+93i6726iGNZwoYujyS/drChbmudNpk1rkTq+lAD0OwIY7i
x3z7YWSxLYqJT/3CP9gBvQVIfmv7O8+SLTedTG5UM98NRveoGmZ15VXvsK0pt/NnQpjXdj9wro/v
EmUS9O6TQ5m1vzzSNKHDiaRnIpa2uEwdWV+V7HuyN3FLCMfTcRxfB3PqyCPDZazseq7WgQ7v9DzH
BhKq+Kqt1PIvTD9PnY77+Ip7eK4jQL4gDGQJ3I9pOd+kUwgrPtt05IYcHSCydJTImmwQ9lXMtoZa
1GTvVzksnVC5WzrNEFXYKx+UDij131klg9SSjKc1fQ1fjY4zNTrYlOmIk9RhJ2y2P1vSTzLw7nlM
FutcDQ5zKREpg6wUSOOfpEfp8tQxqkIVPW4YolWGDllxcOYYSUeCWte+Xz0MOo4Fy2j5LElo2Tqq
pX0Hu5r0lsyG+hSKHCGAYJfnLbzBOuw1NUO0ynQALCcJ5s8M7Qytx1yHxOiHcA6jDo6ZwVBDuSNM
ZpIqYwVX70ATvzUmgbNJVuaZtjNxanUcLZt9c+MpEl5W2azh7awGa/7lzPWl1mG2VMfa3JGAm0C0
21hk3noMjR/zdwwuU9Rc6GicSYJ+RQFAfwLsCbZcLQv3Ax2niwHzMrzqkN2CuhRGDw3Zu0SH8EwZ
zDcsU0nmOd8pPSqwSexJHd5blC3PFXm+Qgf7+Fi1W1OH/Rwd+6MQhQRgORjZIZd5vYHjC0/cIirY
eaB1ABzRSk7w06nrj0EHC5ugCzeZpV5NHTo0dfww1EFEeC4/iWa8NYmzN3VUcdShRUfHFz30zTXN
ksZ1S7YR5gCody5DTlYEH+mZoX25czY9doUz/C7KknVOEpCwugidnYSTrGcIHajsdLZy/I5ZKpvg
HU6W7CkTA4dmncXsdCoTvaw4hVCsNYwsYj1rIEn45Djzjq+NSxpEdM5T6MQnHUHYjJKGycrRzpC6
DW5qVY/v0pyL91HHSn0dMPV01JRG52VTcBVxJ//OoiY6lhp9J1R9HVZVrEqsU/edYQV9DvFNB1uD
74wr2uVzr2OvvkWzeO4gmPImVibZPuKyKs+GM14rl0+MhF1TNV5NH90y8hichuqmglV3cnUgN9LR
XKqudEiXuC76Esnd5TvF24fSuOnjwDsyKeR7y6yabTpR90STXgVSnXCxhFd1a+nQ8dim44FKsubF
b6ihBs8uNxwLOduKESaQW6cUnCzHXIeZUZGNk6kDzrWOOlc69Fzr+HP2HYTWkehIh6Oxkv8QOi7d
6eB0/h2h1mHq4jtWrQPWg45aMzNcT2zlMbDuYzvmHEwiO/vOZmdSscAem3a96Oh2qkPcpY5zV23u
knVdrkE+AK/RoW+a2HVvDkHwRUfCcx0Or3RMfNaB8SbTGUknN96cPryBktd9jZqn2/hzvwt15nzQ
6XPDIYfeUku1gUjLJf6dUmc5zhO0upWC8HwdDjOA/dF7duppD16aAlVneZh9R9xMOgPPgok0vLT2
PkdMysvbbaWq+KuZ5r2jM/SqqYqt0rn6yZymU6rI2gPUjo7Ays5p3FzcyPM2tCdmx3nxp6sow73K
asNIcmuLrAvrgrurdSUGsFg655MUVr3PyzGL7x0/oyPWHroxZqU3ukpzzI2YR0LcmJx2QzOeEQrG
Yp6OUDv85ewxqtCpF5e5t527DEh3UMPq94Z8yooVz+2h2pR+ivupi1Uy/0zygE3ECpZCZR94Gr5w
lr43aBbYlTLUks8wPkQU3m2teelu4ozO4Ux57jXCwmuzOOl2qf1LGlaUZS99TwRa2lRNe9ltI2rv
RzdV8zqz5fLD6qz+eiyFsUst9dXGM8s4z1bXgVLORgQIde7E6Yeje3eH0GOfEVyaS8yosrUjJNfZ
EO9E3aJVA63qY+whyqfs2kD6RdGppF+cUmTTXOcN5QZKpROVLUHCo7IuyHO46R4eyWNo0HTs5e7V
4jBoIwt8ClvTI5qyvfGtfF1U7s8ENByafBqe5njx5Taz9NAfI6H8oKCh/xS5l53HUXbM8XSMO1Cb
j0D/HkxCNSZcRrUY7Mr7/LgsEWySZXHns8v2/Z7WmeWloILtukvKnxxAY1rF7GZAxOi1RiOjapPK
5GdTljz1jab8JImr71lR3+8Gmapda5ntG+OLv7XZPFz6KITe71gXJ828W8hxcUepd+GcTDdsNmJe
uNIGOT77wzhcNTWQtKVQAYGTuS9uc9lASAD5kvzAEALAPcrSaUcbEI8CM9S4R46GdHGPRRh8gr/l
xqFiz7qwawheerzcb4tTgnBNWMIizzuuwS0fWvt6MEf5KPU639OL/Uiv+GFbT7SOLWBPWP/X2ghQ
aUtAqs0BlrYJ+N+OAU+CUWihflTInBUfoZihJPt2F4Dl6R8R7bTpoP/Dg8D0rC0J0+8GBUebFVCJ
1K9EGxiEtjK02tQw4W7Itc2h04YHVPVz3g70kMSYIfzSVHexNkjQd4KSrU0Ti7ZPeNpI0WpLRabN
FbywJw5+0UbA8tgZGRaM4tuN8W/V539SUkz+0MHv9ndD4D+pPjdf4/+6/prSn3+hwf/xZX8IP4SH
yRG7bOOBCPqk7rDr/cGbwlYHXtbBBg3iOiQVxL/6m/Aj+CISCqF215O20M7CvwlB1m+QrC2fwykY
bC0m/StK0D/my3D28eM9Cn48fJAhpsm/CkENrQLQy2R2bu0hnT/I7JFhl67o3a2Z0E4RIru0YzYf
UqfqSoPlAru0lpoSIQ8V24y9b3TzZ0sxX7nGOOfheZrVcjVJX3w1bSE2KRHqdmkOsmdrz0GSht3Z
fTBwgjB0aUgMhq5PlE3MBOYcB4JTBB03QNzZKvbiXlWQGJxt7bMpnx+cb/K7P+LqfSt+R8IvrsES
gMpZE1g8xOiRfAYIefsPnjyQ1XxKoE9CzwoeYDzQLk9eLiDyvcXs18OzyaiO6x7Z6/rWNshcpzBf
0oZU37CXtQqol0D3luYVxXo5Y63Z/EyMrt2Jpp7vPLuQYr3MI6XvgT8by3stQcb+u9vqf0SVxy9s
YUj9ry/A4+dH8pdr74+v+Nu1Z5HhJ1pPuJ7WZS6+/wj+Q5H/DZib5ZHH9flQ/f3Kc7kmTRMlxfZZ
JJI1Q43948pzdbEVfls20Z6nS6mdf+XKA0n/Vw2WDCBgAV4WSSpSx7Qf/vXSy62oGTwR+TcsBoxj
HMmpuZIsmbEvUfPI9l9XHeYOag+0/OJhSWsv/EFM+yshdPLgitzx1lblPMKJn15yYaRX2NEnFgR2
wMayln5QsmbtwgrK2jL3F/azMR2D8Tg2T6ZsIoNmlLRwyqs8TLs9R+gso6ooCdEsmiLY4QGRxzKa
ceBmQ7MuZyveyLJwN+TmvB1WWSC0WTjc5zU1fqvMHKNzwXnt3A0Ukc6+ak522I6fdFq+u2XP0Srs
uGjHSuzNOq3fKbwy1xwufFwf3YfTZha/L8sXGpzslpYo6CAHs67cHW+UcSMzI8JHItQuATzVRus2
hAvT4sYarFLtvK7gOWuDuL01ksR+oRxc0xNqOlamet0BH7nMZPcu/dDIDTePl8JLw6fJm+bbSU66
WzF8mabA3ypzXkeOKu/dzGgO7tDaN21ZtscBNXBtZpRZlJSKHT0/Sa9Do/gI+waNA8v51sNWdNWU
8FiLylA/ulxExznynB31TMVXSQnsdskC60uH3pt10LXUINnp1zDY7Za18PTqWcEIMjqlFYhbFR2y
NA+92/ZA9klkCX+b6qVMy5fG4EdzM8NgnoyK6Aw4VE5e1ZYAIt3UtShhEY+Scz2EU8+CehmWD2KZ
SPSwCK+P+hP51IAE3GEoYB2KBJwfkBIbOqSEgJgArXsjDQbgvYmJZManPY3Dys+t+OLmVn43z90C
UiUx18kCaiBxbJpg4eR6/BQqdrAiuXs3K/Afl4aTPoygrM4ebuZzwunlmlQsYcokGu/Gtml3suum
n33gFnLFk7RfD7lR/wpxGwNFHV1rX4psPHNGSg+TJ7tzHwVo6pM/xp8J/p11UWPsgBVAHcA81OLK
Qu6rVmkvTFpBZ3Plt+FSUI1mm3Ld+DTvxAFeKmeaiSyy6rSxCOYNwxr37I0dJzQ/JTa2QoNKsFVV
2uEV+Dz0tL52cUFxpGp34UghYsOLEqD8Tt0yd9CR6AqHZmUnvyrE820QFCG4UxoQWs/49BePRF6S
ZPCzoKnhwjJoHp8WEjAO5sCdyMzwBUUYZlIrruqIrQNlxAkKoWf+UOBkdzbi2c8cBNppmWgEW/sq
8fdjyxSOjjW+0kbu3Bl5JIgqBdFugNMbr2U+zlcVELV+TZVTdQooNK43FIQm2xmf/B1e3mq7NIzG
vk90sJ8c7L/svy8FfqF9UIzDM3bDCkOzJMCQRdRYiDBOr4wa34pXhkG5DkJ+JQrIyZLbRdgRmRxx
BbZqhqWoMs430bxNx2B5UsARV5S9WLvEM1lXg0DHN+JG10kg2zvfbzZWFLSPaW74F5B5h1Y6C4BF
E0l4Eidv4LJmtWNPxzQqOV2PfnVH3sHAA211sOzrYH7Iu6K+LjtlP9o2HaM4hZqN4aOeDQwvx2BO
k+goYZA/TFljr0PO7M5Um9cc/NCwqvEeMFx7nrM6W3PzNG/w88ARY/Bf0yXvcFNowk3sjOZxaaxP
ll3+Te028kj+wj6W3eCvUqsr11hd7Fy/yXuAYskmSutHQ9Qzln/b6R9QOeYvagUB4BtipgiNE62Y
G7ZP1AsqypXtZG2lXr7HwApYL+JGbtpLf5Umw/QkCxPIUS3jtR8o/9pkbc1mhRtRSFR2E+EZe3Mq
Xa9GTGBtUFHNtqmfDQRLz3/jIbgcaE4xvqysMVbTmDjU8bnDrywyKipz0+rSNb6Fe6xccYoxP+Kl
jLeNVRQbm8pVABKd0dK51iRv9hL357YsLh1riVMS+nLttG19hYusv1skx/BxCpY700rD2y5p82bV
D9GydWO/3ZcuUg5HxGBDwbvaDCJxv2ItrY5i+jkgZa9z7pnFKsrHZN3iyDknhu5PrL3xpSaPsHat
erkAmIA15lT+Gxk2rg3Hr3GbB/gg03y6lslgcMOKMZF5qfueFwq/kIB0bEVS7hezsj7GMnZZdCxP
nN+jtT3O9sFTfg2O04hwaabWhDl0oQQgLC6LaR2ZHsxV2DqWv83NmTdYMsxvRKruxzqPX4zJI8pG
E99q9mVylxXdTAdiE4/PZuw3p9BpxCmm9iDgDhqFB+6beLR689wJw7ksy3A3xCn2uAKrNobafO3x
2XvMZrvUnvAVl0S6B3CKW3OJk2MYGJec9Q1iVVsBonboHiOlERzSyYdlF9DAjQu7ZLyNzvgq8n3l
d8NR7ybQZHH1jTUOQy6oZDeU2ELjnqICG4UGk3tUnmOv5fY9RuNHkpr13qCj9mpRnfhpiaL40Xa1
ceN17X3nlN4DqZInIJ9QHsKoQXlwqF3ojWUfDGLYNp5QTxTtDifMdB/ZouGbGRG8hsZLMB8sqYal
wKVOfWx3ShFS2KzG7qWLZXUHMxRsGk8uRYL5Hgej/YbfdDzjp1IJBpNIvVhpahyKRXnnsk6zk516
u8rJmjVJS+Q/93kyRooSiWlsU+lEKwH7+jEM4no/YA6+xSFmreGl4tdvoq+ALd2aFUqyR2BG9ED6
O3RwNM6J645XtZfHryrs8LB0IHLrBbsgR73lF8mex6SUEkZnJh7yiJfQWznLUkzNKz9zrhV3VZBq
1julcAYrOBe/d12dC2J9WCWn8xxZ7lPR5GwosUVvXaNVe8Ae4S6d8ui9HeaJ0H/aviMToCGFQ4i8
Z6ujoPBzV/jd+2hxXwlN2jJjtCIK9sptMSQfxuCxNpxhloggW05hSAgoj4urqb8SFYQI8milunEL
gqaErbHBmaJ4ygxfPjBU5QAdAx71noUikY55kN1WVW/toXDUN9hEd6Xv1PtgMttrLNwknibP2CeZ
W+7MxI7PgnzNtrWz4RAj22DeJalwh6I8HRMaBHcQCKn/zTKP9ff4TmlDtsZc79V79LXltmYNu869
1jpVSyt3VKVOH0MQBcWK8nqGFE6OHkfHuJErnwXkxquW6acEtPfuE3E3GXM/yjiMNryQX7Q9NrsM
obBaz3RBHufODNZllgPqX1oa4UWTA7O03Fxe15PNQjQHAj+qsknWmD0/sb7aWLSWkUeajzvHC/X+
NM9umXvXfWoWuxFf086Map6gY0SNNfcBFg1MmwCYzUPkGOavgFTqqqfrYzX07BXpKgMxrA1GjB7t
loj3vUc4xEHindFeo07v3m3MQbzV70S/44M9RdFWyKHuVuwBc3baQ7dmadhtmrFgCdSISLw2ialL
Nwahg0Tmvah5IK1YBWZkQ3rr5wQy85YcGzcEZResX3Mb5ulC1u0hmKIhgwSjgqT6mQ6lwn5QyiIs
H8WU5Ll7irwgza/6KQirx3FW/NXw0oH1nKlFZFJeZS0RGZqbCktQYovjaUMmJaeZOonlxuijrCfn
P09fNVmHzzHkFTIjeK98TfVuEL3YzTZERJR8wJmWAgaBAzw9DSporpua/7rq/OrN4cpz8rnd8RMJ
CIYoiAMa7T4FUVOt4nqSn21kWtdVOgVHHyMsVzCHuRsx+I9AkOtVw9r50y3qLqJDfamvgNSMW1Zx
7aXVvRSZrnE1aF28N8ckwfZVzWxBknE4uEVP8RMJlw1Tn72pXEYYe+xKEgBpfvB1WSxWShtybIeZ
U7fIplh6t2xkp43nz5SGCIOfZ+Z1BaFHuS90n9BfQqkuG6LOMuxVYxa0ufOXu4wEH2n87Oe30Ytu
QXvzZzWLcHpgix1vVBan0bofFvN6rmN7nfWU07ROQeEt4Tt/wL5XB7cBT2FcKCwX8Xlirl91FLCe
pjLLHuOg6N96Rk/OTJ26meUSP5Te0u0C/ceOSnr+aNLi9EWTJiCcSI0tHsZJbf2hprY765oHaNVm
v6EDLNsPbLaPedfKSx+H5L4aq3luk9Z6tTDQv8oqfo5KYZ5dKktSdqi0Yzh2TQZChkiygzKvRFjW
D4RJOrmJolqKa7yT7r1Mmg+xtGxXa1DQZOETc1kHhMzSdbrEdBCbWBhvIWgXL5nJHjnI6FIO0MlA
Mw6Wveco1D+hoI6fiigWXF2XqF8Z1xtekdxlLertZmolyHK/91iqNdjx+wYGwQak0vhjYepj4jfQ
vlpdntwI3aMswyK9tDH2dbNZWOUTOrC3HcDoLTJSeMTKkh4TXchMnD89lrqkGXutriCmuNk3jR9F
UC1PScyqZeVbPr8cW9lqa3r5/JJzq7D55I/mesnEcmvM9EIX8EUwdKviIvWc5Cx8rtqFXafVwLuO
dLF0zeS7TlltHGQWWbjRid1z/tSDrOW1Z89huCaMoE2mC4YhELgCyysB4ea16segvLXyrHPIgvkc
xhqLpwBJHWra4Yv67JtwXvvLpybCjndWyHrWpxuYb6iM+aWXUz09LqOB8wLcNQfe/m4wO0dQXjQI
W9T0qLTTeMWfpAV5XcW0ya2dzqpYlP6f0lVd4rLPv1niaR8ZonksinJ6/pP8858Esr+L7/6UVzYD
ExQfcia7GdAunpZU/+xrq5tpzArHGm9Aq3kwru2E7YPiHSmPBiniKH63S2evMvvk5N7OcNudlyDd
CTryhgXuMPVaytiHdN3Sj7H//7+4fwhu//7afEh6sDbAJP0jyqu0VCPNyB5v6rq9ETWzYnRI1c2/
/kOw9EE9YKFiin/8A3j0bnLoVeMNgPuV/p9vFDspqt33j/m3E/S/c4K6xKf/9I78007gKD/Tj7/2
TyDR66/5Q5QM3N9E6GEXhPyBNCn4lPytfyL4jX0fpC6Ef7gC39UUf+wDkB4FKwLImcLj4/NN1/hD
lXTEbyQb0PF9Kn5CgFX/0j6AD8pfVUkIiPRn8t1gAaCs2f8IBB1sagWWZDJ0zmTaEIgrPryMdCOx
BpNiyQRfBznWbiYTPmjQfh7b1tnHSX8Ny9md1haQQ+qsUvUpkOZuF4xP7yE95zyvw5xECF9VbqYq
6lnlLvK99Kh6wKVq32INAPeYqda5RjMMFsqGSsbaLix87GjBg8AzfWmnQd2a6qMERb9KuiR/7nGW
vFV5qoz1ogq57HOznj7QA8sJcJ8xL2zbYxyWU8g9deX0IOXYJjT5j8TIedA6bYlzfyZUx95zTvHh
NBNGmCIcrrVj1Nnhx16YN1s7gNdWBcJZt9QJEHIPMmffhDqECIUzOTuZUMHWgZuKMVIWdFDmRl79
1Dmtt6o3l5uhm8314BTdVRx240/OOPLNBXdVkAEBxcfA3dzPdRZ/2Iltg3SwK1AgA1Y6YPuwDUxW
isF4s5DjueMuX+EEDaYGx3o5CjCnaX4TOOV0D1ePbre538xddaSTjB0LyMm1kgO5N3fej3Yq7vCP
hZConfLnREPSypnK4M73LOaxPusfnBkvBhV43RbIk3OIltoqyBZyVvH6WGwyOs+uyFGl0XEBjHhS
S4En34yJoTEENeIcmKUt160xF88UBQwPIBXRhweLnDI4Bes1haX02hscDOrRI8glQ+M8LtgBemjY
AJVmdz1O0LWX2Bpeinyum7XO4dN03zZXjNjqV4isB/Vh7o180xWcrZQri22NnJVt5BhySED/V9eF
MbW6DnTIP5rvfTmxJW9PnRSPNJv47XuWkVjRuYOG2vrGie9kEErrwAMnvSR17rzYcZneh4vHT3NM
0T5YuBZ2Q5O4V5adKRPPaZUcDKdnyT0D+bd71RzG2VKXOClhYxC3ejNk3J4cswy/kKJEu/Oh77sr
yxmDdIuhObyEmb+MaAJxZbxmsePfJW4qUQMB6UsA5kv+060rJ9Tlg/k2NunJCj2OsE1pyUfexxzL
U5fcCRpbrjtrTk4Ce1q4taoRbTaSLjrYHJcbPq6gypzG1EFjOuCMhn9vVbF73Sh3qLY85uubjAdF
CtCx5Cp/naSVuWSeYipo+fNMjEgY2lRq8n+VtOK+X02hmjMfMSiczOIsTXSpfmXjGqaWbURijRQp
tss8Kmc+JZCNDs3o31lBRv7WFQvWYjJx/4+9M+mOGzmj7H/pPXQQmLHoTc6ZTA7JUdQGh6IkzEMg
MMav7wtWla1S2a723htVHbtIikgg8A3v3YdjKXyYCp6erSK48jWKaFpFEQ0FVm52Buu8sWrmcMp9
wGWHMGFORbfunJmwjSo1b5ymnM4dA/m9g+9spWqFpI8gO+J3ycPF3M6tyPNyHymmvKuUNcfTFI12
efb6zszu/IWhHm6cRvcmxHWFTLfAqFm5N5aQxmHs22enSMaLkQcLe6O1x6PdDqchrrzrmhf5vuxy
tCVTofdNX84XWQfWsc8KuaoDN2b0qIrL2NoMVsdsWjt5htDdDosteYXlBsb0Cm9dSn2X3BDZuOpJ
SluZXXoeshMFNN/JNuS+9yO5DVPr1aNYXbkZaQ+ZhVcHS48gu4xvs2w90YQ+J+zCIK209VpwWXbs
l9VtajqvYd/EGzTvjBHGwbjOtIjo0jmt5958qQQINyLN+JDZ5KrhqtNcw6gzr7LU6ua1IPZmZ6rk
aVrobdhWngN/9o9l0LwjE4PhlFr35tyGCFTgvdrtrTdm2V0nq88UvrRN8xXZX+auNOuHIbXLVTn5
8PxNXP3YcYeNVRUDnp6pCQ5+gt6FOVpBp6AkBq/Eu5bMVk+tra66LIp3M3zJvWUPbKEUEWaYpXwT
+UOenNrYd1J+vUa/0lyoawLUnJ2HdsfiNrry+LTPZtxajPn66t4EmLA33MrYO8jy1h3F983cRlnE
/UOoELHlzUXOc3hPCU4jwIiuuBAdSi5H2H7z68Q85WksrnQZyq2hKKtx50+w59gy46IKuP0efVQh
G7xfUFUh0mw1AAtQBfF8A9yCkfAg2iedkzVsuEzRrDC9uK0heSRyhp8D0JmyzYksLovygcCS6OIC
m1ixj0I0VZvzxuZjCiMTOAqs5Ldiit4SZcqL1fjjnTWF01XaKvveA9TwgL2pXHe2d1KshhDfcOtA
CnwhPkiuIOmwEcwmCK8ef1Mr99/HaVD3gRGy1u6neWfPOsQh5Rc/PBVVN3rcql7357FjTw7/Qzk3
nDHGOetSn542KeU9mv1iIzF9Xdmwr0kstZp9OKnk3SkKni2G76R35v09N2FxE9ZmcYddlAYJxcA2
9bRiv2guIEFn01lZeyy1bd8VwCg3Rj83t+4ovrhD6zGfNvKHMkQy5na+9dLRou/UaOWCOyPBcUhd
4K3ZF1c7MmNatDOLIbppWWEMXnhy1TgjAU6no9fxipxy7R0NgvHE5n918v+PdkY4cGf/Y51cj8C2
fpMBHL/93//z+xf8XiSH5ieBnZjK+U8Vcuh9YkhJq2zBtAXUvHQ3f1TI9qfFzIQkDzTpUiD/UzHj
YJ3ylpobD+USDM9X/RcRbXgd/1whwwIBLmZ7VO/hkgvwAcf8yTs1l103VH6KLV6WhBtlCoJFbpEt
brv5t7Ia9BF1nOOjx3fjmDM1ym9su2xfs8wj5izylXEnYh91W9LMw51jd9FzTu6QcyXTaXpPOjbA
x1raGBmjivN/jecU3aiIwm0EB/Z5drvx0uPaYVZBWCp8iiwovg3D7J4H2QfPCSrXFm9sy/q/g4Y4
MwNhBNjx5kogIh0ZrRfbLLElS90qdPEmlLb3DStD8R3tyjHGw3uThdOA71o698QY9nrTD030o7N1
eRsbw3XOqBkwTJVmrxqb85sTxcPLFEsci7NKfmBjaVCExi5+nHby7xoWr5T8s6140uPpWvst6P8Q
f8IPvzSMS12BDl75QxnfDIYFLdxpWA7EKhDpaqxt52wlWY5mhwMDxPTImFtDxjwUXqS26N6TV/KJ
EfzbQRns1YLkW4UleolZAFmhYji6NejxQzoW8R6tcXByMUbuzXpq7I0uS++hTGIoBuDoCp9MssTC
wouvGDAIm3skD04dfpshZDTrGYYPW+9i6K94D3RrK8rlqY9yckqVgCRi1TWyYjmFVy1wIl7UvMrQ
LTbBDVwGgFrgKPr7wS/lIZ6T+gBEQNGFREG3DtOyqNcOIMQHWYzdSfiBsa4xAl/qsMCCQLRQcSsY
+ZJJFuvsNvXmGhkse5bPRY/i3uudLrhCJ8mwJ9HztJh6/ZCy04s6DP1jRuR01d6yHoPeNhHvvGJv
xi5jnFiXm6kikywr7WTlJVN8F3TND+RZc38wOy1JCsNz8wPHd+GgBdPFuCKGt3uvWsqOQ8SI/jnq
p+w42JXc6nDOFpKON7w1IqSpGNthUzeVuwsNuyV4xZb2TtQhjdcE9/VWdyrOnqWJAWe44GlOES0L
bQDl9sWQ3o/k6d6xhp9F8Y1P1xqdNTijlGs7ORWz8LMJFr7GzuX5ZXQTK9a0pagZqzndwDB19Ki/
hPUUB/wM1Osb6KYPjiJqbqwYHq07IYbqEFViMVdE5ariCSUv3PJPcweTCGd2yeMNuXKu2X/G+bjy
K/AhTsjuXJlNuZadiHZZki+xwMRd419B7Bnb5abIxZXVhUymTeGTZO7cM605FKPpnnXjROvZbE2E
2dV88CbJde8hKCAhcOZoUwUtd6BTSfPGcIlE3CjV22xZI3ZDiJlPFslP25SwMhhJ4XjuIXBsRnQn
e+n2fYdqQcsrT8n+xCamvJ9F5RA4XHvu3ssqNEChuuiEBzOvsx8IbZ+EwTFQBPm3oK2dDaALkLa4
mx+N3ipuinHy1yRWJUQWu+IBKgmnVsCegL4EML/pUdKyVEjws8QBOBYmlUOf37Eceg6dtljH8GRW
Rk0EUhffe+xHsTeJbB2R/rXOUnNwV/SfwaHVHitNgie52vX4iDAy2ZhkSh19ANjg9j120FZm3Xvg
ZTYcT4REO617RMNQgkEKqTFjR/XXLnXqVk4Z2zXm2y9E+Dmf/dLNNkRIFIS+JvRGfec/MmPpr5rR
KyYOKcWZQpnCWUmqj/FuYm5nyJHH+tYEksTkM87u9MDZmDNmP9TacQ69ESK2FkY4bWMVT7vI0vDv
K7NcQz+CL5rm8qbsMdH5bRlc5a31Znr0NCx6h90UQURxQ9ltUSvgtLK5KBcIAoxMNPHtrCILrrZl
ZzyoFGHhewoLkGtuD7gI0gmeX0JbeE4RpN9mKmDcbboYOapc04hY5tYMGkDQjt/vWhWUn+lGgruk
i5uZkPaq+5yh3LLcnkVuPlW3YoDLPxex+Ygqp/ihZqd79UXsPPhyqi6kpMfbmcnzrkD+cj3ojnx7
01HYw5hsbLEoFxy6Sdo/pI6NwiRR9putuKVtW47nyZLVNRGBCqWzK26VcsHhdcwzVDnOD7EovQB9
kEgh7YRU5jRrZ+UyEDUTN1sPmcrZuQQcmUV8K0IAGCl2S1QuvU804RD42HnteEFsMyqJukSfzKKB
FcHIiMFnET0l7O+SFawP9YXyD/yGNob0bA25OuCUIQ+MiJivJdEta203+tEebNglUea3CPDTLl75
Uj2xxLfOGqnSWY81HofCMzPuN5ncu14vHtCfWRhwswY7MlHxayweyUsjG4XFyZvuElUvcdDLac8b
fXpLAJs82omzxMgj2NuyM2f/Yzkau2vfAb/oLl2PN4L+3BZd99mU3lLczrQwufl5xjuN4BYMW/ri
0AvgCexqr+dNlJvsaXWdsPmr2P1ve4GgZraHCZOnOelvQUd0VpTPtMFtyhGcoJYkNrUdo1WczP1+
NMvHcZpgmObEoHKTRkc+ymIDU6G42Mskya38Ux8bzUaCLvgfUeD/T9pqfxSv/17aengb39L0TxXy
b1/yh7bVdT4FJksOH/gGbaTHhPkPXblnfgI8g+hVBM4iMkX2+nuVbFmoXoVvYfwHV+uBr/2HulUE
n0iupki2mGShQQzFf1Mluwu/+5+LGKp/lpYO7lvLA/dL3NMvgAFOvEJT7VkPigEoCkldqnk1CP6e
a11AJ2kceHVJWrTvZCVaj0mSG/cY1+Y93eTcrIuUnWihpqWAioqRIZZYd6GBzHIamldlmnwfrA4Q
XckuTu+ydmqQXjUuJBhSB2EZI079ANhZBpG9+H9GskpB4jHjze8h0elDGPMkJrz+vlfaQAUO09a5
NTB6oQgtUoLjVDe+hZycb76dzCl+PS7bOokHLNVt3uod7mp5cmej+YqgJnvr4nHmgAKfAgxnfp1J
Sl2HFA3+mha6+z60MaOIpnCOMRuiS5x4kMWMNF3VAHGeFqJA/lvr+W+jYxavwq8fwcJ25lNlPRAw
CeL//6lPKXlXoZoF9KiZWB9du3e3jTWxUgzriRBi25IdAzGrDO9qv7HO1WjxqzVeULONzk2cyQlx
oLwsoXnpfrjWkZvcWNBqvyG1Ml4q6ar7ZMb07qZZdt0zk0xWweISx64d7OOkJVlB2fVtELRPXWET
69CgmuRMfWTAvfeT8FsmPfn1pybyXywAwz+vL7jvHNNfbmDWp6bj/IUr34CejiOzqR5QukSvYvn0
47pmPW05053BUIbhnM1UIRu7rZNUJbxtxpU7hVPpeuon82tDeC/GfnecbuPKyU90IO5DNPNvkiyZ
74QLiqvYsMbbhGP8bMdyunOD6Bmjv0UEGDb8vBqHtZcX5iGtRiDjRmvsc5S0G6rIDv9AyT1td+Zw
ZWr7W+UxS2ktcUAn5x5oMBZCDVj6dJrz7eSO1tZE0gr057VowuzkOPX4nia1jUXbHt8bvEBHfy7a
Q9txqEcJIrpm6HddOk73PJT5jT8YPEyKbJLc/mYCqmELELWe2uQZ9q4A3dA6xdHab9IUomkNn2hP
TY0HPsX571fw16aKT2kZzWfXJU3jeQ4K62UGdf09KLCowanCB75CMC8PsJHErkqUOsBoSq+KrjOv
I2i4d0ElhmsXFxzTYbsvyq1MdHaY2wQ+vHZi695Iu+lWUY+fiRcCqKADfRjd5dk0cn0pYf69OImS
X0O4U2eHifHahMLwd6vTP59ZLI4RDHjIjPH9hHyW4QLD/umB4YXOnmvwjfuEfc0F3F+1N4SC0DCN
BKv7fbgms4F7p631O+xVNmCdorJiS5J8Q9013TSeFZ1kZ8oXXzrNhkGYuZdB83kCBryRvVc+sdEJ
cZy3LnhfOqZ9wWd/rpcMWbMDTUr9OG1xPlv3k4n3dOUzVmVGi2iMhIB0zXE17wbe/8uBWiMKcptO
bN3OoPeA1sL3nIbpps1rffm4bZsMuGlKs3jdSlecRVNHP+oiMD8HRqle2GKRa25oeQOggsFiCSs2
2aAlT79WJv0EWdXluqenQXfX95CUZ5372zxIkJuYEgzDf350P+KI/vnKWC7/on0n78Jj9ekG/vJo
/3T5RykUJtIWRmXbeMamg1i/mltpPGS0ldcEhbID86QykEemaAHdqQmba0QdybQP6GHpaXkGcQEU
MjoF+dC85YOHCj3EbhfjIW6jV0YO/DILT+Qo0974bSf+bw/cf/ULOMvrlfkU72XrA6b+0y9Q6Vyh
5Y39+8LT3XbKxHQjmxjdoxeBMFMV50wkR84Ly+OIqRIqdy+omjczMt0rMXoRtM7W5mCe6zd78lmr
jlDxEgt65A5HRvRY+BIuVVLFuJ3/88X/eB//cvEdH78Nrg0facKvf3fWHilKk9G9r3sXVuioVPSD
uzmiO1Nt8SxIqL/OJjXdFv5Q7TtQeWBzqooOu0mHEwDxdD2GVnss3BECnS+Nx84rIQyOrDjXreyr
Wx2o9Iy1dbob0daCKlOj+jHwmuAjSp2vKhr7o6l1gA54oZ72sJWrvT/4tN4ZaNFpgWl0gGFfLJDI
ByOAS6kQ8GyjwPd2hbLjXYP66hVmsd634xDh60zwXFR+hWzPsqbvIlacV1bpGEsojiW2lP7hzq7z
rwI2i0oYYKA2a5pj4UBTqHwedWqC6e7j0YtCI0ZsZiToonL+xx42A3r81rrHmguGpczsYQ2SIPlm
NkrvMjOJXrnzhu9OUS4nyHJpMj86EeOprx1z4aI5JSdfswT2IPfNH80GdfXKkV5K15q92zXMPhkn
0zEfSYJu2eohT8SCDHxObVxgHzcZlL/qb24EisQ/lQ08hqHNYDPExEPrTDn4S9nAWV32Kh/kPY7v
zmdUwQO2+jibGQdgt0cHvvbpQvGL6CTeUYo1bx5YbRBDnEnbuFTHxJA+YcBZAbQT/AM7ajPN1wP0
xEVAV+06CRVhxZNkfp1Hs3ji+O++Mt0Zvvep7xgblhGlD2A6QKRcUY5dD1XnbtGVsc1n8sPmobCL
qNgVImIHFuqyPwS4cjezbvwj2OQnWC6owHz0e8jhLTKCpWdckNjPYKt7s/+GyJgjMq/IIqgBf05C
kwfFU3vwi3QpOZfPlf1b96Ig17lGDrBnslK9De35RTS02IBqkfiZc1KusLNX+zB2uFkzi4BjhtD+
O/KPcsMeJz8x8DAPOixmAzu7lnstraS+Rt7pABns8+SZ90D6rAxW0SvdoAVk/lJmLwp8DQSdXHrx
IaFugQxncxrAHkRPyXZG3CO+WAocwJMnM5h4VanS2yyDR0QNSd9tYfuUJr9uzpFX1AulUY0t/x51
PY8Bc04drQNPOc6m0KyS47hTSMUd3jpaZPbXxI5I7oqF1+RXDOSW8iecL3GX1sZW4/P/ysSSc7WT
JZR5TnZzbVRaICIf89PMjQBaZgSyZDiMOtcucVyfRa2JLZvNXl+QCkewevxsum+pLQ9kL6MeUErr
H5aXB8eg1waC5jL3VgHQEPSQLZsnZxhCnFNeigeGXKgVHhjuwlRSZa4monq6kNixldtE5gZUaPED
+cM9hoYiXbuUrRFYVL9aF2Ne3vh+mdxZOFbowImrWqlw1pePE/V/Cqm/UUjRPi5F+b/vbBfX9OGt
bNARtd9/bnB//8rfG1zf/OShqBaLZdr6p0jKtz65rm8hNgjQUC0yqX80t477iYG2IMzZx1DJK4yT
63eRlGN9QtDEf460Crczr+f/prlllfRTY0VPsVBfbIJ96DHoM34Ns3EMj2VHQJQliLJkzbSHjB4v
fv7povyLTmZpkH96If/2Q0JyXlw2Fvxj6e5+KiY6CDINUbL60OeWhOqmyEzgbbhucqf7m8rrl4XW
x49aTOAMTJko/CUtiUZpkihP9GGCXQAmDeG3ZeGcEDVDaSi+3aEUNDGTdp1VGMx/l4v7l8vJEoqL
ypklBB/ar5JFq9ABo3oQL1k1PvJQvgSp+ptemJvizxdz+REuk3viehC1/Rrw2yJGQscl5MEV4+Pk
2s8qFPW6txjOm1pyl/7jdv4XnxyJyH/9cY5lMgDx0GHyMv3lFUpT6HgTLka4S0D6ycYAVV2HRnnK
3ag8FYPz5ETM7FdOTLPAZrrOSixAIVOIMm/LdsPoEMuJFTObZrmXH9m/Y/oZ6iEkKaQoUPwqFYJC
tqRoxlWZhCtgH9bRYofzFWHTPh5AqFfOUqO1nWk9z3hb1iRN9eUmNyr7JqEL2dhJbm9YHk3PhNu3
59Qjgoba02+TDZkI5aPnFvFLCuOXdVprX6KYkAK3q/J7b9E4Dw4KavLK45t+gG0al5gv6qBHUmC6
EtGahuITxNfEOw47G4ab4xf3deq8ezq4dC2KhNEJyhMTyi8xWYL8iMzbGi7fs6QT3+QNb8pcupSO
ldi4Khu/Y46RR4ywt81Mc4AAut06Vtlvx3r0bggLztchHPqTFdvPviGiU5ak3VoqVMlofr6zqwof
p0ox7xbYnHUoYwpUp1j3AVPYcIg3fk3U1jRGw0GnRbTNzCm5rggSBH3PCCqYxys3Nr18y0uHYW+M
yyI8dkHWk5RS++GjRP2H/8MVa4u0yHNjkr94VRG2Rkc8ta335KDRfklo/W6rWvB9AsJeHmuRD1fw
91i12WjP07btkKZJN7mKStle17gxtxY8MKKGQm6RUmZ3sl7gNWMltgNOzh0ObpNYgZyX8CAnUhRS
q39FqilRxpuzOBvajx/TROptldbkQMOY3yQSZO+K4MXwqI02OtN+tpdGY8aEkX9Gf2W/Sh10jzio
8wN+Y3EtJts7lKjDQFx7ZPogBd+zNn5ls4KaPoe/sst8ezo4Kg0vphdjKbDhLenYqO+I99lYqp+v
Y1YrkplYYe4gSshXllKsNlKPZbGY3HRPunh/lUZgISOEP3epr3akm6PVizo6QaT+XzLqpSNf9jIN
8QlEr9xMzXhp5vyJVnYZBWYIetjAX3XKy+E4YYIGdY14KxoFqqHUPAizKQ5s8LHBNUpezTXTxUW7
WN+WM+8N7mhEsYuH07zYkZzflAEsi31HdR7izLjqYs/as3dD3l8gH9rgMiK7JKLalSaeamJw7Jrn
hdToZXsb7aImmU+TEUSvQd5BIg/icE9UyHg1ZaRc+rAxiXYykj27oIhnv4Rb4bBic9iorks3D9kP
FeNJ0/Gcp9AOdlEGWBPjZ7Yu8xS4s5+82ZH9Ego9E33RmffMjcyDNdhffD5XIyjih7w2kRv6XGk7
1SewYqiUIgSZGgbjJhoJ0ZEBcGlPZ9eGks0lk1GxqaT+luKVDlaJyXYzYCxyjCBBbxmoXbAw7bqJ
lXpm4B+sw2bc63xZR5OS8NQKw6cmViM+TNnWu96q7Tc14H2ok8ZD4oeNNbYfXbeBKCjytjoSwaTg
Ejb22zJLPqbliPNcJHCCMGNvk6TnE3LR591ERU5enx0181MtguLMgaSPgiXoqrHc17Ye1Yr4RwNd
bFTjDI8swNnJOQ6YwfECWJWDOXS0H3TQBdrJG7XgcgbrCV44Dmay2ddx0J6cNjAIpjXwRuVGQK5L
/j2awmytpdr6veW89abTfM16e7htHFWGK8DyAYan2btNAdafGTAVR6+0gH1ioNrUox4/kyNgr6iG
+MlmmM3zuvB4gFAJT9mPMDOKFwGe7xGelXOBcO/BxA3Fmqj7TK0gU9t7v0i6rbdY+sXkTd8IUzFu
c8kWVoGVyls/W7za1WEOWZ+vga706J4mZ505nB5FIAtMO74DnCHFoM22a7gtMbEcBJXNWkr/HQhH
zOI25HOXkZsdA9iwj8zeBaEBabltLWde+8OcHqzcAZrihcmhTynt66lnqNu57q0Hk5wuJY6/BLRp
cTrvC/qLjcLm8yQ4uTYWg9sdF4kNWBCTZWgKUgEMlJMP9LtbbyzLl27OnS8TwSE3XuvpF1XZG1Td
mIiypm1vetF0O2x73Hmznx2cnIFK4XGT8fL8AfadLaBs850XR+rI+3E8DpnNmSGn2veuOlHOFmbm
QvW/1RX/K/L/pshHCLfMBf5RFf3FBnH1Vqk39XN1//uX/CHwcj65VHw+hn/XcUJLUJP+sb4yLbBI
1E9Lgf1Rx/+zwgeR8oftwQPGAupj2Vd5S5fwX62r8FD8uWRj6AGfiUAWAamJAvHXClESQVtk8eRd
lVYT8BIH1A23WIzsdte9MppOUpDpCFEzwRJ1dFNXMwqS1jUNhK+6Y6n6UOCdp8ZTxPq109ZgOORE
hyBiIbvmuOD17stCExmUQJ3xd2U7lM540wGOZ74yWz7iFjCYGEV3nSpK7zw4Ur3nvL0AxfnRWliG
v3YSz98VePmBcct4w8RofjACTd+tOzCna4lV3JQcg1am95Zolxi4SRTkYymTI9BvYREfCkmddsdq
KH9oZRS+qkLbiE7RjAjGTEPWXJEOleCHmMPPBlHvNT9i9vR2YmqX7hvcKCww5qrcwqQMloPIe5W0
2rit6vELXkcEE0gyd3U/s0jCG7iYOixwBrWdGAGEAQOOoC6LY4bp/4unXPnZUjZuB0Fu23sdBu/F
NN8EZku43pDDGOeP6HroPZscKF7htH9i22V2uJ6Q1fPfkCR26TMyXSh4ZiKwR1CkKzRkVEwovzgn
nIg87FG4w4Fpd3nXi149MxyJjlY78+7S/nwJlTWf0HVIJiOA/I1VxIDrwAgr/cb94F6yHCDKdqgt
4xbfd0BKtcfIsJ4EroSueky0j4Is6Os7FCL+esDCiJwr6Kxrxx2sF4MlHzRDadm3tRP3G2og6Ke+
7x+HVGgWJe48bNLe4f1qVT3pZYuNF+DNzh7pygonm7AyR1J/Meay2QVpYezxLuqjwxDnHbeFf0ww
VD9oc45uekPW55p3dbl3NAHsU6+9QeC/HpyO2crqj39y+DpDcm24iz1znZrlB6dyCImdOmWNisfq
hDR9LMhsJ6MzC3eIaNEFC0yZWLuZ6mkAYZEw3z+Oif+dqH97ojJN+I8nKrqC/j2f/3ymfnzR72dq
AJ/KD2l0P1hyP81MgvCTi5aWY9YnxXURC/zjRLXDT8LBJmuCm2PtApLu5xOWtzLnIo4zQej5fyeb
FX/p8llrIzhwmZxQA1kfy5Of5hm2ZydtQGDuaRAIdhC6C/8ykgnCPV51e4Br4Wkwv2bGiC1IAl9Y
gVgMIaIO3aH1y2FvSyH3WCPAaf50Gf9Fu+5af5l/WPxyvIlgflmOMH+1vE3Knd2c+PCjDzG/vg3R
kd0GGkIlQvnIzVeih8YtHMPZpi3JcDFmHKMZwAOwG4u+BVUlLorximy3zewzv9CNEd/MiRw7Dmwl
Xssk6QhtLIaGbD/wmUTuuCyzKMPcQBkQJTojOMCo1RvHzKsu2QjySnMyXmF8tU8JuawofwxW1mD3
CnkfkMY0bxxf4aXAlRWe4PmLxb2WbaeWTjToE/jL4RjYd8Sq9E9hTbE1trIcVpzgBU4+uq+vJUN5
ILDMHpZeHhoDa2WUpAE2dbEjvzopTmBWClIYSWhjswjr+gKUExplPO7A8D2Dyzf2barbk4wzse97
W72nZtLehmQSb7xMXWFNPjUgSB79KiVUMIRN66u+g3dAnNhkDLTxvubELbBA3UhCoYkDS3YGQg0k
eL2o7w0nfDVtymAjBTiz0XmRfGYn1TC16d3x2sAyddF9Hk6M+me1HdNhOse+fiDHs7ht5z6FsxRW
GO5HT8S7IDccMCawH8ImUavJhYvDm5lsxnszyJv7AVwIQTZBeecO2meVbpOLdI0qT9lPWdzi80MZ
cKu13KLTtHYyLMbH2TQnNnl2dZy8xt1jaa52jd8R4C1ar18rBpbLCkocJvoWEjlDY2VrE+CK2RDf
o7txLWTsXbjq8gpGU0sbXZinmAX1aWFAnhJhFiRLV2bxmVWveqx9dJtyFGBSc3qmB6lSfWNX1nS2
B9P/FvuJt3OiTm5ZNDP8sUiYImG03Vpp3QEASwZnp1lBylWTN8lbzm3PyKed1h132kpz6t+bPuZh
NoTDlTuqfls4aYizKim24F2YOI3wkHTV2ezISzLDTW2t4jZNuKXb0o929JNqpllyvM+M45w1LCLe
pUHYbyEviDcrzhJQHPP8fQGuX0sSADYMQtqD0zh4STsEuK+8iZHORHiBjtbgZS09lD0na935pFny
BsYo6LuK1tSSpW9hDSQGB4RyOG+KuIj1Cp+K8ehOCreXYxQdUXStuApJ/XIBqpvFcfB1q1alKOgN
kXgSBg3Sy3bgFK2dYZFyD8C3ZsslHDiInPcSXAl0h2JsH/XYVOclM43Lp2V+7WKMZX8YghEK0uXp
SgLprGLqjWGPZNSm5eiI3vCJFnL3fl57x7xrn8Jk1F/9QRNiNirnGML/ZwgC1WfTCHhMnITjKwzk
oF0hZoFhVsaaGVietnnI2KkaZ9gYrf+lIim537iyhU9WM0gfbjBbOkdWWSPGUdwZIE6GLinPc+3T
NofzMBzr2KuJk+IQgVmEcvuWKDSPcK00tm7xUY4Xr4UTDbYhGShJK1XcoiGB0GIFCdBdANMGslJB
lGODZPfG4zi4YvhYkD8QFeUzhZAExWt3hOYCLL9m1y3PBpxvtfFtjIfpYkH0KaGKjehTZ2MuFkWP
exRszGJcHLQLWcZKkrvUGvOnZjE4BovVMSa8a1M2I6LTDyekq/L8PYtZGiFFX7ySaMu9O5XOhfGZ
MBPclJPEWGl9eCz9D79lTJZtu3MWG2armcnOpRhf4TJhvl3smuQrIF/BwakNz4Bqsdg6zQ+HZ7eY
PZOQFBV/JAKFdhMvaCS85CJcy3qphzK99+epFAfVqvgOZ34Dephkr2JtsX/8UrM/ZdALCtwlHQdo
c7TYURMZSqjSYhquO4zAeKPF6Car2Q5wLuUISVGiLeZWd1D8OOBaww/Od7yiBsmF0gcAxDyTHxGH
pj47nM27bLZJzcqtaStHTLWcDdMxW4y2JGgJ/uCm45znIc+xmK1mk5SyVb9EcwARwq2bLcZd8eHh
9Wdr8fMqrL146JCDDsh2rzpUGx8fG5v35Kqkm0C1bvNLDsLfqsR7z2zcaGPgNKzvJ/sZk2ZzzGgW
7kI7EfzU8t3CrcqN6Ob27WQ0ZxL9OHJc5jhzEGFERmZGJN2K6TKAfVEam8AEq9g0TnYzu1AjHRoH
vkBP1i0CCDy04+KHdhdnNJREa0NcKfO7lj/SwDS+ZIufuoU3duW4kkEvwYj4rd1weB9sPNjAM/1N
W9bTfqlLvhaLV5u71LXXzoeF2/mwc8+Ls1sBQUuYKtntlR0s7nDXTrCBC8VUZdvPxuxskE+E9m5u
yRXZTDhJn72s66qtXHzmzoflfP6wn8eInSKobIstvfuwqAeJP9JLB4t/9MPEDiOlfYW9mT+jleTj
AurkZMOtwWb2fja9h3yK3H32YY23SRTSpBgk9rX6MM8vPfhtlBO6TIlVf5kXl33X47fHgM7nBQgM
Gz6xq9UX25Ul3xOXvrX49fGJYAb1Fxd/IJU4K44znqLF5R9/GP6puzD/FwEcmZXvW/kb/qxXZQgS
QGZhY9jOwuaUYVn2Vzx1Bk4RzPPJGto9YQJGLct7gJHdTZ1l88XxRIrjdzDtjaeYPa1awpzRCqr7
OBx5WYP3uIY9mEAJ4BE7p/+PvTPZbhzJsu2v1Ko5cqEzNIOasCclqpe8mWBJ3qDvDDA09vVvgxFR
z12R6ZFR45xlrnARJAia2b33nH0whIkNDkJ8g6ObOmRslC723iX8JMIH8QVjbfsWhG2DrFkb4Qnv
IAQ5TFyQNcusDrezpXt3JUep6W15y0CjVt51X5raXTVpocAx0ianwM+y4bq1tAAjxDqSMXxwyZbm
eCI/2Jk/G/eD45buXrHpI0qrNVganoFoG9aFdxoyyU7gQkxsD9Aa3WnDNCEB3eO7nL/qwgkep8ly
N3XrA8x0MQddBTJnoU3CBatVe0V2lsmcT2uW9hIvdjC9SCSxD3jF/c8tpH5wbpi3abfnxhdi7YxT
gNCm2redxN9lxCWZpAmdYIDvfqL2adlYd6jpkvKERie8jZUPWrMy3ZSYutg8NkFWmOuKOeOqcxQZ
IhPGdqe/8oLZxsf0n7Lu3/FB2gjCflnW3SbpTwTj3//gj5LO/AfVF/pdG5SLFV5G2r+3yeCIBEjN
sEkCpg6tC1icFWHJiltAxT4ispAaCgE2f/b/i7rgH2CITIThDj+bRSb7dwbh1vshtR+iE2KySouY
CSuuy5+H1NFoENdQCXEcONBGG7pOObKhJjrR9OP8PAtUhszzdvhu9c6C6nACRtV8CjsCp0UVNJ9c
6oQPpkOIdjxB5P51ZfdOz+ny7ugihoI3SJOQte/ndxeqQEa0n91jNrj1K5Tl6e6SfE0WLpNRpEnz
PmzMRQxWo3r59bUdm5v888yZFYb+JTp/+ooettSfrx4BqG08lbZHrPUfSwKf10QepCEYM1l7G6oF
/5oZcgUiafb8q8kNU1IdZfp50pX+6quu5ZilZ+fEXtdtye8q9n0hoQHLtvbu/SRAeTpBfjtGY0lQ
7IKSdc0G8Y5c8oWmkhECyKXyNrFns1ljp7PWZtDi/KN48DdKabJlqBQNRgIEIcC28mwORBymarJZ
KQWC+srvsF+R6qYekqqrdvXsVti5eg4pu7gNCV8IoyRbO6lrfjCYsGyD3H9SExQvnIwtMiTfa6ob
6eK3MxIDJ5isneEwE1C6zg0NfU1jeFlpzlXkvkdesmaHpjqwp/ljlQWlWBlM6a/FCKcOHWf/IRjx
zkIaxka3YkA0DeSSBt4StzLvxgRKDOnRKRo5m0EQmpL2ISRf6N7sYHpuMhRLn4jLJI6wQgS+CZIp
3I7KkeluALU1Q3D1vYeJAR3Wybb10GK5Sf9E5Z9sqx6MCuzNkEqssjHRTYijgbU6I1i5FEExCRV5
BGIz6nOnWQmPczzIU+1cMfk1xwUZZ9M2TjAHZmgs+Vozwz3QF7QNepOcv0chPvrZHJBS7FV3eSWn
XRe3NknCItErl8wbuNAmZTlDZbmT/SjuZrbMvbaD+Gub2CQNmeku7IcBXSBDXezT5YO2yWqm26qy
E9zpbMNJ2n9N/L45aDY+ts+mP8ykreldbyM9ZvOzZ+ZBgzsRStxW3T7oM+sqImf2hLkgenEyG5Xd
mIwcA3yRfHNHc7i1aia3mOT88pvtuzkJGRqsHnN7zrwMbGFKEwYgHGxQ0ss2ZlI9JjGOyhvFyJhd
NotKb3y0ZAmlm02LvQj4dtTGa4gEiAqCps+/VhnKZ9rGMtvbVAxf83woLRrDCSjkBbw9mGd8nzJ9
ZRJeNIewGlyKGbKATlpp51jQPxg+elMaE90q7PpVg2tR6yhUE/RwEB84WUEhFhsJypsxKByBdNsr
WRnbmqn/mfKgmtcUkwit1UCC7uMMJRB+L/liwBuiiqFeXQER2qCti5vPBMxhNmRgjIg2nEUlqdly
BIAoOdkK+upaJmOKlcp06teuJvTPknPBoz6Z9XHOu/yB0n5ZDBM+PylL1S3JZT62ixolt2GHXA09
bnTiYCoeZaStEdpqF+FkGdzuQ596GQeddODdTzRCDm096UMKFOMTiZj1p3Gww44T+EAJRxazE2Bj
VTS7lTmpNzOTyjxnKTONmxBCilo3mB1eJRGfYtMYhd5dlnIKSe4TNYdNE35RmOSkVS6ZRPqFRgkH
4HVO0zrv9lNkR4XesBNY86tQSsKNCX7Dx+S/MWWKGbPhUr1iE/1IZlsBe8ZgrP6q5p7GPhaa7qpe
Kk2OpLxjeoEUoKPCTkdlLxuk9XZxO1+KVa9O7W5Futx0r5Zq1r0Utlgb6ANdyt3qUvoGSxXMTJCC
mGEwxXFpMD5lSVyKZnupn6tLKQ0OmrJaOyJSm2qpto1hKby5ORThNBkoyOtLca4uhXqy1Oz1Ur0n
l0I+WGr6CEIbZp/J3uZjV7+RNPTsTFiShzDMxN5aOgPq0iQw8qVhgKye5oF1aSTYS0/BXboLljLz
c+IMUcudmavrZOlD2LmalkRGJb6IofJo4DlWsqupj4FGGXpdWAL8PaCWKxo+ybW6NDz6FkjyhBtB
ID2hI+JceiO2TY4nD5DxBCaWVQBEDK3FS0vFurRXvEurRV3aLvOlBVNd2jHWpTXDOh6vRSxcjK0s
+F3pdB/+c3D8tw6ODoqfH44cf5qw3nwbXr++/jgN4KS5/MnvR0fLcv9hOi74CgwVv58P/5iwLs33
P86KDFtxTPkcFF1hcSL8YQAg+E/CW0SOLoJLYf0tbob1/kCENJOJlmfjq2ECYP8JTZj07jRUsnHO
ftT5L2T4iuPsIGAmM7EwAceW7aLnqU+etTRHaqsdtibxUduRoMu9srv2WkSmsj+yKeY3tV+QEtFO
VGRrG+yj2Cjpzi+QgYaPfY6GjiwuEA7NTCp3OATYdxvYZhvInNWwJy7TeqBfXX+qhmi41RRuE3br
alSsudTUqzaS4y4tXZIRZIYJhjpNrXzMsHsPaxPAzSSbiBSOazfbGDOZr+4840JIpmCMD6FrabWZ
8oxxhoIHvirmPP9K1dfeprEYytU4ltNtFNVIluiC8tkh0ML/z4C4+cd6li5jAgsg0r5DtmDC+hGN
fVJA4u7aRLTzMWZ3yTbIQCZKQN4gubSRhjtEmV0693bQ1Pehm8X4HPPhFp7EqqGr3G/GpCRWIqKd
QXaq9A+4MKoWlUitoWNgLb+TgcqB97py6puzk9vPfdP0vgZvEpl13x4iS6RqX0Zo7Px9IKo83vky
NTWlY1ZK8hVzatYbx9dlhVtzHoyj+xv9s7mgQDOwLRXNhjQojGL60GGGhFE0EAC5kmTvNKtApBH+
pZxDSBhtl8iMcNXUsSx3DZR/5hbwFD3WGyPJotvImg3mFMCSx7XoegcraKsGv7/uTGMA2dQChagP
Zjda0RWBIkW0Ibd2WB4c9kVCUoXeGRNNIub53lgQbI23pDFvrLnMekeyy3bDqMsV5ouxsz7GHOdt
/WmiZqjk135s+7IktE3rIrr/z4L37yx4VmgHlFD/WlJyXSt8aO/Zmr/91R/lckBN7NkA6ZzfQD9U
fL+veSGrIWJcQncCj1gvqtX/XQIdErpsNOGhF7AshfYiX/9dZWLzgiEzVmBDNlW4E/4tlYnzbgaK
vtmhH4DUmmKeJFH7XbmcznJUdWrJo6DFE2yyzLAeTLSZ5A2mza5uswDceIMrpjP86AmLLPDysopO
hkyjU0enHKYQtjDKmGpP+uSwdF8LeGNMtp6CpqTPnjQCCJrZh2uLJerWqvBQZovHcEri4sXF8rtt
Fq8WXaEIOIkLrppc32EjWzAnVmzKEW+XoQ8sJd6jqtT0Fx7LdzIb7sBiO8eXa9OGIEdp+e8/TIEp
ciTHODxWHEGmOwg+6CFnLJF23y+fi/f9wyPyz4a7Pxfhl+sh7GEfRE7kW+a7Itw2APfEed4cRwNn
3RQXb4wHhsXz+jvJ4F+6/95pvpcr+Y5t+UiSBEN4590n07iBNX3wAvgTU1KbRudy/jf2BAelj+DX
3f3MsvXwtz+eT0gxk3UeJjbqpT/z4+00bYCFzGmOyqNzuDIWPlwHtIrdcBJ4H//+1QRagGABC3j+
Eo3149XiMBgp7DKyNsxR5GeqHr2DNgzHRxXh06+vZXEk+bF9stxPmlhcBDs3OyYxdz9dbOI8mhAR
lR7bZCoA4CRMvTdtW9abQFrs7ORD3SoG39cjZrUDeRJ9syWovPvbn3kxppJZZKKdwCD57mstrM6f
S8VspVUIRTe0xDsit6PoKfQaLFW//tB/foZQPi5zo0As0IT3GgnJSNnpqZSPjaX1fY0bfNMb/IIb
YKQJOQYp275fkVP8F9ddHpMfvCbca3gQuG0YKXuIR8x361IeZ2Mae012rMZ2YHzFt0n9N46rKkXh
++vP+O5aCxMC1tGiOOHrtfDo//y9uqkxWkMSpseUyTdsxNmH+W7K+SomDfn519daXuuHz3W5lsBT
jNXdNznevvvysrJnmseU46hnPVKy0Vc/FakzWJtfX+e9gGT5TPADAc+xyPC42j9/Jsq4Tnr1lOKf
E0NG35/J28qdK1SpgyMekzQtgaXKnkQXjdSC4OwyTn4LCfx315/ls0LUYqGzPMh4NIx/fg/0KfK0
FT3vYehQBlr0J1axNuJz5MzlqY4DBr+eM//Fen65he9uMZ0dPrgD8YN+5buvc4g95iCRDwg/QIgu
M688eY473zQI8vbSaUgV7416wlE805FYY/Kdh+PoVdNXgHMt9A/YcCcy7uGRLuLJiIynU6Qz47dT
1b+8O//sfQq+GMSBnA5wjb27PblwolH7hoHRwvfe5lm5kjZXwUAyQkfsoQxkWLmaM8P3mVeN+ZnI
DFD6DkG+R5XX7lXYh9ERBLNzg8+k83ekcNXZpk5Cf9j/+mn681MbmNxNxK0UX96fpKhmSFBtV4wp
EUQmqcl5HFBrEJT2V7avP/8S6UDwlTGvw02H7/7nJyY1cLBHRpce6xFgQJgunuQqr8UVYkXx+OvP
9H455/EMTN8nznSxFQfhonX7ce+Yg0507pSxnBOqvYmDaNiAbFJrTNE5BK3FoT+N8xVlj//JKKt4
z/Cv/4sba5li+SX+/LgGDjpfQDccCng77z5zIRvD5pcRHXw1yvnoFzaLaR9OTnOMVaPv0buab2Jh
LaSkoiAGpdKL+d+5JMCpxKZPPnV0CpWa7wBXQRvoWvTp65b4QcKt8lKfi6QDyYgx/UEXTvR9gJD7
EsyFPkNkJN85bKX36Lf4+u0yEFeDNFlwYWLZD4Rhe49e0piH3gqs66QCVrAhKtEgRWzU93McOWpV
0O26LaXZvxbRbL5R9UVn1MmUuuFURd+x5YvmVJUtlLEKZuNBd5bbISpKMP46vlzOCMw6zFXVYmVI
wsj6UqnSeR5BNmIyjIaSdCqsyd+LoXfHTUkuXELiRZacAVOXZMGztFhySN9UwuJNASu+o8EKbPjM
HBsZXJpUmGMaxopMIM/dj67JYajyp+5rgHtiW2Wt/yloRxk84IvmeePXH+OgwUSCpqYhkDqwO9ZO
s1P+Jw0+mDI6jM/+8rcdI2GY7IK4pDYdcZX76GCfwtqZz+wzxQuzjfH2cnsjD7iLXSXmfeO0CRZs
jYPiiI3Yc062WSZn+o84xwgWytBkXVYrZc1XstesUIE1GZ+rOueJrOm54/4pLEyYKS6jFRYhwtal
aSZPpDO5H+hpEkJox2Z1R7nsL+Q1XmdM0uTs9RCXu9ZP36QZkusYSTnHBEuARVphXRWPGC6d56Aa
pL0ybO5tCfnkrYhLe2dB4ntFkEHaPD8ajA5RWup7MSIJWfe5nO7MoZ1wmyDf3fiulX7GTsLSBE73
xZpNt9g6y3NYjjXTNgWZbz0nQZ9u9GRxgLFKOv7k3fMs+WWvzxjZCAuNKL3mVd8NwFaEgcSS6VC3
UcmCN8n4AOilshG/OJ4ZgkbwoL8mY2yiSgx4eskup3cQwR09KMLqbiAJG08eVMSFCu/i+zKK7JQH
xTbUSFpQxU+3tVG0uz5DFxePJCa2dKfXs1FL/OVJejQDWV0hM3TXYDHTjWd35tlyKn1SFPUHxxfR
U9z729pdwO5elZ9nrraOIuHfltrf56lGCV9F095MM+dTAKt+RbYdyM8ZkmZObLtpTBp5jm2vLaTu
u3DCj+jKikAe7qr9EqYDnZpqPmVWuEsSkJVAR2uy3JjuJIaCk40dDzceHwvzj1wTmFRgv1sSSDsX
gahwP0nUmWfg8bf0UoIV2vFpM8yBi5bAdnaiTZ89nHjbuWvsq4IEAFPlYt301bjPw5I+ioallGim
VWHj6lUaJg9dMr+Fjf3aKKPbZkZJ9rwH2dFGnXE0zOAjlj5SzAenKdbzhJEtUo39uXTck2Zyuxrs
lNZ0Ci7a9Z6GIbpiChZ/7PEPbBN3nk5JUbIAu8sZqbTnGy91nDMU8PbeSovuZAxksmntXed+OwcN
4IrMBzy/LCJx9w16Z3OYrZrIzipaGtVz7GQnq3YXu6ER+9dKFLyhunAdlOOzrZ+Fdp3dNBYEv/VM
JPDnWO0tByU32YwAXja5DxMCLkj8jLhnfJxrwfmh7pYWUDPo+Zz72tkyOvJ3bk6wbFam8jgVHkFj
+Fa5KKfos4zNB2zF44M/zvPW0Uptl/0H4mTdkKGZNm1519HcItyWMLcj4l6OAnZekyw7cxbJA2Sd
eeV1a6a7KUtRxRzPjdgR/Dj0D01G6YNeP9+UHPN2oTZRhYwD4ifZ2OVtZ/YvfqEJtkSSeuNipszW
MeER2aYHHpLtUP/Cumy6fFdlubhjBtPtPF/FH/osHq8cNW16fJCnjBBMiEkkHn52YK9EK1HZXboe
WCePVSiTE6BFCPr2GHQHPZQ8mBlnB0qEwrgvZulvy1kSyQTz0SwBoiq3Cr7ThMXQ51WWjdVa+B+m
UYd6b4rUgDM0MvysFecxoogPjdbhzWS03r2kibnG2IiHuG/9AxV0COHJsvtVYyn5rbGDYNuQEQ76
iOZu6ZrnkP4pU2DGtyiu8KjFlb9XfhHeF1EL64ghn0PxnyUubQppPRkpAZNWX4QnvlTSAATIYTZh
wLcE0bpfJm129z6JEcwvqm4T1MQ2BR6PAEhT8gCiWOxHn5gbD9bhllwF9zkn/eIOoIUDXt/KjlHW
2gu9Jt045cCMM7L2gxA82GF1RkVhrqMytO/itsDP1vrOdRjHwJUbUpYj0VqbMhjrfWHqZlcwF39V
PR+JhaZdDx1y2HXQ15IxGIlp+2SobLIyRkSUcRfFL5U5Mew0g/rW1OS54UKqvVUD7KPazrlRu8R8
DMW+yCv/k8g9mjh1G18BzAxqwrHc4jgb4fytpxy/7p1R3feuQfQa1BrE5yi/2dOXceOi4RE3VOz4
ajCVUABY9amwZhAgA43cMSuLu8YT/W3QTdPBabsEKFQYHEpG9ccxIEoUSX5wVbdTdM4U5hY3Hsq3
vEJnuM2bsP3ggnLeeV6Wfw9FSRhZ4yNeBqNPL4mc3xe/az6XvPSiTEBoFwpN2FwX6eEVPUJGCoTR
EW/dkPvI5mpiykYxsnGZa16RlpiuzRrdulDpNi/tL6MREn5KDBb45NDptlUcz2eErvWbb1UDwJ0M
XWDIHohUSe9nATAXiWp/Z5lD95bJnDUb3kdJimgo85hJtkvan3juTVX53RfPpVZcmW41Jd8TgwSJ
Pu2KhB92X1Em9cb3lvHAeaLdfpOOQj0bcTS8uTINPsUqlNVqiSopNhPxoAyvBfBtH3xaVVYHw3Pn
E8rkMN6W3gAeDbCpmZeE0AYDAStZu2h8x9xac4rCGmDP/qYvWroadhvBpy4mh3fV45+uMvPsjmkB
QXhkz0D0OZfrAvqWx+myTmCmZO10sKKFES0JV9n0rl2znM2EugWM6NGEQAc7inBiG7HoDvFcol9b
x502nlJQJ7swJ+SqYVPYO2bTnxqdqi8NtdGiI8T4S/Tx91YG6efIXh5lOkrmOQEPSKg0OvGDZzrR
C3N059WwGwNYixqvGZPHT6LSGWnkvOzkTuGzVaXDylZCfo4aN+U4aYaY8dNnDsbRto88olPy9sFz
XmKGqatZs7xGRcRDVb6YokLfQdKpP8C7yfxKrxHY7DAzEYZW4b2HQlyuJg4nG99PyPeqJIBcamz4
p269Dqf0LS/spFob1MmkpvQ1W2V8wNRl75Q3fuuZce6p5V2ssna4y2HKr5kBnOyuJE89HaxVKdQO
pzaThsA2Nn7E42xmk3U1ixIrrQV+nBdOahXs7bnNVwxiij2Yq+mx9QjxtZnUnLNq+G40CPJahiEr
bxjsU0pjd9vRzTqljPwPoUl7wJ4GOEiNVPsG5txb3kN8oMZn1+EgdCKXxSX/KG2x//fArvspu86t
aZ8TWIoPOpnWFNUehrfpdvRMC4Tl5B2EZDxvlkNAaQKCDqUKG0Qd3U1WZ6I5zfCP9d23Xhr1tjFq
vbe8dAkaCj9LlDk7OTf4ZRt6BxqJYDZ298oxXlPP3dWQ/DinhDdEsZxKo/00lvpWAcGCQ/sMiPDM
kkvDCHrulSf196yNX6wwfPDtao+8qllXGWnpZrp4xWlS+j1R9sLs1loufjjDEs/1EpFu1vbbFFoc
rIB7otKxj4Un+w06r12mGrT6/ohH3/tSDqS12iVd7ZUwqAjiUakP2tFfQJgcvQwwQgvKaVzP4Rx/
MLGzkfwngxx7NyrReUbvU6fO3tLboU0/As3rDqpPrkX7bAaDwkLThtukSx99J04O/hjmIMwG9dGw
ZbCdRixJAzXMNZoG44BQYPmZz+ZJOKn/EaBShfSy9Yg5TkChpa1He3TMlnLCD0HV1ZCjtyZCgoWz
5OnrfhCG3CXl9LAo+r4ytZqNk9EUNHRWedgF5t4e7NG5QidOLPqqRZp/V9hyeT27zbNXiPsehK0M
V9UxhgEdIlTPEUovU11COM2M7FXgCHDec85DB99RvnHTq57Ec+AGGbqCkKapx5zsOsmJW5TKhlYQ
59H3LvL4AXJVRgwCJYXkKEIhBd+0piyKeewVFu0IlFu8zDTmWkWfVEyBEBktNUZtCwJkNAw89riX
oI3ms0HYNGhJwgr7ufXMm8wQ6bDtF/hSqXyWpbHLHLAAS3VipdPwLdOANjMPjoVp5SgIYwkPL4d7
FZcGTe4YoN2D1Qnc8UJSiaBVNt+IxfbEuU+GpeQNe2gZCayHDy3++Q2TR8/cNxZoN872vDTRtwbZ
RxToCJkxo/mWT31FENlnryjtTSo5/q3cpLkTkkAycPHHqkEYrNnyj3besZF2TnRyEkFTAB/tmfxj
egTLpOZyvaFxje2Mx+IYedAeqRNIHgAN9vHyT0hRtx9giniPF/CmL4Q+2BDoXruypwYDQkaXIHDG
21Fz7DEoNpn16Mp7DHNuJtZasTKTvt1dGsVNMTFGmepgo3L6xkWZNgQApklIuidvsUzgcoElrPZe
icCoTns+QJrxiqwj+r6j8XIn0sL6WCIG4mifm7zncZJHKarpLp8472pCOQ86V4BSm3nu15PJ54LC
ET01grKvHZIG0tectXuOatT2ShW+3Az5QvRINV0RmpcsBsqiOjFxTdfuINpjHpllyfMPEu86rOPm
leZfujfzjI5ioK9CKTH3W0UIRpC9g3ikKtb1rs/HEaQB+JwbkD7iqs40EzItaF5FOj9dnjsD1N5u
yPgGHL1gaWWh7xPIIJRJBNny/hJCLQxG1gs52NX3hVruSaGYsln8X76riWkxCDePJuXaJX38bFdW
ta+XVlyn4Pj5c0SGQQEdtK4RuMKT0efeNXntcFhesMi8x9gOjW2YQIfB9Es/32+CzYQG8SNMPL1D
qy+PfrX817rnblnexANrOT7KM15oixUK9VU7GubHhBx3Yin7PNynHc99YnC8BqEGxO7SeCJUNvqu
LZemUgbG1dG8aDYZ9SutRGAKbOfDc2/jWA6tMToNSVS/Rgl43BmRUEPgKj9h11HMJsc+OkWNVb/m
fod9qp0Mh8C/oTBRcBaR9UBxwCesMFMu4bMgT9YBKv99WKX2NXWL/AComX9QEnB7UjW3aegAmo55
T2Tb8oO1uzz5WuqyeW2DlEtPqhtOxN9Gx56WK1ShwOhe9QxJ36Qj17f8Hfo+mFT4NJToBjCoYKqa
vvlSmUFIdga44W5AFGf2fDt9H/Fjn/gFRmoO6VhU4b6XQ7+Na28+O7TAz00J31GOuD7X2tPWVRHb
1m3lQA+CtsE776l8xKZiOdybjqD5wVg02IjlKRgbWnOiEbQULhLnPMAGtxpDxVPia/MtNjN4nl5g
1LgpmnDv11IARqI6xSvH+hi63ClioIwnTUHw3Y8aPnDYL8+gNEmy9qHXnRCwofML4EYfDH/h8AY+
ZV/gJcO3wKNOJm/Zmj52pB4DzAgWsB8HckkrtYm3CccKdkbIr9dWN1Q3yPzUU2qOwddmcKPvaT3h
sxVJMYPnY2dyYYLsZuHPMbnOPAEQpqJPmbcgQDvpyAgsEg3uTdGkf/Be/+P0fpqbb//z369fSwg8
RKfI9Ev/o0yLKY1L9/tfCx3Or2n17Z/8xe8iBw/yBSh413Ns5gM8f8wPfhc5+BYJouwfWLYXbf+S
LfqHzMv/hysCGv0Q0NgyFgDeHxoHF/mDWEgcjJFDBgLIH/5GPNL7oQLTBApmXodZFD5v7908aAYu
6vTzoiCItnO4FfOZeIIf7sbdb936/6LtfFenVd/9z3//+RKIPAAEc3zkLaOk+HmUwAhpORyG+jBE
DnotcE1zBSaSW/q/9/z/cJXlXfwwWidvZZpEwlX86nNnfK6nb734e+IEhpI/f5B340k/rV1Kdy6h
9L1v3gOZb/Xbrz+FhY3/3cgjCJCsugx5bJ4MC5fGzx+kKwxCRYdWwjGt5Bd4OOYILRqyOOdafRAR
qapwNFg9C8UW3ZlqN3XOtCXbxdrP0zDuUwA8L3aiHYss7i7byN6/t0U5iA1n0fE6lBDB6kgiVOun
YWcB0X7ELcbpyy9V9jQvrTQ/87OrzgNfGNQ0C4KGPMqgI0/VGg4qk2tMvECY2NA8AHV+ci6aBqxY
q+qVh0SdgkJxHDAL/8rEl898iByeVSLm5Gy2hsf6XeA5NmmMJoYA/hWXaiKwsi82mMPVtQpL/Qxh
ttjATiVA3W+/eHbpM2ssSWw38Fl0SNb2rt1du7ndP0/V7N6PcFv2Bj2rbe3IjGMOYS2Fstxdlwc4
xabGOgdU+NvMcSfYxNPw4Pg9L8KGcO1rwPm1DmwSD+bOOkMx4/dAc2Ad1yq5j7Jh/BL2hEUO2lHU
etFEWNiAh95I9bex8qKPSYOSY4NATz8znBQO2Y3WNykno0Dr5vbfjdadkvWUFf0LnocgQYbRu/fD
YPJCyw1GxXGuKdP7FXMZ4mNn4SEyjPprQrMcEI9w37cRuR5kWhFMT8sG0K8qMuMmi91vfYd/b5x7
9TXT07Or7W8hOWGfJptwG1cZKfpK8p7MmcbvSiYtmKjR/baciKEVjq0+ZC2e+Izh3kTZoPsXZfJ6
5cT7yCY/P5Wh6F5SY/bXZNj7V2WgEnbkMdo6QoIRwLtHII6dHePKGTahbOQO/7G5R4GsaQp5CADD
aI4QMc8mB/EiiAlhcO0DxRQXsPXCtMr6/VgG+SET2QAATavHnnAXas2w48Eg3fG+iHFCkimfnxhr
E6xo1GqLMNu9DUJu56p1rGhT0svd2KydN/0YZtkxY0wDYxryymoilTJCFsppCON4zHAuNR+zSuXT
CmywuIUwnu2TODb3liujt8gXMCMm24hu7DGkx5wnjLQWVzCWEBp9t5Cq7c0cY8Ag6809zY1sr1tj
KW5KPRy9sPHuIsMx9phYnTvfKuNr1LMvMAI5H+EyxqopBpPpCw2IYyt7rL1qIp0HtFD01jOBhHgw
1v3KMZSxrxkHfXezPPhOe6tfd+RXXkl0wW8JIMttrFoXcBbY063R9SH94HC5HxFpSBtLT18LZjXZ
uhumYovdAaBeZ82HkmDq6yKO3SdqB72N5oA0AscQ1j7wK7kXWOg/BnY0YFoXyb1ZtuZhIKbH27hq
4ljvpzhVSrqcX6ycKLK2VOWNQiv/KoHRnysVh7fY2p0nigBmSlj/cTe0lrgabSSxzkBhiL07uEOd
X73OiRjv5UzowJQl/c3Utd61NXGcxiQirvKGKsxqBTEJc+89NhiuNz3ikAMnbMDjwiQeZNWS/gYy
2Y76e6lNv1oRYpv7q8rzxIb5f43qdDS/u6kHqzEp6uSxBZr0VWivO1gDi1AOXH/Po8HwEnParpmb
bt/XIyG8XQPZlF0F27DptlfFCHWPRlKbPGlOfPEqHvAE86NJvE0WwnxipKhPvNv4yQaefJrzub1i
dgBATkQp0l2vMskDLbPwiEdQ7HDXekwEAVOKLqRGopYgA2ihdCR5SryZ5/BM0CWkzA3Nfktmqzz+
VlUmbTDvMKsaWz9SEbgIswjBBPbch6nWZLhSJd1VhWzfUL72LGNDfl8Q0LRPMnNe96wCn9M01Nt6
8P0DsZ3DNyBRemejOrm61ExjncKsDxBZvHZ5bb3hJFiE0Zzdv3chE/K5I1wV0RAF71Ji2ZUnyOWj
NkI1QkaHFv5SBaNo7AL62kOQcxzlGb5EXQcb14qXycxySWZ/dFbowgxrNS9uF6dYGmt5333wp77b
cPbln7rSMbaXYIRLOW93kNjpCnP0dZP6ZUjLcn+Jf6Aij7aptkxIMEu+V0sbE68Mh/1avcLO6Y+B
7wU5wIBMbIIIow+KYtCasxxuQprOVKsL5V9aYXr2ctz+ltHH4Ypp2XSo6e3beJws54hNHYE6rafy
lHUWtYBfe71aeuT6QNIGb9icgJOHKa0CC7LFx8ukNnWXzsxFzikaKIf+6FG86EZxWcKcotMEcn9l
SQraC5C/ST0kXTiNemKRQYbhPiINpXCSr5eKMF+q1VJ64ioioY8ipUPG2OLv5NdvBHtOo/LoNEb+
MoYgQSpiQR4XrPpWuGRUBD2dhfjSP1o2O4x7WHkyeimjR7fHsSid6pBxTEJP6c6Rs/tqlW2xrRoe
cLzn+UnzRK8RcRGM5prVt4w9/Mjct3vqck+/8CDFdx6Ewds+U+FjlTHG8VzEo6n8f+ydx3LcSBZF
vwgdMAkksC0LFr3oJG0QlIP3NvH1c6DumZCKNazQrGfRHaGOFkG4xMv37j23KvYu8vGPHQVpt+pj
M7jKxiLEs7Xs/MxAm+66Dtr7rOnD96EItKdcVgEdHOxtG1dz/rlPaTcFP5TOLzsJa9wBeTRu6Ido
jxAgWWTwGB6SzITNZU/xp6Jv3XuvHKadBojmxeqVeBkaTbwkdqVu+FJhBagjbaPiWNvQW6CHiNx/
waE2H0r4YVuzAZ9G/jxi9+WqdzaT+bJ13VtziVouipIPX5tc2g0z1LqEJVb0UC1KHsTdRP7vpWSG
si28pLvIVWdtK8LAaRfpgpdYeurQs4++DVwjvGDkz9jl57M8uwYqH0241BWuuJwJv72RbbEI7WUI
MRIExop9X3qr10l+4dBZ/ugFGJO6AGkdkch8DDHMc/tnBMtpW87XRk0DLBw9K4e8xp7eno2lLYHk
IVXTDYuCujCroLiVzTxv4tImaJeJt3rW0fbYKxLaku1M5BlNt9S7yoiOJB9eJrdEIIMDsGh+iT6n
hziSBmHIkb5iU023tWz5dMsIaJSsS1oT05zLdAPsDmYyJFNvy7dpuPAaxpSrQLQMwLoMPwI5EOVj
jxJt17PgUAMxELo0hNnd1rQNaXs6A6poGjhqNKpDjYZkh9xXU6s6LbTHvxOn3HygYhYkr2bgYMmg
aXk1O7vCKvZTm+kOi/uxWgIyjCJ71mm1bvOKzpTlxcaXn2IIkTPgFuNI8oHn0kCZYsJ8NLFohpga
b2PUoUy50Ps0qZQHZxRq63aqIcjSpFViqQGhTO45YAO6YXEtF601Q9xlHALYIaN3FPCHR6HVID2x
5w5XfaeRuMj/epdYoB5W5VwHPkY5sY91a76A2eDsxzreL2d0K6PJXNP8iG4I/CB1oo/zB3NKmy2z
62I7V5G27+yya3DeKvOzKpSb8G2oH6zBQiyXxtolE7O7HgzWijzmCCyE9t0lZmpniOIjyT8G8eEq
uOI00k2ml6ycdtg2O9dtxm1JG2YfBMyNCuoSLC12gzys1uWWCjFiUGUTYhupO5NexDptnfyrLLSv
9PxuJ/iBO3MaISRbRn0BUsNcyTl+HMtoXsNzDX1Wqz0XYlgjSC02IXN85mDuR1jYDdChhdkbt3Ww
wb1DYK/FwEF3O2bsdiW2maw4X/AtgqrKdAQrNiPCKriuiigkyicstk6coezE3NwDE0yiz2E/2H4K
d3FeqX4atpM7lw8VungCHUIEUavcjC6jxKnusMNUH7UwLVZ81XOAGhXDuEGiEDOQyWwytwL+Paj5
YMZeSkJF1PtaBKFrU4a1uBNuM98lodM8VIROblEASOZ/U5NvnNlxthMM4HXQRNEetHiyG+qULbme
xQdwXYoGe0eeUjPnlwbZrPR1M9trNmMZWiMjon5K08u2+EJ5b3wihc29Nry+09eNaZf3Q50AkzTL
frwLZlVedIouc6JF7a7DQbQx81xHIwOrBrRHw13cgCz5IiJRj+uBXNlbYXTJfWF30IGxRHxyGuqr
1WRE5o1yve4TlC95SAH7vARKwkWuSUF+1pcvpGPkFS1vN/Knougvo9gV11Hedi8AqWx/6urxkNnh
cDlqKv3aiQSpQWRwc8u+C+4GWeXf8pYE38ExxCvDlBIaDTCxgwEK8QqyAiHk+AVodg6FYK/bwmNU
WieeLPzNW+b7Bn1sUDA3paa+p4N0P5qlLBjqzy5WMPyxiLWSdTJgrKfGmxmlkKfUr3ptgiSqGlay
JEv8pBqyVeVIndvL1/ag2FUgI7VmXKjuJmyreQN95VHLmEsVHc54VvkVjRt3U3jMrVKjemmsxNqk
kKFjpsayhgJFZbwvPSd/LNO8vOrmzLxoGia41PM5+gigNmnl9ppvtaOW+2yXHO276jIUIyNBqkbv
uM+dVhf45RhqsosZV6YWB090Q7srPorZHaVi8joZVvmU1Gn9seqrSe4rDfjLKg7qOAXMtYS4pykl
DWDp4l5Yxlisf/Yo08YxB8g8Y3IYzP57OLrM8GjvgLR2i0uLyvZrUcEiVtj7N46W3szlANILMzHI
AyRHa6ZC5RWBTiR6QnnpbpjihzcJxdAqweXabl3XrhH8OOjTGmJief+/EccKn4hvmrfqwdUwLe3m
A9Hz/V2KmWIjMBc8T01r8eGCJmrg4r5vK6v8YmlYuJN2/Iwq6mHGdCh2kr7rBm+gsU/qmZW9Au7N
q5Y9wLeF8Ic+rPlg61mbrwMHGU/U67t5wC6InEkASyrFPoLaemWmDk3WtOmBdRJb7yeJGX6hBd0y
M9XLlW1pEOrCST6y1eF7gkLxc5BLfVOF3ouYxHipV4a556eYiObr7kHE4pvM3OZ2KDuFqyUYdkOK
+IXrppJrz5vH/dBIrhgRsHsIfVNDf4WLYgXyRQ6ReIyHEtxcD6TabDz4RgU1lYocb2dr9r6zIvOO
PcgzC3J6O1Wzc6iRmK26sXO2VVYEr6WX4jSmMe5rtZXcOFPAIN+GnL4yG6rbqbXrdTiMxYcCrBwV
rnaf53l30bkqvw9izbmTtR6CCXTMGyMarB9GSChwmYzVtsHBfQjIqr4F1BFdZXZqP4gKaRNKxpk4
8k9JAVMuwmKes9xuB9AXEHgn/T4IeoeQZVTFZZeWe/gH2UPHirvqJ0hSnjfoe+DYj2E/Q/qXunOw
wlLtu7H5TECk9JMw4otFIXhgIdX83PKGK0o5eRhJarqByJBS/5bFj75LhngDx+SLhfj3U+t2PSoA
LI7pl/In9t+o+uASWkWyoVsy8rC15mNvapNaax70zps4a0JzXRZ1Pa2spqzsXV1MM1uzqGG8rprs
sci9AhmC8vZRvKj5aWE9IoP8Pk2IDHWArsyjreagz+NXabNrsDMzX1NUsUmqURTMBuOzPPaMJZjc
1xCmHHj/gUzkznOOomYtAvDtVIXZhnbH15a0v02pqwCZA99XNY4+BvNXyRZkSuYru9HvqaEcOme0
ibTeNb4KLxsvRWlbW6cmfAdqZXMbBoY/eFrwI3Is+w4wsnnfTt6PehLac8ir90TyGNkSdluChUDC
E2xaADdQ0O1yr3tTD6OwBmnfhcPKpTt8xqjwtguKgU/aDm6+BVlz7ONxINIVg+Y2PrkT9WrQaMbF
+GTzvN6zH8/PKM3ftKjd5WiegYgf/otzbHKRkz1RJ8nGV2XIkBad9CrO5bTNwirbvN/hPXUo7GbS
c204Nyx9v7d39dapaD8anFjkho9TIvhkJINxrXfEpL9/qCN7knA5K8PEtgdK1uOIR/1qI7V1lVkc
qmiK/irNutR3moSSk4cXJ/OU74lJVn/aJOegpmEZFn040K3HB8USDPm6BFutUq6iiRZt5TS07NiT
nmP2HNt4lvPjhWaEIbELiuNcn5TFf64qrfFzRfrVKgs0cuZqN7lITTqaGe2Pu0oZdBCzObrus2k6
c32XTvyv5oSfx7eIBsOJusxojjr1KhQVcQth67s5saoUXQszenx6/yYuz8PxQYAV6e7ia8OSsTgk
fplrTAafi84jn6DraN1KgC7xKpRWcJOZOsZoRfj80BNtXhJEs3v/0KeeH7BTNlZbhjcgq34/tGeL
yQhNq1maJAoNmk3QdrI0gqWmZ3CIQiowFXXB9v3Dnnr1LaFTm3NnoV4x+vr1jK3Wc0oZc1hZk0hn
5MMTceyzHzo8tR7cnf/hgcUojLcGHpaL1/j3w4VNrRvogThc29mPtVnv2fyDZQykfmaVeWOqWR4Y
+MxkgjDcg2B8fEHn+Z976cz9+LX9+WyqoP+GmZ94iTYz8Eugd3HcWX+NgqWZNNKKf//qnnpoLXKq
JIgrPKhvXhppdTNeAPIuZCjubYBJ11XIEvv+UU6tctzCZXylM/g8dtcKPCm9yFl6fq4CQxIwivDU
tDJEUp25f6dOSCAcAJFGVx6T4u/3L536AuLxyII61hBcx/Izkcif3z+dc8c4WkljGxQ7H+rGR0R9
PTvNXrj5OcfbcvOPX3SeP1DBPIq2fPNweIk7NmbX+BW163XY6+bBJLVgPQ9j/DHSWGGQKOlL3DxE
Kgu1Hwa+cyva21fPwpTMCIX3z6N1cbSiCbtCPlgSDRwaUJE6GMRr4uzrq0xLUP5UXrH50+vK8Yh5
A/xm48U+fvdqtlWuwvRDVtFEgeIoQGmGPFNKvH0WLWboYNRp7ZoIZY9ecC80urlJs9qPuxDEc1XG
azwFVxJ+x5lH8cSROAnXliAx8TXJo8fEA102K+WW/kLOoGhpLy0lH6smeX7/sp24TYYUpo5hbqmO
xLJw//JNcKo8tbwGXMYc69smeyU4aJ2kxSK4Orx/pLesdRco4S+HOipX6FE5i3MDq9Dg0bgvRLjK
R9lhj/UGLFlDMT8pm3oMyH3QgOzo3I3eoEmBc4hqcDa7bcL0d2+2tNGIJaMBngsEX7abVIfOmhCa
j9F8HWTsA0VdWIhFmRaxr+q2mQkA5iAHglPHsqeDrfDtrmmzwX9yiEZ6/0SF8eb14wvOXE/nBTDw
rhytzVkGaMwreq5pG3UvXl7AFhncD8px4tccptehzwhFQlD1qcHrvpOpomcyORcOvqDYZjJr1FWK
mPgpD9gYdeDxijInlNQliJ3GUl6m9bZFJA7H0JLYyxILHeZYotEaTHnQEq1fT6IUPrPtcdN1ePQ4
TrKhhSeviBAkEiQFMjWxXm+8cFwTEzZtBAuMx9UygcV6c6t/kYuw6/0Lc+JZM/Hzo+Dgm0XJf/Ss
BflQU30orkuitVeD4VkX3PXJDxNANlgQrdF//4BvCx7LwqIsbBw8EDyOCx48CcMwVnnpey6xX/Rb
iR8Ho3rlWFW3B/jXXUW0Xh/hnIeX7x/5xOtLNacvuQpIPd7sOZoQBE7UOwXuQaU+Ds5ofIa/ZTxi
VE++v3+oEyeJwIPViF4H/xyXjsxF2W+qvvDzoWEqgqGD6OOqRzWaFM0FcW8kr7YM2ME/mjTt3z/4
ifOkrrJIvUbzRgV99KjLNISNUBaF3wYE9tYjYbKL19tNVPPHZYBYFimCgZftlX2MD6EH1IYYRzMf
y9GLUsW4MQmv5y2yrD9+TCk3EEwhjGL38cYvXpE30IdDn6Er6MfN7NB4tZLbcbSdHY2nb396AYVu
cWKmISAwvAngDOOsKkRWc1p2bvnYeYuSGSIznTaz0nNEi7cvIAejtKE0sBloH3++arQhkdPnnJkm
HiNLe8Ge9i2ZrEcEgWdqkOVd/r0E4VBsSx1OjTX/pxv7l+9KbkWxKjSEGNgStxa9Uq8k+F5mA6C5
xc2Tmeeq0dNHhP+DjG156Y4/L6KSLoZkYguN4ZB61WupjEerSWvUvkA9o968+vNbR+GNp5yqgyMu
V/uXU7ShreC+lamv9f1BZYMvRHobO/qZw7wtGAlrw7EO2AjAhHncUBhcfYpjfrQ/aOZiCAfxXU18
Ed8/mberCEcxALWxMgPOPTbp45CZiiQhy62x6GjR6UFT2v+QhUMqYMdA3Z2B1ZZnVsklOOzNU7Is
HOjbbcgMx2iGIJ9xAEQ0EzwbH/uYebThiipFZu4xpZ8LhtitIrlkhWEuJXt8xvpRQOTcd1MdXmTM
kXcjZdGs7BrkawpdoKooDpayoF5MCMjinCfPBPKAI9A+89ufvDGAP3jiDDxDxzcGSUKUMdnIfLrT
xTZRXnLQJvqc79+YtyssNwZdJS0lQnzelJy5qPmMhGXmw6KFJV4Ovp4aj67szlUtp24F6eqoKgFP
sIc9epplZhUVyYK4pSoLIUsQXUyOPu3eP5tTK5BDCQB+gU051+73o8yJbk5hr6WIh3C0DJLPFAZA
NPVt9gW9/p9X0ewZbXBC3GgYScc7VLzvDrhYXlGVBt+Wa9fEzn3eBC/vn9Wpl2eJEJJIck9kDE9t
Whgzga5+FtvuXaoMRmyB/Y1hS7lrQtv9OmYQdugWtmc+VafWPISkgrqaTtmbTQ+tUz2yxJD6IeDT
rtBwUIS7KnmukvmBF/HM0U498Gx7TB52dpZvmmTAEJCQYl32q7BK97ljy/vRxJX5/sV8w2uBf6Tz
dEiTz5GFzPloXfV6k3RJWu6+24/6cxzp5U5DcbwKEmvImM3JkcxXlwznsoNxqIr0xs6ktY9cNJ0z
JjYGy0m1MWo85vgz0GP0fXJud2ucvPKwz5c3E5bZceHTBK1uj3nO12YSjAm6+tXoPKLaLLe9iKX7
0k90J2QVMcQorPg5HYf2IvDKzxGKjtlZ3JdjLi7oInkrR2kVATKcx/sX8sS7xkybElRKC7bA8Qcx
k/wOhMKW/ghVvJqNbqdXiCmDDP2Ken3/WCcuh/FTYwxvnQbx8e7bhD6hE3pHaR8Y33QaDpvc1l9b
lRW+9IoEk5bTnakwTrx0hsHEjoqGL9abEntoMjU1YcnpJfbHKA6hcaDaYY7RzCsLd+ZT3Yz1BjXG
4P/5ucLN8paOFAXi8UopyAqMG7ctffZqN3j8GrrS2T3d+BBna/isXDs8U/ueupOUbLQBiCvzWMp+
XzV5VzCBirr0NT2s18oYUCUUVnc/Aj3wc4eN9PtneOKbwwlSQ1l82CgWj97APGhERMxr6RO2zORC
NONGr8t6Y6GI/V8O5eF+dx0KRnBdv59aJUXc5QVbNMMrizt4zbg1Zedcxr1hnFm+Tj2jFi/U4kNY
Ov3m74cakMQVM50Bv837R6ge3227JuyW+xeH9b2Lqf2PN0csYJguTEBkjE+OX0BjYtZmtnPhz+aM
xk+OH5q+2RBi/k/Exn9FXJ1YmGmpwyGz6Dxj41ju5y+VaDXj1tMDtoBZaAMQn/buXD+eeSQsfsZR
Qf/bMY6eCU9L0kQIjoGg31iRdVIdQNTYH8zeASKTAd6PQx1r1NhU0MaS8KkENItYiFktYQwpzb8e
NWQRM+kVEwo4yzAANuCGjq2uOcxCRPemF5KAonBoBZVe7PMWcRa7W7VGBhtcRLbLkEKfMCsaC82I
/Bfjw+zliK0KA55GmbfNXh+INWUDNYW3RJxQHZaLOZwErdtoktHeaFp1kWEYvRmsKL8etGbw3dR7
jMu0XXOFSVunV9SsIoSCPuJEwLrjXG2DPrIRC6fjVSmsGMoRYcTvX95TzyZfcWnwnAC8PV4/QZ/U
5EjzbCITfq2n7tWNqlthaTsrLzHVgih//3in3nBqboo92vcMhI7eBTtSRW2FqvAh3y89p5vRTC/G
rjhTvL4dqy3EU9Oi8UePwPGODgNwJLKaySt8ROT3VRUvSHz3a50+MYS+RpCy7m3zc9gUZ7ZM1unj
0qXlirK5Pt5XeBUYrGq06YmUav4YTcTWuo3Q7jG66NkWzQx7nNrO4RGkQ73JiHFkuF2wkNfmcGGj
8reTUbuw9F7bGZ0gvR1hKA9ctWfeyQTbS77YBtFd44QUECRNuPE6w6H3IudNaAQPpGW3a3e26xXO
R5HiKsSel/D7gH6oCBWXxl3yM/ZpwoKHo4v/ns/2Omq7ZCthFzzXln3uVpy64w4AWii3tBmsBfb9
6xoR661NYv1Q+ADEFNOllRr1fWp0w5kn69Ra9Mtxjgsj8gXyrAR75bv2kjFEv2FNCOb2/cf31AfR
gdbHXIF5G1TS309Gr4knqME2+Qyd3DVZCys24y9lSlZd1KozprOTB6NfyZ6F3Ok3Za/TsBgVwJ/R
3znEbgJOgPazQwGKlrqLz1y+UwuBQ9ufrwWWvTfFb6aU5SSoqPwmae4BojlrSCkvZdZ872I0C5Fz
5kq+yfGh2mb3wJZ/aZMy4T+6lHNbZVxf6rRkyqCJzKZxcOdmvDDpxW9KS4t8UdU4vivP+hDrQeSr
EFNDiIHv2g2Jg/FKoZ4kliDsGUEIsur9O33qseU+W7SR6N96xwsjuUGtRn5K7o919d3ywmcyTx4y
Cx3J/3Ac6bJTZPu7WOZ+f6LaQVNRhR7PZyda0c3pXguljZuyb858SE+VrQvalhbL8i959B5ao4eD
A+2l3+EZiVokrmNx35Q2EWrGLTnij3nmnWlUnHqAfznkccGazCJDo6fnPgm7ewIOv3siQ9zuHJpy
OLPnsE49vwuIm140uG16Sb9fx26JAZwnmbPMmOpzF1U/YAI6a1A47pr2bbhe+ADE5+rFNq4Xr4Fm
LMrMBtEfaKMX8q6jl6CGatWbOBZwteEzirrmIZw98L9FlhHT2rq7SY7us2uzagK0ahFMae1ESOzS
2izNH/poYmeBhzBV+uek7G+Q4lRbcvG+x+4wrnJlxds+V+ZDheiaj71pn3maTl0Fb3Hq0uLguT0e
wJJG07bkHVD5VfPF3M3GqtPFC+bxS3qmZLWo8cwBT93ixZmFUEbSbD2+7FVihKqmGPLjGubAUPVN
tftJJ7BIGQhIR0GT/v4L81M7cVQQopgxOUFeF7aZR3c61FTGlDTLfSefvXU09s6DiIxhXZD9dRmV
WfYMDw0OgUA5+dMu4EagGPJ+Bk6FpG+vjaD1zlyGE9edYmOxQAOHZztxtFHyHOXCQbEyH3Sk2EaN
cq6LiLJRJWX7kgCPJlA6+nLmQpxoYqJKALy7rNryzd43nOy5Cgbe6HYOkLJaodghSLV2bdC0e5jL
1oonBeWkDQaRLOG1YiaD80KcQxEviR/HJfriC0eOATObQZv5+7unI41w8i7O8S0nYFR++hpiC/QF
2urCvuTKyIsuQY2MxQpKWUYT2dBy5qjwRIa70Rr1nVIBuImffPlu1j9SFhf7aOSRwjGV7hD12Xsk
+d8VYmyW7GFLiFu0RSssNo1WdH7k1HI7Rb3cuOGlWabWQ2oV0y2vLSY0xYvwErm9d8h0+UkHCnZm
Y37q/JmA4UGXy4T+uHFEuy3J2s7i/LN0egBTihaV+KeX2NCi3fs3/dShEF6jNcCNzmfj6KvJ0Ake
+fJZAkIabaraXdx8U5UevCgLX94/1s/7dvymLd1fi90rn8Hj7X+hOVk/ghzwqwEYz4rAZoXZaxbG
PqjKAcZqZlwapR7cdZM53pimFt6bnQa3xMqqfVWAc/n5C/0f33AG38D22uRB+A9K4E0wz+P3ovje
tt+//4pw+Odv/TunwviLvqjkBRXQSv+Db/D0vywaPGTkIHyFpu2yyPzDb7CcvxyXPQxJPDoR9ZCh
/8NvsMRfWNuchWzN93bpyf4Jv4HQguMFZBFZGh6DVljHHt+T3xcQqfBGRmxTLjSyvI1qP8gAQemy
/xzNFaGp4EQXBPl4xbddrfO2Vhujnay9DAPp17mIV4EdtPnWZKW8aWvhPE6pnmKS0XHe4Cq012Nj
bfPQmT7m00Tmj2JY+eqFBXnflZ6te88eYQSydMtAfuuLqrsYrDbcEyqHXtxNa4phxkBo33ok3rq+
AkghytVMQuzOjki2zoolRTlR5UeKVve1aNr8op+AO5H0vutb0g/RxuICSeLwFteY6xcqzh7NyBrg
EeOuD+kcOiW8nb7em0S+HWDfeCTKmI7zJXBp567wsqNXzJswvC5JJnxKk869Qiqtf4AqbW6KTN4P
veFd64lVb1wU15+hQiOpsJakAtkPpHnX9EsSvdk3Mij8MRbrtLHUfVmV8qIhZHCHDwIddz8AppHe
ISzIgi6n9E4jYncFkS5dGWp00RO3Jaa5miw4QjS3Yy30NSY9ceVBu7zogf75gTYbB+Zm2iFrUcGn
Zj2vIy3BZZLo5TXAQxlta1fTUMGM/aMRY3mi/yivMEnZe1yQ+c5kI8pPbef7ajDbaxlrwSrtzUdn
yqevKu2dbTsSGckQtL2f04AfpBxgnHjt8D5O6oOIE/mlJ2GpKtRnPY/bvVFZCQIg/F7McYPnwY3L
XZIEzjeXD4y6xribXId2DnHBrRbOwdTlWzfPhk0cua7fOk2zqx0z3ijdMLcAx1G+uJjeG9V4X2AH
jz/CUXm7WS8md10H+C15b8S9UGObXamkeop6I3lyIS29aoyuLayItn4NGHu4dDUdVC3+JSy0XkT8
dMj00TEDd0PolHvAXFfc4mYtr7PReIqIsYYobImaKUWZ3k9lTSAT2IJbM2+8S1HHBGuScgTggq9P
Lv1eQwmya9p0Jiy+F2m6nvtpPKA+2iXgmbzVPDXWLhKVuzZJR8B5W5rYdXrwsQWuPKwVoteLNT7U
fGONoH83SR3KTWvkMXSBOb8jPY8pKruwqC+wxDjma5nVMriqcX5Hl5WRvcDTkB/y0t6jnza0izbu
RWDus85KsLgPbNm9r7NQdbwNAzXfzpDx7tredPOvXmEFZI1DLCgwPDzZ1WTdERgVNQxYUvkogjbZ
ek2P4ygrvMNYShOwEZkdCsmRU32oJg2ENKDKIfQrIdPmycxGkU4bG/NAF20KNGHyULS222qMDRJT
v2Wh5LrnQzXvFtKrgwsxDPRPc1Rju9ErLbyplczlC6I2s262LWak+2Ly+uAb0eLt2o5nxio6UAoD
uu9W78sHnlw7Xble3gNibwTki2nIYixlHc0cqQVK8yFyk8QIknPUVqXbY2cbekiiq4CCRlxj4vee
c1XZrykAHp4UnQjDC/YmsLGKesQj30nByM/qUqzH01D5UpFruRk0/HurzggCb1vYKYecs7BxoGLo
yBMAmuU4GrMwWeljFQOOEByxS4MgW2Fhxxuch5CsV0PsFeWt/DufWf2d1pxmo62DHyPFOZSTDLeE
bDq30+BMO1uM/FHPhmQFxK0j3JIuwiPTMPOycbSWbPGyqRfUtzfuE7rl14UnUGXGlHdiglplp5no
UKAR9gWzLdoXcnD3ZdSkd5BBr3Ao4d5oDLskW8iOLoOqkrty7AToBITYvFRkGtUbMoTY9+DyWZLK
9iBogICRLMr6FTrxltEN7U0Iy/qDZDq6xeMyA0kdbW3laEVxI6O+/OBiiLzp0Mt+IhERpgrdoEtG
bNaK/Ahjk04iBPAFrZpqqM90gIWz+lqr+gvfqOaGLpWzG2WgrWOyJ92Vqdc6+0gj2E164j7ZmHPu
hdACPg5FdpGFsr0tO1fbZRpEx6HQg68zrbQ7FRhQYpzwgqUzQGQV6x9TaYBQxEv9aTDqqVx1pBhA
HKmnSznL+Rozg4spaEo31aiSz5FpGQe7Zq8twmnXaYVYTZ0OMxWnFdFnyQDEEmvsfOeAGtku6LE2
K6qnWZbdhXJwlhpNMe/x+tBPTIwRwV6LnXUEP3G78KCg8kyme0k6OkYncpc2VUNQ+sjxHyYP+7Zp
xHBuzSDCwYDab5ijFH6CF+4dTmDHOBdTojGKiKVxFh8pbCEaDzb6mcFFoWxI8DNDzyDbhp66TQ2s
Pk5bWy/aYqwywfZtKhiTuySusG8VXXaT6mP93PMeXvdN19zRhPauXBC+6zkqgJhGEzoxKxpuiJuY
1zYoED+bB9RxIr5SImL3X/b6TRAYHj+kdagE8hn7LayzdZlb+k07RXm3jnnz72woA3vanc0rrJF1
3Trpxprm7r5p7Slfidx1yNFovfvUieZLI0nLLyNWrlU15fo2VaUOVyh8CRpymHEBQvsvJJ4kMv22
sbmEPqDlx4cZ6FvRhNW1Hcc6yZltnC1ff+IKNbxn6KlIMZ2M7kkze/SqfRu2BLxj9/GWnj2sFAf4
LfwtnNUuRXsRmkCQ80UwiHPKMZB/8d67gNpBcEOqI6cmtl/NyaWmEFFCNC+bOr5uZI8C8RgcFckH
mEQoF7MViPkwemwdVcV/T1b/X9+fqe+pr106Cv+9vr9+Bc/7Wnz7tbz/5y/9U95LgjNphyxSJsZF
DP8o1v9NaPP+oruIrwDp3aLjofj/d4Xv/YWCk52rJ5bW/K+ENkv+Ra+Q8QmbBiHpdll/UuFz8N8a
BOTYOchgCLWjukd/c7RrLXSAW3mUAjYLDXsmoUgUV+g11VNuTCAQQvsc5mz5gb/uXDmgJGuFjhS/
+VvFCFj3qNNmR/nTRDubdEbYHc4Y73+5CXd//7xfqXDH0x6OguF28abZtD7eNL86lHhDbUeTrzpo
BqM51fd834h6k6La6trI+tYywhZ1on1oRzk9vX94Mt7enCYyBJOtmHBN7vHxmItIGGiWSnZ+mTnZ
RL5BNO8yGYE6Qgh9NZlRc5hw4bZ7fM6kFFRA8BfIfEwntEVF+QCn3whXP0OnYWBRIoQGyAF3HtOd
MlP+X+gOeb62Mo3qcaqA/0AKamFYYqlVP5gcph+sxCWoAdyAHwkYR4F0aoj6dv0RWpDaL+ku8aoK
ibgkKpTeBYUtWZh6PRmPeG6qmwZC+SMos+mus2DBjU5bvbp5Huv4uAf1gy0MPNUiG56zvlD7NpmK
q8AASQZ5wzXWY2mST0xS6GdUn9UnwgT5i+MUe1ctOM4tHffggzcQOrIZ2mpJu5Zdka9Dgw3lOqC5
Yu1NsnWAbcoWNh34iUdVKuCXE584G+c1Y1cPEwmUCPzzMm7uy2ywQuRjVINJJ+Fds8Jfz9YUM2jM
xw25e82BfUp9D053SQPnO+HURnZRYyPYGlY3PCdwsp/rZHYeuDvmFsU7ETUmeRy9M9VfVUlSYCjp
ZsZjoZ4wppWfen3mztT0U3xnwefJEe6o1RXelWNosV/Xkfoxwr940hv+itKb9sXBgH0VTKG4gMlh
PPZkCLwk3VhcTWXpXeU5zcqNl9R8QkSOO3/l9LOOxTCrtm0VZOuxGMwtiQfph8qJcLNTN4E5K5uv
IuCPYYoBaB3CPQt9sgEwk4u+/jq1vM6u1qm9E/fZRelyc5Wsxs1E0nm0aS0MnFvdITewAjrDZJJ8
D0m2wF5ja/0hxKJDlkJU3xCKZxNZEg7fU10RGgRIh9k4W+4lYuBzPNXDM3Km+dqrB36UFal9ldOb
MpZPlzdq1U2QLi+7Vtu3WqgPWLY4F4e6Y9V5Ub4ewAXkqyEqhu+El6m9ik1xGwruRIA5ZCWKSm1y
tlc5/NGe65pCB5akka8nvNVkaUwQfkEnBMEHRw/qr4hL5+tijNSTSaNsT/AFkJGmTndEJXTf9MQx
HmN4pxuSMEFJa1zbNuQ+ktHLpV4e0awAOa0azn6GY0Ce7MydEA4ecWHw/BMCXH2iQgzYSaefRq3t
yXlq8tvQ/QEXnR1ArOVOxAAsNy+i1v4MTKz+aGJKfw5Nnk2QCmm8N6GebITIPotADkQ7yIqoNJuH
ciHWThE3CmBStwtqUd1W5Lfcet1o3/bUn49F3Faf+n+xdx5bdhtZl36VXj2HFrwZ9OR6kz7JdBOs
pEl4IAIuEHj6/0NK6qaSVWKrxjUppyLvvUCYc/bZxvObF0wpWK0B9letHTcvDkrxc47f2v0ULvks
Ro4tblir5jXBORYZj6MN+p2o2Lz/uDBlE3RNZ9xNWtRkImf5fAkLo3sUjNnudNNbRNYwMiCSw8JF
qiQB2VdmdugbO8BnKKZ4wwWJ7LbSp6J2q2IIlowh+WRlGPngCBagC7cdSdGOcZP9CLnCKvznsalV
/zVrB/c5o9YqksPozLWLjGo26i1CGjVcaqli76QSZ3Dv8FzCfced9GcL06914w9pvSLaHFmQnP0d
69DD0R7SDeEwU8/RNNRXQ0OMC84f0ck1ipve7IzbxizvDG+4citR7fCG8G5n2qGVFxDN0XoJER/x
FX72pAIxwz8k9pweK7v43EFM3A5LRs3g6i9ZSGCUOw7fitSujkadfNWDmx7TGb5XbQ3ioqlGtS29
cSL5Ium/WfjJbJOsO0+9jHeoCS3cuIpoY+kW38PASyApJ9mVS699SeTFqNctNkF+Hp6Mgq4pK2U9
r0QUyyOAICpEYyKuwET7XGUFnIOqLN8SMRMtBEeA9qxz9Tpy6ztdB9nWrozonOPOdwkFR+FIwYbF
0sk6Zxod6hCFCXmIvEjbGs2jScLKoQowDhK9E24bZdhr0iHYlvViYWgiRLKNyjwrL4sOQ2LdO1Uc
7RiedhdWHTnl1ubZf+2EUv7aY+yEMmnmHTJY6McDVj0E5VmKPK0Yu/yOIIXaNgc0WpEFCyLy8f+J
fRDAuPvqNGrYJ17CnccFHu5wihlXqY1wi9Zf3kG/BHfsi26HKiOdINmBWEXh9BKSuLhSTjGd62mx
DiiL4hkXgiZY+5Ov92Q5EQMAYzXcEFEHe3x0HSpEB66XZZMqMYDHHuER2CSQc4gAuRTC7laCfXXp
lp04E3uFr51t2kc40d3GSVN2VbfF91quagaqK8I+vJPw2+nzrJx83S7eZJDMDqrcOKPRkNPhz6+i
ND2m6dX8SeREWq+tLjpMsxcdqyHWN1nhzJsxHuSpqIS79u0SNwe/GFelSopt5wJeBR0UkiZeWMVJ
i9ORKcKdNEY4VEuimPIcvXEjJ3+iR8UGy9Rq58Ya15VoNHYSl0KEcNVtaRnc5Zi/HrPMmZwVyqhN
YiTRAy6a1r7MWPG+06THcJzibaRi97Jhsk+2jTLuyIILryw569OS4VuuCPbBx1D6bfXdTeQV8uLg
IprQta5dpUjkKNGFQMJPi0tBT38UsKnkOkv99lzOsfM85IF2V4GnkN/ZquzOqSZ0aZ1bufld4BRS
blx0B9PGzM3xOEsZrUVltAARpfesyiEjz6zI8gvQ2u5r5eQ+CWGdO8Kws2or8Z7x+jBxRCg6LHKa
GpY5nWqxC1Jv/NLkVrPuS7XUBULeAi6WG8CFutmGY5WdjWnR5eE8lAcsvyo9oo9tLyLZNS4KOogB
K9V4GQZEYdyt86zxrrUdZwf6WvHFFliXEwGli+Xd4Mu9lEh57nAPLSFyudfVF5FN1lkIqg3YGSsB
F4oR2c4sOi4c1H36jTkZbvDaiO8ErCL2AOl4F0FsiniTeIsbeJpV4OPCu56xl7szGiH4uZmT7oYi
K7AQgum1rijy0o3rT+LLJAbYaylkaky9uJ2RPcrT78WXzGzrE2ZQ3TcS4vNwY3spv8+qlmnxpLW9
pQz176dCUpYtBSPGdaNbbPLULo+gc/VFibPbwSVkfVM1isO4zcGwKkGqzSb1Oi73qGqMuzqJhofM
dpLrpKLSqD1fXCXz+7eI5JNjLLaFsZTLoUzu3FuPNzDoa0B5Eklp3XAM1t8c4TPlMogb5dYmgtFP
OIhowvk6i6fcPrWM4SHN8JxfWdIIayJQWr1PKl+fzZGYv3QYFeMH7vKGYusZHVm17vRS/uIO8Bz0
U4ndID+BwS3CimrSbwiJs/00xw2phVlEHoXCsVJ78QIQC6fEFCKSv/fc/5bCaf2rHmIZntAvwbv9
SefR2qTzJInRHxLDlqcYisZSDi+4Ri5bHDeX8t6R4Wbkxbx0usUUStU87KH3ftXQWB85KgsJZvkm
TKjIG/jJ7WNonKbCRr4/uBmV/xqLAe868Ht7m/R4S2qXgjCNeLJ9Yk43QYKsMu88jMT65iWJaxZm
7chT54z6XCshn4bBda9xfZ0+KyruX0xif+IhLF928VqA04v64ieXEKazRTAaTncwsiVlriMkQws2
mmnl6bUxsOq4ilhg1siKxwwUVTH31BJ01rzmgro5wGzzF4m873yLvza+jgeXiuEcXC5yzz9M0hJs
gewow8+jqhzCnuAkL543g7yYlTHu23ZINxzN81aDtzE/GaigckHzGqTLNkXRcZcrV56QTGMRHnvN
N5ExWQr9BIyvx2g5NtpGrmTv/Up9AVfip2Y2QOKx6NpwMV3IofzzH8jE3gCwVWpMECbMndY6yABn
ZRXpXUO6IM8S5WWUOsEbIbnjIQudZGdY9isi7Ee8N8HOPMolw1PJZkB5ezm2tvs8CozzstkpzqZZ
OS82M6kJqwhRj2c86kISUqxiY7rMQjLyRfYVR8khiTBTNi0GMe1UUa+WVXRBAUm6zOToM/x0tWkl
+sxmOWEYjhh3I7D6veEFmizUxAT4rEF3V07HGYvjC3WvakhLHzjACMCgZqdZpi9JCv5Ps7uskBa/
WQYtS60+1bO8rdFlcqZgo7Vx8d99iohPWbmMEu9dolq29hSLqwIK/UU+kHozko6K7VU6PiRkLzPy
A9t8aZ2h8E99OQfjhYxVwkPKyO0zpq6ftl5SpOZ6EE5c4s/m5AOWhBh3G5274QfV9kMTY8gM2IoV
YOAzNgChx34qnpf/IaagjzdmBxlrHWcIukZ0L+D7MBg73MGcSXAbU9O3ZprXRMql/OKkjprtxCEM
UD9RygcT9raGpsinnTZxLaER6UK3ezSxFlzjIeetO49sznUVkYAytTRuISOqLzofil2b9dl+GKmu
zEKxIgmY6TdMIIaHPitfgpb+kdxR8Ryq0sk2rV7iEJdnFy1WZad55uFz6Rh3+LY5R4uL47ZgDLtn
wMuhF3p9eewJw3udCAd9dbVFbWiXtr1i2xY7pw/bGzrR8EJLE3RY0fT7Zd091oSXPk641R3NidOo
X3q7Oo3KNaDxqNbuXE6EQJVq2FlzUh1xWqVrqRlZUDsFt5XTDg+mReIskSnNq9e1xNG4dFjConve
AMNzA/SN1T3aOYCSlKW4Ik0Jq7XY5TTp4zrcOGFPZxS7LoZZINzskc4c8KyfLP4hsL/82tQTT2VB
tfEe7lZe5s4HeLLyJIUElbMhzK2maLlC04rj0tMBAFBlyyekjuGFpYBZMAOPLhJLtKdMB/WFn/Dg
4BTqfQ2DYd0wyXqA6kh7r3S2DxcECCaiuKoK8KEgo02GdDi/hezSeZuFs3gu/OpmnALxhXgo2m3T
Yz5eu9hVqhR03OUvrY2lcF6+9eQuUZsMblkYDby+C+2o8mgtW3VaznezKNSGcDnxwkSESIG2yrHr
g5O3HcYMZGRpXrOJocsmnVx5a9Ytb6bJKUXe72JRJzUOTImtzwWqEWYXrQLXcbCgA1jl15WBPs+J
ry+nEXTtfRnaExAMy1uah2kw9KWbgHg4nZa374hP7bB88JoomYOBnGCZy7yntrJD6VJQlfAYL4bY
h4C9wANGYvAYkF0GawBHHv0C5M0ZLtmFABBSafrWhkSRzmy3ej3phGJELfb8YQJ6ZYqpuJMCiQPZ
UUW02Kl7KNWC6UYOOMjiXcsrTpRZktrLLzLhzAPizGxBSNNAcLGfAv8VJpmwAzltUc4SxKjaUtsa
P/g1TltYzBdYZFPwmC3AF6RJOF0gghj0yqfZcQHKvF7JrzA3SE42e/25xtpyFdttCa+DRYFjBcca
HT3BVQtSsySYrUJKDeIk54y/qbIBe+TMEedYfPw7fvN+SU4F2G3dpC65s8Z305yXcjkweH1lRbEk
OwQUvy9NEg93wgUaqhsrvjOtsr4QjV1skKCHF2HfyafGAkNjcgSmhjyvvlBIxq9Hl06L8J+ew92w
u294UjQvU0Kx05oyulAB52yjUh5h6pEgbzJwx7avYPTc0T5tO5/yvCcC6WJZz7JdjmGMCTpizUsQ
ySgLqHmLlj/OJaoZmVHwpQvqTV2y3AI0aC9WyJJw56H7NkhyklIrTq4D8sF3VrusH8xJcRsFhyx9
fk68oF/v5W0YgZDi5lrcVWoERSI1duMzJ/70fjdYPRDwECZM7DjywZ0AUUfDc6+DxPC4KlQUXsiI
MkTqwv6kWuKAogofc7+hEnZph9epn1ufhI//cDbwIrHYIiK0NOsLciTqC8+miK2Wd5BSHj53HSqc
XTs3FOcKngTWaeODVpTJogCfM5vS/kTSOoct59gT7tPiGYk8KVoQCNfvkODYA1qGWDjDP0kVYVKU
nx2niVjT5hS7JZd+J5uJ4gQ+zapiY+Mb6YCCNiWbQptj81LaBgC1AjN2sphWoadwdjA129iAy1su
exbP+zE7BTwNkCNiuBs3eaSr10S72tXST5BIfoIYMd20gDafRUDVbswKyGLsRh6myfGWjuyjgsTQ
R9MfBT2ew1ozzPhuUuBldjlV2bF2PXlSogREXI5KDBnsbVs4xTVJHVBN/MwD9cK/35ER90MKZMKe
bEGnGeovIaQWo3oZDN+DJVq656sz8i/YuFlEE0K4l/iCHTQlh+zm8pjXbLJMZOk1Jv4v4+jx1ObA
cI52mLJVxoJn0Jcm3dCo5BNVSe6uhoksrhVuoBF1y+BlV8R+ccgqMv8emiamgtSjho/AC9ch+vjC
BlJ//6/vG1NXOVeMQSTvV09xpwoulWM999MNyRN6V6V5Rvpgw4bOqCqTwOOQgUuYXLsigEI9Q5i4
FP5MR6YCTQhM8Ta4c+MThEgD+w4UByS9uqRY3KmlCtAT4+wNGdLDHiCBX6yOQZnjHRm6z8Q6ppt5
mcT0ACrbwSMNC77BEJ76uP9Dx/TfUeUvRpUOdiEU5v9+VHmPsXH6vzavRLq+/jiu/OMP/jGujPzf
sKrDkIdSHwdJvAf/77gS6fBvOCEy0yJmCo+XhXb4Z6KU99u7zUboLJTDdxpjt3zc//nfrv2bi5gM
R7hFlvPOVfwHgVJYE/61F2FOaWEZaKJAhf5qYv7y114kMru6j2NpnF1g+NsQd6jt7LbesSrnYhss
JjcmVKg72qRxHzbuvAWsJxHDCuHsFY36pLkHzk6HQ6ol+/BQZOboQb7LaxyVrBxssE63RZ/cJcI5
uAVaqJjrk2u/flBDcaNstwcAS0ISl23SZslFWsedy6Ve1RRvhNEyKHBL+76vaeKEsBnzO0l15SL2
/lQ7OOt2Qe9umOyX30xjWOnQ+Zw3+RvuQxIm33BLRGl/lze+t5fKI9KdFqC6A5IfTo0I5VkH6Yg7
lqzwWHbmbJMzpbjQxCocK+qAbZ7P/YmMmWjXd4ODqVMz+1AVTfOq9bHzWGEgH2/GaRIVoUVQLlba
rDUKytakSnHJcvakd2G24aEs7TthQulx+si6rArrzDFXcehHII4hbX+RwkiUMox3vSkqIptcEDMy
43D+LBTpxtj9Yp2+5mVV57l3Qds8IzhVZJJgPx8T68esYzfZyVQDnsGDJcloSrZ4ad6D/MiN0ulD
pC37s6o8/4iefnyuLRy6005GG1M7TXwlWm2bhEYxdYFQQWKheSbQwZnv69bh/t9mqgmNr0U5wVch
b34wyGj3u7xdDXXTkSLsYQWF134v+1Xv5fpOOnV4FSUROYsqlJjfceVKta/srj3YgTftg6qu61Vm
ucH1VNX9nRH0BLJr5jxpz2QWcGPVJ5l3AZ3NBLqcMGE3itmgrhqRpK5yKH5Xhs5IzdgYcF2Ted+I
dm7byyYvMyPFMZ/ZYOCt+Iu6AIRzpOOsTzBCe799pjTz7tqZPKFiFWGkjfZ21ZKylKvbuC+qfS2b
MEhgyeE2rXZ4/ZvDvHdn0fZ39A229j8rc+jMe2PUfpiAExP2SULoEo5l72DOhBO8k8IHwp4uSYjU
Qu7I9qmHtVWa1mMD8/JWTXKGsp/X0t7ZmZXju29gE4ZeBuswY+i6aAuhz3jAkn6xkZ4DrM97v5ou
C4tp/aqOJJkQiZw34OvxXV2mhlhzkkj4ToVIH0igKqorI9e2ta6ENqEbKn+EehUowpVk2oDX9HV9
Itw2PTR1iQBhJpF3rcJB37dxGsDUNdrpsSDYmkmC9J0Xmbr2pkyq5JpJrLz2mSSQgi6IwEqtWu35
AublbHYe/GNp0gWX8wGLInHjd239EE20KqtAkv65cnW+QKERmYg21NRjGvrxMRSBgbq5g3y/SvrJ
21iG1c9whOqAV47yaJV7pN+BMqVgp2bX3w1jUN9g+pXsA+nCRBy96ygnzycuxXSmFEF0JI1kfn4/
5f97If7iQuR2cKGz//sL8RJb/9ev6UDAdd/9eCP+8Sf/jFiMfovs0EdB5DH+scwfIxad3zwcSOEU
h/BMXM8BOfvzRrTfaTpcpYQpLmbJ3KN/XonWb7azCEdBdX3KchhB/+BKhCQkfsQVSfTDAC1A4kSj
xLf7IPGJHA07XBjiEGblWwr2tcdmPl5lIdL7H57Ozc+kmn/1SdwVLv4mMEB+UqSXNQaNC35zCG3S
VKBFv4i64VKJ02H9zz9pKRgwLwiwtwqXb/ID4Jj0Rjy3ohBY1BYD0a3mdTdWOVrs+eEffxDIOjay
izjI5LP++kEjOpmo4Vg9aArcoizeYiN7y/n3/+RjvEVXyxv/6R3h14jvozcJQFoVbaMQtg1B3eW6
mLL/4NGxVlEE4YgHp+yjUUcizMol6USQh1m1F5M50I83NqBInf/iR1HtfVx4oc9AHYatg+HQR8V1
MFaQSiIlDqki09kf9J1OpgdCch7ESNrw3z/BBWL+sMpD5Fu+H+ADFEUfvf6IhG/Ym404MHtj6kVv
dchJEV81RvZqhoxvMlK8kEGQYff3H/wvFj0+JIv577uk8eP28tsGeJhx3gEsvrkfWjJ9vIjcKzxr
nV/sr4/UOHYyvs1ovBeMneLqg3xyHvJBY0gpcI8joLOCOLSF+R7f/wc/6IdPWcD+H/bWQjkcDVgu
ByOayGNrp4exUvWpbv+zR/fDJ304mVRRpQ0MMRZIOeiNP+WvcwMo9v+xvcyf3xJtRxi+655cfESX
tfrDj6Ki9MKqERV6OLvZCHOk7NKCZnd2K72N4KFtrKi1dsT+eQeznRoqZyeiuXfrE0RB7FfQKEzE
SOLh28JM+fo+Vw3y2DkusbO7ISjeNI3PMZmt8VIEXQxZb+78FXRnyQSQ/4tO42oL7m3DFyN/hvq6
utVtZD8WgY2GIM7jl7GiY1fV5B3igPjKRpNJpnLWcxFMJFl2eoDxxRSKkZ4EbOl7TOSGoqy3yDTr
e6Kb3BP5MuqrjDnlrd7nuxOCc6tztzmrsBvzdRqEabPVbml+yVH5YI3F9zEQEL5WMT+6GHuxa6JE
XMNsaTY9rqwIsZ0YmY41lBG+/dT7e59orZ00oYfkkhGz0QpjXZn8urni4KoIfljD1rNhFHK4pElG
5pHPFVAzO9gh72769YilycmFGL/Heqk5W2aPUrui/0dtYayD0rQfk3T0zlNi5S9J2JQPvmLEIjtH
PEu/sh9jfrtYBYphgahcSlk/HmE9p4GI+rXjaPb65LsAvAbd2UOnSBYEhapuiRrvX2IeDYlKUlz7
Q/5mWrzTAc3BYxVmb1On4vven5sj9TDfvuuasy6XoXsL/pKwt6MyJTzSn+5wcHaPnOj9Gq5kth+T
0llRBkCdR3JTk8u9qA7cAeJO4ojoOveT+s0ntfbKIt117w8l5h62oRhfvy/7siPLk/DI8CL1eWQ0
nvzMISWI1E1RzkmRfApngnZQbmTFS0Ts16qSqtkQkpnDeSPgaybzrfXLfQZtRlxaDFqijZ/G41Ma
CyNCqDV2IV1skc0oXer2gqCE+TEkUuMTdIfqzQ7S5sRv1FuShOIVNbk8uDmk+gab/E8O4cP5mnQP
j6gi+KK0GWk6Eso0MWVrMQDE48TmFfTxVHjoi0TSrMiqMnDX8qOHTrZsO9ecjfXocsXN5JkB/4kl
+YYMlvQBJ7pk3A9hnb9GSPF3Uc0+QuUDyTWLxpLI9ngCSIrGp7mdi70nhh6rHqO1s10uHG/ezrBZ
5artEjWs/KmwvmD82H2zZ/YWgg1tbZC+dJ/HoBfPSe5650CXnKFMhjxUz4Zzgp2dwYpRmbG2Ct6E
lybFi0zs+jTFpHZB5rBR3eVvIHIRRFbfOfFFrB1Zknpj6A6ALoXPd0WqIayppFwirnhDg8PVN5BN
tE5DIGkvjeL7fGwRCqVo1b7XIvIOdeEzYPJTf75wreFJdHrc4+FDWFw0sBBmFdaEymRvHbxc6n9y
tTqr3BNZ970f2mCTdtM9LRd8u/HLkOrsVNU+c5NY+GeuwuA2HdiUsK+mLZj6eDn2bbRNCvY55mvx
yhZB8RhaYj6TqrKrZgDrZJ5Ev65U0RWEtOUZPX7JouZUnG7SEpZlPeTRtUNRCW+FXV8MyLbGUcQM
TokynltOt0r1495a7l3h8rvtKn/NOiO8DnFeey0nAhGdsbcwWVDA627snKaBFYW7dvwyRHAJzVI3
mxHrp63XzWyjKpQRboUDuQVGW7arpOPMSclPvrX8VjJhLV89j4OybTk/iH4MbueMZEy7bfUmDiTT
Ic8ZwluS7VrGYSRWkAjCMhyiVu5Lsxo2uc45xOyh2fiKj26ZVB0ywnrgvVnqa4rAVdRlTb5WhxYU
M+Btm5XXoDLNLlUOej/YQdedXOrqxm7OpSVYTECxQ7aqLOSahEgSfRUBrvtMHt5PXVjbz30RWt9N
FK6rcVkjnjlbV0XcZ1e5NyW7UWNOEygqCTQmvUfcsrfrYB6syWKy1x74zl72zYQ+x28+w6+NrmfQ
gM1kBu3aJagXC9aek7s02xYzU7/+NIokXoc+TXI8D9VtN3D2GAmnh4rY9MVY8cyjZtg5ObqhBEnW
lRPb5pfIGvozswfq0Wa4DtGeoao0x32e4sZRRYlxSaz9tZM545OR5921ntL+Ms7nRzIDFXxOeNmh
xuvZnS3vMEfZzHxVVtfCaOObsngOJBl0MJLeEOwR1NBnn9nPD+1oJgcbe16Sgyu57k0HdysNKZBr
MdlzuH8xvGZY2QGX3mLdcDSytHwg/a0+Ic+JHswqhMFrWmIxT2QK8fshSwwoLhe8gx29lwLQIEyb
e7teE+IwDQdsPdx2z/QXCVQq1Krvorxm+FtymOU0eZIlkkdAg4lZHGsl0QvS5S92YW3VbsCD5nZV
CierYAbJ3oSvqOQSump/7iq7OinpVKcGWEgwcIW/55TdsBksbEVK5kJTE/hnreypmrl8ypbzrwLb
uJOMd3HTK3LyFN1srNKTyiOHTEdSgMfwBM8U6CP2Bydw1tTieDggb26Dt07nKSm6Y1F9Fx7MUytL
guPEUBf2vY7aZXThmUzgJs51HS4OAWuUcf0N4kqi+HKX5EtG+0mO90baulCJBmuEBmV1LyESbSi2
U3mvcmeCYG/5TF4ormH/iUCPp7rMi00mzC9uOBxEnsOo0w7jTQ9XBdtnf3FwjLeelxuXllMbsLOD
igwS19Z79qntrJoc+tRQhv3Blni9TjJ+LVIPABfTsa29sKIJqbWe8KeYrkCWCD5l5GduatcejHVU
OvMV2zX5mpQBFMjC6gxmslNEaWkYx2zyzHAXJBXnm+tzfLsJ1QndkqsAQPHa2Qh+8KGAIgB5QXvj
L7QnP5szLOqTkBI+8uAgAcv/tRjtZlK7wdrKA6MazhtbjZdkQ5gBhmPUCUR0Z1caVT0c8Jm6oojI
tGfDe+feQdkJyvSrRm2BxP/SO/2uhlmiFjD6/skuOkhIxsZgtTy0lfUwmAzVCs5UFWSvdTncoey1
dn/fYvzUGQLSm7SGQPD4EGCK8eEBuKNXJczWDqOkCKsJkeaC4jqu67Q5Gy4hkX//eT87Vi0fGHiL
3Q1Ooz/5b9YtBY7rFzgVh2R3rzglmk3W1aPYoG567Qkd2RZdSj3oherm/dpRxOf6+9RW1g4CvLGO
Sbx8JQ113E+ET/+isfvZhoXvh+MjtORFCPZTUy7IGSCgaigOaVW5p2HsqrfGIYZvpXrVmdUqcSm2
y7JkI6W51V+NPrWmVfCNhUWhja7glVKmPiFtDjfapvPsMoFeptSDd3ZtVDV1m7eMuMFg+1EyQO+h
iB2SxYHfIZ6+2bpBFd+Ty+K+Oj5eLquIf9mHhhXcIibgAo71hGtiluUv77diXZPatFbzMuT4xbv6
MMDBhmaZ4KCkN33fg2X9YXEkA3INbq/i0GMJSUYgngX9hAuUctwnmRG1B9kM5ja00p3XIu8gneGf
+loTk4QPFQoQXgnL9MM3wFVR+dg8ZYeIfnvvGUlzFgxofnEM/IRY8CkAFUQhkHCCvceHlnTIhjH2
6yY7+C7Fs4/FNT7mPlpPaJ2ElxYk/eqc5gFKyPj098/Y/vkZU6JANwwXS9qfo2K0VbhjWyqM2jqV
xHBaIA0byM1fqoHSuGuUp68jw4sealc/FJGWb4bw1LbXo5es+6ZOcRBI2rZfyXIIHTiegnLSLdoD
9TfsKDjU32Rsxf3RiPG4/R1x+S9e/Su82rIiFsnf4NXZV0yLX+u/QNW//6E/oOqQYSt+obAPWN0I
RH0glz+0ptjJuIjnIoJPPHypXB/J5J9Qdfgbpr6oFX3YnSZAMt/i/0HVfrREDSzQJZsGf5p/AFV/
tMgG2bIch/EwaKHpYu77YU/IyUABU3ZME2EC9XI9olieDq0HUMDEqsZLsUk1mbV5YRmKkpdgA9if
qYDVFGGzEGRjbVtIM7D9njDk9GcyRcjKcPNzYkujxGKiZm/JukNY+cOT/hfY9/LNfrhDbe5HcOjF
uI2Dw+PY+OuVFnaDKvHoa8+wIqc7K62NtUeZdqHHwISZoemM//4DuZh/+khcd5Y7G1zf521+wKaN
rGRUODTJ2feji6YPSO4uR+4W7BnQWKAKlIY8WK0J4V/JSE7rwR0D9xD5HDw7LyHr+Bhjz4Iv1Ego
y6r2Y3AUu/enm7DOEGU19UDDtxCeSpvB1d6N6+acd0tYDJgOd4RVxK2/kq2sUOUThAbJR9U8a8Mf
p7ty5iqyrdl77WvRdKsc2xh8UIEjki02NkvT4RHWuFKYS4RrJmodxTVT6WGHfaO+1D6SztZyWATK
4eptHUoh7RoRSTW9sK7aEBxjHSSZTrawH/GuANSZbszULVF8pYn9yYLfN6+yoOO3kfQrn41UTzeJ
r/gak52F0xZjPfFsj4poWr+xZXqNTwDfKNKec6ToSafPLRph3FulAQ/czlOrw6GMicQVvr6BsfMD
7YsnGzZVeurbjvWXdOUMnEbK6t2MMc8nAqzs6VGE1mS8OHbPk8s68ptQATVTc2wFetn1SDrYTBow
lGh6h5F/KoaCb2fnIzf4NEtYuAZJsenCXgVRbNp6EWsgYsoY4Nfea84R/jBoep7fzUcgBdJQYSdz
i5Mqf7XZSR5Spl3egu8y6npKkYmKgzubFU45WK4N2J84PJbMKMExJg+6+L3GZoROc0lOO+OkWKan
eXklwfJwIjKceX9EIJ8jaYCtZGVvwGRgtHyZJsTRG6GJ6gqAbDosEokQ3mtmEdnQajZhib6PBsMP
VLBpRrvcIm5MNqUnrUXcM+lPyAb6K24ferMqj6GUzni2viZ5711qnfgPxohXlBpFeeM4RfJqA44c
AI7dcJ3ZdfBaJ8X4KBwzn2DssmRTheRgVGMfrtN8qemrMi70yZ58D0J1E0QPhi+7/tbOZsPfeGPA
shnbgMersspvr01mt1jzeYlRYyU5SMciqd0N09kBNXAN+yuILe+Owb2r3nSuB/HMf6zyNzGp6S6r
MG3Jfezs1k3CGukgsA1rOmfrE0JtXk9ZGNJfGbHi3cKKLoFRg0Y882TYXEFesykL0ah415mG6J66
2JvuQo74dmvMAQ84szEh3RcQwc4eckSB+QyMhGTMwSxxQJluGF7Iw0CU+nTh1AOPPmgGPgWQDLcI
i90WbdHa81ywxoKYOnj0G3Va2O2nYp4N48EYglni39Ua7Y2eEHrtStoT9XmuaCM/Z65ZFXfxmMP+
R3MlAUMd5ziPSxE564pnSU/Js5xMRdkZRQkPghlUe4jLEOG7y6mSnoREq79+X8jFZPDiGoRq7cYf
l03RtzD/VpOC885h3tifssFAxrxQdvynqQwH+zqPYWfCprWK5mvgKOsq9UOKx7Cs+EyjSPLpgC9Z
m7+0VgujfuUNqC6dOOyLx5YTwsI1Kp699rqBwuGH1DYG1jtBmRjt1i6wIF0hfchPnQx4533ZWlc5
zibTYzjEsvjuBbVtg0FpmcTbyhxt+7ri/pnlyh4gxR/jGkckZECNb+IfYjtgBNCWwPcN7M/RRc8Q
NLMkvKpxKXzyxiEGxrXuA3z01dqqmuEzynYDzlGXblgY3doZkvTolFGMaJ287VWVYVBqOZb2NmlQ
eQeQH3+xHc+lkQGj02ruXAAAvHQaoeOaQ6Y5ChGaD50n7LVTmS8GUM+qr2FXFrruV1mqpvBAzn3y
pezi4PuUkG8Ld6e+Jtf5AtMyqWHitNMtSanJi+eM9bbiktpQ9jl3DN3qF8tNcQKrTeCmYK7INO6D
9iZKdEG+RUF3Ys9FeZmJpPxs512wgrTV72ajBwKAfLT+H/bOZMdxZNuyv/J+gBdsjB1QqAFJSS7J
pfA2ugnh0bFvjMb+62vRMxO44XEr4+VDDQs5yURkuFxszI6ds/fadYfGnKFT+24s1+rWpsOxG5Bi
37Ost59zf0gfR1HeTa4+54dOkroOwGcOdOrOw5g12WOinBJlkAAy0yEJuSUOiP5vIddTqfnFHgEb
vBqSxzalNt2bbLSaJzad9mNtV20a5auq916mNx9Sx9kubYW8nsncUIeOO8zX1pmtIKETEwGxUz9g
ZHVRiWHpxtyyVCYsB1c7Ua6IUt2uF7xxlAOR6syRhmzVHLxSLtuUy2qOboq6JrGN+zxu2oMONSoi
7Lv9iOKY7hMmb+dYc/4ad0vlDlfZi/jRB5B10NRa7G0NSi7RfasHg9NxrlrayzML9nIDfHo5Tprh
A5Itpt2iui7s8YeEclhyBOXKeRqzcf0G7ik/+56/nru683+XNf2mrUBJRIoI/7ye8ZH9vTlGSdg7
Xl6iB577lnZKvbV1J4tNSGi0hHFqNueYt/zm7+uiN0PS10/dCJuwSkifJuPm50JMxCuMusn2TxKN
7Scs/CwMbW9SY/z957yZKL5+Do43Eomo9jbVw8+fM6aNMyg/iaHlbRWGq3es2ZtNw55jFox//mHb
yJfLaaAMeYvzNHiHtYQi8OSVdK2bTU7/qg/QssHf/f1H/VrI0iPB6UEtrsOmfTtIl4nvttq8xd07
i3GtN5m2DYCaTmDfnJVL5+0ffx58SpKIDMg3sE3eDLUNr+G1LSv7tM5p/P6PLagm2DoL7XqbqqiM
EN/fXM43R2/uHV9ug2kDgOHmvS3WlyoRvd/14oQJguqKQGmKHxZUduB6pqtKW5C/FWrVyL/r9LTn
f/yQMgi0uc462HDT1t986aYWUp9LbF7DkG3RwSi9Z2P6XVbar68CnwLX1iecywan8+YFLGNzquNM
OacEL8HNkqHeBwf3u+bVf/oUDpSAEzfdxS/9Gqe3TGlrfJdX5YWTMUHCkfE/eEzQiFoggTjtbHyg
n1+3QjIdbvFPn8wYfwn0YR6KcYHMs0PSYVz7dh7X3xzpfl2/WNNZw/haYgNzv7l8dTbGy1Q64qQ1
sfPRwIvBeHakFBlIK9jVWGDMwFErj8jfvxG/rixAgpHMECRJCNMvbwTZc5m+trYJjoa3O25YJ3sH
wcyaYzr6+4/6D1+RhwNpEzU4QO63i6ULaoKPqkwME5tEvzKa86qYkJZia4BvJ7h5e2r+/kP/0/cD
TeshbLNp8VlvVugRG5eVApU9lQ4ylrpCNVHqXnrgoPPbN/21i/bzudynO2GTceP6rvfrm7aNXXXW
E6a1Co9FblQ2mkxXLx/ace2uSGvBhMQLZfI8Udcx+1vUdZQgDfY0IQWHi4aBJaa7b5D3LarOFWHq
nVc47e+i0n5dePFZWu6ml0LBZLyVmtWZPWX4+HnCK1rYYRbjyslnjf2SlDsetdynrP/7O2H8+u5u
MXfUlbQi0bm9lcUkJf2SmD3upMF07XazZ3F+IA4e3EBnsGWmbbw973lmXOVQyk84U1YjsjJ/fpDK
lOVBJsMq91RJWDcwXKb/eHNgOIByEp2axb177WP+m2xHl0CkRo+3vlo9im7dzj8bCcN6kk7rDKuL
/rs2zi/PJqLC7W2glcMjKt5+oMzgamrdsp5GEYsXhak1DxZZ85jOWz/97y//f/ow+kbkxZKeyXbw
Zk1DzeETzuUvpzlhtJ7X4HAw53LKsfWWU9Lff9gvt5pv5m3JHTq4OJazN29dVWhGq2J9OTmxzcEy
yXqeLF5ETol//0HmNr766ZVDDodYkh2BL+fQF/t5qS7JcZ2d1p2oILpU3emc4YZQ81RPhg9RKOrc
5iOdEJHg60unlMFf2boWzoBy2wYbOT+kWUGfQJs4LDFvxGu6uoywdc2hlUXXy9rrJN1yPJcFh+OJ
6dVdX8Meqf7pQvyaA8lchn0N8efbUgiVO8PdSqmTuTLCnhganTG3ZodEX/5x1cVH8QwIRgG09H4Z
UEFFMPtxxvHXISfGRZfz/YlP83e4MpqzqOff9g+33evf7pJgW0MquYHvPQMB8tu7VK+VZcjOFidH
zuI7kYDjqROx//61IeK4iq6OXEv7uZln8zcbgPn2ERGbSBOxJr6NbQzBHvDzIyJKNA5IbfKTAQSq
WuG2eA6pXwvYCMsMSXDxvuDvL0Q0NsybcV2gxqitLsluzH5BzGGaGDL0oaKLuBZbv0aSR8/BYuj4
91fjXFfh5QAAY2R3br9oQHWbKQN3jCSJSXXhWc29nStkBtvjVWpsBoel74z2NHZLqwIMh/OdPc20
xlTM/Phc0DhCwiFHCMpewhT6Yuta0UW6UVT3E90GHDS9dphF5tyRIqxh3nBr5stjD5pJdyEG3dKW
BsesXHuAMiy69rYvBGAlULZkrjdkcXCAXrMTVncjxAdrD7jUjVQCrBpkZvf0vvURSpe15puquiTY
eoUEYJTGt6nzCpriWs774s/t1gyFj5PejcvMv7uaRM7mNLQoUQ1h/bgh4ZRTUS1X/nSV7p/F5wiN
e9775VbXyJZ3La1LG1ZgrWAiFUaySVuXbvaLY+JpM4zmtUrvECqVzW2RyLG/V+h/qghFEW93Y1Rt
8dCsKFqibugNuWciPD8UOlLjxHGa4gEdgvo2MwZf6fDm9vrdcmqgyZ00tlbUVHKbcXzzF/nq9osN
uYSAUoTNjGrNXNyOG+uHjgZIJjK2+2LeOy1Ygog+CJ2rfk1phHvV4lg79Iv8xAElHKKwyaqPcs4H
7XFuMj5aFiu7lq+jHJBBWmL8eldPo90/GFhuVFTwuKR3nFcxrhuLC4EHBaE4jmOn3CIa+lEL17bG
Oe6YLOHYV3iC6nrkIGG6U+beijE2piPobxg5/WygqGm6kp6WhxFtPcwlZ9iA8SxdRgQAc/dk1HZX
Yr+3ecCIIXHMq5Z17A2vdQA9e54+fOy0GlKHKdwJJgtki5hGiCfptjXzD79f4zsoFShbX1twdjnw
y1jpbDyJ3LRfsjhN450aFLrsP14reOUbN4a1d3JBQr7URGJ2NOeJwjZmI2UKyq4oQ7NHWxF2js1T
JD1n07uVNtfVVFvP3MrV8AVx8jTuZ7SRd3+MZgxPvMS2tRUSr5Bqr3ERmhr51ontaM8HLbGYN7Oh
04F/3f5cZ6DJmNK7cm9t7G5rUOjZnO9B2ejqjNSI17RqNSYN5SK4sAIeqbXPfTPJ7lUt+UUMnd7J
vi1N9VCvhpw/D7NrabCxXLsoHryG/NuLPZfGk4OlT4QDNMrlu6cxydihFzfF/WK0dIHThdrY4v2b
3Ir9mDFA2gQp7QqeFcE0B2Wo6C33A4U5ZsDAxmrFELfMxhbQWByj2whZwu38VHYbkXspaUpiB69X
j5YEgrdTpeszrTY65L1Hg2wdRnjnrxvx/5+T/nZOylvzbzXLL5kbl2zL3HjjcjXR4fC3/hqUQt7F
q4qjBw6aQRFDtf7XoNR9defojvc6C32dof41KPX/BbKWuTq47u3o5rLp/jUotUD54phF2ExF6/OT
/9GgFETtz/u3Di+dZBeXHga/oG4ab4pHC1lA1YtaP9e61qQSI55wtAhkSAwi0ZjJboAr3wSLNbbd
HvK0AWWx7a3v81wCB6nWrGbOtKgLLnLhNwi70evNaynEe8OnuoomZXxJPDN5rmawFlni2B9GCCUX
uIL93Uq+T7zPmpyUgQa15SWZ+MNwdGa/PWh5SiZ8n9dnN8fuj5z9vux664s2AZk7M42awUA6Zn87
5lAIn60iHtxbtcoVsE3pTMPG4baGb/nr8NZUGGidRg+AR+3XBXbYWqglskiwQMxuDZ8QlE7MmgZw
tZfCygA1ICfEO1pwbx/BUlZOaJmInndtGWfPBj6/IGH+tYZdltNeBa8MRAQy0qMjBvOI+zY9mHP+
raQu32VutuF2ZUbuOG39Q25m+IOt4s7JmWDe8L9YF9BvcQVdFJJBT8BuFyCOtna9ob3MhZgDT8+r
CWiMy0YBAXEnOfqj2MTWH9GolDbmZE09GHppX0afeZTRD65xHHxfcupfibtYK899bF07fur6xfSO
2DAsLcpVa5cwKgQrs9vF+ccRk/1Os/ATF2iMuAbtGMhhrk+O35TnvnUZhA/VlG2VTcxseFmmcz/0
m1E5adOdmznrg6wTkemHOGE6UxjgFvuObpHZT4RhTWsd0Twa01DEMt97SxzfiKYyP7arBXYGvvz6
5JduKfC4Tm52IzTdK99nZD7UzwnJuq6+G9hjZ8yzoByVOjAbWXR1TBO7rvAMlHZmvCQKEgB3rjQC
2y79XaVEaEJGua4IKXezHuMkQBh+pHf94KWxswMqiCgV23YeZjYYQdGQ6JI6fo+mG2xXUK6alQXK
NqFtrvEIks9rg1pznwrsmJVtHpOhu9iLlwfrBDk9a65CrpKI0YJQgyo+uUW9r6lMnzUtvZ8R0AUd
H7NP1rkP8Gp8MvRp3TNCiPfxuDzSTVdHCZ5qB64uv5WVph9bG29zH0vz5JN2FRSUszuloeutxJyd
BK2k/eQ1gATLZT3qklfTdErz2V/Mz3XvgfE0EjfI015DGJuP+6Z2+/4EETwnjGP60lFNnLpMJGfJ
ZCJaVzD1AAUPjM9CJdphj8OX66PBCK20Okyk5muoNfM0TNL0u73Kj3gyIGMyfcA8pwM5ER1cRfyK
ELuGJbmt7ZmgTAjNBzA9j32mqcBoMiNgzBCHosuNO377/Jzbi9YxeOzbIwKP4Tte1SXyUouLw8t2
I1tCbFw2yDpZIV5LiXbWfiRm5KHwslviFahLBzzR5vqUOf2h0ZV/cpPpQflwONbKjEBU7hIQi13i
pKE3imcl5cFb5ksO6xRs1jDvu7bsd2PMMC2JxXsHcXQw1ZWKjKr8Xgq4N2Y9Obh60oFgD4IopWGE
fg8HBCIai2DmXUSL5D7HeR3onm8EhHuKex2K7K6au5rh6DjxbLXk4nE/nAN1jwq11B9uvK78urqg
+iny/ZPDcnkaOiZmc2zl19TvCa+hrxLxVhj3SSrvx1ztNI8vtTb1dfZE/lJuq1kxxG6Lrk1pZ7gA
4iEzpYOpnyQObhglDXGaSKXTj7qmKGfM+UfaV8YNERQcUTJZBvC8iD1mcHlCtWbtFMv6fW9NoIFW
xz8WufsQO909Y3B9zzLhnZtcm9xQFU7/gXVliEyim8agtfr8mpvDGMq+6A86N2qvN3JgomWnD9Y8
+5du1lE3aH0k8uoTPCozZCSH6Lva1xCtgzlv3WCt1YNyalYXZKz4M/M9XEuLX68RL6nIYKCl7A4y
DnFq+Ics759KbBB7s1rjx6mYLq0mu3A2+vwZWcuzDdktKLXxRa3+RycBrgrYmOd4aAFMl+BdzWmv
pu7YODnhDnnMVZTiahqJPExe97W2F3tnd6u60XvzqSV6iAcYM31UpeV4tuWkX1PDehj89rZU6Xun
MEFqQdrTG7EErLQ7XDufhT8xehV2WGxraat5d56yDirL54eZW4fKeyRonWXU+1zEifGxtD0n6iyX
V00TnFjd8YIyejfK4sTpuN/bozTPHQzfQI5txtjcb9KwWErvgBB9PaZNf9O3+WnM4uIA+iULE19r
GVVqezazMlxjH70wcmWOhWIQX4XG/YLQpHnXZdXFfVptdCK3kxfwp1q4TGOzAx2dfmlnR4STOdzO
mWRPmMpnQ4w3NQBbf1zZWHMfp1DXP470QZFbVl/BDNyQRPExd4tyN/J9EA40RUiqZHYeFzhsqIb3
AgihGSa2vV5nWFGA5WLZRgOnsLOd2cl+0awlUENifSKro32ge1TUgcZwtt15BSvTWFn1XaKNSLKb
Dn5Yz77WAlK/WRrSSgzDaPf10A63JqAvVB5kp/iDDgfU0p5Tbdq2Z+iBjeMHmmdfJ4y87xFr1O/0
BEpCJJZSIJxe1nx4qHPNO/pkKp3m0XoWs95+IdFbS24IfoJQZ7uTpQKrNIh4F6IBxcY+a+7G3v9a
aeOdkbqI5MXUPyi7vptqTeMAqd1XSzq8w6v7QXVWtx9mpznBnP7gKUJTwTycTIz/OxqXY2QCCPzM
8ipuJuTyL/lqdDt0UN3RmjVzlzdjenBgCwWe1xZhVYDcyNT4yU9IDq51T7skqJXe43EjkWhU3g9n
gA09MMYP7NQqX0A8LI/upCEkGbxPVmG3IcB49z0MpCzSYkcP8XjlT9DSdPQUNE99lyhHy8L5R3YI
LxE3LA9g/UJqYv7Ne82vl3CC2VX5t7Yrviy65j74fj1+sNS405nEX3HF2Tgf2LLdnPyv0Ms6Qd5a
24mg1bvyjNq9gV41CGqEOrkYZnlDVlERQl2E9DP4JPYAqoOh6KXDPWBtj8wzR37QVv+m6Zf5acQW
tzf8zM9CH4jvLVj5b7LwvrI6l9g1HT/iDDc8Z7lxdgCoHFofy4+NyGuHA4oNgsN11JtAv1LbpP2i
NbmJ0oJI9sa05W1uqDUoe7XcVtjSbqbGmEHmyq9AIYxwmMsMoGw7Go8skArB2GCVXuD0U1oeRJ2g
q6hEwealtPqTZHR5TpzF3pfUgu83U8+Cy6P0Nl/DYj1WqWV8oaHifBFZDTh67RM/iFOsPbTNd/S9
ir2Jow6tE6YcrJEnd1g1yF2YGizzXcxBxeK9rTuiFoATRhWVB56ybEzSsIoN+pLnDo3EvqjG5NHX
KESNC4VWWMH16/z1iMvgG2Ms5yDBN0UV8zIsYskmToGass62Tw6TfuCunewchI3PSTYqm4akGjF8
Hvst2mltSfMiiCKyS3xO3ZaapRUN4RE17K2YbDN0buWNhdAgSLscE4g+7eLOuuZpbiETcrpD2Tqk
DqUVMsKeeVPh+sjM0n05yu6BPFFx0I0vQ5lSMKGH2OVV/EzXqSK5yYxiTViYGds2UnaHqSWPGd4u
9c6V5PfWPHcVDj3CuoCDNFrdYvceI/RFkuUEUhcCyjFQEtn4WqSfJ7+/dSjw97rHJQZU+Yx2vtlB
UUAZlFXnycG8lRseIrqZ0hBtG2TdxG3ZE8vm2DTiwUdccgAq/LWsh2dUNSQWOOt9X3FOMXsbHBY6
yLBr+6gVSxpYrd1dQI+M8NU08z1DNxX0ZVU9z72igQJQDSagJhhOdcBHG7QhKQPVwMwbOmvV+oz3
E0UUOq0wI+znW0GOlTG7KxY3nvK5dKD0CJIgZi9+do3yFteZuHYCI+wg6x8Uv7DOUrUz8rUhy68w
uaUjUkeVEvc7VM+dyLOoxKe6x+zs7wQZ6RTdnh0sWl5eSFHYct+Lak9Qjbw6XvxFVx3p9cWMPWIq
5nti1bBrKscIl9Kl6jHwsOhtfq3nZbiaehNWjdwCqLqtZ6IvVwxUJ83wiBJzGit0x5EBvO9Ot0x9
vzWcN8COfzK99SVpnYNrqOGWYy4xXnmBsmY9xl4x7lClHcr0h+bJAcSS0m8Nlbc3sujuZGZBdk9Z
HlPphYgX9H3bcrxFTGcdCPE4mI1t0K3Kz/CB2UBzHccrwV5uSuRutr7M7vA1HpIvDfF+kddY90N/
cZv4uRnXHuJanXzWNIinAyg9mG5rmFjuLTlNH70Wz6DvN4eCzTEgx4A0C0h5gVbrxq0Q7X0+UZ1p
KtfDfljhjBfwZrH6NRPlmXYHZHv0gqKaV7aEPObrshNIpAdtul88Tx07nuDPS5d+twr8K1Y8LUFq
maoLJoHzF7Rh9als8qohdNeormxZQGnmxiop8Bo8ogSW1PcTssqbUZvlZsktDnmmJV3YmtBewwY/
6Ce8Lsj0aH5yyGnl8zR4JY3OdDxSVRfY3NP6IPxa7NtlTc64o519Vw9PS7eiqG78d7435Hd1phk/
7EwN5zXNnBPZAMCRyqU4DdDo9/YkuidR4//yOvOFM3x+KWrBAT+B5rMmI4i+Jrm16NiFAwr2Cy1j
oPHrPB+sBtN7PnJaGoke2fdMNaIuI2jPqtF81ZaIEnSDGKKZ12WqJ2FsIMUCRR0JIQPy4ja3dmZa
xu8cZMKE/S5fiGjwg8p0Ee2WXDGK2ks9kGnf5cvR7kZki9N4RX5HWaFShKiF/xkbVRZJz0X3WaWI
clu7pgzq1mgq+PHKx3DJu0NUKeUep/494cI1nQETpxw9zJRoiSN14xFOFErtshr3W1jwjtV84dbb
NcmI+OHx9HCY8h6GXBMHjsJ0XKw5/zQWPnCwWOjFha2aXWjitHBdlH8my9wL2iKHABxDhxqKKtRo
eQeNYUpczkrHW1JmN6oQRth1bR6gJNTPfSH7k2qsH3IdLgsyLEhG6Udzza4Gq/tuBnV7l3fcxqaA
xOoXZOCU5RRqqMoCp8n6qEDPfZ5EfpeZiBuLprokjvu+8Xx1oL6W4dzy+Kt53teGfkgm+h1lb3OW
sdNlQ8/zoxBuInzsv69Ni5Kwvyz074FqxXS4LTTBknOWadVhBXYymAh9pE9Nu8ZSIdpiVmVbj2/S
pkQPXrQ2RctymnhTw2HD0etDzxppGx3BGeOX0c2/wPM+ekLezSivjxnEq4gj5Jkl+j1B3PVeDPOO
oxZPMl3+sB8VVkAj06+rMZgHb0vd9Fc2XXq+qLaNB8zCRy8fduvoFCHU+drnoLPWH6TQaJtM0+Tt
TXrMrJ0P5pIsfKOx3xXOxMnLm3AscRzsNZ0IQkimdAQiI86mUwrhPYDp9qXuG/8+TzRupLdx3mQa
oThcn1FU3LmrTwZLa5iwanUobrYbiK6DmkahrAE0dheyotz8qYrT754hr2o1z4XnvFiGSVf8pTeq
A6lzP7pxIcjSy7D9GsQKEkwYSRB3Rt7mESa3H23fFWGpFZ9TyGk7ubX+N8d1YTYNTRWPXslKHmBU
1/QCUmOlbMG5DajurktZoEM1dA4JrtB73gH6NE8aNX2LrLZE7z9yKB/lAvttYCdH8A73X2/lrlZz
3UVp7zLXd84tCSSwBkIAesxu5qIc9nRxUOCUgx0Uq+FKduhFDkAM1u4g8AX7ARaJ7piVkgEIq1of
MDvs7IrSWOKDBU7m9E8ahk+1rzzUnvtOK6YutBixNWeHM8LC8mEO8ASEb0io0VwjO27pOYAH1m8H
LDBfVDG7RY/931d0LP4YN/+/7tcfvjfXl+q7+l/bD/5KccE6l/b/++f/VH/8d/K92brfP/0H9Ias
X+6H793y8F0NJX/1j8iB7f/87/7hf31//Sm/6cRjnttEZ/93x9KH76r/L7qA+EWyl3+3Lf35N//s
xrsuaXewfeh0I2TDIMQP/bMb75mEY5OjJmAabaQsE5HFX914/V+bDAGKFs4ksM8uLfQ/u/GW+69t
3K7rTMF1sRmb/kk33nnlTf37MN2DyMMwy8bGZ7wODH6eZyeLYF6ZI8tW6HTPwLRtel1mq870RgXF
1aa1KAbLeFCGFiA/ZOCWzVRdujHdFGmn5TuCn1zEyn736JO0S/hz6b/PiCk+pIysKU04KJ2b2ZYw
CqueJFrc0EdFigrHzXyI8d9oYnJAR9sl1W5hO9HoL6RAt9V8I2NxIuR6GFlcE9AJoO6fjVr5MTzX
Lg59J//oT9N7Q5WxE5DMuzyv4OlAwZfLnn6DHvUiH+4TzkYnrH+QIOZa4QWMtXIMVy2WDzYJwLf8
FaONOt0dD22j3Wdxmyto3RBeO0s2l3Va6mBWlv4BouFI/pS+PMXtYu2XTqV35NY6MvDX7ZvTCFKk
EjkZ5MCcZGjMNHWQTkv1mKS2vTc3TH2u+GNXl8bZN7LnhlzQjTo5Xjyx7L2x7ENNQvRJxmbE+5OJ
/rEgsuQubgzrPkYONQeN0wmDeAK88qL0tJVuZ4zG2x3Js+a8FziLLCN+Z+JBVS9C/JEVlH8a6/Fs
fRgKyGNEpN66YjEPxpAS6rWSxGlSh5eRC86PsmASAQ70Vdz29BfigIwJIJAOVWRc9TckJ/fPAoN+
HrTZauw06tNQ5Ase+U7VNvfDHm5XD6hHrn/KmNtGA99lBxrifVwTNetP3fNSLALGr15/7qZ8OcEr
cINqAWNqFzRLjd6OyjxJHpSoLdQPblNevLyS17JOKy51WaUuYILGYfCsnLvC0uJIS8Foxl1s3i+y
yckacObbZW2/c3xOlqBeVmcXyyxh+pOr0+wTMpo7VmjhbrotnQIAu+EQLlJr8T2+rY+Ejdeh3bvF
kRifmIqx18vxfmboLF/IQlefCX0dfjCEMe6dqrXPeSKtx4K8t0iz6+HWVkrSBxorLtlEZ/YymPrn
idPoVWtNbWdO+ndRV5/daWpUSPUkj8jkBkaw1HwcRNhUiXTxPgHQHp5WbHIhoqNy58i4HMK1Gobq
RifOKScsGvkxQa7T9DklWlmPjGXI4IJrgBGCIu8MKOlk29guqeJZrUb9HtAOQwc91W9bCXePNuUS
34+teTfZxqdV+Z90tgY6uj4+Nx1al+9krR8K2grdYaTyOOiJ6XywY+8pidvvukmmU5CjAtlR5Os3
dgkc7V1aCgYVvscYOXVMki1YO/gJ6MwtlV6VzM6owSdEw7S4eZhFirsvUZN5Ub5ak4MXz11CNdp+
qjKtHR4YHdE819U+14b4juizJiDqrr0sozVGirHdftB97HVWeiyKdZT3cHO8ihgRAwgo/Mwcrj6D
ddxrYBWQZTT2hfSWeOdu+U8p/YedbOlJEUanRQaH/A+iqxabqECmkzi2E7wrh8Irqdcd2D72ljXl
b6lTuAXhGaGE/ojFivi+XE5njxQwARaWOmbLr6KJhi2ly+37tKmY4m1BVw6qMcYAhQhzdMGnfAvE
aoahPYxCZeFoVMmFY8zEFcjX9UluaVo28Q+XWe+19zQK06E8D5COoorMrjLIksbbMSKtQAmdnWUm
hm92oqZTJsR98rzsLdmLerO5GKUlM2o0bUau1tDvj+zXSLACfS4rVSfv4W9YTyjjaJM6iKBT20in
cGnXhQj1LWbM3xLHqJ2GQMzudCY2jkNiN34uCzoN6biFldl4u/bmlmA2r+O1XJPlB+4tDnmj6+5J
ZqIZQcLKcJjJQRNbIJrjphBNU6c2osbUh2Nc4S8BAd7dZuXwmY2FTOu+pMm7bllrZdyQu9a3WwYb
cZ39V5O5ZLlzBSFtYotrGxPjMXEd78baotyyLdStq738ULrQx9K1u1Gtpwf4jr1d7TYLScjaeGN2
tX6EyE46p1+kR2cS8w5Wn36mW0YWZNN5e9XqJmWU4Z/nLXhuNksmEusSuipxD1PrM69D2/2D0PuB
uTXlVlC1rL2TMZaRb5nyKH2jWoOcLLVIn8mTJ5lLa2aTqQev6CXdIvIylDBhUVKqLluAng2H9rRs
oXrTIM9zVcmdvs7qm910c5hU7bTLic68hUOfIMEgoq9b/S+e31fHxO6+ST/BeFRMX4AyDDvdWIj4
G9hujI7QM5zuN3h+rYgMy+tIYkGvautqVWYdeMNo32NKrCgx1TVZ8odhixac0vxu5rqe4tk2eRvL
a+JW6352CiRec5bYnNRQDu1teiWRgGlDwtU49GG3hRqSJrME08B1fZAD0/jTmvcLJzelJ83OZOdk
wJXNFupd3VrIMBBTs+g7JjCrvkO30q6PJLP62sdJmfMSZa7rrVFmw7RCdF0DQGYOU5Zi5/aGsdDz
zh5tl+FEtI4rpYwi2/06Fgaga9on2LcgujSAbElzW+iY4u9CBfzObEwtjdq8Wz9Y7TB/oBs2n9ye
xix9KERDi0b26liBskNKVYwn3Skmlv6y5hqMaX+zVDo07ooVk5GA87LkXh5RzzEDodEMVdF0qwdv
HQBc6RwhLMvekUM17RleJd8o3LUDaQP2nVo8yUhVGntr0yAEVc3yiueMC1QsqMQI8E7eg7luIzev
mBO3BXAYn+zMm6xbaRrqmE0JbUP5E7C7wTFtRGtxUByqFMwehz8mtAuxiAE7l763FXtb4JFnySHK
hfaEsS09LQwJk2iFuDcc9XQZzvQ0taMmpUPhF29cOd0S/jvD1uA9NP0qs31hI/bk9LxyBLIGB+GZ
1D8pG89xNOd6fu+lnXzI/XxSge9A6iELw2b6FDP49HTnZnMrM/AvZqIVdFIjiajqlv5DCYEiipVv
3Fb5JjNibLgQ+JGJvaNs+mGECAbZ2g9LQACoxd/PYhpG1niTZNpEhyNTyY7JBHzyZYNxUAFJLLAO
MgSB7/MDEUF5mLR6zJBrsDzyOxZR02gtYJRl2D4/sniv2KyVc8bv+kW4BdRFcLgEElJvyaAs9IXx
bVekqALQAzC1t82wB79HEpGTVu9qqUhUcIp02NE8uMCgaPf0XvvbaeA876Reu4Q1lpF7VcJU2zGU
2RrzTrfzuWknevaStgMMi28oStPPPjX3M6hr9xwLUodCaNQITwDGOxETu8S/VLoNQmlxP/aVpT6g
8oLDkdgCxvSaYGqx9WNnLisnVzDlm8eXaAaCMACF4dtiLzH9S5kvy3cyD6Bk4Hh+YT3NThk9k90i
hfNxHNGuhLCi3HivySx9TfcxgUNX3R7jJSNIo7F2tjORUUrmDRKezD/4M+lY9jyOZxKhJlo+22Ac
hnhAhMIc5jYN3QY+9gthqLS7OaAzLsmafpuPtt1OmiMst2aG4hb3cqeBmdubo+5+w4Y837YqW6+e
XNvHdvo/7J3ZbtxItrWfiIUIMjjd5jwoNVmWJd0QsmRzJoPz8PT/R3cV2kPBdfrHuTlAA41CN7rs
zOQQEXvvtb4FpxhEI6x5El2bB78Q2VOILiXc2FPin4BuBSe8PfRLdVDtXJ7Xs6hC586a22E9CDyl
5iz4gNk2VkAL9JZ0UcnZXzhb2w66NdirKGVpzosddBV7D4qpOI6o4Fbaz4YHhAzWzhA1sKkquYnD
OlolZGNeJxioziwS/YYXkJfF7enc9Kx8VlrHtLMrhE6EBYG0pFe3TnvkPWVOXzSlrX3WMWeULBcV
B6g2e4sIwSHMKIuGbVx1zte+LYd3AOSRt9bALS9IfEZrN9Sq/Jck/n+7sr/Eb3XZlF/bH2v5b/X5
vwv9/0P1v7nou39X/1/ipln+o3X8ffX/55/7S4sHfkRgyVj4SAvF+ntoifwDsStY7e/KfosOwF9l
vvgDKgknCt/E0Eil6P1nZf5PFh2snrYPMIdq37J83EuLJu87OwpysMpOdZMe84QcazcklYrIIXpj
c85Zz24jcWgrG2QlvAwa0ZJoHrXql6Tzklnyx5nllsczXMI7aauSuuTLCWFxGmA/QsVDrPZkYHbQ
aT2bxIHG3XwOYnfq6I1pc2sB4bj4LqlrfEuanFOkxvT6WyA2cZwo1auYOLw6snxoG1g07kEzuCTM
BuPeGwYEwUuKlrbI3abMDU6lPaLAdQqClPiaZNkFQ6FfLZ/tGIcoUTNQMY8TZ3+q4UgxUztkk0Yv
9UEGc2ecPKYskhkRLsv3PrRCzpi+y3RL9EEYb/MuHGtazZFhP0fCh/63JBa10blsLcT3q4GZ1nBb
mW4XrdzQG8Lr2Tcib1emkwzvh1A4eDzSHAp+HObQ2swG3QoFqrDso1TLvxnKyHefxjrVxR7pEo4W
QvhsCveIzmUgG5AScvBmywPn6ciQ9ILcCegHQX8JP+fzFN707lRuSxKpUIi5EzED6EW8p7kbW4Ou
6DBukZyTluzMm5b/tajvicpJqv7aZWzUUAGG1iHD48AcDqbwEABarbM77NTZPq9zQcSsh5Tb3+m6
53TQ43Y710wFKlXp2wq+Ag+MdolB7WLOsZNPDUnt8ZFmdvrEoSFduZTqawv0xbqNU/uLUYzJPS4a
ILz+WG0K3/B3EYlkx5aklufERjpB0BhcM7cujrFfEPQRADyTMruPwPHd9SNW+JVrhO4aciHh7YPD
AIA12J8eCPLq65Xh+81ne0nfyknU24xMyY9p6EAtHkjpwDPXbBvAFmuQKBkTMWK/KkNG+3As/TeH
UzkNgaBObntwGq9hT/udIcAkrv3Jo0HMOdA4kVnHn6JnIe7qBp3aQDb3o2VmDwlF/bNDViX7rErf
YtORj47HS6XAfu1o6atjyGgbkdpIBJ81fAmCxnudObVufV2KiVz4sH1F4rNNZiTlFF1qlerh3KvI
vskgVu6sfqa74oA8O9SI0Y8cSJwLFZl8Hs3Ou5ZuQW1kDu3RT1IyyNTkM+Urm4cGws6NNdjlIbVy
60xg/HgNuQJda6jtO0iB8hrQbvJUFVHyzB3N9uPYWeeOJsGhKwp9nc4qe9Nh6wTroA7dU1xb821l
tz2DTQyWECokITLac5kqtIjNDQPZnGGN8cWbauvOn4UDB45X4pCNdYB8z4vjU8Hw+abjgHPV11b8
aWwExz9rGsRFp318YautHjoIhh/i2NEnKCnF1hhj/xlFU/JY9057bu3SN7aI1ZKTmN3Z3Mk8ym9t
4QdHDVt4384ixJfje7u66u2vdg8pFVPR9GlMSDFDjHQsUp0TuBhcQI8QF9lFYjV8k7AW4dH09Xmy
xUQ1aDGcUt17VwzYBNIiOwjcbqvCZmIqZUOyaVy4OzMS42YeneozOawdJ4sh3mWKc65TqOEuKRk9
R6k3Hcq6o4U3DdNTB7z4DYJQf8cFCW5GnCCfUOHJda+GfMN70m7KfEwI1lbJXquE/mLelelHHWOw
4LbzthhDtfPdVL8TKtzuZy9HQTAGwtqOzqiI/KvbW1fikKRomRzUiX1EN8I2v84mTVly+ALyeQTD
TEQHD2T49RcI37cardA1pVD4ZHq8/7PtVzviR7EgkDwmLk6ciovfpv61gXr2bhr7jo2imSA4lRKq
bzbeZFVHU0LyomIPDwFvIvLK18HQMrjChnPSJWNFaABwmDuruHQE1NCGYqlB8QR7CdOBWSn5wZkQ
uK7peHCkr5zpDfYNXYvB8OqYoVOSHBqoxZ9RCyOsTdITewlm46o0XxLG5sessXF3qjh+kHXS3Idu
617jvULMQnApxqQprT42Recj93LnS89w6FWXHTJtKYf7LC5R9PD2uFf01aZ38jgTzr1hBey4sIeT
Eeb9Pmhkf923tXUyM3PhbVTV42Dbze1oMwOciOfeW/EY3bGz6WfH78rPXlu4XyfMPogd2yZcAZN5
R4GQLMlwaGlAGg9gVc/T2NgbVwq6wCXfc+0bDdM6mSbDSjRZ/6ohw2aQjeBKkVNs4NGIVPUYdEW7
LV3OsZ6dUwbZTpJ+LRT+o8bvq09eWDjOVpVh/tkKQ29fVGNw6WTgnXuvgC46zvUx8j1kaSmI2slk
f0NR02bXrRL+DcVXQ8zN1G47r0EcVhoAclt8Jgm9+ushc6m1+qL7xIgB55BG24V810An31hDd6fD
xruaDX/6Iqwu6xYsNNs1YPnwnA2t8RBFtvMMxJGlJ0VgydzLSIpl0daQYOcg2LbCK4kRpD8Ro6Fm
WQIzTztukqsksL29S07Q8kwMMdWPb8DhklG5BkfrvabYw3citl5V15QXIyzsDx69W2w2o3U1tL5i
GZzMW8xrYk2O82W5gZA3LLmnqlz3UxFvCNA2L5CIk2NowjSso6K8LUPT+ujSsd+OroGMqyrtveEk
CImY5GzxAhLLk8bNxigtDYpLNHcufa+3NqqzdiVbPW+6ofc/SBtTADUiCUX4iR5g6EeKebFWt2lQ
EY5n9qN/l4UF7aWITXYQ1pUX1AO3PVcCJwMSKeWMJ781vS1+r+oLvGazhVWLFIxqyT0gPtXrJqNo
o4vQ3Oo507fppKsD9EnzMFoIAAjCM9bDMPvzPpC1+4mzgPkwWj7V7NIa/OrlRvecl569C1L9ZFeZ
uzUS/84yCZLl94mWcwdsfji3A3qGpE3A++raODqFSS8T0z79BRcH31usaxr3lPzDyezGjV2yvU3I
SHg0FSPNJLVvA86mFH9s1h2pkwltkNpNNlY1c/7AjdBdW2FXMfiuHwtR5zcwsZReB8hF9+x3xa6H
QMqUntGoEUv3YBLMeONKd2RXcONnDmgOiq8EQVs1BYdOJwEq8tQ3V66sZXq0s1CuebIB85QanwBt
q8SGi1JyfKXtvU0Zt947NYXdMFvD0RETPCGCDXlPMArzcPgu0qY5QoGUmvtUsKxgfuEwPXJSLYjy
FcOHnnr0o0jL7KMyOQMqDANqjdS0utFp65/n1OG0EtrBkaYlPpIQECBeh5IdDMlYcAS5iVoDnFFy
SlosFshpZdxxxPTLA7PfsPlikV7Q0ExNcbNjFSA9/SroyQPHpVWf7Az1Nrg664JIarr2K4RYfhpT
64fVeIqKYV7mLuHTjMotUc5D6MBt7sz4Gm+/5FeqU5668iV2Fe0/oNLrKsDOsHJz6BJzbx4nwy1W
/RBZm6ojWVJb82sdTUgXjDtPI+jxo97ZZLR6kLKhzixbMqqEZYAXB809UiKc40zmW8Y+H7kt1q6D
6rtmUt1trIzDjZHFN72KLVr36lk2iJLHviWuLU2zTZp6aIHyjAuTD2gBc+QB+KP0CsdecUK1bqG/
9XZRWEwnRIc30aTMR6sGGbX2xjJfC6eodxLWCRPBEZodw87NXE7M4FUOdARi7hwn1vNkmCPCI9o7
Ofx/P7CJSnNoC2inwO/I4/dqNO4Wfl7wAAvQOWjI/ScEbOIS5Vm86cNBrWevZptrovgYaxf0UdPO
a5zt9npS3bDSZRteF3Dsdn6aTDe24MclXkYWWJtTJ5B3hhiI9th3Vevf0B9/NlODzDQxXaDbhV3p
UR/+WBhGAfKBuPPiY0LvgSPc6CJPnD1WaZsw7w9KFNWb5ixVsGWT4vn7D/8JI0BV6piOMM2FjWIx
Bv/pw3Fy1Q5juvgox7J+m5OaMNM4iwC1++n97z/qJ4jA8lEWGTQWNlsy3351xOOEcoAk8lHarIot
78gEk20Kyy+//5xfENnLBylX+RT9QEkdZ7ng31XaaTlNOFHc8NgxBdoB8VBHpyOYOyvi9raqU1AJ
vR+hip9U/qoXgjWrClm5RhAtxTW62mL7+6/06y1enHZQThn0U9MuYoLvv1EnWi9qqTJwDxfzRTBc
3FvJwpJUGUGEGxFG9RshBtxnWQf/AhL/t3/0D/oR+kD/5OSE7Y6p/6fm0Y9GTjDrf8aRLl2iv1yc
9h9MB1B+8BT/oBjBS8DLBP2f92n5e/5qJTl/CJQiNAikFB4oDfWftJLY6HlcvlOMCJ8naAHgoOam
OQxw/sfHqSYZtOqqEKqmLWjbkjDgENypADYi4HJU/yzC3AWCaZf3sZ6K63mg5Kg8YJLrwu+SrXRj
8SFp03na1uaY3kQcsAjZMqD8+W69H/3YOpGXIbGpxbra2B5sF94LXyEiTNGJT5EdnftsKK9EiNV0
VZrZFdT79NYtLW+fCz/aB27g7hWjn5ZRGfKAhqVsP8dRfcRa6ly6ZpHqzQ0pQlYHO4G0dM88u2M5
vKS5g3KCRTBcW1FHUISxKE+LMrgvKwVln+HCeOzEZ2bN5Su2Eu8yp1bA2XD0WrZ/qATDMpNOGcPe
DMFIHqV0/Eyso6AUR6bt6pDWpvE2sLF/dXXs31hJ4R0Jeaq/hKMZVOso1/I2jhiSMtqr71WjBqbE
rgBgwK6Qr63E/JKIEoeDDQMTt5qFDh+06HUoivDc6Nl4o8KGb018BBb8uSqOU1w99TRe7pNhwW1G
Xv8x0m37wfdbgtuZENSfF47pE6qylNaBjWaZfkbSYYXyQeh4BZAjUBUrU8RUCrafumu4GfVrBaOh
o+kxfGKVp7fdFdnnLG7RiMxxu5NUYG+z6LKrWNQ3jCHsU1q3+lQH83zWAQqcwnabnTt6jbmp0a2T
0zJ1Zs39DNMnXBMYsrhKHX9bbjS00azsPEk3IMQqd/iho49IUwbdlYxt45DYItqTtZA9QCiLPqVt
zN5MV9BCAj6W5TanuJQYSeDT4LmyUsCVPHtYHlV36ZQ/N8TWC4sZj4QwHM0LVC3E5LkemiLi4GJx
mIPqOiD6MDuOG+MC8SkyQAg6iYrb2LHHlUJOfhXW5byx54l4j9rLL5pkqyvTsCQ1ZD7ga6KLgc6R
E3D4SFCWie6JOvlzNQ6IJuifoRvPUNKTupUfZj3DTEA0jI6X/NlraJT+XRhM0XrwjK2OcowhU79x
avuaXND+rXCt9Chq7EdDgulz0zfdxEgpGs/zjFsQ1kBbfPTLJHgycic0Tjg7q2TrM+t4x0fWdKtI
DN19T+B4sO2nVD63tGoRBRdVdye7onqpwWusfcYtrylmISTPUzvdN9AtvYNC3N2sao/TaGxODPpy
iz5E0BLQvkKKYT1avYjOFYzjzwjGBXmnoAjCtVvTatJh4b0krnAvqT1Ogq5e6j/MuNyYhGNWxlON
1y3bUEqWOy8q8ldgEv5Hms6fDTHojaNri8QoZ/pi65oZSiNlWWwDLyieEgRCcp3VCcpMOgz1c+ti
EWCOl+ijF5TtBmMUZ+2W3vlVZI54Htr6jt6nTwsFBdsWFWe1ntjBtx6kkzWSa6rSnhzmUel4o3BQ
buehrU5pKd2TLZolETlKPK4DjRtUHaxoWGncteFrse8zFd+bvWHvy1ik48bw20BtlVuLZzONyJVS
LKa9KZgL+kUeJ9S2OjuGk1VdY6aCqOKXVntfe7Hiwrp5QhpsUhFULHFKspgFiCeIHPaIrB/0Cw1i
hnsKdNGBpJeQDCExNTeqqY230nYxizYy6al9J4PFZSY0pqSyI7VJqX5neFH1Qu7M8KVi3vTMXFRe
LIq3fNsOjTetLHtatHeBVXGW9oN045k6x+AyEB5LKJi5lkJ/CNNGbzjGDRgFmXblIEw3TuGelJ5a
0pEKus1Rk3EsjoNjQur0tpSq2o8if6BQ7/ZNzak/5kzDSLaGUgoJdyowvfbOFvzg/D5Dqc23vURC
Ulodbd4y6mFQCy+5GQVZUd1ZZZVTtBh9Bx1/mo0QffxEQZCKJ4+cbCaPUc1Uon3qIAkkN8FIe9L0
E+dGJlCCZ5nV94zuxL0j3fCWZXGkFEjnI8f4R3TOxX0FsYqZZxOY6CGT4HGAx/hkQVvBaEQ/9hRB
sXn0iLNikRp4rTxCLW5FN+a3cNhpzIS5vfTGFYAgzLh4NLDQ4c9m2Wa3W4/5FF93pt9hZnMr6uAm
z68TX/B1ndTYoXdExN/A/uFVZ4C0knXjXAGhdm6wd5sX2y4CXABzG3xQXu0ckzgdHtACe3BietTV
1mxMN6SWdfm+NaoSvM8UXPul1h9wLLvHkB/+hrGTLJ+ptvdjW3W7MajmFwrzkUyiypgPoURimSAv
wzXTdtuKeTycX5v1qIvlfDbb2T1GMb2YfEhuq6wDHFyZ1k1QYvxnkU2D+2EOFtereanHMizXxayW
PKOuvA1hQ++X6/lQl6O88hN0OywX7j6pauMmTfseQ4Q5gGbw5+g9aEFoxyPqfnRhIzh9W7TTaaKf
emem9bD3J98/9rJrHuugzG/p7fcH3icHVWBX1hicXPSRzRCCEZ6nCcVoUiB76iy/uhsskTNgSSyE
ZIzqtpEdi0NSZeoGp0JwmV1/PDZsjMBgzOEaydubKGP/TTaWWa7sxq6eYixhiAWD9NiUht7DLDNQ
X/QsNTx+EZu0yix7bSH2Ra6apLc4aYcX7brDJm2l82yWsXdjTgVvXrQsmsBMzXg/DwOhcXVtmuWH
YvKfIIdDb+4jL9JQeqtOrkXhmRGt38F/jo0g/QDAq6lunZqB5sFy4Z6vZsdJbRDlshJXpoMfaK99
WYgKvHsU64X3wJUvzZn46SrcjL7lTTsrctyd9h13HYGaDtZJONzN0sRD39ZZg+SuNaInW1t2/Go6
vOJrIOHC3tYDZARsnc4iY79IOVK678swjUV34pE1a1zFfUFv4rUK5meOveRc46t9S/rRfPRhSjzI
KtQnMOwPVeFO29yq8qNbNXrtdoQ6ueV472TzMwvgVxVHr0nrPLvd0H0G18sJQtVwPhq7e3Z9Izk4
rpfdVjLbDio3rrg54IyQ0TAPaKuv1rzIdRniI/UYcHNCV+5ikoXoBdxZ9pBO6w6dVbXSNabWB8/p
6m0+m/NdRAMNBjXJI7nxr+L8v9XTP1RPANaoUn6nvo+bN5jc8Q+BIX/+qb9m784fyIdMpu6ASF1C
QGgu/FVBLQHW0jEXOiqoZ8JE/l1HuX9QI5lgG/l/yLax+Bp/1lHKhINjYaW0Haop7z+so5bWxr+r
KEVGtu2C5jOpNwDngZT7sYoypYjSzo6c8zeUFUZ0epUSWiOLEEiptoa3/90F+ptGz999IFYEMr6R
NnjON6Dm930JfrVmo7bPFmlwG9kPrCQ+MRlORlhmiO7r+vefRy36yw+kx8v1Ah7keT/zKNlL58YH
c312y8h5BQEqrzEvyofGhsv8+4/6scHx7Vpyq7nXNvkvLmkmP17LGhRj2KVSnTljwwlzk/pgtzP8
fMcMAezOs//opgnJG4E9/kNb6W9+JU+SzdPgCWjhP0chwXHsJ2HU6txAdjsWHvamFSJwhqN9+I/U
Tfkjn/LbD+UJlHjrQGLQrfvph47snogQY3UeSocPcnUt+tWQCJCbfesicyusREcnQCCAy/Bc9s2T
kiXkL+zgxJkil/0HCu+vPx8niuc4dLpch+bvT72AREacTKGWnOE58HP9JQgXuCD/+P/7rCWpfmnh
SR6cn7BRIQ3xLKK5draagcm1MqAftfmI3dDUz79/oJbr+OPL6QhAqsq2XZqFv6ploL4bTtmpM6el
r41J9Fhnks75+w/5u2vHIoTEhw9jlfrpZgpE/25rZoreP0m9idcDsPUc9L9yTqk/f/9h36BaP/8k
4CgSeuWiOvoZae8FluxnwifOkKBIQLHwq55lYDTOCs6bfvaq1H5VCzf9GyJ3irALhj0Z0f/wNX59
gh1QwcKkfcR/+SWgLDClGQRMeM70S0ym+wW+mSrwvSvNqHMtKubF25QAD5zhc0dz8tvLayP22/8P
IMJ/dweUQg/lL3caSv2P60aacdjIU83Lu0T0CiGwTi6oVMUWv/39D/+7j4Ia6hGPwdZi/qy/gipe
l7VbWeeYNgIciiVLxMhGlnrP4U78/sN+XOpZvhWTWeFSrQGn//Xx1VFbZlWlKfEBd87IMmr9XFgZ
+qzBI0+mmFgdfv+J8sclePlI+o50oXC6LTf4Z+CsRiqC8MX1TwIh/F4xWM6o3BrOZgPAzbiBY4ma
diaVyUvMhzjklcoxtJ5d1FnDxoud6kCrqj58W0FahVSNB4BYGzgTBhzOWJb/dJEYMPzwltts/IAt
XB5EONu49pyfbn/hjYkakU/DZBb5TszRvCtjx0Cf1aQdoql8GkPczkmNN7dM9ORsJX/ZXV0bZNBM
5EM0OKICbmRgk8mCRqd9H6k56OlEM++VSWxXtBGQpmDKyAFFLkJd9Yqjk4iphR8Oorl9rxdqrstR
ud40iQnJ0iTvqcX0dGY4ap3qhAv4rfV3ixAM0LVjmf4jjFAis0hkruRBNjZ/deNGNRG9foSrN6tj
OpJhF1vOPisqPsPjSjtNNN1WlScEaFdmkCu8QvK6icqljaikfp7Quc57I5h9hzkuAUmY0Zdo2FqC
60Qb3r6nCSBtV2MPPOUynu4l/qlbGqQoRFD+hfGLnIjIxWBrOcsZ2huCx29RFkWbOq9pbPK0fyN5
TtQj7w1Bw+zQcLlf8yk13/QcmIe+cqv72mHgZQ8ufLg4VP2K9RdnPwIddhicDJJsKnyvavS8KxUQ
002riSsaxMEjoz3i1iyrea+blnj3EnlLO5tcH7J/3PumCedHswebp33FfcqdwX+UY928pzkwqJVj
tfRhGvpVhKfW/mOHg3XJNwIV9K/4tTyZ5MO8hHgpfBHQCJZdrmCn3mlyW2jR5uBDDqEa0XlMrsuT
rSKHdmqOA809RcvBxEiYSocVyeMiMaHKlpNDPqYwlvymIgNWDhAr2uBZIpPLWfLOcdqRad2XHg2Q
XgQuaIJlvSRJqmr2jepBmZujyZcB7pjm27plX3QgG5I2LELSs77xxyMjh4w62Tn80qAkSRS9plqA
6WkAQlUWFs9ynxiknQvgKHuv7eDno+S61XLJPmvxwo07WEQcOtoCn+taW+FMBYzFZy1jILd9Wdmv
TtQxU2++BbLYk6w/hNZsHmZYvXAcYL++FH1fEAUfT5esoqVXNSPxt9BGpcfsX9SnOCv7Y4i6g78l
I04H2GHZbUQTOA9ZNseoYBwPNLFrJ9M1oy5xzlUE/w3CAYARu6Fxgpl0PRXz9JD61J5dCXbllCJf
4mSEFn+FHqO4a3Xj4dAPuvxLCf70q6eADNsIOq99xyYpZxoRnq67lJVpTahVvkUjjsoEdYF+crK0
bnaNPTlv4+zKTbOE9JSNAK3HkNOF3tHRGpTf8nzKrrz2MQkONDea6CW0DEQFZYt3DSn7viIe54yu
xgUH1wzOs47zFim9nl8cDKsnSyFPAXWk5hfASylKdHNeozviNnqB3YPGG4oXPO9uuyn6Bfcrane/
HEbxT4zoSjZLnvgWpF+/6jm8YBxHHsLCRBxSKYL7Du8IZW+ljwmk891kd9OXICyHbWTExt0Ekfwp
TntFDCvoP13E6SqpYH8g3n91W8X7QeLYJjDzaI0wQe5yxEdJ7RnXaowEy78V4LanS4wHxHGJC2rX
6WI4hM9BCR4SotzAer7ipOsdTJrj9obIigEH7xIKxVQy2AB1wam0ZEaBOIqWgTzGySVRSqeMwtd9
0exAHSJuicQbVNDyyc9imAy+HHeNAeiH2l4wpW/zO3YlAqugOUdXjqoYs4eCO8rcNbkiQI2mXNvp
26xpeagNKOft67dUDsNMeCWaJbJsC8nOTM6wMRYfiUU7DL8Mq2FYCxakcvaJQ4MVTSOw7f3H2u3G
cOt1WC62aRwt8o+yEv0K4wTMZhOM3HMg1XgL4MdYu1NWH1qMj7RtOztg6GCqJTF54SwLOepmn8Yt
SxCrMQczXbLajtRRTZNwhHOwLT/0WvHqdxE5aWqkPXewZaqfteaxXRwHi3k7KzI6SVXIeS5CZiAt
Yt5556NG5y+4dDz9ddK9WjW922I5cFt4XYkavuTeUIVrOzXsT74T+Mc68ptDhpkiImkmRHsCxjv6
jLj5NdFgQ20Vh+E6mFg+nmBXQqlGK1FaBzpRmMzqBD1kFqfbaBiQIBnODBym0B9n2p8uYz81fMTR
nd8jo/0Kv+5pNJW8SRfqC+vqEsvi191Wddp8D0FdvM9xPHwIO5c7xxufbCviN/yVCl1QmH0Up7TF
s8Y9OeBc4IMNmSb822Edh1SIB+XQ+qM4q6qcLoTnWffOPMZ0D/OUmaPDXUhwvHo+GDb4cVvam9ll
rGt1M8dzdlMRaHSfx8Sp16XExNgb2RYblPW59J3+3Doa+bsdmLGzajxIXTjkEQ11jEBXeZWxXCAc
AcHiqRNYu8+BNoYPQxumzFc6cakx0r2kg5OG6zqL8N0maKRX1WSF1z6CUhqltnUyEKM7tHHD5tWM
B33OXdy6qHS6M8Nhg/wfwEz1XrLk7QwOsz1cXdOkl86EDwdZVlgPTqo1I01r/qDjKLhi6Ab/KRIl
XLZweIa6UOEYbBoVn0A8j/baKwVYNi8YvPTaIQtP7/2oaw5UucZV4s7lR8aCJhSRtIN2gs9KpIeO
h+d6YIf/KvuquXSAyJbc++lcJE3OKIcsTby/kvICUHu1px8Lv0dzsjDWYe/2dyHRlmAIkPhpnsus
fk7HlhnrlNmw/0yWUTz4QKKAcxbDxswhi2GDLs1L604z9Ce/kh4jGxcKDavvl9J0umCHOnDeodJW
R6UqLAmZMx+azo3voYBXHzs5NY/oCtWW+Lt0PSfYjlKoHCslomixsybuxtKAMNd4CKJ3kbfsQ62Y
+nVg9HG2UVyq2x480r7IQBusbXBXN8zkx4+iHoyLHbf4NGMLMZJnWMwzCl3Yu6px7WFdmjHkmY5n
92uQRSOZm1b7NtiB+z44rRPvhCauCymfRCqVlJkLrZQMgK/zYr7b1IQjdgdGRV/taAxvmyS32OXg
CJ2sYQT8XZZFBcsgZlLEqAnDBrvzjZENydZEBdxu/JAze0jAIujQqHQjVD+q9c5phzDdUG7/FJF5
35FWOic3gqm6QO9dZDeFnyFnxIdl3EWGxV3LaCChqNQDCMjHMUJiqv7bC/0fkUiWEs7/rhr7lQle
Fu1r8QOD5M8/82cnFAvSH4RVODCZqHFxV5JZ8WcnFMXIH0JBfyIdWZKns7C6/2KQ+MhGKCMFcTK2
reg2/bsTqv6ga0kMM0oTKh5Hyf9EUaKsH5sCtqAV4Ej0XxhfvSXh7KdOiIbURFdgim5czRgCeE8O
EGuITHttV046HVyCXgvQS2GE5z629CU0M2OdAZd5bwJYtPhwclOvSW6txmM0V6xDCLidt5l1aZsX
MX5slevpqoSzln2KZ1VxZJvFe2KFo7+SXTp2K0Hljo3fYLq0j2n+fHQ59JrHpvL7/jRacT1carR+
24i8BkbI5kK+mpz0oulWrWUXtCvYV1eim3S8qrXHsTgpZnMDLeiF8xdhnDC8jqofMRZgD5ZfCNUB
B8Tarna+h/Rri4cJyBTe0fiSkfhxRC7tHoy6q499mSfAfOJivOsrY28mnYlb3v80FKO156DfghAM
y+VbwQn9NNqMRsA9wjAlNjWCMlIfFlinlMC+CDbfdGWWYBcgt8Zm3FggOuM8UDfIH4N0livuPFdZ
zB0yFDO2TyqZm9tGD4lzXoyWb1yR6Zw2fhLUDzP73ZGQ08agzVuHY7pdqBOEyTqj3teejrIttclw
KROVxSpb6GVolIodqNm8l+tBRfSZDglaebJzAPrqvnPP2JioIOa1ZJJvYmWiT55wivXDejT7o8zB
7vaox/0khksyIq/xvsV6UG5ttIk+tLdMSalHYjKgRGN8R+Ggk68+vMyvUyDQzl+bRWPn8oML/WHH
8GvJXyH5w31i9QL2SW3WXw1oS08O4NbFjpziEp6yLjnGyi+sbZ2xYcuy3oqYSXoQpcNNMwGOFXGc
8FiC0dtMlMOkKUt58pK03IahmHccWtJ9WkY3Mtbjfet0KoYNmZmb2EdZvs6qNjx5HhKFtbK42msz
8YIDfiP4W5k12cd8FPWOWVPzWpo6ezPbSlpIRRuHU3W12JS8wAP22CY1WyfG6VNjAbZQVpihjI0T
eVBF9xIlClftXCr71uAK2ghSdPgS1kqcw0RRJnCe2veWApnOx10wiem9nOV4V+CtXaiJTNiVDOC1
VN7QrVJTpGeUzpyrB4xuTPyd4tgPAklKGyQMh9tMXTleMp+YSEMNSwTy/Y4pXW1BYhfgd2kfXzsR
Aq1Np5wr4bpkPI9p8MLByd+R4wyTJ7HUNq3S4tRJV38k+ubaLlz7bnmybwLZCHA6Fnj1Sl7YpaEL
xtTLnqVtjBkaPZGy/h97Z7Ydt5Fl7VfpF4AXpgACtzlnch5Ekb7BokQJ8xSYAnj6/0PS+tuU3dLq
vq6qtVxlW2RmIoGIE+fs/e3a/F5Zk3lT0Sl5jsDWXKjGJWd2yPJDm4P3mhIv2qfpkO0JHQxXAIDb
N3sk1qf2VPAQuVQc9PbsS5n5T7Nt3tBmpzkBlvYS5IhAs9qgQErb8bNoqhH7b6ZHChXHfinEsrP2
JFKj8sxNak0bHgMII+e74UtQIB1XY5dBRDj22HyZigXQ/TGIbYx+aoJVNnjuQ71s5fBvh+qrK6fo
EcxpZGLDVOIL3E4qjqBt+R21ccTdRSwu2eqrph/y42iC8810A3EE7MGWpGO9c8pIHrTwwtVYl5Ab
ew/AXyfoea38vksuLIq7R9wKtJG4Po+tbu64rUHd2tNlMKKYE1kYHAw/riUy68Y/SWWQMRvAInrT
XhnfBrlMDkNYlW/o/AJAUfS2VnVh4qaeKtfEd2QdQy+9xzkuj2Q8aJodk3iwjKou8BNMNkYUJ1yP
HdQ4E83WpAUced9vkuuU0LcVVh3nzyqPxlUR98RGjBbcHW164kXIMdg4Vj3fV4gIKeLV+DmLW5TM
Tlpd2Tm8hNXg66+GLqFZ2073PcpGyHCimbcMSVoikGzn2QbbfjNbSPMGLefbqRTVzsqj7tZWqr4I
jdF8wDVAjYgZIWt2VQVooOWI9yrrHviF7qv71DU48U7I4Ynt7o2Vi7T+O1xC81AOpf/ioI4wNjO3
1nZmyVnH3TRQYEfxuCkrVn45IgHz5eBd2Q39FZ5IB7+AZX+KGrxpchTxqQpUzSAbNGHH4ZIrG8TT
t2RS3YOA5Z2uGzuMN6055Sg+LEitoSao27JQ6s9qmvo1kUHfIKg4W4TXAYoeu7oCfp6u6aypS5LH
xzuQKVssSMFVM9iCg//EWeHoeEZ2FZtWs7HQjv2Zt4P9mLZ5feXXcnowRwvwED794N4NNLJJie+r
0mGCryd0xzUnM/NGDXX2ucAB9DmSpboFXBk+1VmYXPSaIOQY3+snS7nTlgNJup8A2W3DqWto/JS0
AVw+LfYeDBXdkTp7gBDv95/ohlOtJm5bbgzsRWtPuBUyodi8pcAGyOij9TqVo4EatMjG6YLuUZFB
ebBsIuRdh+vYjc8wbQTQEhozky7wgEB4n09WYnlfbX6/sa7CMrnl8DnC9TODz5wzWjBMMxu9LBE5
rtqoTXZY5LxLCDf1Y+gPKmISqIAqRiGirY0c9WXfVGqHEZUm07ni+49Q4HdCASEpPn8lFHjFTlFG
0N3+LrSmzlx+7Ed9TBFMuM2S6InfmFoXxfOP+th2//DxzNsALBnp/L005mtnboAWYBmn/XdpLP4Q
LiAZqFaMKBfr//+mNP55akT+rXyHA1pIGZhIfhxQzdW82Gl6764Y8mJel4nu79DaQMjQY9P++bcL
8y8CgY8jHFfyYiACkJ8hEWB6/POIKhLazelruZzoJuZFLmawaelovbegPJSJLxFHiNdgoI39f3hp
ZE6mlJ7v/WN6lBiZxTDIcu/mQPPSgTICJKhLRK7fe9ajI2lirGiy0qODHPjb4ejHQdDyyX2bUdmi
6UCrAKbh42W2nSQqA1LN7/KC2TUKyoEeH33BuT4l1fJyumDW8OuP/FOQ4F8vyq3iWqgGCE7k5PV3
VwYNAGjNdWDfCbu0H0HBOEfQgUSSYuYInupOMN1IHF68t3qCy2Iib968ZRCaGx7XoQFlu8c+Qsuv
NRQCsHme3VdPLpMA+sOmdTEsFLJNMuNrW7Xw7RcVAPj430z+ProB3j+Gd56iIbWB/fPTEE2OmFy1
H9u0sBgfZH3uHnXOiWonW2095slUXeiMicuvrx4H4A8D+uUb8wLuWMab6D5+Ng55hklAk1Ckz1uD
9Vgac7Jv/DL+bqbUK5M163vhMqWBRxYzQcEb+RvFyT8fTOLMz7GzZsB98/OzMhAkQEWq4f8ZRAMm
ywMzLWKaaGh+p6OxPp6Oz1cYyQNPllwmCLguPt4o4eR3pWn21h1IHX0PV5sMuSGxmNucJ124I93X
wfSWp9Ok60t8KQ/LecyUArH4zdf9bx/cAWkCzQQlxj/uWpvKJmgAQUEXb3hIXLra1aXdFXS4kyUF
9tdf8789JD7LHs8l//X/oZGw6tRMDGewYS4wzyunmB66C7XhosedeVEoNDdnJQPqQO7yAIfhdYHV
IeKMbRn0ugHH4ysf9D0Gbtry5wzHLhsCwqqI+ovjgUlYCRIZMp4sYSVjzOrz3a8/xE9Bzucv0KfV
5yIpEQ54758ekRSBTC+nwLoLwxTtL+1BdTjfN7or6pdlTrPO5ci6R7l1Sec02Ea0monvopF5qKlV
6BxmLnM+kp4Y/1ih2b5JZf5OyvQvqyByN7ovpsub/UemrwFMYvBC17oTxJBiDlsus1UjHbDM0AJF
SMb0ry/MsoN+eIo9U3BXs+eaiyTN+ll/UXQMYcxsau/O4+ZzWGYYaPEKeYFRC3W+vlWOxyid2S4p
hyhmYkSw4xQ8JHC48biWU/fmVAMpkyYrAG3q+gXROAvnom45X6KWXYPKN4mDSwYcFQ4Sh9npEoRp
+3wgmqe/0xXwCX7+WHwSvmeEWq6NyODndtaM7J3TyhTdVQh0MEzA3dqk+LFviI2aOs4AMfSt1B9S
uKvCyKF5DTCvd0EckdaW87tNRpBwN224DVs6zf5umCOjIzizRdxbWngCGEqLkPBZhwEKjdvR+FQb
RdRtTL9C1DxGeKTWLtz7doMUhyeDsynHzmJBWTPEr1aurMs7sAHxhWwLHCqFrK4JpgBNLStl9qua
BtszPPHsxqqm/KuZtdYGaw/DDChieGCBP8Rvk2B4feqmuNwkHfv3CelkAYoNDdot5TfeWk1YOiMJ
5qMbcgqQn8OBNOonjELpuHFC38eD1ADfaCAjeitlDw2DMhEpDMNeAGfbw97+BRmFkmtooV12mPXc
EfGKEFcd7WZKDFIVLJdsnZ5hdj2EkPkCkjlGBN8Y0IdI3RmjY5FPIRhbrxmLZmSOxFFd39IyzAmv
wFUWbmSKDgDaKttuxj0CtohHzquISm6KGG8CpUGw9WEY8e4qIV7bwKVMAFCIDoBmSL4ayGu5J2uM
H5t8xPkb4P7GWrYhoXKklOX+0jnIenZmK7bkoq/uTR+4CS7v6cpzqubS0MCTd9FUFTGn5USDqYuS
GHJh0H1l5O1Vq8hmoonXQEGULKJrZbtqpwiXqpqqfhlNc37GuZKc7EHqDYoE+8vUVdVaJIzzcROG
O3t2qj+LoBXP1TKIbrw6fuNG0d+iPky71YxBemP2fD141bpyr2DEbArLH9bcWIXJ9CIsNViHyTBA
7lXdm9uYHmfTJKofDSGT7GIoJaR+MmTzoHj06QCYATdAjqxkU/gFQaWrbmKwxoGI1nJo87+WPdoE
/cCKA8azIkJ+8uCf0N+rn4148BzebpZCVp+aqZAg1pbiZ0bCWWUZVxp2Z3VhRpJiiBUcYY0kBXbb
5mON4IL4xE/aaPnGzuPcYpqgTA1+wLoSVKwVycRduYJbz2bqllgT1lgJ65dAtXyznjXzpdL1QJFm
KvKzaXzAtI3Q5LbZwJJNbN1dD4eSTtrkLUGxI2EYCdOebUdqzi1GdPGqEdI8jbaN0mWOFw+wx8KD
Zwj0ckFXWsUNAW48oXJdMLOhB9UI3hwnjuqCsi586gGzbrKJxJmszOzHxhTLH6ry4LIjuxdfAqFn
IFEhrICLsjr+STRrPhOmSYvwEpN/ADaLjHSJJuJV2ezURLegiodjYaXXGLpYYtA6E2q8qFGCRUiP
7pRNPTFYUc9rJDUcFAHBJkrimTqgHGlBiy6XMgBC/di2Pf/3/G4LeC/kLzVMtonLoADpRTLdNuda
JMuh29+URaYOUTQg3Zw763pwqQwngjseB2smt8smFrtPOG44OQIxzKRszx0igc20VI+TzbW3iokP
xSPJK2Xx0L4lFTcDveH2bVATndoopfo0MxRFkv7wNliEQHXObgsOtXlhZk71q5N2uj8XCnOGBOOk
09x7tRct0dLIeKGTGsB3lembSwQJ18J3nGPVGOa1GfNIe1VoXuOTJ7Oa24jvzl7ebVk1bDzElRwW
vcA98c4U4dWSgX6exiORZTdH44R8K7SRgHntTCL3UDFaOzat4p0P/AyR0NVIy74xFLqCc4HTL6XK
0h18ez/8MK/gosHSLDbkWxMg6RpZk6IDppkMwGQilb4QxNTR28/3bDu8wZpI0HkljZKRH8kE4Zfc
gHq8Ks+PkBUKWoKDVksZxM7TbdR4J92xfSPoku+oDiXFHX8bRBYbcOnCkcBwxVEli4tkby1iLJYB
5+jxTV/T1fSPfJzqwgGkdQ8MF/CrAcGr2Aw9U4hxZMftltvzrHQyI5Q/K9ge/OaUvtytK1PoiPUY
GfGhiEPOgJZXcteCEJagVfjPpR0KbuB3fWBnMaTXQ+I/ppls8i29oWSPOo57JCfg+TUuRq6prgs+
/3kRyHJH30+QsOUaREtw6U3COaI45YHzlpcvRtRR4GEpxzqrfkkXzeFZnU+538Cid/hWE5vebM5G
znUYKUGDEtmZAVnrVmPCfT0r7TJzEQ0hXkTTRfRgcKlUyzs534mQRYhkHxOWAGEhBdtCpmXxcaMm
am8DHdq0/6rlC0obl6XJrsLmUCgLon43M6vqOI622xmGEPpCiYJvZY9R8YDMU7ye1fW2ITkDAK5h
a9LSehwd1Iorx8bXihEzhXw+JQFQoqjmQW+Aw92ePyE7ETVyu5BS0akm+/OBdx4XpJ/l8IhGHFET
lm44WRxpH3ugtI+oZ/hauqVKm5H65e8V43nbnGaTO6rOwfA5Muazz6JGKGdLY8XwqiBWvecks1w1
VQ862KSjlc8btbyd2MMjAMzVfa17HNAIfKLgMs9KHqt5csKN78zgQZiGSyxWEctRkvFwYehgdYxb
JZxVzC2PCw8L9n2chEB5RqRyhykRqDZF0OfiXivSyEDJuQgSDUyer2CKuWv408FTiX8QsVnvHjOI
MNU2COSYn4rB46fzPrabB4sZErdImHGh55ClLEnPa5+2UwNjk8UiTykSLUdyKEpEnRWoL88X4H0t
Wg7uw6JZPy+sKvLZcc73Lv5NtjWN+Pyg/WT6otiG7s73pwtpfZ/SCCAwqHGzK7+X3CLS7PF4imw4
xdGk5F83RDEW8nvtD2SZFGpYBIdEY8E/FK+RRy/lfFd4OuOhYOhqXXtuyYPc4C9OxdJtQBcGb8gr
S8JCO1GyEoGjRqnU2DQhlICAskKoxqlqBP+2ShSiBOWO/LuJQojwdcu2ri0E1AduOesRg0s1bpb2
uVz7YcMO49uOsyNxXN/2acVq7yTWjfDtGT/oIpo1DQsoZTeyaJ9XQDfrkDpVGF6ZlYTGsn1DCyBW
wh95bJYNiLFnBD5uXQ/o+kBUElmwawwZsFz1y7tN+47HzEFG4yD/mPR9AZ8DSRVHtadATxR+IuJz
99MAGny03Y6IYldpa6WoheaHwZKJPnT9UDK4IwSrOpYso9cYL3gXQmKdY+evuNtNhCHqsRM9RQhA
x4AcvZrZDFZxPi+051u3t/2HXuriBlro19gIGT0EaQs2vzEZMrKyoxFOv0dOy0DbbkImsRypUX46
PMCa7TGFGoMfOSE+r6PlGVChTN4TVACuc1LzhVZinPXe6FNnhwUQUn3UVDgNscoCnKnTK8dlpEoS
m8BA59j6UFp1Oa3zui7BCSIpCXROveDZSFlwQnGHqdbu4MvrtjNPzbL4n1Iiluc1aX8ctHsXC7WN
vOx4FtqW9GwgeebhaDxEqc3Xo4qav8I+5yKdxd90AEemRqM6OGpZ/JuBGqdYSrqzKjqLOiq8RRjX
NyPPzHJQzkD0XYxOwKMagEYhIEnx9ogPodlkV4vCNhx5p/q8mYQx6/YskipD2RmwJGVBHWzTZQ+3
DFy6uMK5g84Hw8iMyvqEurtmyetY0yoP6gNDUK0OflwFl0mAVGisA+s60gKZsNExE5wnufGcDKQj
txNgIfy9YKxTNre+iFitZi+xHwdeeX1eNwMmgbcz9igHijLqdpKVWNTP+l2mX0mxCWvaVyN28pcs
hzRUYQl/VQ2PUJdz8yShkZ2MSuy8aFmZiaNkB+JsFx9sESff3MEz2wtR9zxxZDIhPENkeWm8Vxgo
pHuDnbnISukeidE0/SMHNsYyEEPJJuh7ta+6todVaNvID9tOvJrM/x9xztGyg/KQrOnzcEl8dMH0
mkKbk0TBlPXaGybvMaZjvZkb3znWQvM8zNGyHJxLZijZ34m6BY8dlIW5g37py603dfaOV44fY9Xr
Tzr25ssYVdunuo8yYOnYcLeC0w4Y2NzuGfh5BbSBya2N28WLQ9LaHJRy6yhHH+xIGF/72hFvpBHM
33Kqyu9VrlvK7ZGkBuoqm87FEq5HUbbPaa5ggzI9telROxNg2ZRps20q3ZwEsMrrhOnVJkq95HNR
d9GDR42P/LfIGVW3wtxPUkDMcuqQvFY/+1o1E79JlGbSUimXAaEipcGJNTej0Vr7HYL/lQoG792S
9J8Jz28mPNx8RBz9YsJz/e2L4tj1+vf5zl8/9Nd8JxB/cMZnTrNAoEykTPy+H/OdRRolGHl40hGL
GeS/ZzwO8ifHdhhIwGGWYunq/TCCmv+bmQ5h2x/6Q3S6aK7R96dFhOxK8MY+NnRzpzcw3MfDpVPM
wRBDkFH2chx23CadysvBT9wJPmmyWPUZcdM2yRYDv1is/O1i6s8Lib+/5O1fqcX0z9bsXeozCaBb
oAA2LQhsE5R+u3JO+md3wQco6UMSGBaoQNDJ5JozD8ndZ+ZAPYAfqFEEr4mbdq6xfYg1Ur9mZw6y
gH5glrfdCMQgOPMM6GxlT2oax5N75h1orPrP1HscWc3YoDsjq+A+j2Vxr+wOFC7YBFD4ABQWlILX
iPkeQoO6h2UX7pwFuUARpbf0abpTVqP70aPDrudZeuvGLryzBDzvY09a9avvF82BRzqE0DnTv23Q
adwyUIo/N4h3pzUj43rjRINNL823HnzRxPdCe+l2MOkFrQyz1JcqGtFxNO0nqGwdlhzGeEhE0Ayt
TaeeH8uuz9ampb9kGl/IygF7fzBReF42SQmlqKxF+2dSzog8Gr7DT3mWFtdyHOKd0cXzSRWLQyJG
1bXJB+mv0zIjEjcNjWTJiUoPRh7dkLiY7pheZJs5FkQv0LA6mGOFYCQmO6g0rIRI78KTq64Ypwdm
3/0uA4my7oBW3EiiYg8TALMrvzHHS0be0wF/qvOauk51IvS4e6D1k2sG3Ua2xahDsraKbXksGDpf
zdj9d43lGxuOVeWdQe3+QE+me3ECO//OGdt8tDmpbTwkbjdFKwzMgP4uEnAnuFaASQCIBQzVZfHs
qGTY0coqNyXTeHjT2bxH9mNsUbfqt2Zs2xtgl9Vlqju9DpwhaVYpNw7lG6jmr46TQtFplIVD35gd
Uow0ORNbF/3I3RJUBA4qaLrtFBKaUpgVcZMtcxy4LK8D/a0LZM14zBxRX7vKIiqnNMkbtOd+HbeR
3mnLCPR2QN50Wc+ue8ijWh4QSeTf0jJKb80acGGSRfNNBoOzpjUYGl8lh9piFUatFaya0SOYnWlE
f1Emns/6FcenBOXgipIo3VC3iOfEKszPSqf60gsyYkrctr9iG4ECVNXNcKeMaH5pcuRooAtrfUEq
SfRI01DcSLjgCOOi/TD4cIPMtrsHzmtvM+F0YDeHmUxByyp9EEFNP69ogYiN12K/gVFRMtHgEIYM
I03Dox1Y6igmuhYrIkNgLKLx4NwDdLN4YhmpUa6Aei4J49gCuRFb0pTMKz+2IC/2Qw09AcTNFkhj
c0N/L7pRsWtvvIamWw5NiB6dofTnNox9TiSynx4ARjjRGu2vsZ2x/R5QEBWnfobzsCoMfwzXg9GI
YVeCzb5JMZtaxGSXWXFtwPl88i26TWzpVUg6RtOErCQJJNS5qN5ymumLCqnQV87sF+g4MpFkm3Qa
jKdoaPEJphalHKLQSG84LKQASFIadjsNT4KkJVnrO5s0us+qDcueSA9b1c0u9yph6iuLaZqGn+5E
BQi+HdqTiFSoaJw8wFza7FvzgdA4cjU+kWdTd/fdwvw6VCQzJeVpru3WoNQme0zXG3ews/FBpTqS
X90IRWC5jv3cHMWnYkjHxt/KmuTjndH3Xfo2IWS1sr3kK1JsXKQM/qcO+F0dwC3D7Pl/DmS8/jb+
1+mbar9NHyqB9x/7qxLwnT8C0/YWZyxa4/f9/q9KwEe4wT+BywpBAPHG3yoBC7Uz8ETJnPlMhGC/
/oHWk38E/DrT5N8wFDUpEn5EUv4luCDN8j2i8l8EGM7PaD0EJfBoBZIPeAm+C63xY2VgN3T+nF5g
g6XDS+9DOSyCUaWyixiW6wWKzGZ4iERLBIKZxP1xSMruLq6NodjDNwAYrRRCkRVoW/i7Ye+swp5q
1K4ZiNKPcJO7YGhNQm5L7KEBMrEZbs51lFlwW60pDB+1TYKfVw6vOcCyiF/1ODSheOiyar5rVfAI
toz83xIqOkV2Hrb4Wtmg0XLOVz2NIfKjkDbftx6w5K7uzOcgozzBf5zY92U5ZqdWIWatCrLhvIVk
OpK6tiWaUl8XdK43lmFZ9+FMRF7RGgG+e0UoOR4iDkZk6cHZHVL0ttC+yXoYrA72VhusZ7dNV+cL
lc0w6ZUff+H7x1xttPz0aA0skrB55V5adkCUXtEfZxKH174DSXzVihGrnM2qla68IiiCz0M6Y3sq
c2k++wWpFV49BGtBTNWhADx1oBmKINvoeXVL0vUvU5jDbdIF6zGBRMWCHShiLBPMrquxdWZCmWVf
bOw6Ml763hEPwA4LYP69Y10q2QbmfhRW/jRlObHQQ9Rbz4pRCW0YDTAbmG2sbyR9tO9zPDJNcZrw
lMU6fjPyVl/XrG778/trl3fFna2I4+OvR5vA4nJVop5dY4Iux52p+nLf0+NYV7Kedwl5V9tWAvUu
52HJsegS+zKSVu9hC+6wFl56CAjjQ5hb2Xxg/1EO8W00qvZ033D2pYhwmL9U2Wl2q+OgXIZyXTr0
uy6J7OeaZA1vZ9WTNPfcKjNkoIJ7QdbZKe3bdsOrJ8B9W5GAPxPiAZVv/qQMJ3+IazU9N3XcXsrS
CR7TmWy62LGVt2FJdk6QwaKLsIHvl061s4JeKi6Mmi9bQjwHMdQJOBgVHzKdqUTEbLflnlgA8hRE
s2T8BYtwKq2BBZXjtJduG3A4tJ3vo+eM0KRVUVTY42YdbxhMJ9kuSM0uvs7yit9F47DeeZXHyAp9
NjDiZDWoyk+32Lfa+7AIpqtkHrO1U2XJZu7M8KrwikSv8VTJvdUFFufa2HnKe5ntC6kN7JEIJXPw
zEkh95lltg9d5T6LLic2XpifcadP6XpCoICeuJ+NeYta+Yq5FkOnFuzsLpFziP4C3wNcXkDHoXQx
QPZSkUeeV7etNxd3reEQbjJNpCMkrnXqkTkxdGswBWNtOsy+123pFswnKPIZzRK08esxF84nVPXm
ShDJqcm183hQAT2u3BZNe2nj1Fyz32e7shv01q46Qv3MMJ3X/dga+6Z28HtR1t9wvMguKFnELepi
Gz7VgCna9Fumy4xew5SZROBe5kGT9JtRm/4zeIrkKrSs6Ouk0hTvTHVU+K83c71EukDQIdbMquIU
R7TjlWuTn3mdm4CH3kiVLg9RVTQPTWDWKR1fK9728eAkgOPK+ZMWJMrNacNA1anVaTbr6snwxLS3
G9/ECwblnzw14sCIT5lmq14NeUcoeVy2W6cvhcWjLIiM6fPR3AyeN12MYV3dxXpuPwd8fufohrNO
j4SS+u3GmyN1otceE43iUcNlGOc6LOCCQsRkdL2eY7+iU1DWCp+fHT96BONw7MnRXNuqSC8GOpzT
elDk1eIR98i/Qve1pqeg90TAlWsCZV8rOuxblUw27NDGvyYO1niEhs3i39twDIJRpw4vkXcMm+Ws
bpXEz+Aj+GZswWIOoItVqcUX93JeWZqsC2n/Fdkpr3hCbST/EEaXp6hGrvegAeI9KRrLG8+APQqm
sCJRgm4OprzKK/c6YnmmNrRdHofRvrfE8kKoyPWmtAGorfMhm69Gc0Sxi1ghKK/ZticGadjfN1U1
d1vgofOVkpZ4R2H8p1z6fbnkIST7dbn0QuXwU7G0/NCPYsn6g7aHDTsLieJftOEfxVLwhw9q2PUg
Xp7NYXRUfmhjxR+oeSTyIXKll+4J3Y//3zcBoIXAFq0tkrlz9fVTdfSraumjeEggq4JkgwYNArEI
FgTRx1rJGrxmMImQPA5IC3DalpG4cdRYX8/5KDd/uzT/Upl9lEa9vxbFOvBszpikaP0kwaNoAqSL
VoC2OeiheQCTk7LIPZ3VRAQB/Y4W81FBdH49VFg2dj0seRSlP3029kKbnqTJ6xUWY4bRrJeJIE/h
dadd51h2y1jLOc/3lobzrz/sR0Xn+cWpQj2XIhR55T9Ex8y6wTK0JDHN5CC+FXnBWCa3Bnl51lWe
ZQ2hbf7uI//LJUY2LR3Xc5Z77WdIedfiWxqlT0RSAVTkjBsZwKCiBEoUukr8vttff8x/vKCH6Mzk
5egHoqr4WfSbmobmgKeCA5MY9A2SHjDUI5QZ0jH+dMIfDdz/sbpfTit/U7txXX1Bv285RQRcXHyO
H29YDLLmHIV6OPR0njOOvGFrs1cvcIB3etYEOvNaEvoIDyaz7ptBlE9lXfvjGqrLXOJ1aP37brJt
MpoH0TNRXiolSwf6mSTR39wF8I/++X7pfvHsQ7vj1PRzm7Ik5yAiZ7Q/CB+X4qNR2CK8aKOcviBB
2MxtmsgaT+zIEz13xgeMbctoumdYwKDDJC7rlLQoBchjYPTotMzcYi/nXoKZinRzlta1TuIiPg2m
zWyVGC9GSrbJwBEUFcif3m7ReRgKrAOmoBnEimDOYDCVU9vzaLA2GOaddZxhssx6ZjVU4otkh5+A
Is962MqsAdygHAHljlXC2yQkLwcHpBbG5xSHfXjfKHbcowrThjmi305GVK3sObasb9ylBNuiHKTx
SNZKMLh3upzGy9KMmTdDk+ZQwjHTpjhjIVBnlaYeWoQzpB3dBlmDZg1oav1yxpPNykQkMYCZXBOH
CW6rcIZbTPZo5IJmZvnS5FXR6VBIVxSj+HcERDGE9YtDD+jeaAyGfB1UlmROxKsIEI0fgX/qF6/q
mLph0UUXcVafII3jk1J3Y5DCKtCszxIFO80gDPWYh17znutI6jtTtEXE0wd8abNsECs1MwyXs6A5
ou/SOKMg5L5KmN0G2mC+fsZkvd+rcRoh/YmdZKTxlZFLnDP6QTQqmGvb0wC5oh0Hht+GmrL4FPhh
UjBQNxpya+EySkJRQRB9RggZPMma9XSDEY4x7ftsFhyo+1qRT/qCVO8vWg5yQOR5ecEcjIk1dwbH
QONdC6zoxNLjWfAYHHEYCQ6ezSXl6a5ftOa4tY4qDoe7oVcspkFsOcceJ3G9GhfZXjK6jLeAkmCT
Xa4/8B6QrL10t3Hm+5tAGvTFmzIwr89/pgthYhcILlg35vhg8FnvYr8bNmMUBLu+abmBcbNSKXXZ
WB9AdYRgXuhpAi1BhLnJGi2De8f0LWyanXQoh9GMmel113htLVayyGz9gNMYpMwqxD017HJck2i9
DX6gzBPLPI5W5w+aMtqAzNS2XWLsJ7NHUtlExhTeM88V+SpGqYhoLe678NKeg+nFC+zxbZiMZoAa
3M7J7Uimyfi55fLH+7Ysh31LxUvcCSk1K0MOeJ7MjAJaDGhJo/axdsJ4qxdOe1gG047k7XUTY7ge
UX3tapk610KCChiG8RAGk77ooko/eiSXreMatAnx6dM1agVvoadYz61pN5s6njxUgdq6wTXW3Y9o
4qJVR6vjTyQ++Kpjp+VIEpF+ezH4RHW7khSrVW8uABOzIv9V9QQotyybnLX8U5nE3nVtlkG46md3
uqTXWfCFowOssJ5GyzR+7t6CJGZc3xp9lGy4uQPCBjtdbgJEw5yOfD98csq2K2lHuJ+AjRg4xZrX
0vJT/IdMlw4NXOCBP+hw073LAM4Stdjib1asy/qebY572Q7LOEHojXgaBG6yJ+6lfhEcBZ8KHAmo
tqIl11gMqNM5coZQE6gtapcJ9tRmGlFpNr7qiu5pKjwWzMrOyBo008+kVPNgcfZ1jijBmRIv421Z
B2bMwDUskXDJ6tETxZbcmnLT8jGineUUUpACNGNdmzGD/Fkow5iPCBN7eXQKRazRmokp9lBlAeTF
YOJ8maNBeFtVciYI6vASMVB0S/JTfIxk8OjHcfOUd+p1KvSy+ifWU1sQ15OSyncNmp91XtRWcoIq
bf/ZG2E/roGJk/EXjP4DxIHM30D8OQpmYcPGGRuL6b7lX7jhErcecMq80T0ynt3s2k8FjJpNpQlk
pg+ESRLqdAMRPHcFelwnLK9L33C/5JbDn6/ZsdQnRFd2+AXlTkLYfVOH1W6WFccvkgV6MofazLhk
/NNz6YqwXs0cUJ8nX8Kud0t548eOuUn5SEysas5kkx22L5WGeLSqF1eOM8LSzKxlcN8EyEwSkNYs
Fm4eKYZs7YSpNZXXxiItUUWF+A2Jd/tm5mlwKUIMgRz8Z9YhToJohiOT0bM2lluJ0zmNh3gh/ZxF
bI1ns6anAKyfBpt343WLiB3ZC8epfBGyFmd9iy8nxgLEBEb0/XCLr7SDYspDP1DQxoDqmC8qoCke
WAcHEbXt/iz6DOgqrVNZ8copmwnBEmQd3Z5BQ54YMRuc2USV4oWdEGfRzKm7X5+XQD9eJHvEcfIp
phEo5203lrJc9fXoEm/d02HMBcpbtaDISidj57AcxR1hz0DC/Jz9sU0E63TBkXhR9y6EUjpWoM2S
ybG8/fvbskqBirGJUyqJ0DDYvvxFJIMRQR2IUda33UDte/ZLWHOOlJPWDC5RlDyFS+sfBYKzNlVQ
vYw2LaUbWwy866So+azjMPOSJedn/95t6py4strr3Io0jDhaWiGjNJGqryPteidQWbi9yc+dHkLE
GC9ebLGwTopkh7FWCycGNEDLlmFFjyM8nIl1M/cu3dmRLesig8i8MsxT3cfG9041wR4KU6BXvOcF
bGggZLE1uPOVzNWinwk6DG+qYXuK6GpkO+UvMrVIJ8sVbYiOXCH9ZFvvawmbqlAsVQ/hIuNN8cm/
zn2xiENb7iLDajg1dPZsKuT3xBwm21yK0ETKMjEr5zpRWj54TmL0D4On8cGvE0C6sbzPMxl4bFVM
Y8nRkhFC+92UJcb/Y+88luS20m39Kh13fKGAN4M7SSCRprylmSCKLBEeG34DePr77eRRt8g+hzqa
90BUR4tVmYmE+c1a30qNl8KnWk4PixxhmRkId5DnsFvSAfGFSVXn0SjJ95UoMA418x2JkinTz6Xd
Z7fwEWcUE9m6558uWlCBn6tia2/4+rtH4XNnKedM+7hoQX7WRkIL5kHZGFa/PqamS2Lv4mlxNUmH
z9G5UUN4OwOl4MpehyTsaush9bmlW306xYaeGlG/GfWuX5buJGZWvelYGY+NzS0GDTGhLwUTlp1R
UpGMbl1+wxMCMWAWCYEjogb31s0i4gqUIXeFbw15LVq13gWLLU+c1xQGU6ffBWOr3zEom6OZHaQ7
rPVxmZxuT22cPC3uBCOfh2jE5EnuF9u+s/XRvsFo0zzwbfNcbpbqzJOvPtgsbHeeZkEuqN19GlQ3
U2mzf+ZQ3elrm+LvcKdPvTCtWzGT4Ryi2KSAXLpDFVQNLLB7qzYeqfyaPRkM+jfWc87Z+j6nrAk2
gB7feNJOfPSA2+9gVfhC7IlLOHYcS2ZRPenYQqgI5jbUeAKD32TJyh0k07lDXBx03ligKepMAv4s
ModvBoSXsPeUPjN3e87IbSbtljUkVvr7tZQgv2alYf9126a6pH9xbOmifPooSHEMFhhC/hu0k7C5
IuCJ1x7bi8CLMhbh0/8C7Pxv3Q8vZDCoMHA1Yon6mc8dJBguC2B9xwo2PfJAzzOe0WojWrMXBFKu
rVqXy+3w15/v31p/9QFZKLnQYnEYuz91ibTkFbSCpT1ehOmjVvfHeliqJZZexv1LgJJ8dN2MezHG
fKrcX786c5ufjy6UILpiLnDehBK9/NmUShQG0xPDFUf4UygZCKwzn9EcgCf2mP7uEAHwp972tCVK
iv5ddnt5C/+Z2P3lxM41fj2x42Gb/SN860WV/4R7Yj/5p7md8xttFjRu33U8hENqsvFfczsfcBOX
DTwEw3Zx+lmcff81t7Pc31gXMYGBd22Z/Bg/9ceW0/qNv4qa3rQC5zs/6m/M7SBo/3SSBfjiLNRP
joutXsdE+uNJBkq0q3GxF8eFYDpqg0BFdm8DEJnInHu0G+PcgqPzdS9zT4m5osOkIAx8Im8ZE4em
dBXHZGNavReOSDtkNcKQPaJr5Ia44XB91DmFGhor+0SqonErHIwhoz1xSq8mfN2KqTbLU2XdkkWl
XAhKfYkay78GTSc+YREAoqhvXHBzMahOsTH8ayMz7bfvc4qA1isUDYrq3SRMvz2YWOf7PYWl+hEL
2nFYone5NzvKfXZ9vLBku8BTZYD+exGU1rmxPPYFyF+lJEft2y5ef5eaTSkIuO+Ff3YDD/MQ3Pnn
CvMMswjlQDEahY5ubbTza7VwGygnNfz4DrQ1zRSssFLss62m1DKRygqhTUdrzqyXTdGfG0vZVCyd
0tKt8XikClMM/gjHUeEqnwpWWnTUOKWoFCkAhveizzkCFx5AriwyVqJGVovV89cu98JaeeLWVJUs
U8obcC6wY6mcUPjGlJlHeQEny0XD4wYLn9oueU2/tNpP9LZ89uBSL05St9Cj5/VVk3nUCyUVFtmn
KLFlvtwUST6fLBGQ1qHKdh6W6nh+p3LWS83Mg/Oa/+f7F4oak4KRdCGqq0l9w5eKka90GD5iu8Fm
Iy/2+KU0qZcIVy7zByZcfARxsQMTA8vv8gews6FTTRwXQrWowLJFU/XNChIIAJBHT9mNNZEybVln
KILcwbZiUA2s92Z4ftDx1f1ybhgVV/Jx3AYHxCtIYOwD+EZYUBYP3gyenBRmVM+tUZvPDQXKp0sv
iE6bE71ccMjElAD8JhDJ/MmDgPeWKVXyxX2RgYiG0DLOnA1mP/DNBtaICv3SIjLcxxtUeR4PaCK0
OPk0k9o3mU0uPU+247tnB3gc9RFfTiY7LkJybfiCBQNo4lECXCF4RhGKn5tCiYJL0H9EL3GK4qtV
/GNBJox99BD9nLRipuhepcX7zreJWrVWNgyLrRWWI1lzxiTGNLwvVFEpu2el55/VecIki0mZKup9
a2Rm6EzMyIyBX3ZxRjDuwoCpnArrjCPq0iT3pPi+Xk7hSw29Koi+UBf7xceVuLTV0lL+NGmm6/2S
cikQ1wI3OkOVF5uMaF+/91kjbgSAxpWvBmTKVv79if/dhKdk2GTTcfAuNVCnzE65kXefLuL0zmnB
KmDtw1dBbNqrpkaLu5YmmR15l9aguJXt7uKJ2UwfcXvmSBIblP3H0zEh54OyfHSXARZkbk4wTTlH
USBzfC7juUvr950vy5wWVLjSpktlA9w6l69wvLhORYvVfVeRkO7jHBsy677oZqjLWg8HjZ3cFkR6
1XpH1+n1+Hsr2i0ajXem9btFqLwBa0EaGW8DEu19wEWRkGCHgGBHG4NnwoRr9bgOC+y9Ygr2+UrQ
gwXb6rFUMnm/KXFr1UbF77FJqD6R0uRHxQhCRFfm8RGROkeQvuyx5UQnSjAru08lrOljYAzpIRkz
8/myW3FL8n6JeWPI8TSQoWJTT3OLtDY+8FIqHrYWKFZ6ZTIQTXS8yOdUeDRCVlNjT0CgR1KAMoNP
tsKNz8pIUik30ZCb3JqNZOWcYlXOCb66G19rP2AV00lWYgbbKDsbqQPPhbNK1N99zVQY/SHnizGw
GhANZ6lEQ+PuLkL4XMD+rVnR4O+uWxXCFKha0TPA5MLNUzWxmSbDe1pi+ckzh7M74CUg7DEayPF/
kTSAhWcylNb2cs7b+E8u6BHeJXp7/pw8F8ekMkY6iG34nLq67c3S6EZogA6gDYTo3N/oAzGmZZY6
H4NVGf86xbC1Nr7I77e0YoDUHdHz8TByEkZnp8IfyILqZvw7+xb1zb3tcnVVFbYUtvkcXou683LF
1bNvv8pmXIxw6Zw+iy93ViEyunWJsfvVyK2meZVpupYfHAS8eVjZ6i5lqJwZO8NcEChLZjF19YOR
TSaThOadbEK4wm2rHgadrh7OiXIRXNyZclNOP9SBXME+ohUYrFnWGPTxa7Yeuf1YNcaidKKE2KWi
YaHugmK+qhndYVL3EqZS5F0F1cNWIPzUc/Q12Pq09PXiQ21Gmraz3ah4hFLNwwXXZB9l3GKYfUoT
YS4kLPddNPUrlq7+HCTLhHdlheJEHWL1z5S+JxGoB9HgNtUz2tb2imeMf494U0+4dmcr7jsECB3m
3Fs2Q/D0Yd2FM5yvl9zrmNCuTfK5G829Bp35esA8H/ajF0I24RrYTbVRa6CKx/U0ZFOLCyPo6+Se
BEUREtz5gVTGuG2HLtaQO923YPKL2ntMTLTnH1amPxrPCYIykxOkwpq7KkxHNmGoKZg4m1HLRjEy
XXNrQo/VDW73zi5CEkPro0HcFmZsu/VDzS6tuGzMOdh5+RbrE4QMiNFlGaL4xF6Ebipb49VdK+8Y
cFr2YTpMaGBNLwuuRsve7vxl9M4DhtUHL1/Qbi9aixRCGi+2MYsbDarXXb6V/tkzE85eg47XzXx4
iT4xNvQZC+uV0puu+mVGu0rLa+0GzVneKlsUL6tXv9iF11XXVTfYD12ZNXtMOtIP7a0PaOWt+dvA
1uBL5qM8GSRo+o2TbN85Xh75SEviVSvQXs/dHK2gONj8tXD2bBud92QNxY3fZ9jzOV7uezH6TbxN
aNxJy9bhc8iXICjauMxJrPUS+ZkAEbz2hfeFPPX1MXNW5scVKlWr9BDgjU7/MJCzTPnTuHtnqZev
+CCfgbQkOwOt9I2fZ9tDva1OKLypjqGd24ckmL1r1E32Pu2G5y6YgKL2LpXRfqg7cTNuCbeoEjeW
gzt9n1I3nCesomeWmtrRCcRwKoPJvhbWpqPFBWU9lx1SDhf91tJ1/l4L4KIX3LF2nCHlPeaDyKPq
1LbSuOMhQECePTdxyt7sVPXW+pAKK7Qaqzma2tAfUMVSs0IOJ5Q+YEdY8oVBQNA+DeiQo6LtA2iM
zsOU12YEI19/LFHCXQOTGF9AgmrXa90Cp9N8j5+TGPK+jHMVUJeY5nZmHN+RtT6Kj4UKRWfQSRQw
5zcTcLNnhOFJS7vV3U4PefJ6Uenb8eQ5atZS1kAPPe9NK2vmSGqSZ3gVc88eaL/mcdrAZ5AwCLdx
OugJMAiHHWHIzT+NNqfiQZRm42lunPc2S+29OcLuN1q9Uncr47RCrXxLep1Q4kQMy0cIWXuq655K
MNcbjOp6iQnZdp8xOhq33Pn7ep8LEN7oH70jwxrrUMNDiAZzXfnSKkNeY+/wAKZaE0YmbiS02l00
OvrjLMvK2KdO1ROm6nWIix7zxEDebRS14qhuw5y+c/NP46xgj8IytYUlOjdtmGbYELFBWslhdDON
G1Ofu0e/nOSrVg4mAAcX9gJCMSOLeiTPfZF1e8/txU0+cF3k1ihfW9evTpvLpidgfRcTH7uhplL7
hcIDcofc+kWmi88pbtXC1s45DHbiNwGAE3+IAiRVSIFbBF/DBy0LJjg9/o1bNsxIqQae6slEDSgH
t99N9C64PjoGjB8Gt5107Gqo9M5aZ2zmdOSuFWARsXADshvVqJxSGrfkLhkDSTU7C9oQzH7+p6Qj
luGYFIWE/aDJVWcD5ABptA4efu7NwaZva/ouHTRdIoUFvWt9gr7JU9ec8FCSZuBbaYyqzamvOsal
XVwKkP6RfgnMmMEI93tnogaFSkq91siBQsSdbZ5NOePj9awr5NSFZsA8twrrTjmZA7Uz/fV85ufp
EK2zQuZAK1NZTv+WtzVlxM20Y16AYggYndcCdeyHzd4mgr4As3QxbAmqEcECEEGkLHn4/voNqBzx
HyZEvAMfNxX/UkHjlvnTfEpmriE2c0yPDsQSBQUZmLlOgZGYt4Y2ZCnFZtIecivP0quxTbYGBdmQ
3KYNY21fx6pos4ud//5hQSWDEoiynYyGn8UjjTUlCAPt9PidBLbw9GdTKahJL15M1K1UPlO9URxp
c/pXaWGXqdifZ5IcDF7eVf9QgpON/uNAo4GTMzUweo7OCuqCNXK3tjxxyDwv+EKy1SFw0wKU9lx6
iXYy1CaosSsbpR/LB/POdlfkcTu9HNPsOKoOuu3Spvh2WefLRhlx//aXiNzDYIzKrI9N88/Haw5S
qFqaXx2bZEZSzbYWwjwiE+WFRVvQhXicIeouQ/dW2+X62I3MKrqMXj4XS/9YN91fzB0NNfP58RAC
vLZsS2m6LIPH8I+HUHMIlcUfnaGXRi6+u6gQLoCHgRHPgFZUtb8XmgqCFTynyjjcSGQSB4NYAFhZ
Q6t6MI7srw+V9d+9MZdVBImUzJv/bSLqsbjv677Ljq2bUqESkSKqiTgh2XsLVZE1NE9grrHYgmbh
jrEAWCnP5CvNj5M9ByBmlMQBPindsn2pi42RNlbLaaJSe6N8z5XWokoUpa9Xsx6UBlzZGkQoSlM2
XtPNymDw/XtTmtdyeZwuiUbN2gI4SJQUAs36cq/quLcLg420GdSeO8cjlesvvifz57F4YDB4J9bR
YG5gu8HPRMrM0CBbsYs/WJnDPdAUGxIEf1KtzoWcwI0/uEaNNGtPjan21Eud8bbWfNqelsDlaKUW
nKLQ2TTSDCqb/8nB4s8FNni6v4yHLFNNmWVfMKUhyTXNj4L45hoWC1iFPYg9lZKppGGOif0Ot9rK
usKnIXi/fPf/mUT/9SRa3dZ/oR29TKKjt1KMbz/qR131g3/YbpkoM3xW1wzRU/A1f7LdqiWDbv4z
m/UP/egldgBJns12R0eIyCPwD/2o8xt0TgbG/BjPHu60f8dtY3s/LjugCnq2BW3UZJOkeLA/EzgR
QLYDpn/zekPWkW6HfEjXMYmEqe/qdbjRUH2BzGFfvZt9p+h2DMm3T0zPXCM0c+M4zK12nfDe8fZr
NeyuTpBGvA03Im2OWW9NZ3K2vIg4I/dKTI321DWQ+Rkaa1dj7itMfu0+zfQcLFWDkfW5gB9itJ3Y
1Wrh7A7DSgu3GbHJSLYhnSWxDkWHFY73DSnZSY/kC0EPq/szIn6E1V3yILfubiHzRt1jd2QeGMdu
wCkBD6wMvco9G3YSMZMMItbc7xOD2mgq2iGsCegJe3B6N0mfpns56hEdF4wKxOck6Wh7SisjZgq1
HfAlUgCl5kFrnOZDsM7FfmiV5aGy99XS3/UlGSrcrce33hyZhXo1owgHHohVs8c3ajjjHCmbnsAP
jusw5Y8emgdIY8bGEJUcGSlWxSZv5yMo+7t+DXS4beXGSjVHgU8+NJEsrQUf2rGY70Iyk3j7gClV
w5lu7CYzqP2oSx8DvZb7MfEOQT0dW1uWu6QygYUEog+B4uuRmejchwsjdLL11RlnJPfQ6vdgwsdo
BEEeVetEEo+jueybpy/1AFx8WepzSyrPFYFgawhDYy82L9ZyvCEO+YXRVNJO5Tx8d53jHoMkOI+r
0EO/NIEjbIn2uloMGGgpHZjhENStaVli0ya8CA/XejKpYp49HCqnwfDnyPMkUfGL4cQ4EekbFt2O
GtQbcEdYwU+k03TMkvaBUXxuF2IswZ6cGCrUoelYXTQNvdxZNDUsC71d0NG2VLg3y6J7FoP76i/b
dWFKb5fCmI+1hrYWgWp28Nr6bXOKz0U32odCJD2Tb9ns9aDQzp0Z/G4ztY3GOSDHCFIPPqSdKzkl
/D59CEQhYnAOqxp7VSE4D8YdBsROAhZ3xuickGMan1d7M8KyH64WrfyyrfayXxD47AtoJkenYWi6
bY2PvIdzAc91F3lpax+zDW6+DTEoZHrZRaXRf9SGsY5Kb0kiVB9zOIi1Oxg+36Ag8TN28YrFiVW8
9Kab3qDarGPL/5IGg35eUjAqTutqzwTa1QNNZGZHXpXnj/VcQhocML+ATl0PLckMz5jGiUv2gvJx
QykfDcN2gx+qigl2kGi8MjfeaHwiB1/hvlkMlqSmpt+zEd/2Om7ePU87QtKc0oyy0Sp2WIbck0Eb
G+apPx/Z2JxGZzavaE2mSGMo/zI5FkeRwNbIZLwRumkgI0fW3U53BIWOU+gvawJIf9QMlyuXVKMx
a70QEgabkq1snkrNWu8TuqmzwTjEgaVIqEgotTLbu60vsRzVbjhVTYnxZShj3up0TQ6nxV/Urht0
UgdRurcMf77kswsJvaEbnDuMwBOP9cjbOJ4tmwwwKVVBHIv+bUky4gKlcM6KJLAr3PFJ9/MTNbF7
9jePmXDvPLqIbEnSs8Q+C5Zut8nKjWzEljuzC74SfvCYs9JiO3BfwaXE+JIbB/iOv9f2tsZVT2TD
6F3nkr8/eM0BgYmaTzRN7KVaD+hoaKNVqRZAn/k7w87fOpHC5POZIgtIN+CQ0l1VehrKnmkMWfmv
ALoEKXlNxymVuv3NanrxVJtvQac0LzmmlRkL/FNiZmlYeyQAr9pO51I7LHb3+wxmkJzLNbl1+sI6
6BVJH6RvlHFRwewsVxYd61i2kQxq/4ie7E5U5mfXHa6L1C5Og7O8+nLwqB/dkYg9yz1Net48B8H8
oUrI8UT0/bubSZD5ST6GMq2eTWO68uyxv219Eyh1X2MQFxV7HRcORH9fZQj/Eisj3bHrvvX9pJMq
YtMEb5M42Dae/gSr+L6TY3XNJqo/2AvAKMciyqEqmt1gZZ+DFVnfaq9HUTXG1eYWUzybaxePfsWM
x+cVm217Zlic3w9Q7guDh9CiJQv+JjJ7SiOt4n5ynJ1eO09qG4YAtsuv1m44pT3m73m2NCQ4k4nE
isdLVnfup6pcPspkIr9q9d7FZLJeS6ssnsxRHpZmIYm1SRiuQPS9Gyv00qkHdsG21RuXN22H6mdE
bxzWySMhpmIvCctaOlIiuaFVJyPTPkxBW+w6MmCsvDW5F07TyZ83cHN53kMXSNwj99/8nDEBP6TE
pe2lz15v6mEBkKRBENBmOXHKuCkmPQJ2IEzpQ+oVH+ScO6dN8wGkD1cDWu8d89ZvltZ6Z3BIiRo1
bTu7dY3YEbBvDLvWz37LOk3YPMk37qpxz8glkv4K/eAL+sBmfLGJTBlIC/C1LmiOCzs9uyXrAJyG
fEWRU3sqlMAdCrBJnH21f4eYMJAs8TI2HVxkSA2dwTp2pshn7GUtFs4Xa6J/BC2yrrAA070zwI9j
vNmRO0HSYgNO75GgScY/n6DoNltz7q158AJyxpQMB3crueFZtcOqtvX9zX/K62bMx/Wvymtl6flV
eX1XVm9sxH8srb//0B+ltf0bggwI3IRjBsrJTtX9T6KNAte4LiIpUzcZ1vCf/pB4eOq/0GBTlZuI
Mv4l78AK4zgML2xkIw4V99+Qd7B1+rGVN3ScXYFJlADvAKnBz2apnmdos7hGdwalBrLBrng+zWOM
/M9/cLImEycnSDXocjA9nD15yZP2woKoeOdmphSvC3HV7CXqOsgTYGYARZ7JwqnIQw7y4n50m/4z
yj3vk7O5zTnjvnM1ysKMAqUQBQGZ12dzwZ7qlgHpKHPRXBdtR+pmk7Xihg1Nux3qlctYYo5Ot8xs
45otYfBpRnvqH8kQUzwwGE8fZ7mwzllNx2MunmcUS3hd95YL8iIM0tbP3+ZRyz5OSFnqo+hFmcYt
OUbuNQPcbExjUqJ1W5lz82xh58GIUd5WGV2RF4Or3NpbnJZ83GwZeg+r5lrYyXEc2C2h6iRPRqvx
O9sOkU6EuQSmQ24S26Zb39wQU1PLcjy7Xb7WE6PQxAl0Svl59ozQyBJD/yplNchtX2a5w7yb2avD
VLjhxlOG9dRvMHzdiVn+rvFNDU7zyMMCy4C/dbYRgUWxt7B0oT62Ia5YMwM/4heT2Ip3lg4rgdPh
SDqtg2FdEO5CuMKcHsxySfpbPPPaSQeveK8TX7XbAs3aydlGbTlkzSnTtPmQOq1JjeJObKQGHU03
Mv0Ho5JgzoJ2fSOsq9xLJBcQU9cMszg7LjBE5TU5Q9ZBDHZ9Ys0/Hcpm7sZd1wjcaXOlbuxL6E1Z
Gdd1IyLEJumdYwZkJmfVErkgOyJ7dCyKk1Qchy1IHnpIiR+SRhthYieVv9vQPt5VhftSijp9sFi6
3Mts9h5oCOZPGZ7tKGXMee7bbHngfBBsRkX+SgGc3FemWIkaajUzRP9MJiT7rEgauXcbBGXymrWL
dYR4pt1pjCapYMi3iGevt64TN6kOWqHlGyUmrdMrW1uEtUnlvnSu0TyxvS+NHbOglPVS0VlLyJrS
W0LBsPfUUNoSNj4O9X6iZjrJZesPsirTV7ww1lWweUpd1TrymXEuzaTfYnSiRemrb4a0XSwzHug9
tT1t9rD0oKSCxbjv88079dJ5LjqPSPLJtna2tXjXBhKUFIgPUmtM4dN8h9bHvDKWRRzRMeJiKVa+
66ka+oescpvXfliaw5x47ReJ08fo+jnE6OKf+aZJT28tcpqH1r/ZUDE9JO6QnRtqkucU//3Hia11
rTzM5tcCHPmVtjVs0brO8s6yWoLYLtrf56BLjjj8uj1xYUzKEq94Ckp/+qi7RfVhLbf8gyXHXEUI
+uWHDlAb8XdcYa429gdmouY+8OQY5617JQVpa0ApqgMLnvWuCRrnLJchgO6wonzZ8bPanQEQAIzp
VhCR6er5fZMUy5l15tKHIi0tzmIGcZnjY9zI0QdHttateyGnNpQJFn6Oy0iIVZWFqabTEA/yLPSg
iYi+Ml9thL93o9a/5Fv/VLSa9744RCJSbioUEut0jw1Gu9EaEnhwVaMWuUZHTHh6MQBEzdNTYA/e
zSp7lM5iGp62yq8ilB7iqzsB12nlJu4p9bYvUBX7bmdo8I2CmvDYlHL0Jc1sJ3Q7zNu00t0abTDl
bxjnTJ9GB1IUUVshCjU9ZC9ILwcf8Qx3Nn2jZsx/rySS9WHurgGUyr3jyiXK5sn6aDKYPFqax75p
kXK9NhfslXbpSuC99EdccXam3xpoUOJeGBqbJd0XDyWaM/Y6o8FAVC3l5yFHN4RUCrUGNF+iTkxl
hhNSjQ3LVFpP85j4X0pZMzydcoQi4QX8nCTZ+mhrwIsFu7y3CTXdFSB6RrDrqDR/k2LWpkaD92Py
s2FnSpv1spJmrOwwbj0WmusunSwEBhYrOPaa2QlqCTvIdkUHCKJU3A45rVMgHRGO+vK145n3aNCV
nFItGUJ+KWumIhlgj7TBgaXgcq2Ninrht+CDRO98E5r9nredeW1480BYWAf6CFfHvmMAzkVOzhah
b/5NYJXlNVlYbrErtq8ZpinUQgrgvywvQu+fgCAxXjD6LKTvJ+aXXjbODcOBFL8FD53Riz1xMQSR
2TBCjpCVb6tyTmM6goTepzc+4GugzWclFnO9fy1ovR87E9F71lXiOcUBg+ywb88Seva+R2dd3TgC
5pYzNPONaPT0qMmFeHW3dscD1mnxwJlbo80HeEr2S//eLXS2IGiMirLH9l9TIibOvMM1MgmgC4XD
cIjOzKnv60Rz4spcxcmAKRbqg75E66Dn18TbeDuItOIwTstENPgyfiKMDc+IL5rd7JWfx8H4UnQt
ub08Hq9nXF+AsAaZ3dt+R98yiDJiDg1O0lqGbwZQt/1krNNTobvO/qJ+EakPBx6dCfYBLXmigB5u
Xd0bDzJgkrIOeX83p4Vl7IstwJdnE5iAtTHTThJxQm6zR27kl163q88dqIwY5kf5XmP92ENC5nv1
/c+ZX/3el/lwwsenRB5lGSGk8Xh0e8FuxZ58nPNRP+nMxCOUqWaM5ce43lqt+BoUvsO9M9MOUF1I
kyNW4KEA5c6mv8jjdiy6EybOdj91VXC04NrH3kLlpdGQH0ozm6/yWiBarBYmQKOhaZHO/jtcWjHv
LW9ovo6OhPVpI2KZUiOc1sw9ytnC8uLcbDYexgZzAmKMwIyF4Xzt9PZhmrD7NExnyKjeDtyiNZJM
CYwAXLjLMtqwvNyoMCoy/0pd3Hpt/+DpGI+GjgyTmrBVctgigOqPvjYChRFbGjc94zDoHeYO6q25
Ixn0PGxVGid2dWPVmvYYDIs8VO4UHO21YF1v1Q+wPe5Zb2cxfBlo9wJNrlutQI4mIwKZWB1w3Ilo
3KDU2amgbcwm49DMFnYazbPutBF9Cfd27xkzan7cigRpjWP83iUu9Ji1qHc5yoMdolCHB1mZ8Tyw
pgfJoPtrXq9szTVOPzFoR3eZmwdXI00RfmmmPIBGqAftdFpq/OVQ5+h8880/1+P6UOXOZ7K4X/7T
S/2veinPVQ6J/3lV8ZiJ99//cRqqt+b9h1XF9x/8F+rCUN2Sa7kBovRA/5dk3oOCgY+byc4fDIw/
FhXmb/wEDZZaDNoqheqfHZVt/Mae/qKUVyCxv9FNIYD4sZtSfhefwCVGliws2H38tBjtcDP1dRAI
IjeHZlesmaDM4d6ARgpibm46H2U9zzdgP1HITO3HCjYuBbh3a4qpotjfsjJqKZq5KuqG2Zr+igUs
5UlWdUUsbFAZGy3WqUcng9VK82K2bjCaB++2BdqyMxfjvsCe9hZY9Y0ruRY1iVyzTaKRTTEqQSys
1Tz5O1qyb5M+5bfMytyw81oWGuQiAPT2N1QaJh5FfbsSgX7vGgOjxl6+iUUuMIuZxNgrmMox/zZU
RRnVVrruUSLdetZykCz90C0334KyuYHm9ZgsTgZfa4rRd94QrHpvF+sVkyE6lUJDI5i/re0oItFt
Xx3uLdVsfBWe+7Fbh5ibILDyOrM+wJA65r2PQkJn+SrIlINm5UNRtj6Wc/Xmof2Iwfk+6n15o47A
WOO8t8vqW9EqdS6LiZgoH7qMmrXCpMZSs5yfU0s+qtY39Bk5n/oq+AomKTgYmU3uxUqmuilOm5LY
a3LgwOh6aDsEtig15FJilaZoka39MbPKc7pUcKALMD/OLX5UKhfXHvY2H0ja+Tcxrvd2xXe1WmPc
BS06KluhuCY42GPGA8+kFjUFB8rMehxZTj/uUAJk+xzAcojjViDNyFcw5epYZvUbT0O546lARAvr
l1C9VmvzF7Ruu5eDfj+aQCOz7crwGc9rs05CidDCucy+WSS87R0jvynL5crkyzn6ghVNkfMJhb2+
wnblyTO6FfNISwOozAvNuV9EGdyp694pzrQyr70N7hx97HOtO9GyNhLsfz+issrfGvbn+8pcQHRu
V7OZ5mGR9flt2Xkf80X/4nfWXSBz1J+SBZU5HjcHRW23zM9b5xwxLrDL6a1jyvQM/qvPUmKcR3RH
2xWi7GwvgWqGLB0tEAWcCaQL0VKatYWGW39tUuNrQBOxq5eecQU5ytRqz10/PdtL9a0muyckYJdA
7Xp5tkj2AdM7tlQwglxXV8tCA3hEeDnuRuPSCdofBeTpGLUB6Dbb46nFz/E5GQEwxpWW+xE14crT
hNNRM+C7USh/Bh4bhF6RrRGFyfxgYV6IqiVNqBgp29dgnI+dt87nTjjzaYAbe1pmTbtjfVHtGfPV
d43WrjHQivlcY68PTa2yvo7G8Hmde/fa8NF8cNaInJVcTwdbRAGktcgrN/mWeIIgWvr/Ckuu3TWv
ZZO81gude7TZA9FD+CVI+EluSar4TOc0h9jWWea4a7hZedSOa7+n8s1wYuJ2Y1WAwvxMdBCoPa+7
JYfkvhEktRLM+io0akq0o5RjE9E5zdp/bRo4J41WZPvKZffqQehrt8CNax7KEVVics9Gadwxo2CZ
UJhfhSEgVHQ1i9BZD93FNGLL4wHNu1A4AE7DjsFItCDcxYbpTYdFMfbX0vvoae7tZHbylMz9N032
V7Zbnv/00Ln/LmT5RzPV9wLi4vD//o/yzf1Z3kLImUkcBp6ry4TtZ19dXrg2fIaSVnkmBwlB24gI
fbnNne5mSwz3L/Q9Pxus1KsFPNAsx8bn4/+MRsJ2OzXu6oFE41KPGqM8m5WF+JTC9y9e6Wc9Gq/E
+JFCFh2RqaJD+dxf3x5JXOUgGP9Xet5iFbDQjuZYvgUJd0N1Oy4MyXIUHgmlPGK8+NfH8se1vXKA
8prwMV3LB5TJv398zdRqgoxorea4jk7GSHt+xpxfhdr/Z+/MlutEtjT8RFQwJQmXvQftrdmWZZXL
N4Qt20AyzyRP319Krj7ytkuO6uvTEacrPAlIkpVr+AfPP84WdhTmeaHtXHY90e31S/+EBnq6dgRU
ycCnUMYx6/HiecGlzKvSYXXsy87bKYrCNzpGNJFwcalqlR/taHmc+2U6y+dpulBTz3eLZzwizPox
xQstqdbLMQG8xGThGEEj26KEvHfD+XJGjI1BPfMM2hSbtlbXVdDBCpjuljJ5wP0JpMvi34whvP2l
rqODEBh/JVQOW8xP9O71J/3FFvIQNHUBbzi2cN2TF+sWGb44rg+Qwe3P/Np+Y0cr/Bm6B7+5zim+
yqwo2Au6nmAw2EonKxrNTrjwh+zVCI5eD0tHU0bs7YIgXAWR2oFluh4Sp3xbTPqNHOzyLUMi3L3X
5Fs7EZdNqoJennETWy4TC/v2aB7vrSi48brpkIaEe4EWAgKoeDu3i7t8SISrD2XiNkbNBONpu+vv
qnx5WCCMM3zK/AvwGSXjJGxOIAR8izNG7hXuQZDJw/qwWOpbXK8PITzzdeg5vBvvCMjvCD8h22KP
8cTlu2TYWGzdcX0jdettgDU7Z2jJfOwE43HpkGO9vpC/iDB09sG0MLuUoGpOXthKMdL6kIeO6wxH
g3RiIbLRaUV+dfaOr1+LDPs0moG15JxiCCQjcYoB7VydgaXWFajv6c7vs4sSJdDfXOIXkQVmi+sz
rXDcn9Wy0GjJh8K2q2MdTQ0Kqwuym/H6aCI9Uzl9GDqkUF3/GFnuzRxH6R6xwwvaq3/2Sn0OadJv
XFAtjPGUd0SgmUM2IjrhpnmNwuS3NZjxBY+z/Fh4AR4xDBTpCq39VZEFezA578OB3w6YmZ3jUYFH
CoSgDXTxAX2GtjlzOzfdeFHrHsYFQoPtZt8EvcINZkTX05Jf5CLRRpSUBNWZyX6dZlshBrOd7OGu
rtx0D5LoWejwH+XF/F98sbwLEHk2cdj3Ty1pjdb7UuuyOjoFhcKUltk2Q8x+44KFv3ZSViAj3QLU
Et6UAq2HuO/szeqUt4NiL8c55ImgGs/meJ03AyDfHYjvD7NqvB1EXBqsU3ATQ0bajrG4SSGI0WAk
EjXgIXdS6QdMkR7X3t5kMnsHCJKsquWBO2s55Kn9oEnENk2cNgevmA9RM98lIhg3ig42c1ICXx9M
M9rwvtqVcREdXLE+RE03PY8c/3GRfvGRcGaY/3M8WgmnKNM5aUFzzVN1nAGvk+KA4Jy5HR8RprhJ
fvNGHOdkEmZOqpBTmLAGwdcQq388LVrf0wCox+rYoUS7dwKAWRjQXMScVJHD+1lrtuSqKZCQtR82
SpEBJgVQeRLAsY6DTV1FiHKA8dhHyLluUJoZ6EmHn/vcuaLdcIvTIrjdiGx/qWpv5zX9I25nd0uh
L0tpDmO2WeLln+LZZKko16rVvm7HaqeW2t2Sru7RGg3PBl7pU3m5+ou3Y2LkbiOjAkTLcquaecKx
Zhw2xTqk5wtkzaciCDdI5tcoQ19U43yfDRSSYZ4gbtpS6ol1vu+GBKKFH0FGne7d3HkD7w9FCrI1
R447gKqakQeQl5LfQW2PDdmMWAr4Xb83n1G/iJtazvdBYgoIgQVVGCD4VbRkS8jNXiOhF+5oLPX7
zhIfWoWPJLKI7VUklkd0C3czZAQAptl1hvg7+mWk4kCuP6h0ghbqB+j0iiN88QtrUhdr2bbIv/IB
D0NxQVF8KGNOliyZ2Jh8HcE8XBeO+JiiwX+RO4LGNKJFbqe3pjBi6pId5pYec0hmj3DsBxdw2G/O
4+AXnze5DhLlSEOwo+yTcxKQiGohd5XHXupH8E53vc25N1FmxYLP2uRfT6V2PSA1PERkek/ffJUO
Z3ruZyxW+WeIpOzyoVL7CAhgOHWeRHcngaXohtU+WkZ9LJzeokDLgRslfrZvqyJ5hCAeXUPoSXcr
klV7Wlzg18l+t6v0blyLGKMG/TB5pFt25zVbxiPjdkmwnihCMuuEwhAPhNQDvaQS0mypxvsB/jGG
r/BPwD6CXSqup3G88wVO3XURLPusy71dO6+XCD5BIEd5tnQsEL+1fsQ9sTkz1BVJdQAGMsBLkvqp
GMZ7D1MQk80P8u/z9b9g4N+gFfgWXMLoP3fY3g+f0pedte//4HtnDTQABjs2TSwbkIGLpMl/kAqO
/4cNyJeWqg3W1vbBmr/orQFvcEgK/6+p5hn0gm174IkNRuFfNtae1DZfVGRoulBFEJsNIALQ6Km+
C665jHB1qK8jaOhrvsWAW+uzMgCtX5a+d47/i+EPJ9A6e+H3XxytsUXM2GBPTl6dMShzjeSggsS0
fxJzSLUWb8Dc9tAUsaPK4pBSb7Yx9TiWZYBP2Z0lNdS27RhN9Bzfp/ESlc0R0BkVcTJPmKHYRWzd
RqU/lRd1pzr07WlB1uE3r5FA6I8zlckynSdydLL4PKbNr2hchJgCNBOL/M6qaunSukGoYp+oGdQc
a+l7tyEs/K3NZeHKNnaAcqCbmA981XyApY84w1xkN3FZpocWLz5UwKsgvq9KxKnXofaOPBRdBxqF
n2fyivsQgzzmdGWq3i61QJOWwSOua5DR6nj8hI5uBvcWKjZeHh1amTZYuqieYIkSh1fpVhcqAUAF
oHDNmfHShIGDeenKtawcgzZcbtIkn6xzEIWGhZ1biX5naWdc7R2qDsrMBBrhyoObLSmOiLFdD+0R
xafYQeKtzKc2X+6YPWTddQMWuuItlFQ45XT+tM3/GxF+FxGgWbmvRYSHr+jaVcMPQeH53/yn3Q7L
BwVV5JXcIBIA+f+GL+HQ4VPHGP1h6DYOQKX/BIUnZWmOIsN8o1Z8ERt89w9JxyPigMU9A7S+/DdN
95PyhoAkSBIld8hFaP2bP39R5IfONK6wCmll4oqHwFWKhVNCDfdiTX7REvqpwAkcCl+o/iGpKCtx
cqDH49S6Xp3Ex1FhtokDcBRuwiWuPxpd/TdlAMupWFtD5lvRjXz92uZ9/VjBcXFgCtQKLJtksX98
RIR40Y5B5e2Y+BGWj7LrUU1dHK4r7PxOMeD+lBCbok1fZd6uX3X2dbGg8e6DLvB2Bc6k6IMhtTBM
dF681mpRyavT2z5U9FNVAWqTtluz75MEZ5BexndlUMy7/8dDwCsBaEZSxEY6WUG78xtAUGt0hB/r
Iq9Wr2elhfhEBjn9fYtIJ3brOTooFvpsQH6ftBvo4yMZBM96yCJUgStsphGaDTf2hGZEhAcpWKO8
OF9IoGCQ405dZiMZVLXStbRKmFuvP8NPWR3vIZRBBEouJEk5bbP0MEhHLefomHnoIXb2WmyWqdMH
Watvr1/pp9LHXAlpJ/pnqLOj7f3jGxdMtIniXGmC+0DrDP2OIQjbi27w2re2IEd+/XonHxFjMVNi
gYiHkskmOyXXuA6KssAyuF6SdW+JKP1mHZGKe/0qv1g/Hy0r+EUhLUFO8x+fKuoIF8VshVRYUF1D
Vq3xouyY9+H96xdyf/G5ChcvKvxSiAs/BQUF+S9CXzI80siBHC17Fxw7e0YbwWFdYrhNwh1gQFsP
+Z2ekJ9qigDMmXLiuxRzg8tSiPZtp41ASDCJfoM6qo1eLHinY1I0OPogYXnI2JvvEW7BlhXavk/3
XaEdi7MyF1ka3907IZPq3g36P+dgzY6vP+SzsPyLrIiK1bZpY4DclPBZI2Hofy9CX+zGeByv3XKc
ATtsStiO5yhD9edW2+VnNfxxmsj1N6wqrJ3IQcawedURUWaw4k4znOVNB0I9z2aEriry96Cy/3RQ
qbsRkfY/yrks/0R6cN85s/vOYdAA5REa/LYDBXfv2nl0lq5ZBWgzXd6nWE7vqiTTB3CVjpqSj4Sz
/BgMQtwmo0vxlmHPzemSkp3EeHgkQXYEqYX6psjKPRmQc+i9OrwHs6LOlQVRsMJujvFOEj+mHDzb
EkW7c79Zp9sGKn67mVbpX5Uh0qdTDC6kmVyfSViDuPYY1MV2cAAO5sA8H4a+og6tgEVjSH8rAC1+
0aAi6TWlwx7mk3cQsa+Qbg2AnKx5E+wsufpgXz37vhn78k8YT/k3/BZrwPN2pDXVdgrQaa5N4ogo
ygeJoM5Olm6HjkNUnCuN0dzaRsFtgDTnDvdGfFy8Mptvx6FqP4PSRsKm7ffWgnBLGudfrdwKry28
2sA9ZMnekt0FGSh3DSwXqF9kZkTVDW5siPwsFa2hpGPSY0GssBt1ZdZzV+OMu/XoWNLFB7XllN5f
mDnPG+Y59jmWruWVHzf6vVXkg8uf2uuNMxoZW23c7GzOF6yWZu/AMCw8R4zZ+9QB8nujWKfqfCAV
ZUTcQ4j2z8DlsiOmgkFq63mfagrpszx1ESdqFnD4tVt17yuIYts6BwCCzgauTUudHGc9nqWp99aN
yxFFjGY6H5Dd2WgLVTna7e4Xr+Odd4HTvNVdcZ3FAkOWecoBrRYjTrB5B6ZsGLedjTarixCVnfg+
ehhL8q5SyXWcBB/TRdvHdBjsu9hZ9V51wZ+wOj65ZVXtZqSQt5YKoocBMZ0zr+ucK7mMM6DdPNrU
04oHI+pnm1EhsTNMNoJl6AEQolBCdson5Ey9XFqAmg85SMmttsL4Lws9FW5mic/A9CN/nRuzJeQI
ILZwGMkdxxB8nSQM6ODMGbz7JHAPXd9bl2Kt66vBgmvWYXbzSTG1RXujlyH9IhECJXRVc7vWRszT
6Z32UmvHP0+RHz06XmYfZc3nElhw1XKYYi6Mpj1quil0mpTp2pDGRqC+euwmP/mgIOl8CRDL/+BN
3XxRhuGEcGsESxKi1hVYoAZNtDzegjOYzkeH78vSOUi7QmPUDbFH9g4SbpFc253TBsiu2Gh6L9a6
vPcnuzrzbDc9t3PwTH5R+1ul6Q4iAYFJedBWVxnWFDBeEG2FiAi0uxph2VCVtRdRg9BqUI/6YAVh
D0fCzs9iNelv09DN9Y2tkwK7ZZKCddI2tjUuuAhgXLss4eTAaR3/dHts9vY0u3ueuLuQAdo8MwIY
GAHZ+hJPp/7PNZr9W5cP9UZnePns8hiRDbBR9fTVwb9iFxX2etRKdY+pRJwDq3f5kGZDdVUJ9EMt
m/yiqBEjxmKL7GQi5atr8NlwvBR3hwhcuxmZyuBNGOR3ReK3H1D1zXe5vc5IBZMXWqLRhyJHwn7G
s+msAar4gI1zcd5mov+yWqkNoQcZHdXxkG1D+hUUdXyxMm0/au01N166xheyp2WFTBtwcbi76NPW
VbOPuoknB61+a6iTOzF6aOUMOMMiFpzcrrKJe2CbK//GjYr+T7QPDVUG7fEZCUIbQ0vkfWMrMAw4
gMXJdsiV2HtRKm4dAsN2rdAqb5AjPtoIDW4jOcYX5Cpi28RBBMO26C6mgP3qeKn+Rg48PWQIb+y9
2m0vlAbivSG3cQ+OXbYHUNvicuhq605zAUQdYNAgjicRrxM6FR8R8jDq+UZT3paIGsR0Ju86wJPG
H875YIcC1g5ULjm19aFXLi1v8kXvUiw2YE2CgtON3g0YOITtjcQ9mvzBdipUelYbEfy6Gu+d2IC9
hyEDwYIiMQowb7q4iqZNnibToXsS1Wf5MYzuACGmVxTECO8rzcgaeRvwpUOJLHNHFzG+iuISEKS/
aNTvAeT76c0yu0u5/rdgxQXs94QbQF1Gx+CfW1h/agSdq+SHgvX53/xfF4tWlYApHoDzIkEyKKy/
+TaOwx8x26ee/V6U/t3EMvWqbRykfQQTYMWQUv7NZLf/YAbBqM4G20WSzCDiX4DETlJtqjiwZiDE
qIF8oPaeSZJfJm0jTAMRt/PNWH5J+mKXFp9frMYvSlWT9b3ICn+6gKktXlygW7yibBYuEOLmiLHz
Zow+ZdNNFm3T75oL/ziheRpT/XAtSiEaAi5JNup+4hRRoDmdCtRanWslClw2EJi2XM8O9IZRS96K
j/2TAyuNpnCwyVYgRq/bmvEchq30DtFc/EJrL5QJSSIQ80geYLQbD/dq/JqFsFLLq7Hze8u/tANo
1kUfqbijoUWAD3yrju91O5wpNxMXGBIBfWMOn2E4F7fVsHXBVW1Cr+MTdqcAEBfMFi8adqIo2zR/
10ZuMnWkjNUk6x03wSGVIYTOeTW6F53TZO/1UoyXRdyO0pxCxQz1KIPIcymhP+3EEuBo4eRi/sg5
juimlZRIkA5uB1zYdPF8SzbrpRqi1Ho3I7fmV3tvSuIIx29i7bDEB1l0WX94evn/bXP9ps1Fv5Rq
8p+Dxv8Up67zz//i75DhRn9E8BuCKJTgNwNTcD+HDKLHHxSQdMZdCEj0ngG4fA8ZgE095JVohXPy
MTU00s3fQ4bgjwRelcQZmlKEFf/fhAzTYXvxSZvbcVxH0H9yaLwThU4+6VBOukTz3f+a2mujviFZ
G+N6Mc+u1YKYG5SrH1SRZMNZr/n4kdcBov64xEVTXTko8qBs11g+hIO8DbEBBUUdGzV+GNCUbp1d
WmDjaM8EK0pjiDHhJYMaX+tPWzi4UF53GUag7i2dqQb39cRurBkKoHGVKNSYIGTp6yiD6rCOtggP
HhJTrdgsmRJRty3mhVT5rEKYucngEMF8tn7Tu3BM2+A/QQhdG6I1aOCQ//FhuaergzyCQ1K1iq9N
P0+4A5VAPClQOlyF8+soERGXXJysKr+1AbO+e5/uJLcGlLPjeSoHdbT3L/bWm+drvwSQPXWCfrgl
kBYwKsFcMP9DJvTkhUlFQlD3XfLFwYQmvwaemTxBPnG/ORidDqa9pcxSR5GANOGIZO/S5HKjyE1z
kLa9JrWUI0JtF4WNn126X+NkBchXLLyK/cBQb31IKcStZY89SRvcrPB9+Gsl3CLRUhz1I0SF1x/q
x4OLLi+LLLAE5ABzwF1Hpkv54lyJ03zJrLyovtozVpnvRJVZ9R3eoPX65vUL8UW9fJ9cCJQaR2Mg
HPpEXO/HC2kCdLSCq/xCxxfO6r4p4hwFBdfu80+LJ5V/O/coiqaI44nCGhBiTuR0l2cCFa7X7+TH
hpV5ZDBOHFgozqA985O8vwO2GYiYCr5MfdgFN2TzCshpV1rIpF8kmLYCNXr9ij8tsgBcRSghmbfx
TTBB7eUiA6y0ZF1I77EYKa31Dm0yi+nwhH0smJbXr2U24YtNytMRuHwHRBeRD4X3kxfqZlWRN5lw
v6CD0Wf+V5eZT5qeM9ln32EaZ5a4wBSVidnrF/75IdlDSA0xTgwFQdd0717sJLpvfRepvH9c7GgE
T6FkEYIVRw+c1X39Us7PrxD0iIuFMcAngvdphqLq2qF6c8svPQ5EpTxiPle9L4Dkt3SV6ZYlze0S
rbFdXtVZVwX2Xkxpvj6oHlN4D082AmJMGYxl8FsQHxIiZDpVbnEFL6sL9REjbR/Th9dv+qcXw1gE
bJCky4y42k/TTiT2Q1Q37eqx0kPHXUBAzdW3ydFgJ2pkYgGPxOVUA7V4/brOzy/GABboizLpgTN4
GrZiy/Td0dD5jJes42JbJUWG1hx2i2lnbx2vcPviyGeSy086LfCU2LVd14F6Ka3Fne6zcp1BYqSI
1Qyf0eA0epBV4OpL5Hv9/nfeInwXJxuYG5SAO/lMSCeZJJ18LCKZm64cuxrNWKgV4NjxyF7f9AFq
GStIHTvREywmZKNuLC/O+Jp6DGU4DIDbaoJllPuJfmQDlupb0BuXD44/7HvAvDtI1n57DsA0zogu
YqF786HHNS5GJqeUOTsV22Ej11R1Q8AxXHkO/Ea6VLEJ0YgrMrAG+bwU4VuQVMPyF3qxpBCbdllj
1sKlVUCQR/w6gNrh+q3BrGE8k2HrFPiq/BrMjI2djYfMxPqGzz8SH+BwsTW7Ff0M8G2NiiokRqvR
+YCaeqOq/Ygv0PqwUtBP91PXBsBOFL8zb9JKEUEM2avmnbnpgnL8poQSCrpReY3Fhx6H/AwamrZS
aXKm0yqoBDK86JW2m4D5NX8lo41UBgcxLenwdphlyWGm20URgvsORyt6bknEpa0MHl5qRBTN1ZgH
N6A7EaNv/2rDTEzH2J/a7LrAvUsfZod22mXaWnq8gC64sJeWMDaRL4NXpy9DXIU4LO14MGdmG8Yu
X1sTtgbJWft42+fH7w8g1JDyqOg5R4HaIV1qsaDCrth+/ZKYIFaUEp7+HiWSgP9AVdGl2iKHpfAS
fF6EFu2Bbu/RfcxSeCFoeSwbWjCCNRg92PvdcWlSgqP2ap4J1Uezqj7tIVZOhA2Cvsd5HtL8oiq6
EUCpkyK0XO6h1pK1aVonLEujZcvjEejNdqnRElPfvJwmRb9XMTpId6hd1xJmj+eZ7dII5fJNYUoQ
sWsStyt4Z95C5/cbsyonhpgAdif0LiwffOxjWy4Ta1gvk+L6yByFTvwuhNrHmqwSODK4+aCaUPxO
1srkbspZPP4MnVk0UzZCRbgsXrc4qlbJHrVc896lOxEF9gi0TjxM7cZm/3a0W/hVEnqtN11E/eTz
U2pd+3wKo6LMVrz5ASUfcEOgnJotyGtzoXnEIUzt/Cg1uK5ASj5BHQICgJ+zBuhxTgFW5GCPyiw0
eVsMqTq76aFbiQ/Z6PMLGCBaclsKHjvP2MKUUt8Qu8Y6EQscafZcQQqIsuewwN07S+CYs0VNaj3d
NyE6yfctylN8wFINxAZSx5Usw4e8NN3pTuPAvYGHRSIGhb8znzRTV34ohFGHNyEQ+OY/Q+OAlJNZ
jiLDPq1l0+sj7ka9Kq8nCmJ+YNv1GBBtV3Ixs6u9LIMk0+TR6ogjEHixoENv39Nxy5C+QMERgBRE
miJV61lgW2c0ppPGOxtyHFXsHXsbH4hkspv1jdB6YfuHPfQF9MTKuUC/utVzHdwEQkymVW4PBXrL
iDh52W3tpBnNQHJ184YxhNc2KnV8y4A2st6GErQBEjLU/XYpaE7Pl3ncg6c/xhYKe4+tH2a1+FT1
TsXDwKPXCZy2so19RhJ9HRmBdbwR5mJPICbc7AcvUbrdJs1YRxH90SBcpg0ixkN6ROBrFMgSAHCB
Xf64zsLyIWM5UEQxQVdAeDBR71Kk45MrBtSjI0GrRL3ZPJkyIUUOswbQmyMGxK9QOO/ZQ7GXtXly
Wa/1yp+17jR2uD4Lj1DZtxWrtCvhwqOesdiWM7Y3/Ry4hFyFJjtvqXJ8w7UCi4vIAjBY20RBBMAM
Js/OmniYzuyhmfmblDAtfwaU2cSl3J7K5W00KJMRpv6YEJ4af6HRcDmkFtFhYhX5Fhx36NlQUwvl
pj7n7bdaXIY6YaeHRY+14CUmJSOX9h0ays0Z4ZLjaNJwtjzQtYIR1D70C3PIDsPYsh2XABVli0O5
08QHHaaWf7sgWUrnlBCFB0PTDiio7UNUTrrNWromxbKtOdePzMuoRqCemTqEqG8WZ65bfFoOOYze
FpXTVCHXfT6qde0Q1kJoedfGcxXvQd3G7bsYrWx9mdUc/no/6Vlyx1LNFqtUl6nkw1YAf9g8IZKp
BtX4vK0Zfpk/037tsXHXbDGJc1AzAWu2Pcq2q3G5s1ljT3ZwDTdkoonN92khGThs/RDatbOZsZxs
btyMsLvr0U0esGBbHR18tKq56N7Z5VLcRy7uaewhHPnai6BqwAUE9TQ2j8CfWuuyw4TVv465Uw9p
xyZrP2bE3PUslyAkv/iqWLu7sg7K7tPM3Hi+RRAFLbzZKuAWNJ6AAo+yCpp+zRa0sN+Dv55FON0g
OBsvNax6u3SuvIJjdU/DC1mn1gjXE+SXsF3Rm6imzl8wB8wnk9Kv3azxJ5Ma7bxN01l6+CtCx8F/
FxSD9hPko/x8sfBXcDUmeFhxpk7MPo2T4XxIOcmKrcT+a113UYZTKPJ5NMbry4WPAzr9gCIBw+Pm
bIpk4u0ECdp6nyg3rTn4AiPzrzU8UM8fXGfLdCliGAd4F9VEq3aloocl6WQhaZ4cpesNNMhs4J1x
VNn2wZnxVjqLmwXm/2ZAPCtjjOkJ602DFov/fuxRRajp9kndAIWu7QV6w7B4wzUagJV151t+vz6g
KOkXG2xpgu79KhGvqQ3xUHbNIVxEsi5gPBDF2gFBK/IDump41Ky1H5b1Jsprz023slv7NvzslCqs
viAMhCTWLg8G3X6NlACosR1lU8uN6/WC3uMQV60IkVOxBfy4GMUGOH6OtPL8AJqZtDb9moaVBxx3
WyO/7tY7Rwx6DfaBN3hWcgOLomkV9kxP2betizhw7uYESW/6ikh4cSw1pVc24v2sRdP4uyaeuxhf
HkzvyVEQ4YUa1Mf2zAfTMahk/1dWh1vVofPAkHCsRAQSPu4W6R7OWg5wPgf0h0yEA+ZjMswMu2An
hvJboDFnHqyZw8sVF2FSUpG2E0cPvCPFKTNUInHXg5aSn3k2itrkKQFCcMQUqRxjYa1BLQLdH9sy
Cz6IqjfzHgcxEyiwiTXQa2jGVhAmRd+T2YcoADXuwXcFWTAmoiaLjjQgTHGpQhxN5svYQjnFcGx7
Ye8RCQpW7xj5eIV3x8qlzrbOYefbPCh5SUi/SYiyMwGxLFzOaOS2fVKTGYYkC9RU0pycYTsv3GmX
pJJrj3JFX/Xd5CM+XWzrODI0TxuNJL6lXtTYhxxoD5s4mfsSD6kt6pURd4RuSO/AiO5A3wMaivG5
fnCHsQs+zzN6RGeBq2R1ldRq4lgcmsbkUlUjTcqSRoNZo6GugsH5Nlq9BogNBGIa0Qt3KvoGG+Zs
C2sb2bA1ymtiuDYp0lO7JwBUySn1/QTD8pt1RKjedCwC1HK4e8eLLRayQWUwqtFPxH/2WzFaLCxh
hs5xsx17CwOP498rsbZ8Qji3eisZqaxSfmJd4ofpI7EJ0wCtFAsaOFQSmzzgTpRLLD4A/6L39Pwa
OTAd54HybxzuwzZeeGJPVQ7vaOxRo+puKqCcCHGss7JjRLZyKWDJMfJPyvncJx2FqCtdk8U6a2Oa
T2gXTsit4OJskgp7QHBoRvhbm0I+DFo2S0m/zkEIabY7OcDKdslSEjc22fxUA0ARRxujqyl8wxQX
LbyrIJY296NX33wHnsc8HbBHTpKJeqlvPpEW/D8NL8RG+QvxhEL9J4WXEelh65gN5sVjBtendSUI
A2PXa07XdEL9ytqO9UyiuoXYQBaIeJfJNwFWsR/jQsFL29qsAISxVcJ42PL75m+TlXQwq4tQclw6
KfflbtNUmtQwD8bEJPNeY+72+fPIB8F7wfm05qWiq+QN5ZW30Pv/OIUz8Coc12QONadEGoZtmmly
ApTnO9/s3aJCBesaz5VkGnZJ0YfOeMEPKD2SWsjevFsI4SXXqtaOR7CbKTPNCih7cIGnmpIvkVHW
fZq6MfPKTZ+PDWLF1Ja+d+XPzpAjByVc9lkJBYiVVY2gYrOdxbyQ3o9ILyk8ec+DFqu+9BBxZ9Yi
0ZyfDovrtfmnKXXw2d3Gz5lPn9gTuUZfh3j3HrIlykkMvlfE4VpBeD5bkgQEyb4ClMmvEmoWNAQs
y1oevWmEsm5DUbe3XtqklCNT2uH7cIQ94o33wVrgOA0OBHOIN3hTmKJbAoMjC+sWxxT5MupMIp+g
oDXdx31s1GyHkoZujQimtaJJ202iIkeJBBxAVt1E3NVpKffOjerBjFn8hLgliTOXp7UXryZUNsTk
4NjgVDWk+0oubP2jEzqwQnUekkc9f3oVQmb85cIqo6rcGGPkHsmWCYEgNkaFKLK3sWJPmy0p7XCu
bm10gKqWBVlNxS0iNKuD7exI84lTLSfNdRDkPsmrnhXuJgA+xrdIXq/9eYjAUnEMe5eagoPN8skP
vGVAsOsMkFHNj4l8ZG6jg2ork4ma4RdxZn6uGnEtAyhw3qoJQ5JrEv4RW3c6V26xj5LJVIHPhUUR
r+am63WZdbLlK4MIhus9IpQX/hQqNjpFks3un9Oq4pVmDgpu+XGsFk5CqORjPAzAmio/v5YNzRH+
4qrZURrJS/bawGuEaL/kfYauJtC6fmUykHpV/smrF1Oh6+fIEWFlwBpi1WV25es9rl/0jMBVYmvC
QEeKn9wfwqUOISAW8+clHkydOaUWNm87y0e0EADt2PG8v7nkaVeNNhXcMgFcz4dYRuL0Y7tTN1UV
2kMwfBbBbKY3z1ujCJHX+93T/XwpaBjkuJCtXZrnpzBlN01AyNGd+Jz5sYlPdeB76EcsBGti1+sr
+dQNfNk/dmgdS+CHOAx4wPlO5y697fQFAnbe58UrcU68HNPSZSeKwU/5DNMODhC29kFN0BgrX0B+
GqeiBYIMroS6my6EmWxElLwm9jxH5u+zj6pLTIlQSTRQsysZtDO/ev32f1oqj7YwiS0S9ZTj7ilu
fOnickhmKT6h3LRwHxxQpizkcKWEev1SP+05j8ZwxCiISRCCBaf9btKozK1IoD5BhfegbcU6VPOD
s0rziQQx+lO/23KnIxSHFwNA2YVPTocdWO2PW65rey9M6N9/gl1iYtSw8LG9QXTNHBBuZM6sOCLf
J5nQ/Ppr4Uq7uzVyJOIZxvKPEIHTZWZqCkCfJi1jUoiVpztyxoUOTZDE+0hPgtJRpyldqrCSppz/
d6uMTLrN03o2fAQmSKfN65zEEC8cJMtRspGw0JvClOaZolI7AnM0WePrF/wRaMHQBJ8R2s4MeQUT
PtpHPy4yXMyVYKK7j13FnCjdd15swhxBUfNe464tFmeTZolO0QTJRcrJ+PoNGDrWDxMcUi1cL4GJ
SxlKHv00svhJWjiNrD62YN6Sas8sa833dD3SSB2e05apS01qHPi+id/fm+KWGEzLCxW4inNhfl6c
UqFXRr9KYDgf0FyNPKoFxAkrjoQ+n+uw34XeYIVoAzn5QLSWszCHJSqtNcIVaWzz4W9wKzb910GO
NI+cuVtAF085Lbp9SDLvDucZo+Vw3eFiaXKrfupN2mV1mADSRs5ac5wHTUZuA+LUHPFN0zXclnxu
0Pek9kTNPHdN0qSAlZjj1XVMshyrEtWOjd0nM+sfJgp55At3WlATv0yrnLbs68t/+lkT91wYaaDZ
8Vr+eWuPVBapZa/6rzptPXLWpBlMCRQhM0Do/d6yfv2S5rt9GXJNqI2eZjQg9uHbncyVGZTBBejD
+a8owWTa249ZFOTXSH64OR5rvc0dbLCwGCmiFic2SSG6tuZuXr+N0yf3PDS0iJxQIfh/4SkRogLb
OfMu07/ymvbnBSqnQ/nezWe3u3L74eb1i51ucvSJBQ4YoR94IfPKU6o8ihdJljZ9/3FqG+i9Qkmz
LZRqTGb1+qUM0Ozl+vLT4XdAysePm3MBtNePn3QyL3ZRVJP7HmNKO8R8wwnQBkZLMKPSzRQCod6G
gXfJfyQNG/blIrzogWJNoNAOBJok/ZKSx8zvmxlDTvoIq28S9Qz5pg8AdPkq0lqlpq21WKYNgHYB
5MbzKUQsj9q1ZDpyP1mOx8NZueAsShLLTIqcqTTxmoIAR+5zyyKOFmdVDQ76N7T7k/VmDSLiChwP
JpCA8U7XQIhkiMpgXN6PpTInc1wzqsgRpsAy6eH19Taguh/XmwAmIGkQEzgWITn9uN5z3dBTdfz4
PvTrp2uNOD3cGFKgOZoI9YSg59l7AUiHVaiWynRJv/+qm0bTIbDAV4kPwpemn0kt2BDp3BLhxfnc
+l/uzqypbaQLw3+Fmnu5tC8XMxfgEEiAhATIJDcuBzuWbC22Ni+//ntaksESCSTpVI3qU81NgGlJ
rdNnfc97FvNC2V1kHFWgv8ESKsPXW6MgYHoFPxLhMUx/IixpCn9Ui0QRSQnnOmdn56o7flcmkfjg
jNngLkpVHQe7Km5camRA8yHEXOJLzjW8FgYNlCh+iAzTQCSWmxIaJxLZnVPzwO6NRmQ5DAh8ozUp
kOe31G1/PsdxTCr5sCUwgRRb+ASSt+INSlddju7D0nD+naexBTsl5dEze+EuTXL89JjPzI33dguH
7mi4NOHmYVZjeEfrDy0usVvEFE3BfnvKFmQ2qNzV7Yj4NXsfbrLSP4GjRT8LmBEaUWq7L5dmBrVt
qvjwpDgz+11pjZK3PlNuL7FI/o5o3QfFr2Rz49OOOnL5hokJcwtCO081mYFgLe6UnQI3dh4yRfsk
89L3JlYJes9QMS6dbQor+BL2Rmri4Z1PDR+yIJ0qwXyZk85LIJOd0+sRfgE1Yb3dbmb06xS7larR
j5A6Nzr2ebz0IcKEBNn2SWHMmJOu08J3s3aM4i4wDB8clKqY8VAhb/cZbHQ2gZ0v/QirWoZbNCrO
5ptifkqZYCs4Cygun2zWXqAcF2ZUMj8geZUzY5iEjT+ffypc2yZrzsyeYb5Ok5sdNNxD3E8oc2NF
MSEgU6/NfKt+1RlF8EWjz+TWL6zixN/YERQ0WfAKHrfgBWaLtrJGICgro8wsXAVTx1Ho6DT4XxfO
ypoxwNdRN+89fcQoEWDmgtgrVe3bF8SvdaDrmzkA5YSZx4freiSjnYlrB4fSBD7WCIzQRr3RYvKr
x1EE2YppFMR/syS6pkToLF7wx55IfvWaYHUo2aDEu/FIYWV0R5ppNFnFMYGrARX45jQytBcn8lUr
PZrh6i1NXQd4ADUJBrmL0tnoQMxLsDITjeaCEv8Dc3HMmA8tGG780PkQ60y5CLIR1MlqaHnLoVEu
IaymjdoebsIc2BdgPftdaqfem1hZObfY2ww/qQhz+tlxXvQ8hhpNzzXzWoUU/1tUGO5FTHr2mikf
+icPGqqcQbCaygjRxeydEYGrpyMossneLKjF0TpIYi31tpN5wlyf+apIT7WZpY7VTW6c7Ph+L/hC
HRAeWyLcANwg9sXARnddAg1Gko3JgIwJDCpsvh8Y/msjmYdnm91mHGte+NlQvM2wYLw7HPmpYp+Z
9LrEw+fFzxLC3PoyjgBrCjwI/cWY8Y5B0RajiPKB70xmBYUD0mnp4njjgggfZlRJ8mFpRsyXiXKG
swbKMqLakzAOgLzVZbm0YXUJmVDzbqfNzDNjtyVxlo68LxEtIUx7XiiXwTZ2LrbwGTHm0bghBxq+
SxQ+2rFNYQyGjXxD2WUOQ+WJs/ScD7iNZXIqOCC39jy4MhzG0y/IFJ8Fs2T5LrLyMB8mo6z4ug39
4hZir8W1ErsYCHujrU8NPV8Xx0YazG7WDNulV2yl8gL+RqMBg8GTIfXr1ZxCCDbxo2kp7kXgb81P
NMfRnUbRAbL45zdX7F13b6HEwwe1iWadLpFUQUqY7+6MJqvAtK6UlTG/WwbGlqb/VQw9+JpY4oU7
djh5kCqHMAvULXgkJoYCV2v7BwD2wzTCdE7ny7n5hrSZEh2PmO3zlkTl/JRCRI6mt2bpZGmo4V0w
2+QXQeCp10rpGacvvP1T0cLVRH1WLe221u3CTiFPhWEqjqezDQUG4vZk9CVJd345hA3cgugbxPtx
ESU0beUWucLh3LehGRMTV8mTeB4jzxUG7aSJDRkmE3JE6pcUeqxk/uXCDrIzGuo2V3bhz85n0C2Y
xwmDO9bHGTz/FREETMyp5iYnbrSzlq8VtuV0vsiVS8/WBFPE2lEuIObfvocRFnM2t4IlzNZY7xOG
Gi8uGFJBCVwxopLRSqswBlKynlPDpeh5Z5WEpvgi2cecBsNzPwqN9Dh1gMsgiZSLTmyyfu9p1YXP
2gFRt6GiSV0JnlDY5jOwD5frpZfRTRssbXC1rp5o54BTGFyk2jP9E60/wb8FjYvfTEa7kuop56OX
El9P9Q+SUhNqabagHOhYOUOnEkrL4WLq2uQHYJXz5l9BeWypGvLJiKmcyS4rRud2rHxlDN6a2XJ2
uYx+Q2DFoF2my4JcNckNtAUWpFQWZTsnnI4ie1sMqw9i7wo/vAhCOz9Vd6V3s0ph7tra/ujVkkH1
n303LZfIyU67eV5iOwm66vSIJhfREaIL6ha9/TA7po2UyWYxn84c1f64srXsgx7CKO6Q2H2LXSyu
inCVv1macXQOw4B2mcfMJT2GdWvzPnB8F0ByvC4vAqUwvoGcX1nHLmRPH194ynYMIJ4SrhmDphg4
NzWCys6WldFoG3krs5iS9V7NbvEsLGYc6pCTF5laXul2uaCmlO1sOKtSK/nm7+Bjp39MX65fwxma
3VleOLtQYdC61VOo8k8KrMApfCwh2z1jJpu5otxbf+j/mz6L5kWG43z8quq6ui6m6fbDNMMaZfvu
JfHbigP1Jvm9P3p+oaOf6/fSID09EJmHh6qe+Lk1QlKzeTGZ/v2XKSYs2bB4A7uvLuL6kNmcza+B
raoDYNwkexv+8YPt+dEGPP9u9U4+/zfPPXu9NecTeFc9QQ7Y6lypHukXXt8wB5XHjeP7/den6w3o
HOlKINfior+EG/ZoE/hu0jKgDSwR6pBQqN5RvOShDNDHwzRB8rV6vd19enuQj7Ii4NKjSP+tClqt
ujpvD83OQCRADNvo27fncNbPVNcUfuf8G3xbBJxCR+fgu/bANUnkEZrUJ4NCyX8i+ffMDM6FAp4F
SXzYuqqLpP7PnP7OCo/Kz/AGligBCEtfXezmoeB7cLpRC8Rnb7RDfcMeyb+ggsJf+5ldGE/o/R0G
zGwN7nPe89EEWDTjCSUngnJxdSTB9gb0h+EXkh+rrv7tAkkaPDSpXdDdgUXej6RELQpdJejSzOjS
pEK/z4Os/CfnofMdH80hnJn1GZXQBs5At5AFvMn6Jbu6UPMGNn2dRAk1vex/pRR+uAmaSV1dUhTw
iQhBVML05iUxsIdqQYPQ0bao4BMdVLfqlUIQcyqlTgI+kSt6FWmSqM975/U9ToJBjyYUdLWQ9G4T
RE0RJSa1C6Y6EMRegrSvfksUzKEQOMgAhWOAEPUmidGk/dIHukZ5VXYXICPFLdQ8WrGrq2MhBe0p
lkOj7NW79weZIoAFUlKAe0Q+XHcF2KW6OgrRhcbRxH2gtfxhf/olBTQaSCsE3CDI9m197yAgVa2j
YA1otAcPpaE3xNU7hUAjq6yXZBAmAMRxIbPsvD1HhMQZJJ/N2/fuIBC/C59O6iCYxgCEkA1urYkR
O4oARgdSCGyD2ngOtT/WJ8sIOEE6UsYo4BUQEjSucOckuN6AxCVUUjBP1lffjAKP58q6yoRNOIhQ
dOwdgI4sEDqSLCCfRPBYXb3TB4Zti+q/3InAAQBRBOuA+vCtD7UisuAAMcMr72vAIIp90nqB6YBU
tYihv+8geAYhNtPYNdhXqqtO1/RJLzB3RdpCugSHot7mNImEjpvguUQUpBJINtSyUm97r3YB9Sh5
ImCuB9EMKwUohurqBA6uhV6gaGFgjaurd3pBYwCPbPRowHkmGBVsjGV9tf0FTwzaFFBzt9EbvfMX
yAY9GYXwy4l1b0AxT3gEjb/QCZ8YIiPiJ/KOdu80AmQ9YmKOlHXAXQS6joEEDVldnfcXQTQngYFy
jZT07iyA65e2DsJpRiWg9dpnwLEHDlVL7yGxWh+6HulD3Nwn5P+/egbII0FYJ2D8HQeJgorNEQO5
iQMhrv59/O/MG/7l1+eEg1jwrCYuEnWqQwdJhAyQIKqivFZdvRMCXYUVTVIRMLKBhCkZAvo4qqvj
GrAL8DmRZGkOW4/OADRGnmx1jTPgCnwJgXP9kTtCgE/AxgB4FBGFuHpnDcCyN3VPiby6RTENp4j5
QN+1BkRMgpFNpNYfhKRfaSRGbtmyXjI5BNrryBQB8qmvtkIgYTcgqUz3RX2nXh0FGhBlNYH4yBXq
tRGCjibwzAHlPINSVn2nHr2+ARuwbO4EX4A6czXRqv74xECH5sBVKS3B/gdisT4D/TMHGk6BpBCI
ejt7SeWgOQIdz4isAVATfC/woNXVO31I4CKYXKW8YxPTTxFRxAf1W3a9Y29ACEU8TRmquvrnIHFO
64eSsArESBbtgzSb1MLQsY10PyMMFp5BYzb6pxYJ5aVPBAg0XXTdwh1eXR1nmTa5AdBG9ILbx/eX
t4o6VtHTodRtTnzn/R0LN1pQKO4har3TCJjzJ7zzvxwssAs4f7hAjWLsngWV5BLoDMGUXh+WSgX1
yEYKNpZaQCU0AlAzA2DBg0bo2EiH+gLNyvRCNWeld7LALojuBjnr4FBUpY+SWltjJNueAv4BBUfR
KPWYYeubt0zNTXYXeElAFpTev28dACTxGxwmyJb3erN3u+DJhs8GJwIGKyoM9Ut2YVkeagHjwHCJ
Br9cuyZ90gu4c7K7ABjF9YBlNd5QBUM+9J0dZwDftyvKDw+eRL9kgfY20XgipRcM4kcIaAS98oPE
H+4CEQSdI6gN8hbV1TvtCLeGPGRdQ/mJfv79LnTDSLxKfAlk4bEK0zNZoGYqayNErQlKII8k+4PE
H8qCQ7TJcWFiZvP7+gj2SC8AEjBl/QUTS0m6hKC6ecuOv1BnVAQtQ1OG+AUP+ie26qEd5sQPwskr
0S0TTLPv9cv86A/2bSBPf9+0gIg+DwH0bv3hzXY5re9do1/Fv/9pQUKrDo2DX+47Nqr7NP9784JP
b9261/6t9j88C6bpmLFmcLGJkUzNY16NI5ppGJXydRyND0HqaCok7/FJ/v6r9ZwHGvGFhZnQsF+n
6n2pprZIr5sGNPG1F66aauQXXkBsPM5aj8zgpv2/xSf4va04GYfBtySNg9ZT19hn2admgFKSjifJ
/inFRjtVh4n8yrRK3ufBfZG3Fq+ad2QXH07D8XqcTg9XrmF/0is37QJHybcjNqeIvra3vcbVyd6F
UYBpMGl9T2ybSCzIrvx6mqSz9iM3qFDZlc/Y8SDYP2F1Ig0Sd/sf/L58n0/GfksAG0S77AOfh2EQ
J0H7RNaQOOml40kw7miRGmYmvXKybotFjViSXfbtU91Ug4CkF2aB4n6x3YtBJRfC/O5/8PtycZEw
xvTJNtd4FdnHvhwHcUt7NG1F8uum23AcT/ZvL7ajgRXIL51l43u/yKZ53pLppmYrvX5wD7/cuN1w
VtdD5ZfGFmRJ3pJsnfjoDyi8yyDLxH/LZUs3gWgRlQv5J8+Y0pZ2l/4jD57EeUeHNP0Lsg99Nf2a
difYNTUM+aXLcdtukfYRZQH5hddHZ+NomflB26w3UO4/sf6baZpNW5qqaZv5E4tfTjfBfcuMsfif
sOhX0/XR5yRd7Pe4UikwVmr7H/y+hr1K0tw/OhmnCZayfTjr1K70xlQ3GI4X3bNf50xll3/nB+0d
N6skpPSyixCPpB3VQIclMnvSS6fTWbent4IZyC78fhrHGbOSx50wgVFWIhcnu/wHP5lMj86zJ7at
Rk3JLv8xKX4giE0W7c/c4KkgiuWpu8guf8PuT+F4a7kUDYxGfu1NO6psUmqy697mY3//5kKnNBhY
2WXvpmmEZWutXCMLpVcOiGw64g1TnUisyS79aYzdYYRV+2g2+SrpxadZfnT3vYevMSbS6wfZfcLI
jZbn1vR7SK/94/nZP57P/Zh7bWWaHkhEWj89yJ29+AdkwEQK6z6cjtN//gcAAP//</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1.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microsoft.com/office/2014/relationships/chartEx" Target="../charts/chartEx3.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95250</xdr:colOff>
      <xdr:row>1</xdr:row>
      <xdr:rowOff>30480</xdr:rowOff>
    </xdr:from>
    <xdr:to>
      <xdr:col>12</xdr:col>
      <xdr:colOff>400050</xdr:colOff>
      <xdr:row>16</xdr:row>
      <xdr:rowOff>30480</xdr:rowOff>
    </xdr:to>
    <xdr:graphicFrame macro="">
      <xdr:nvGraphicFramePr>
        <xdr:cNvPr id="2" name="Chart 1">
          <a:extLst>
            <a:ext uri="{FF2B5EF4-FFF2-40B4-BE49-F238E27FC236}">
              <a16:creationId xmlns:a16="http://schemas.microsoft.com/office/drawing/2014/main" id="{3A2DD756-8552-A53F-8710-7CF25D7EE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0</xdr:row>
      <xdr:rowOff>57150</xdr:rowOff>
    </xdr:from>
    <xdr:to>
      <xdr:col>13</xdr:col>
      <xdr:colOff>312420</xdr:colOff>
      <xdr:row>15</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55A012C-EDED-0155-7BB6-EF38BFCBF5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2960" y="571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148590</xdr:colOff>
      <xdr:row>2</xdr:row>
      <xdr:rowOff>121920</xdr:rowOff>
    </xdr:from>
    <xdr:to>
      <xdr:col>12</xdr:col>
      <xdr:colOff>453390</xdr:colOff>
      <xdr:row>17</xdr:row>
      <xdr:rowOff>121920</xdr:rowOff>
    </xdr:to>
    <xdr:graphicFrame macro="">
      <xdr:nvGraphicFramePr>
        <xdr:cNvPr id="2" name="Chart 1">
          <a:extLst>
            <a:ext uri="{FF2B5EF4-FFF2-40B4-BE49-F238E27FC236}">
              <a16:creationId xmlns:a16="http://schemas.microsoft.com/office/drawing/2014/main" id="{4A32525C-97B9-39DA-1E29-0F4834E36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510540</xdr:colOff>
      <xdr:row>3</xdr:row>
      <xdr:rowOff>110490</xdr:rowOff>
    </xdr:from>
    <xdr:to>
      <xdr:col>14</xdr:col>
      <xdr:colOff>205740</xdr:colOff>
      <xdr:row>18</xdr:row>
      <xdr:rowOff>110490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C6673E7-7CB2-281E-EC6E-2879BE4BBA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75960" y="65913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3</xdr:row>
      <xdr:rowOff>167640</xdr:rowOff>
    </xdr:from>
    <xdr:to>
      <xdr:col>17</xdr:col>
      <xdr:colOff>228600</xdr:colOff>
      <xdr:row>17</xdr:row>
      <xdr:rowOff>74295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32A5639D-157A-74E9-AC43-021077D860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70820" y="7162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64770</xdr:colOff>
      <xdr:row>3</xdr:row>
      <xdr:rowOff>125730</xdr:rowOff>
    </xdr:from>
    <xdr:to>
      <xdr:col>11</xdr:col>
      <xdr:colOff>369570</xdr:colOff>
      <xdr:row>18</xdr:row>
      <xdr:rowOff>125730</xdr:rowOff>
    </xdr:to>
    <xdr:graphicFrame macro="">
      <xdr:nvGraphicFramePr>
        <xdr:cNvPr id="2" name="Chart 1">
          <a:extLst>
            <a:ext uri="{FF2B5EF4-FFF2-40B4-BE49-F238E27FC236}">
              <a16:creationId xmlns:a16="http://schemas.microsoft.com/office/drawing/2014/main" id="{56462062-2D06-2FC5-2AFB-37894D27A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403860</xdr:colOff>
      <xdr:row>4</xdr:row>
      <xdr:rowOff>76200</xdr:rowOff>
    </xdr:from>
    <xdr:to>
      <xdr:col>9</xdr:col>
      <xdr:colOff>403860</xdr:colOff>
      <xdr:row>17</xdr:row>
      <xdr:rowOff>165735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448AE65B-E8F2-E410-9407-30363CA4F88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465320" y="8077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220980</xdr:colOff>
      <xdr:row>7</xdr:row>
      <xdr:rowOff>60960</xdr:rowOff>
    </xdr:from>
    <xdr:to>
      <xdr:col>11</xdr:col>
      <xdr:colOff>220980</xdr:colOff>
      <xdr:row>20</xdr:row>
      <xdr:rowOff>150495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291033A5-9184-1626-2B7F-04098246B7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501640" y="13411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579120</xdr:colOff>
      <xdr:row>8</xdr:row>
      <xdr:rowOff>83820</xdr:rowOff>
    </xdr:from>
    <xdr:to>
      <xdr:col>13</xdr:col>
      <xdr:colOff>579120</xdr:colOff>
      <xdr:row>21</xdr:row>
      <xdr:rowOff>173355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D065FE1E-8008-0004-D138-6C4E88EF84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78980" y="154686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15240</xdr:rowOff>
    </xdr:from>
    <xdr:to>
      <xdr:col>1</xdr:col>
      <xdr:colOff>769620</xdr:colOff>
      <xdr:row>20</xdr:row>
      <xdr:rowOff>0</xdr:rowOff>
    </xdr:to>
    <xdr:graphicFrame macro="">
      <xdr:nvGraphicFramePr>
        <xdr:cNvPr id="2" name="Chart 1">
          <a:extLst>
            <a:ext uri="{FF2B5EF4-FFF2-40B4-BE49-F238E27FC236}">
              <a16:creationId xmlns:a16="http://schemas.microsoft.com/office/drawing/2014/main" id="{361559D2-654B-BC8E-EB27-9B84AFDD0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594360</xdr:colOff>
      <xdr:row>16</xdr:row>
      <xdr:rowOff>167640</xdr:rowOff>
    </xdr:from>
    <xdr:to>
      <xdr:col>6</xdr:col>
      <xdr:colOff>15240</xdr:colOff>
      <xdr:row>20</xdr:row>
      <xdr:rowOff>38100</xdr:rowOff>
    </xdr:to>
    <xdr:graphicFrame macro="">
      <xdr:nvGraphicFramePr>
        <xdr:cNvPr id="3" name="Chart 2">
          <a:extLst>
            <a:ext uri="{FF2B5EF4-FFF2-40B4-BE49-F238E27FC236}">
              <a16:creationId xmlns:a16="http://schemas.microsoft.com/office/drawing/2014/main" id="{E05131EB-5AF9-F328-A66D-877D088693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16</xdr:row>
      <xdr:rowOff>167640</xdr:rowOff>
    </xdr:from>
    <xdr:to>
      <xdr:col>9</xdr:col>
      <xdr:colOff>960120</xdr:colOff>
      <xdr:row>19</xdr:row>
      <xdr:rowOff>121920</xdr:rowOff>
    </xdr:to>
    <xdr:graphicFrame macro="">
      <xdr:nvGraphicFramePr>
        <xdr:cNvPr id="4" name="Chart 3">
          <a:extLst>
            <a:ext uri="{FF2B5EF4-FFF2-40B4-BE49-F238E27FC236}">
              <a16:creationId xmlns:a16="http://schemas.microsoft.com/office/drawing/2014/main" id="{0CF1A63B-06BD-BE5D-3338-3B5FE1C35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586740</xdr:colOff>
      <xdr:row>17</xdr:row>
      <xdr:rowOff>7620</xdr:rowOff>
    </xdr:from>
    <xdr:to>
      <xdr:col>13</xdr:col>
      <xdr:colOff>7620</xdr:colOff>
      <xdr:row>20</xdr:row>
      <xdr:rowOff>7620</xdr:rowOff>
    </xdr:to>
    <xdr:graphicFrame macro="">
      <xdr:nvGraphicFramePr>
        <xdr:cNvPr id="5" name="Chart 4">
          <a:extLst>
            <a:ext uri="{FF2B5EF4-FFF2-40B4-BE49-F238E27FC236}">
              <a16:creationId xmlns:a16="http://schemas.microsoft.com/office/drawing/2014/main" id="{BFBC2372-D972-1360-2E1B-74B76D509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16</xdr:row>
      <xdr:rowOff>144780</xdr:rowOff>
    </xdr:from>
    <xdr:to>
      <xdr:col>16</xdr:col>
      <xdr:colOff>7620</xdr:colOff>
      <xdr:row>20</xdr:row>
      <xdr:rowOff>30480</xdr:rowOff>
    </xdr:to>
    <xdr:graphicFrame macro="">
      <xdr:nvGraphicFramePr>
        <xdr:cNvPr id="6" name="Chart 5">
          <a:extLst>
            <a:ext uri="{FF2B5EF4-FFF2-40B4-BE49-F238E27FC236}">
              <a16:creationId xmlns:a16="http://schemas.microsoft.com/office/drawing/2014/main" id="{D908B0AB-33A0-A0F0-5460-7986D542C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20</xdr:row>
      <xdr:rowOff>30480</xdr:rowOff>
    </xdr:from>
    <xdr:to>
      <xdr:col>2</xdr:col>
      <xdr:colOff>7620</xdr:colOff>
      <xdr:row>22</xdr:row>
      <xdr:rowOff>129540</xdr:rowOff>
    </xdr:to>
    <xdr:sp macro="" textlink="$B$17">
      <xdr:nvSpPr>
        <xdr:cNvPr id="7" name="Rectangle: Rounded Corners 6">
          <a:extLst>
            <a:ext uri="{FF2B5EF4-FFF2-40B4-BE49-F238E27FC236}">
              <a16:creationId xmlns:a16="http://schemas.microsoft.com/office/drawing/2014/main" id="{786D4412-F603-58C2-FF8C-0EABE0A3AB8B}"/>
            </a:ext>
          </a:extLst>
        </xdr:cNvPr>
        <xdr:cNvSpPr/>
      </xdr:nvSpPr>
      <xdr:spPr>
        <a:xfrm>
          <a:off x="7620" y="3688080"/>
          <a:ext cx="1623060" cy="4648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5C2039-53CE-4413-BF42-2FA4CF4453C5}" type="TxLink">
            <a:rPr lang="en-US" sz="1100" b="0" i="0" u="none" strike="noStrike">
              <a:solidFill>
                <a:srgbClr val="000000"/>
              </a:solidFill>
              <a:latin typeface="Calibri"/>
              <a:ea typeface="Calibri"/>
              <a:cs typeface="Calibri"/>
            </a:rPr>
            <a:t> $2,297,200.86 </a:t>
          </a:fld>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74977</xdr:colOff>
      <xdr:row>4</xdr:row>
      <xdr:rowOff>25264</xdr:rowOff>
    </xdr:from>
    <xdr:to>
      <xdr:col>27</xdr:col>
      <xdr:colOff>48081</xdr:colOff>
      <xdr:row>14</xdr:row>
      <xdr:rowOff>124689</xdr:rowOff>
    </xdr:to>
    <xdr:grpSp>
      <xdr:nvGrpSpPr>
        <xdr:cNvPr id="124" name="Group 123">
          <a:extLst>
            <a:ext uri="{FF2B5EF4-FFF2-40B4-BE49-F238E27FC236}">
              <a16:creationId xmlns:a16="http://schemas.microsoft.com/office/drawing/2014/main" id="{F7AD7F20-4E36-2797-5162-1FA5264DB86A}"/>
            </a:ext>
          </a:extLst>
        </xdr:cNvPr>
        <xdr:cNvGrpSpPr/>
      </xdr:nvGrpSpPr>
      <xdr:grpSpPr>
        <a:xfrm>
          <a:off x="14095777" y="765493"/>
          <a:ext cx="2411504" cy="1949996"/>
          <a:chOff x="32882541" y="618566"/>
          <a:chExt cx="2411504" cy="1891552"/>
        </a:xfrm>
      </xdr:grpSpPr>
      <xdr:sp macro="" textlink="">
        <xdr:nvSpPr>
          <xdr:cNvPr id="125" name="Rectangle: Rounded Corners 124">
            <a:extLst>
              <a:ext uri="{FF2B5EF4-FFF2-40B4-BE49-F238E27FC236}">
                <a16:creationId xmlns:a16="http://schemas.microsoft.com/office/drawing/2014/main" id="{2558B256-B662-63C2-2D5E-991BFAFFE9BB}"/>
              </a:ext>
            </a:extLst>
          </xdr:cNvPr>
          <xdr:cNvSpPr/>
        </xdr:nvSpPr>
        <xdr:spPr>
          <a:xfrm>
            <a:off x="32882541" y="1111624"/>
            <a:ext cx="2393576" cy="1398494"/>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6" name="Rectangle: Rounded Corners 125">
            <a:extLst>
              <a:ext uri="{FF2B5EF4-FFF2-40B4-BE49-F238E27FC236}">
                <a16:creationId xmlns:a16="http://schemas.microsoft.com/office/drawing/2014/main" id="{80BA0DAE-6FA1-1930-4B62-BA3A058439ED}"/>
              </a:ext>
            </a:extLst>
          </xdr:cNvPr>
          <xdr:cNvSpPr/>
        </xdr:nvSpPr>
        <xdr:spPr>
          <a:xfrm>
            <a:off x="32900469" y="618566"/>
            <a:ext cx="2393576" cy="430306"/>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latin typeface="Lato Black" panose="020F0502020204030203" pitchFamily="34" charset="0"/>
                <a:ea typeface="Lato Black" panose="020F0502020204030203" pitchFamily="34" charset="0"/>
                <a:cs typeface="Lato Black" panose="020F0502020204030203" pitchFamily="34" charset="0"/>
              </a:rPr>
              <a:t>SALES </a:t>
            </a:r>
          </a:p>
        </xdr:txBody>
      </xdr:sp>
      <xdr:sp macro="" textlink="KPI!B17">
        <xdr:nvSpPr>
          <xdr:cNvPr id="127" name="Rectangle: Rounded Corners 126">
            <a:extLst>
              <a:ext uri="{FF2B5EF4-FFF2-40B4-BE49-F238E27FC236}">
                <a16:creationId xmlns:a16="http://schemas.microsoft.com/office/drawing/2014/main" id="{EA34B926-3873-58AC-592A-65958964A1C2}"/>
              </a:ext>
            </a:extLst>
          </xdr:cNvPr>
          <xdr:cNvSpPr/>
        </xdr:nvSpPr>
        <xdr:spPr>
          <a:xfrm>
            <a:off x="33088730" y="1201271"/>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F701ED4-13CB-4899-A5C8-1596A4C5003F}"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$706,146.37 </a:t>
            </a:fld>
            <a:endParaRPr lang="en-GB"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28" name="Rectangle: Rounded Corners 127">
            <a:extLst>
              <a:ext uri="{FF2B5EF4-FFF2-40B4-BE49-F238E27FC236}">
                <a16:creationId xmlns:a16="http://schemas.microsoft.com/office/drawing/2014/main" id="{9332DE9A-3887-AB28-A63B-8A1743FE5ED3}"/>
              </a:ext>
            </a:extLst>
          </xdr:cNvPr>
          <xdr:cNvSpPr/>
        </xdr:nvSpPr>
        <xdr:spPr>
          <a:xfrm>
            <a:off x="33115624" y="2088777"/>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 </a:t>
            </a:r>
            <a:endParaRPr lang="en-GB"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23</xdr:col>
      <xdr:colOff>290945</xdr:colOff>
      <xdr:row>9</xdr:row>
      <xdr:rowOff>110836</xdr:rowOff>
    </xdr:from>
    <xdr:to>
      <xdr:col>26</xdr:col>
      <xdr:colOff>415636</xdr:colOff>
      <xdr:row>12</xdr:row>
      <xdr:rowOff>30154</xdr:rowOff>
    </xdr:to>
    <xdr:graphicFrame macro="">
      <xdr:nvGraphicFramePr>
        <xdr:cNvPr id="8" name="Chart 7">
          <a:extLst>
            <a:ext uri="{FF2B5EF4-FFF2-40B4-BE49-F238E27FC236}">
              <a16:creationId xmlns:a16="http://schemas.microsoft.com/office/drawing/2014/main" id="{925F0B19-4A36-407F-9BAE-614CE28FE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222324</xdr:colOff>
      <xdr:row>3</xdr:row>
      <xdr:rowOff>181089</xdr:rowOff>
    </xdr:from>
    <xdr:to>
      <xdr:col>35</xdr:col>
      <xdr:colOff>195428</xdr:colOff>
      <xdr:row>14</xdr:row>
      <xdr:rowOff>100405</xdr:rowOff>
    </xdr:to>
    <xdr:grpSp>
      <xdr:nvGrpSpPr>
        <xdr:cNvPr id="32" name="Group 31">
          <a:extLst>
            <a:ext uri="{FF2B5EF4-FFF2-40B4-BE49-F238E27FC236}">
              <a16:creationId xmlns:a16="http://schemas.microsoft.com/office/drawing/2014/main" id="{E1D3E54B-652B-9891-1EAB-B656D6F43FC5}"/>
            </a:ext>
          </a:extLst>
        </xdr:cNvPr>
        <xdr:cNvGrpSpPr/>
      </xdr:nvGrpSpPr>
      <xdr:grpSpPr>
        <a:xfrm>
          <a:off x="19119924" y="736260"/>
          <a:ext cx="2411504" cy="1954945"/>
          <a:chOff x="32882541" y="618566"/>
          <a:chExt cx="2411504" cy="1891552"/>
        </a:xfrm>
      </xdr:grpSpPr>
      <xdr:sp macro="" textlink="">
        <xdr:nvSpPr>
          <xdr:cNvPr id="33" name="Rectangle: Rounded Corners 32">
            <a:extLst>
              <a:ext uri="{FF2B5EF4-FFF2-40B4-BE49-F238E27FC236}">
                <a16:creationId xmlns:a16="http://schemas.microsoft.com/office/drawing/2014/main" id="{D5D6C1C0-A209-3514-BD47-36A6E0CC515C}"/>
              </a:ext>
            </a:extLst>
          </xdr:cNvPr>
          <xdr:cNvSpPr/>
        </xdr:nvSpPr>
        <xdr:spPr>
          <a:xfrm>
            <a:off x="32882541" y="1111624"/>
            <a:ext cx="2393576" cy="1398494"/>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4" name="Rectangle: Rounded Corners 33">
            <a:extLst>
              <a:ext uri="{FF2B5EF4-FFF2-40B4-BE49-F238E27FC236}">
                <a16:creationId xmlns:a16="http://schemas.microsoft.com/office/drawing/2014/main" id="{7F4E9B30-B7E7-801D-7DFC-5C431B42AC81}"/>
              </a:ext>
            </a:extLst>
          </xdr:cNvPr>
          <xdr:cNvSpPr/>
        </xdr:nvSpPr>
        <xdr:spPr>
          <a:xfrm>
            <a:off x="32900469" y="618566"/>
            <a:ext cx="2393576" cy="430306"/>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latin typeface="Lato Black" panose="020F0502020204030203" pitchFamily="34" charset="0"/>
                <a:ea typeface="Lato Black" panose="020F0502020204030203" pitchFamily="34" charset="0"/>
                <a:cs typeface="Lato Black" panose="020F0502020204030203" pitchFamily="34" charset="0"/>
              </a:rPr>
              <a:t>QUANTITY </a:t>
            </a:r>
          </a:p>
        </xdr:txBody>
      </xdr:sp>
      <xdr:sp macro="" textlink="KPI!J17">
        <xdr:nvSpPr>
          <xdr:cNvPr id="35" name="Rectangle: Rounded Corners 34">
            <a:extLst>
              <a:ext uri="{FF2B5EF4-FFF2-40B4-BE49-F238E27FC236}">
                <a16:creationId xmlns:a16="http://schemas.microsoft.com/office/drawing/2014/main" id="{76ADC0F9-9B48-646E-B324-32F42178762D}"/>
              </a:ext>
            </a:extLst>
          </xdr:cNvPr>
          <xdr:cNvSpPr/>
        </xdr:nvSpPr>
        <xdr:spPr>
          <a:xfrm>
            <a:off x="33088730" y="1201271"/>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38D5BE3-B2DD-48DF-AD99-E9965125DD09}"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GB"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36" name="Rectangle: Rounded Corners 35">
            <a:extLst>
              <a:ext uri="{FF2B5EF4-FFF2-40B4-BE49-F238E27FC236}">
                <a16:creationId xmlns:a16="http://schemas.microsoft.com/office/drawing/2014/main" id="{AE024097-403E-832E-8957-4F181B88AF14}"/>
              </a:ext>
            </a:extLst>
          </xdr:cNvPr>
          <xdr:cNvSpPr/>
        </xdr:nvSpPr>
        <xdr:spPr>
          <a:xfrm>
            <a:off x="33115624" y="2088777"/>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 </a:t>
            </a:r>
            <a:endParaRPr lang="en-GB"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35</xdr:col>
      <xdr:colOff>356795</xdr:colOff>
      <xdr:row>3</xdr:row>
      <xdr:rowOff>163159</xdr:rowOff>
    </xdr:from>
    <xdr:to>
      <xdr:col>39</xdr:col>
      <xdr:colOff>329899</xdr:colOff>
      <xdr:row>14</xdr:row>
      <xdr:rowOff>78889</xdr:rowOff>
    </xdr:to>
    <xdr:grpSp>
      <xdr:nvGrpSpPr>
        <xdr:cNvPr id="37" name="Group 36">
          <a:extLst>
            <a:ext uri="{FF2B5EF4-FFF2-40B4-BE49-F238E27FC236}">
              <a16:creationId xmlns:a16="http://schemas.microsoft.com/office/drawing/2014/main" id="{B2C7388C-6783-71C6-F3DF-5069DF55B4AF}"/>
            </a:ext>
          </a:extLst>
        </xdr:cNvPr>
        <xdr:cNvGrpSpPr/>
      </xdr:nvGrpSpPr>
      <xdr:grpSpPr>
        <a:xfrm>
          <a:off x="21692795" y="718330"/>
          <a:ext cx="2411504" cy="1951359"/>
          <a:chOff x="32882541" y="618566"/>
          <a:chExt cx="2411504" cy="1891552"/>
        </a:xfrm>
      </xdr:grpSpPr>
      <xdr:sp macro="" textlink="">
        <xdr:nvSpPr>
          <xdr:cNvPr id="38" name="Rectangle: Rounded Corners 37">
            <a:extLst>
              <a:ext uri="{FF2B5EF4-FFF2-40B4-BE49-F238E27FC236}">
                <a16:creationId xmlns:a16="http://schemas.microsoft.com/office/drawing/2014/main" id="{5BF24099-446C-DC56-AEF1-0D8F70AA6159}"/>
              </a:ext>
            </a:extLst>
          </xdr:cNvPr>
          <xdr:cNvSpPr/>
        </xdr:nvSpPr>
        <xdr:spPr>
          <a:xfrm>
            <a:off x="32882541" y="1111624"/>
            <a:ext cx="2393576" cy="1398494"/>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Rectangle: Rounded Corners 38">
            <a:extLst>
              <a:ext uri="{FF2B5EF4-FFF2-40B4-BE49-F238E27FC236}">
                <a16:creationId xmlns:a16="http://schemas.microsoft.com/office/drawing/2014/main" id="{779A2CF9-39D6-7E20-4EA9-A34C3F59AD9F}"/>
              </a:ext>
            </a:extLst>
          </xdr:cNvPr>
          <xdr:cNvSpPr/>
        </xdr:nvSpPr>
        <xdr:spPr>
          <a:xfrm>
            <a:off x="32900469" y="618566"/>
            <a:ext cx="2393576" cy="430306"/>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latin typeface="Lato Black" panose="020F0502020204030203" pitchFamily="34" charset="0"/>
                <a:ea typeface="Lato Black" panose="020F0502020204030203" pitchFamily="34" charset="0"/>
                <a:cs typeface="Lato Black" panose="020F0502020204030203" pitchFamily="34" charset="0"/>
              </a:rPr>
              <a:t>NO.</a:t>
            </a:r>
            <a:r>
              <a:rPr lang="en-GB" sz="1400" b="1" baseline="0">
                <a:latin typeface="Lato Black" panose="020F0502020204030203" pitchFamily="34" charset="0"/>
                <a:ea typeface="Lato Black" panose="020F0502020204030203" pitchFamily="34" charset="0"/>
                <a:cs typeface="Lato Black" panose="020F0502020204030203" pitchFamily="34" charset="0"/>
              </a:rPr>
              <a:t> OF ORDER</a:t>
            </a:r>
            <a:endParaRPr lang="en-GB"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KPI!M17">
        <xdr:nvSpPr>
          <xdr:cNvPr id="40" name="Rectangle: Rounded Corners 39">
            <a:extLst>
              <a:ext uri="{FF2B5EF4-FFF2-40B4-BE49-F238E27FC236}">
                <a16:creationId xmlns:a16="http://schemas.microsoft.com/office/drawing/2014/main" id="{170E92AD-69B8-2A6D-56C8-76DD39A0700B}"/>
              </a:ext>
            </a:extLst>
          </xdr:cNvPr>
          <xdr:cNvSpPr/>
        </xdr:nvSpPr>
        <xdr:spPr>
          <a:xfrm>
            <a:off x="33088730" y="1201271"/>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1B475B-2D82-46E3-837A-A0BA7A3177F9}"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GB"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1" name="Rectangle: Rounded Corners 40">
            <a:extLst>
              <a:ext uri="{FF2B5EF4-FFF2-40B4-BE49-F238E27FC236}">
                <a16:creationId xmlns:a16="http://schemas.microsoft.com/office/drawing/2014/main" id="{30667FFD-56D6-0C7D-C379-7A8CAB87828D}"/>
              </a:ext>
            </a:extLst>
          </xdr:cNvPr>
          <xdr:cNvSpPr/>
        </xdr:nvSpPr>
        <xdr:spPr>
          <a:xfrm>
            <a:off x="33115624" y="2088777"/>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 </a:t>
            </a:r>
            <a:endParaRPr lang="en-GB"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39</xdr:col>
      <xdr:colOff>419548</xdr:colOff>
      <xdr:row>3</xdr:row>
      <xdr:rowOff>136265</xdr:rowOff>
    </xdr:from>
    <xdr:to>
      <xdr:col>43</xdr:col>
      <xdr:colOff>392652</xdr:colOff>
      <xdr:row>14</xdr:row>
      <xdr:rowOff>51995</xdr:rowOff>
    </xdr:to>
    <xdr:grpSp>
      <xdr:nvGrpSpPr>
        <xdr:cNvPr id="42" name="Group 41">
          <a:extLst>
            <a:ext uri="{FF2B5EF4-FFF2-40B4-BE49-F238E27FC236}">
              <a16:creationId xmlns:a16="http://schemas.microsoft.com/office/drawing/2014/main" id="{3730A5AA-4999-7FB4-5A4A-72C21FC04B18}"/>
            </a:ext>
          </a:extLst>
        </xdr:cNvPr>
        <xdr:cNvGrpSpPr/>
      </xdr:nvGrpSpPr>
      <xdr:grpSpPr>
        <a:xfrm>
          <a:off x="24193948" y="691436"/>
          <a:ext cx="2411504" cy="1951359"/>
          <a:chOff x="32882541" y="618566"/>
          <a:chExt cx="2411504" cy="1891552"/>
        </a:xfrm>
      </xdr:grpSpPr>
      <xdr:sp macro="" textlink="">
        <xdr:nvSpPr>
          <xdr:cNvPr id="43" name="Rectangle: Rounded Corners 42">
            <a:extLst>
              <a:ext uri="{FF2B5EF4-FFF2-40B4-BE49-F238E27FC236}">
                <a16:creationId xmlns:a16="http://schemas.microsoft.com/office/drawing/2014/main" id="{7EFC8865-813E-86B1-9FF8-5612F5E42FB3}"/>
              </a:ext>
            </a:extLst>
          </xdr:cNvPr>
          <xdr:cNvSpPr/>
        </xdr:nvSpPr>
        <xdr:spPr>
          <a:xfrm>
            <a:off x="32882541" y="1111624"/>
            <a:ext cx="2393576" cy="1398494"/>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Rectangle: Rounded Corners 43">
            <a:extLst>
              <a:ext uri="{FF2B5EF4-FFF2-40B4-BE49-F238E27FC236}">
                <a16:creationId xmlns:a16="http://schemas.microsoft.com/office/drawing/2014/main" id="{DCA31E5B-6EB4-3347-ECF6-359900888081}"/>
              </a:ext>
            </a:extLst>
          </xdr:cNvPr>
          <xdr:cNvSpPr/>
        </xdr:nvSpPr>
        <xdr:spPr>
          <a:xfrm>
            <a:off x="32900469" y="618566"/>
            <a:ext cx="2393576" cy="430306"/>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latin typeface="Lato Black" panose="020F0502020204030203" pitchFamily="34" charset="0"/>
                <a:ea typeface="Lato Black" panose="020F0502020204030203" pitchFamily="34" charset="0"/>
                <a:cs typeface="Lato Black" panose="020F0502020204030203" pitchFamily="34" charset="0"/>
              </a:rPr>
              <a:t>PROFIT</a:t>
            </a:r>
            <a:r>
              <a:rPr lang="en-GB" sz="1400" b="1" baseline="0">
                <a:latin typeface="Lato Black" panose="020F0502020204030203" pitchFamily="34" charset="0"/>
                <a:ea typeface="Lato Black" panose="020F0502020204030203" pitchFamily="34" charset="0"/>
                <a:cs typeface="Lato Black" panose="020F0502020204030203" pitchFamily="34" charset="0"/>
              </a:rPr>
              <a:t> MARGIN</a:t>
            </a:r>
            <a:r>
              <a:rPr lang="en-GB" sz="1400" b="1">
                <a:latin typeface="Lato Black" panose="020F0502020204030203" pitchFamily="34" charset="0"/>
                <a:ea typeface="Lato Black" panose="020F0502020204030203" pitchFamily="34" charset="0"/>
                <a:cs typeface="Lato Black" panose="020F0502020204030203" pitchFamily="34" charset="0"/>
              </a:rPr>
              <a:t> </a:t>
            </a:r>
          </a:p>
        </xdr:txBody>
      </xdr:sp>
      <xdr:sp macro="" textlink="KPI!P17">
        <xdr:nvSpPr>
          <xdr:cNvPr id="45" name="Rectangle: Rounded Corners 44">
            <a:extLst>
              <a:ext uri="{FF2B5EF4-FFF2-40B4-BE49-F238E27FC236}">
                <a16:creationId xmlns:a16="http://schemas.microsoft.com/office/drawing/2014/main" id="{7D876565-CDE8-B917-B59F-3AD57F47E63F}"/>
              </a:ext>
            </a:extLst>
          </xdr:cNvPr>
          <xdr:cNvSpPr/>
        </xdr:nvSpPr>
        <xdr:spPr>
          <a:xfrm>
            <a:off x="33088730" y="1201271"/>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C031AF2-427B-4498-AC44-933EBA46D1E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GB"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6" name="Rectangle: Rounded Corners 45">
            <a:extLst>
              <a:ext uri="{FF2B5EF4-FFF2-40B4-BE49-F238E27FC236}">
                <a16:creationId xmlns:a16="http://schemas.microsoft.com/office/drawing/2014/main" id="{561AAFEC-7771-4336-03A5-22C8DDF60F0D}"/>
              </a:ext>
            </a:extLst>
          </xdr:cNvPr>
          <xdr:cNvSpPr/>
        </xdr:nvSpPr>
        <xdr:spPr>
          <a:xfrm>
            <a:off x="33115624" y="2088777"/>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 </a:t>
            </a:r>
            <a:endParaRPr lang="en-GB"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31</xdr:col>
      <xdr:colOff>392655</xdr:colOff>
      <xdr:row>9</xdr:row>
      <xdr:rowOff>51996</xdr:rowOff>
    </xdr:from>
    <xdr:to>
      <xdr:col>34</xdr:col>
      <xdr:colOff>580913</xdr:colOff>
      <xdr:row>11</xdr:row>
      <xdr:rowOff>181087</xdr:rowOff>
    </xdr:to>
    <xdr:graphicFrame macro="">
      <xdr:nvGraphicFramePr>
        <xdr:cNvPr id="49" name="Chart 48">
          <a:extLst>
            <a:ext uri="{FF2B5EF4-FFF2-40B4-BE49-F238E27FC236}">
              <a16:creationId xmlns:a16="http://schemas.microsoft.com/office/drawing/2014/main" id="{770C80B8-B106-4B81-B382-E7D4BB6AA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598842</xdr:colOff>
      <xdr:row>8</xdr:row>
      <xdr:rowOff>163159</xdr:rowOff>
    </xdr:from>
    <xdr:to>
      <xdr:col>43</xdr:col>
      <xdr:colOff>255942</xdr:colOff>
      <xdr:row>12</xdr:row>
      <xdr:rowOff>59617</xdr:rowOff>
    </xdr:to>
    <xdr:graphicFrame macro="">
      <xdr:nvGraphicFramePr>
        <xdr:cNvPr id="51" name="Chart 50">
          <a:extLst>
            <a:ext uri="{FF2B5EF4-FFF2-40B4-BE49-F238E27FC236}">
              <a16:creationId xmlns:a16="http://schemas.microsoft.com/office/drawing/2014/main" id="{6886CBB6-D8B2-4526-87E2-F2745BEE5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7171</xdr:colOff>
      <xdr:row>8</xdr:row>
      <xdr:rowOff>172123</xdr:rowOff>
    </xdr:from>
    <xdr:to>
      <xdr:col>39</xdr:col>
      <xdr:colOff>106231</xdr:colOff>
      <xdr:row>12</xdr:row>
      <xdr:rowOff>1</xdr:rowOff>
    </xdr:to>
    <xdr:graphicFrame macro="">
      <xdr:nvGraphicFramePr>
        <xdr:cNvPr id="52" name="Chart 51">
          <a:extLst>
            <a:ext uri="{FF2B5EF4-FFF2-40B4-BE49-F238E27FC236}">
              <a16:creationId xmlns:a16="http://schemas.microsoft.com/office/drawing/2014/main" id="{7C442271-E625-4B2D-86F8-C4FEADB33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41564</xdr:colOff>
      <xdr:row>0</xdr:row>
      <xdr:rowOff>177663</xdr:rowOff>
    </xdr:from>
    <xdr:to>
      <xdr:col>43</xdr:col>
      <xdr:colOff>415635</xdr:colOff>
      <xdr:row>2</xdr:row>
      <xdr:rowOff>110837</xdr:rowOff>
    </xdr:to>
    <xdr:sp macro="" textlink="">
      <xdr:nvSpPr>
        <xdr:cNvPr id="129" name="Rectangle: Rounded Corners 128">
          <a:extLst>
            <a:ext uri="{FF2B5EF4-FFF2-40B4-BE49-F238E27FC236}">
              <a16:creationId xmlns:a16="http://schemas.microsoft.com/office/drawing/2014/main" id="{F8B380D6-9D17-1F86-2A8D-0CB6B27C11E1}"/>
            </a:ext>
          </a:extLst>
        </xdr:cNvPr>
        <xdr:cNvSpPr/>
      </xdr:nvSpPr>
      <xdr:spPr>
        <a:xfrm>
          <a:off x="14062364" y="177663"/>
          <a:ext cx="12566071" cy="293392"/>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a:latin typeface="Lato Black" panose="020F0502020204030204" pitchFamily="34" charset="0"/>
              <a:ea typeface="Lato Black" panose="020F0502020204030204" pitchFamily="34" charset="0"/>
              <a:cs typeface="Lato Black" panose="020F0502020204030204" pitchFamily="34" charset="0"/>
            </a:rPr>
            <a:t>E-COMMERCE</a:t>
          </a:r>
          <a:r>
            <a:rPr lang="en-GB" sz="1400" baseline="0">
              <a:latin typeface="Lato Black" panose="020F0502020204030204" pitchFamily="34" charset="0"/>
              <a:ea typeface="Lato Black" panose="020F0502020204030204" pitchFamily="34" charset="0"/>
              <a:cs typeface="Lato Black" panose="020F0502020204030204" pitchFamily="34" charset="0"/>
            </a:rPr>
            <a:t> SALES ANALYSIS DASHBOARD</a:t>
          </a:r>
          <a:endParaRPr lang="en-GB" sz="14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27</xdr:col>
      <xdr:colOff>181739</xdr:colOff>
      <xdr:row>3</xdr:row>
      <xdr:rowOff>159736</xdr:rowOff>
    </xdr:from>
    <xdr:to>
      <xdr:col>31</xdr:col>
      <xdr:colOff>154843</xdr:colOff>
      <xdr:row>14</xdr:row>
      <xdr:rowOff>78237</xdr:rowOff>
    </xdr:to>
    <xdr:grpSp>
      <xdr:nvGrpSpPr>
        <xdr:cNvPr id="130" name="Group 129">
          <a:extLst>
            <a:ext uri="{FF2B5EF4-FFF2-40B4-BE49-F238E27FC236}">
              <a16:creationId xmlns:a16="http://schemas.microsoft.com/office/drawing/2014/main" id="{AD838F0F-1E9A-8749-5DD8-B6B19974BA36}"/>
            </a:ext>
          </a:extLst>
        </xdr:cNvPr>
        <xdr:cNvGrpSpPr/>
      </xdr:nvGrpSpPr>
      <xdr:grpSpPr>
        <a:xfrm>
          <a:off x="16640939" y="714907"/>
          <a:ext cx="2411504" cy="1954130"/>
          <a:chOff x="32882541" y="618566"/>
          <a:chExt cx="2411504" cy="1891552"/>
        </a:xfrm>
      </xdr:grpSpPr>
      <xdr:sp macro="" textlink="">
        <xdr:nvSpPr>
          <xdr:cNvPr id="131" name="Rectangle: Rounded Corners 130">
            <a:extLst>
              <a:ext uri="{FF2B5EF4-FFF2-40B4-BE49-F238E27FC236}">
                <a16:creationId xmlns:a16="http://schemas.microsoft.com/office/drawing/2014/main" id="{DC631337-376E-6AC2-746B-7E960464A471}"/>
              </a:ext>
            </a:extLst>
          </xdr:cNvPr>
          <xdr:cNvSpPr/>
        </xdr:nvSpPr>
        <xdr:spPr>
          <a:xfrm>
            <a:off x="32882541" y="1111624"/>
            <a:ext cx="2393576" cy="1398494"/>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2" name="Rectangle: Rounded Corners 131">
            <a:extLst>
              <a:ext uri="{FF2B5EF4-FFF2-40B4-BE49-F238E27FC236}">
                <a16:creationId xmlns:a16="http://schemas.microsoft.com/office/drawing/2014/main" id="{4255AC3B-B45D-11EA-5104-1968D6E7F1D7}"/>
              </a:ext>
            </a:extLst>
          </xdr:cNvPr>
          <xdr:cNvSpPr/>
        </xdr:nvSpPr>
        <xdr:spPr>
          <a:xfrm>
            <a:off x="32900469" y="618566"/>
            <a:ext cx="2393576" cy="430306"/>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F17">
        <xdr:nvSpPr>
          <xdr:cNvPr id="133" name="Rectangle: Rounded Corners 132">
            <a:extLst>
              <a:ext uri="{FF2B5EF4-FFF2-40B4-BE49-F238E27FC236}">
                <a16:creationId xmlns:a16="http://schemas.microsoft.com/office/drawing/2014/main" id="{470D360F-308B-CA89-F174-8F304E0CAE54}"/>
              </a:ext>
            </a:extLst>
          </xdr:cNvPr>
          <xdr:cNvSpPr/>
        </xdr:nvSpPr>
        <xdr:spPr>
          <a:xfrm>
            <a:off x="33088730" y="1201271"/>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F0F45ED-14B8-457F-BBCE-E6C5D36B000E}" type="TxLink">
              <a:rPr lang="en-US" sz="16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$91,979.13 </a:t>
            </a:fld>
            <a:endParaRPr lang="en-GB"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134" name="Rectangle: Rounded Corners 133">
            <a:extLst>
              <a:ext uri="{FF2B5EF4-FFF2-40B4-BE49-F238E27FC236}">
                <a16:creationId xmlns:a16="http://schemas.microsoft.com/office/drawing/2014/main" id="{3377AB76-3D1F-9162-4E3F-B69B449CD1AC}"/>
              </a:ext>
            </a:extLst>
          </xdr:cNvPr>
          <xdr:cNvSpPr/>
        </xdr:nvSpPr>
        <xdr:spPr>
          <a:xfrm>
            <a:off x="33115624" y="2088777"/>
            <a:ext cx="2008094" cy="340658"/>
          </a:xfrm>
          <a:prstGeom prst="roundRect">
            <a:avLst/>
          </a:prstGeom>
          <a:gradFill>
            <a:gsLst>
              <a:gs pos="99000">
                <a:schemeClr val="tx1"/>
              </a:gs>
              <a:gs pos="0">
                <a:schemeClr val="tx1">
                  <a:lumMod val="50000"/>
                  <a:lumOff val="50000"/>
                </a:schemeClr>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 </a:t>
            </a:r>
            <a:endParaRPr lang="en-GB" sz="12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27</xdr:col>
      <xdr:colOff>414822</xdr:colOff>
      <xdr:row>9</xdr:row>
      <xdr:rowOff>60307</xdr:rowOff>
    </xdr:from>
    <xdr:to>
      <xdr:col>30</xdr:col>
      <xdr:colOff>540328</xdr:colOff>
      <xdr:row>11</xdr:row>
      <xdr:rowOff>123876</xdr:rowOff>
    </xdr:to>
    <xdr:graphicFrame macro="">
      <xdr:nvGraphicFramePr>
        <xdr:cNvPr id="140" name="Chart 139">
          <a:extLst>
            <a:ext uri="{FF2B5EF4-FFF2-40B4-BE49-F238E27FC236}">
              <a16:creationId xmlns:a16="http://schemas.microsoft.com/office/drawing/2014/main" id="{80E8A5C9-CB1D-1306-3482-47A6B7DF3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25</xdr:col>
          <xdr:colOff>457199</xdr:colOff>
          <xdr:row>12</xdr:row>
          <xdr:rowOff>134471</xdr:rowOff>
        </xdr:from>
        <xdr:to>
          <xdr:col>26</xdr:col>
          <xdr:colOff>412376</xdr:colOff>
          <xdr:row>13</xdr:row>
          <xdr:rowOff>118457</xdr:rowOff>
        </xdr:to>
        <xdr:pic>
          <xdr:nvPicPr>
            <xdr:cNvPr id="141" name="Picture 140">
              <a:extLst>
                <a:ext uri="{FF2B5EF4-FFF2-40B4-BE49-F238E27FC236}">
                  <a16:creationId xmlns:a16="http://schemas.microsoft.com/office/drawing/2014/main" id="{AAA73A37-9F0C-5A65-5DA9-DB7996185936}"/>
                </a:ext>
              </a:extLst>
            </xdr:cNvPr>
            <xdr:cNvPicPr>
              <a:picLocks noChangeAspect="1" noChangeArrowheads="1"/>
              <a:extLst>
                <a:ext uri="{84589F7E-364E-4C9E-8A38-B11213B215E9}">
                  <a14:cameraTool cellRange="'KPI YOY'!$B$9" spid="_x0000_s10276"/>
                </a:ext>
              </a:extLst>
            </xdr:cNvPicPr>
          </xdr:nvPicPr>
          <xdr:blipFill rotWithShape="1">
            <a:blip xmlns:r="http://schemas.openxmlformats.org/officeDocument/2006/relationships" r:embed="rId6"/>
            <a:srcRect l="20017" t="12645" r="11985" b="-1"/>
            <a:stretch>
              <a:fillRect/>
            </a:stretch>
          </xdr:blipFill>
          <xdr:spPr bwMode="auto">
            <a:xfrm>
              <a:off x="15697199" y="2286000"/>
              <a:ext cx="564777" cy="16328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537882</xdr:colOff>
          <xdr:row>12</xdr:row>
          <xdr:rowOff>62752</xdr:rowOff>
        </xdr:from>
        <xdr:to>
          <xdr:col>30</xdr:col>
          <xdr:colOff>528918</xdr:colOff>
          <xdr:row>13</xdr:row>
          <xdr:rowOff>80682</xdr:rowOff>
        </xdr:to>
        <xdr:pic>
          <xdr:nvPicPr>
            <xdr:cNvPr id="143" name="Picture 142">
              <a:extLst>
                <a:ext uri="{FF2B5EF4-FFF2-40B4-BE49-F238E27FC236}">
                  <a16:creationId xmlns:a16="http://schemas.microsoft.com/office/drawing/2014/main" id="{7FC75A29-818E-D19A-4D54-3C80026DB5B1}"/>
                </a:ext>
              </a:extLst>
            </xdr:cNvPr>
            <xdr:cNvPicPr>
              <a:picLocks noChangeAspect="1" noChangeArrowheads="1"/>
              <a:extLst>
                <a:ext uri="{84589F7E-364E-4C9E-8A38-B11213B215E9}">
                  <a14:cameraTool cellRange="'KPI YOY'!$C$9" spid="_x0000_s10277"/>
                </a:ext>
              </a:extLst>
            </xdr:cNvPicPr>
          </xdr:nvPicPr>
          <xdr:blipFill rotWithShape="1">
            <a:blip xmlns:r="http://schemas.openxmlformats.org/officeDocument/2006/relationships" r:embed="rId7"/>
            <a:srcRect l="12814" t="-6538" r="12824" b="1022"/>
            <a:stretch>
              <a:fillRect/>
            </a:stretch>
          </xdr:blipFill>
          <xdr:spPr bwMode="auto">
            <a:xfrm>
              <a:off x="18216282" y="2214281"/>
              <a:ext cx="600636" cy="197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609599</xdr:colOff>
          <xdr:row>12</xdr:row>
          <xdr:rowOff>53789</xdr:rowOff>
        </xdr:from>
        <xdr:to>
          <xdr:col>34</xdr:col>
          <xdr:colOff>573740</xdr:colOff>
          <xdr:row>13</xdr:row>
          <xdr:rowOff>98611</xdr:rowOff>
        </xdr:to>
        <xdr:pic>
          <xdr:nvPicPr>
            <xdr:cNvPr id="145" name="Picture 144">
              <a:extLst>
                <a:ext uri="{FF2B5EF4-FFF2-40B4-BE49-F238E27FC236}">
                  <a16:creationId xmlns:a16="http://schemas.microsoft.com/office/drawing/2014/main" id="{FE22347F-7B9B-3FA9-ACAF-4DCDD46A6F48}"/>
                </a:ext>
              </a:extLst>
            </xdr:cNvPr>
            <xdr:cNvPicPr>
              <a:picLocks noChangeAspect="1" noChangeArrowheads="1"/>
              <a:extLst>
                <a:ext uri="{84589F7E-364E-4C9E-8A38-B11213B215E9}">
                  <a14:cameraTool cellRange="'KPI YOY'!$D$9" spid="_x0000_s10278"/>
                </a:ext>
              </a:extLst>
            </xdr:cNvPicPr>
          </xdr:nvPicPr>
          <xdr:blipFill rotWithShape="1">
            <a:blip xmlns:r="http://schemas.openxmlformats.org/officeDocument/2006/relationships" r:embed="rId8"/>
            <a:srcRect l="22552" t="-15695" r="19080" b="-4209"/>
            <a:stretch>
              <a:fillRect/>
            </a:stretch>
          </xdr:blipFill>
          <xdr:spPr bwMode="auto">
            <a:xfrm>
              <a:off x="20726399" y="2205318"/>
              <a:ext cx="573741" cy="22411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38</xdr:col>
          <xdr:colOff>80682</xdr:colOff>
          <xdr:row>12</xdr:row>
          <xdr:rowOff>53789</xdr:rowOff>
        </xdr:from>
        <xdr:to>
          <xdr:col>39</xdr:col>
          <xdr:colOff>53788</xdr:colOff>
          <xdr:row>13</xdr:row>
          <xdr:rowOff>89647</xdr:rowOff>
        </xdr:to>
        <xdr:pic>
          <xdr:nvPicPr>
            <xdr:cNvPr id="146" name="Picture 145">
              <a:extLst>
                <a:ext uri="{FF2B5EF4-FFF2-40B4-BE49-F238E27FC236}">
                  <a16:creationId xmlns:a16="http://schemas.microsoft.com/office/drawing/2014/main" id="{6E844EBD-F420-08C4-A36A-D76695D6F110}"/>
                </a:ext>
              </a:extLst>
            </xdr:cNvPr>
            <xdr:cNvPicPr>
              <a:picLocks noChangeAspect="1" noChangeArrowheads="1"/>
              <a:extLst>
                <a:ext uri="{84589F7E-364E-4C9E-8A38-B11213B215E9}">
                  <a14:cameraTool cellRange="'KPI YOY'!$E$9" spid="_x0000_s10279"/>
                </a:ext>
              </a:extLst>
            </xdr:cNvPicPr>
          </xdr:nvPicPr>
          <xdr:blipFill rotWithShape="1">
            <a:blip xmlns:r="http://schemas.openxmlformats.org/officeDocument/2006/relationships" r:embed="rId9"/>
            <a:srcRect l="22983" t="-872" r="22782" b="-14236"/>
            <a:stretch>
              <a:fillRect/>
            </a:stretch>
          </xdr:blipFill>
          <xdr:spPr bwMode="auto">
            <a:xfrm>
              <a:off x="23245482" y="2205318"/>
              <a:ext cx="582706" cy="21515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42</xdr:col>
          <xdr:colOff>215153</xdr:colOff>
          <xdr:row>12</xdr:row>
          <xdr:rowOff>44825</xdr:rowOff>
        </xdr:from>
        <xdr:to>
          <xdr:col>43</xdr:col>
          <xdr:colOff>125506</xdr:colOff>
          <xdr:row>13</xdr:row>
          <xdr:rowOff>44824</xdr:rowOff>
        </xdr:to>
        <xdr:pic>
          <xdr:nvPicPr>
            <xdr:cNvPr id="147" name="Picture 146">
              <a:extLst>
                <a:ext uri="{FF2B5EF4-FFF2-40B4-BE49-F238E27FC236}">
                  <a16:creationId xmlns:a16="http://schemas.microsoft.com/office/drawing/2014/main" id="{B1DE96A7-6470-6D0E-F324-CCBE66D9E04E}"/>
                </a:ext>
              </a:extLst>
            </xdr:cNvPr>
            <xdr:cNvPicPr>
              <a:picLocks noChangeAspect="1" noChangeArrowheads="1"/>
              <a:extLst>
                <a:ext uri="{84589F7E-364E-4C9E-8A38-B11213B215E9}">
                  <a14:cameraTool cellRange="'KPI YOY'!$F$9" spid="_x0000_s10280"/>
                </a:ext>
              </a:extLst>
            </xdr:cNvPicPr>
          </xdr:nvPicPr>
          <xdr:blipFill rotWithShape="1">
            <a:blip xmlns:r="http://schemas.openxmlformats.org/officeDocument/2006/relationships" r:embed="rId10"/>
            <a:srcRect l="30708" t="-5666" r="27430" b="9743"/>
            <a:stretch>
              <a:fillRect/>
            </a:stretch>
          </xdr:blipFill>
          <xdr:spPr bwMode="auto">
            <a:xfrm>
              <a:off x="25818353" y="2196354"/>
              <a:ext cx="519953" cy="17929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23</xdr:col>
      <xdr:colOff>21771</xdr:colOff>
      <xdr:row>14</xdr:row>
      <xdr:rowOff>54430</xdr:rowOff>
    </xdr:from>
    <xdr:to>
      <xdr:col>43</xdr:col>
      <xdr:colOff>576944</xdr:colOff>
      <xdr:row>42</xdr:row>
      <xdr:rowOff>10886</xdr:rowOff>
    </xdr:to>
    <xdr:grpSp>
      <xdr:nvGrpSpPr>
        <xdr:cNvPr id="161" name="Group 160">
          <a:extLst>
            <a:ext uri="{FF2B5EF4-FFF2-40B4-BE49-F238E27FC236}">
              <a16:creationId xmlns:a16="http://schemas.microsoft.com/office/drawing/2014/main" id="{09FD9129-AA32-C8EE-6388-B85999382CAA}"/>
            </a:ext>
          </a:extLst>
        </xdr:cNvPr>
        <xdr:cNvGrpSpPr/>
      </xdr:nvGrpSpPr>
      <xdr:grpSpPr>
        <a:xfrm>
          <a:off x="14042571" y="2645230"/>
          <a:ext cx="12747173" cy="5138056"/>
          <a:chOff x="14042571" y="2564548"/>
          <a:chExt cx="12747173" cy="4976691"/>
        </a:xfrm>
      </xdr:grpSpPr>
      <xdr:sp macro="" textlink="">
        <xdr:nvSpPr>
          <xdr:cNvPr id="151" name="Rectangle: Rounded Corners 150">
            <a:extLst>
              <a:ext uri="{FF2B5EF4-FFF2-40B4-BE49-F238E27FC236}">
                <a16:creationId xmlns:a16="http://schemas.microsoft.com/office/drawing/2014/main" id="{A59E890C-8888-4AEF-AF7D-CEC70D78939C}"/>
              </a:ext>
            </a:extLst>
          </xdr:cNvPr>
          <xdr:cNvSpPr/>
        </xdr:nvSpPr>
        <xdr:spPr>
          <a:xfrm>
            <a:off x="14064343" y="5063778"/>
            <a:ext cx="5245633" cy="2428795"/>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2" name="Rectangle: Rounded Corners 151">
            <a:extLst>
              <a:ext uri="{FF2B5EF4-FFF2-40B4-BE49-F238E27FC236}">
                <a16:creationId xmlns:a16="http://schemas.microsoft.com/office/drawing/2014/main" id="{FE1EF206-047A-6A44-12FD-9D0A164F9807}"/>
              </a:ext>
            </a:extLst>
          </xdr:cNvPr>
          <xdr:cNvSpPr/>
        </xdr:nvSpPr>
        <xdr:spPr>
          <a:xfrm>
            <a:off x="19583399" y="5052892"/>
            <a:ext cx="3755573" cy="2428795"/>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3" name="Rectangle: Rounded Corners 152">
            <a:extLst>
              <a:ext uri="{FF2B5EF4-FFF2-40B4-BE49-F238E27FC236}">
                <a16:creationId xmlns:a16="http://schemas.microsoft.com/office/drawing/2014/main" id="{614D8B7D-D515-41BB-B824-9B0276E0E64A}"/>
              </a:ext>
            </a:extLst>
          </xdr:cNvPr>
          <xdr:cNvSpPr/>
        </xdr:nvSpPr>
        <xdr:spPr>
          <a:xfrm>
            <a:off x="23436943" y="5118207"/>
            <a:ext cx="3352801" cy="2423032"/>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nvGrpSpPr>
          <xdr:cNvPr id="160" name="Group 159">
            <a:extLst>
              <a:ext uri="{FF2B5EF4-FFF2-40B4-BE49-F238E27FC236}">
                <a16:creationId xmlns:a16="http://schemas.microsoft.com/office/drawing/2014/main" id="{D3F6567E-6D38-F2B5-BFFF-892487AF0452}"/>
              </a:ext>
            </a:extLst>
          </xdr:cNvPr>
          <xdr:cNvGrpSpPr/>
        </xdr:nvGrpSpPr>
        <xdr:grpSpPr>
          <a:xfrm>
            <a:off x="14042571" y="2564548"/>
            <a:ext cx="12703629" cy="2450564"/>
            <a:chOff x="14042571" y="2564548"/>
            <a:chExt cx="12703629" cy="2450564"/>
          </a:xfrm>
        </xdr:grpSpPr>
        <xdr:sp macro="" textlink="">
          <xdr:nvSpPr>
            <xdr:cNvPr id="148" name="Rectangle: Rounded Corners 147">
              <a:extLst>
                <a:ext uri="{FF2B5EF4-FFF2-40B4-BE49-F238E27FC236}">
                  <a16:creationId xmlns:a16="http://schemas.microsoft.com/office/drawing/2014/main" id="{511BB5A1-8605-247A-083A-5C8F1358791B}"/>
                </a:ext>
              </a:extLst>
            </xdr:cNvPr>
            <xdr:cNvSpPr/>
          </xdr:nvSpPr>
          <xdr:spPr>
            <a:xfrm>
              <a:off x="14042571" y="2586318"/>
              <a:ext cx="4963886" cy="2428794"/>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9" name="Rectangle: Rounded Corners 148">
              <a:extLst>
                <a:ext uri="{FF2B5EF4-FFF2-40B4-BE49-F238E27FC236}">
                  <a16:creationId xmlns:a16="http://schemas.microsoft.com/office/drawing/2014/main" id="{6B69FE64-88D4-4A62-BFF1-1BD8A990F4DA}"/>
                </a:ext>
              </a:extLst>
            </xdr:cNvPr>
            <xdr:cNvSpPr/>
          </xdr:nvSpPr>
          <xdr:spPr>
            <a:xfrm>
              <a:off x="19104428" y="2586318"/>
              <a:ext cx="4212772" cy="2428794"/>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0" name="Rectangle: Rounded Corners 149">
              <a:extLst>
                <a:ext uri="{FF2B5EF4-FFF2-40B4-BE49-F238E27FC236}">
                  <a16:creationId xmlns:a16="http://schemas.microsoft.com/office/drawing/2014/main" id="{2FFCD462-EC5C-4BC5-A6C0-242823648D11}"/>
                </a:ext>
              </a:extLst>
            </xdr:cNvPr>
            <xdr:cNvSpPr/>
          </xdr:nvSpPr>
          <xdr:spPr>
            <a:xfrm>
              <a:off x="23415172" y="2564548"/>
              <a:ext cx="3331028" cy="2428794"/>
            </a:xfrm>
            <a:prstGeom prst="roundRect">
              <a:avLst/>
            </a:prstGeom>
            <a:gradFill>
              <a:gsLst>
                <a:gs pos="0">
                  <a:schemeClr val="tx1">
                    <a:lumMod val="50000"/>
                    <a:lumOff val="5000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4" name="Rectangle: Rounded Corners 153">
              <a:extLst>
                <a:ext uri="{FF2B5EF4-FFF2-40B4-BE49-F238E27FC236}">
                  <a16:creationId xmlns:a16="http://schemas.microsoft.com/office/drawing/2014/main" id="{3D5F950C-B8E0-40CD-D9A0-F2959BE17D20}"/>
                </a:ext>
              </a:extLst>
            </xdr:cNvPr>
            <xdr:cNvSpPr/>
          </xdr:nvSpPr>
          <xdr:spPr>
            <a:xfrm>
              <a:off x="14251961" y="2749605"/>
              <a:ext cx="4439451"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155" name="Rectangle: Rounded Corners 154">
              <a:extLst>
                <a:ext uri="{FF2B5EF4-FFF2-40B4-BE49-F238E27FC236}">
                  <a16:creationId xmlns:a16="http://schemas.microsoft.com/office/drawing/2014/main" id="{D5C67B9E-4D0F-430B-B34A-6A67EFF54FAA}"/>
                </a:ext>
              </a:extLst>
            </xdr:cNvPr>
            <xdr:cNvSpPr/>
          </xdr:nvSpPr>
          <xdr:spPr>
            <a:xfrm>
              <a:off x="19406667" y="2794428"/>
              <a:ext cx="3677450"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156" name="Rectangle: Rounded Corners 155">
              <a:extLst>
                <a:ext uri="{FF2B5EF4-FFF2-40B4-BE49-F238E27FC236}">
                  <a16:creationId xmlns:a16="http://schemas.microsoft.com/office/drawing/2014/main" id="{83872466-762A-4719-A407-6FA47F7CD4D0}"/>
                </a:ext>
              </a:extLst>
            </xdr:cNvPr>
            <xdr:cNvSpPr/>
          </xdr:nvSpPr>
          <xdr:spPr>
            <a:xfrm>
              <a:off x="23593186" y="2830288"/>
              <a:ext cx="3014062"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CATEGORY</a:t>
              </a:r>
              <a:r>
                <a:rPr lang="en-GB" sz="1400" b="1" baseline="0">
                  <a:latin typeface="Lato Black" panose="020F0502020204030203" pitchFamily="34" charset="0"/>
                  <a:ea typeface="Lato Black" panose="020F0502020204030203" pitchFamily="34" charset="0"/>
                  <a:cs typeface="Lato Black" panose="020F0502020204030203" pitchFamily="34" charset="0"/>
                </a:rPr>
                <a:t> WISE SALES SHARE%</a:t>
              </a:r>
              <a:endParaRPr lang="en-GB" sz="1400" b="1">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
        <xdr:nvSpPr>
          <xdr:cNvPr id="157" name="Rectangle: Rounded Corners 156">
            <a:extLst>
              <a:ext uri="{FF2B5EF4-FFF2-40B4-BE49-F238E27FC236}">
                <a16:creationId xmlns:a16="http://schemas.microsoft.com/office/drawing/2014/main" id="{224696DA-0606-4AB1-A6C2-9F416A4EB1E4}"/>
              </a:ext>
            </a:extLst>
          </xdr:cNvPr>
          <xdr:cNvSpPr/>
        </xdr:nvSpPr>
        <xdr:spPr>
          <a:xfrm>
            <a:off x="14260926" y="5268687"/>
            <a:ext cx="4807003"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SALES BY</a:t>
            </a:r>
            <a:r>
              <a:rPr lang="en-GB" sz="1400" b="1" baseline="0">
                <a:latin typeface="Lato Black" panose="020F0502020204030203" pitchFamily="34" charset="0"/>
                <a:ea typeface="Lato Black" panose="020F0502020204030203" pitchFamily="34" charset="0"/>
                <a:cs typeface="Lato Black" panose="020F0502020204030203" pitchFamily="34" charset="0"/>
              </a:rPr>
              <a:t> STATE</a:t>
            </a:r>
            <a:endParaRPr lang="en-GB"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8" name="Rectangle: Rounded Corners 157">
            <a:extLst>
              <a:ext uri="{FF2B5EF4-FFF2-40B4-BE49-F238E27FC236}">
                <a16:creationId xmlns:a16="http://schemas.microsoft.com/office/drawing/2014/main" id="{99189B8A-C5BA-42E8-BF22-B5B1A1B49537}"/>
              </a:ext>
            </a:extLst>
          </xdr:cNvPr>
          <xdr:cNvSpPr/>
        </xdr:nvSpPr>
        <xdr:spPr>
          <a:xfrm>
            <a:off x="19695459" y="5303904"/>
            <a:ext cx="3469341"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TOP 5</a:t>
            </a:r>
            <a:r>
              <a:rPr lang="en-GB" sz="1400" b="1" baseline="0">
                <a:latin typeface="Lato Black" panose="020F0502020204030203" pitchFamily="34" charset="0"/>
                <a:ea typeface="Lato Black" panose="020F0502020204030203" pitchFamily="34" charset="0"/>
                <a:cs typeface="Lato Black" panose="020F0502020204030203" pitchFamily="34" charset="0"/>
              </a:rPr>
              <a:t> SUB CATEGORIES</a:t>
            </a:r>
            <a:endParaRPr lang="en-GB" sz="1400" b="1">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59" name="Rectangle: Rounded Corners 158">
            <a:extLst>
              <a:ext uri="{FF2B5EF4-FFF2-40B4-BE49-F238E27FC236}">
                <a16:creationId xmlns:a16="http://schemas.microsoft.com/office/drawing/2014/main" id="{747FADB1-8EC7-4018-967E-381CCA17D40E}"/>
              </a:ext>
            </a:extLst>
          </xdr:cNvPr>
          <xdr:cNvSpPr/>
        </xdr:nvSpPr>
        <xdr:spPr>
          <a:xfrm>
            <a:off x="23550282" y="5312868"/>
            <a:ext cx="3101789" cy="347702"/>
          </a:xfrm>
          <a:prstGeom prst="roundRect">
            <a:avLst/>
          </a:prstGeom>
          <a:gradFill>
            <a:gsLst>
              <a:gs pos="0">
                <a:schemeClr val="tx1">
                  <a:lumMod val="50000"/>
                  <a:lumOff val="50000"/>
                  <a:alpha val="0"/>
                </a:schemeClr>
              </a:gs>
              <a:gs pos="100000">
                <a:schemeClr val="tx1"/>
              </a:gs>
              <a:gs pos="100000">
                <a:schemeClr val="tx1"/>
              </a:gs>
              <a:gs pos="100000">
                <a:schemeClr val="tx1"/>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31</xdr:col>
      <xdr:colOff>484094</xdr:colOff>
      <xdr:row>17</xdr:row>
      <xdr:rowOff>152400</xdr:rowOff>
    </xdr:from>
    <xdr:to>
      <xdr:col>37</xdr:col>
      <xdr:colOff>591671</xdr:colOff>
      <xdr:row>26</xdr:row>
      <xdr:rowOff>89647</xdr:rowOff>
    </xdr:to>
    <mc:AlternateContent xmlns:mc="http://schemas.openxmlformats.org/markup-compatibility/2006">
      <mc:Choice xmlns:cx1="http://schemas.microsoft.com/office/drawing/2015/9/8/chartex" Requires="cx1">
        <xdr:graphicFrame macro="">
          <xdr:nvGraphicFramePr>
            <xdr:cNvPr id="163" name="Chart 162">
              <a:extLst>
                <a:ext uri="{FF2B5EF4-FFF2-40B4-BE49-F238E27FC236}">
                  <a16:creationId xmlns:a16="http://schemas.microsoft.com/office/drawing/2014/main" id="{4ECB7CC2-0DBC-4B75-9C7B-5F6028CEE3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9381694" y="3200400"/>
              <a:ext cx="3765177" cy="155089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38</xdr:col>
      <xdr:colOff>430307</xdr:colOff>
      <xdr:row>18</xdr:row>
      <xdr:rowOff>17931</xdr:rowOff>
    </xdr:from>
    <xdr:to>
      <xdr:col>43</xdr:col>
      <xdr:colOff>394447</xdr:colOff>
      <xdr:row>26</xdr:row>
      <xdr:rowOff>80682</xdr:rowOff>
    </xdr:to>
    <xdr:graphicFrame macro="">
      <xdr:nvGraphicFramePr>
        <xdr:cNvPr id="164" name="Chart 163">
          <a:extLst>
            <a:ext uri="{FF2B5EF4-FFF2-40B4-BE49-F238E27FC236}">
              <a16:creationId xmlns:a16="http://schemas.microsoft.com/office/drawing/2014/main" id="{9BD03F51-FB27-446E-9D93-6E0C4E961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277905</xdr:colOff>
      <xdr:row>31</xdr:row>
      <xdr:rowOff>89647</xdr:rowOff>
    </xdr:from>
    <xdr:to>
      <xdr:col>31</xdr:col>
      <xdr:colOff>143434</xdr:colOff>
      <xdr:row>40</xdr:row>
      <xdr:rowOff>116541</xdr:rowOff>
    </xdr:to>
    <mc:AlternateContent xmlns:mc="http://schemas.openxmlformats.org/markup-compatibility/2006">
      <mc:Choice xmlns:cx4="http://schemas.microsoft.com/office/drawing/2016/5/10/chartex" Requires="cx4">
        <xdr:graphicFrame macro="">
          <xdr:nvGraphicFramePr>
            <xdr:cNvPr id="165" name="Chart 164">
              <a:extLst>
                <a:ext uri="{FF2B5EF4-FFF2-40B4-BE49-F238E27FC236}">
                  <a16:creationId xmlns:a16="http://schemas.microsoft.com/office/drawing/2014/main" id="{06666BFE-C2C8-4D42-9E5F-C56E0AE3CE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4298705" y="5647765"/>
              <a:ext cx="4742329" cy="164054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555812</xdr:colOff>
      <xdr:row>32</xdr:row>
      <xdr:rowOff>0</xdr:rowOff>
    </xdr:from>
    <xdr:to>
      <xdr:col>38</xdr:col>
      <xdr:colOff>215153</xdr:colOff>
      <xdr:row>40</xdr:row>
      <xdr:rowOff>80682</xdr:rowOff>
    </xdr:to>
    <xdr:graphicFrame macro="">
      <xdr:nvGraphicFramePr>
        <xdr:cNvPr id="166" name="Chart 165">
          <a:extLst>
            <a:ext uri="{FF2B5EF4-FFF2-40B4-BE49-F238E27FC236}">
              <a16:creationId xmlns:a16="http://schemas.microsoft.com/office/drawing/2014/main" id="{D3606E0A-DBE5-49A6-A625-BC3BBDCB3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23</xdr:col>
      <xdr:colOff>268941</xdr:colOff>
      <xdr:row>17</xdr:row>
      <xdr:rowOff>134472</xdr:rowOff>
    </xdr:from>
    <xdr:to>
      <xdr:col>30</xdr:col>
      <xdr:colOff>376518</xdr:colOff>
      <xdr:row>26</xdr:row>
      <xdr:rowOff>71719</xdr:rowOff>
    </xdr:to>
    <xdr:graphicFrame macro="">
      <xdr:nvGraphicFramePr>
        <xdr:cNvPr id="167" name="Chart 166">
          <a:extLst>
            <a:ext uri="{FF2B5EF4-FFF2-40B4-BE49-F238E27FC236}">
              <a16:creationId xmlns:a16="http://schemas.microsoft.com/office/drawing/2014/main" id="{15AA05E6-F721-4D97-860A-A4CF1E256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38</xdr:col>
      <xdr:colOff>478972</xdr:colOff>
      <xdr:row>31</xdr:row>
      <xdr:rowOff>153043</xdr:rowOff>
    </xdr:from>
    <xdr:to>
      <xdr:col>39</xdr:col>
      <xdr:colOff>591671</xdr:colOff>
      <xdr:row>40</xdr:row>
      <xdr:rowOff>44823</xdr:rowOff>
    </xdr:to>
    <mc:AlternateContent xmlns:mc="http://schemas.openxmlformats.org/markup-compatibility/2006">
      <mc:Choice xmlns:a14="http://schemas.microsoft.com/office/drawing/2010/main" Requires="a14">
        <xdr:graphicFrame macro="">
          <xdr:nvGraphicFramePr>
            <xdr:cNvPr id="168" name="Year 2">
              <a:extLst>
                <a:ext uri="{FF2B5EF4-FFF2-40B4-BE49-F238E27FC236}">
                  <a16:creationId xmlns:a16="http://schemas.microsoft.com/office/drawing/2014/main" id="{9233301A-26AA-40B2-A88C-ED68CD01E5B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3643772" y="5889814"/>
              <a:ext cx="722299" cy="15572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430563</xdr:colOff>
      <xdr:row>32</xdr:row>
      <xdr:rowOff>14090</xdr:rowOff>
    </xdr:from>
    <xdr:to>
      <xdr:col>43</xdr:col>
      <xdr:colOff>331695</xdr:colOff>
      <xdr:row>38</xdr:row>
      <xdr:rowOff>98612</xdr:rowOff>
    </xdr:to>
    <mc:AlternateContent xmlns:mc="http://schemas.openxmlformats.org/markup-compatibility/2006">
      <mc:Choice xmlns:a14="http://schemas.microsoft.com/office/drawing/2010/main" Requires="a14">
        <xdr:graphicFrame macro="">
          <xdr:nvGraphicFramePr>
            <xdr:cNvPr id="169" name="Segment 1">
              <a:extLst>
                <a:ext uri="{FF2B5EF4-FFF2-40B4-BE49-F238E27FC236}">
                  <a16:creationId xmlns:a16="http://schemas.microsoft.com/office/drawing/2014/main" id="{68407498-56D4-4167-9137-C09E287C584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5424163" y="5935919"/>
              <a:ext cx="1120332" cy="11948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107384</xdr:colOff>
      <xdr:row>32</xdr:row>
      <xdr:rowOff>22606</xdr:rowOff>
    </xdr:from>
    <xdr:to>
      <xdr:col>41</xdr:col>
      <xdr:colOff>367554</xdr:colOff>
      <xdr:row>40</xdr:row>
      <xdr:rowOff>4035</xdr:rowOff>
    </xdr:to>
    <mc:AlternateContent xmlns:mc="http://schemas.openxmlformats.org/markup-compatibility/2006">
      <mc:Choice xmlns:a14="http://schemas.microsoft.com/office/drawing/2010/main" Requires="a14">
        <xdr:graphicFrame macro="">
          <xdr:nvGraphicFramePr>
            <xdr:cNvPr id="170" name="Region 1">
              <a:extLst>
                <a:ext uri="{FF2B5EF4-FFF2-40B4-BE49-F238E27FC236}">
                  <a16:creationId xmlns:a16="http://schemas.microsoft.com/office/drawing/2014/main" id="{93668D46-F9BF-4ABF-8F0C-5EF7393E8B7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4491384" y="5944435"/>
              <a:ext cx="869770" cy="146188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d Ayan Burma Wala" refreshedDate="45892.531379050924" createdVersion="8" refreshedVersion="8" minRefreshableVersion="3" recordCount="9994" xr:uid="{04A1BF9F-420C-4ADE-9AE5-1EA7243E1DF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933371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81DE85-6E44-44B5-816F-741D9F4D9AD1}"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36">
      <pivotArea collapsedLevelsAreSubtotals="1" fieldPosition="0">
        <references count="1">
          <reference field="22" count="1">
            <x v="1"/>
          </reference>
        </references>
      </pivotArea>
    </format>
    <format dxfId="435">
      <pivotArea collapsedLevelsAreSubtotals="1" fieldPosition="0">
        <references count="1">
          <reference field="22" count="1">
            <x v="2"/>
          </reference>
        </references>
      </pivotArea>
    </format>
    <format dxfId="434">
      <pivotArea collapsedLevelsAreSubtotals="1" fieldPosition="0">
        <references count="1">
          <reference field="22" count="1">
            <x v="3"/>
          </reference>
        </references>
      </pivotArea>
    </format>
    <format dxfId="433">
      <pivotArea collapsedLevelsAreSubtotals="1" fieldPosition="0">
        <references count="1">
          <reference field="22" count="1">
            <x v="4"/>
          </reference>
        </references>
      </pivotArea>
    </format>
    <format dxfId="432">
      <pivotArea collapsedLevelsAreSubtotals="1" fieldPosition="0">
        <references count="1">
          <reference field="22" count="1">
            <x v="5"/>
          </reference>
        </references>
      </pivotArea>
    </format>
    <format dxfId="431">
      <pivotArea collapsedLevelsAreSubtotals="1" fieldPosition="0">
        <references count="1">
          <reference field="22" count="1">
            <x v="6"/>
          </reference>
        </references>
      </pivotArea>
    </format>
    <format dxfId="430">
      <pivotArea collapsedLevelsAreSubtotals="1" fieldPosition="0">
        <references count="1">
          <reference field="22" count="1">
            <x v="7"/>
          </reference>
        </references>
      </pivotArea>
    </format>
    <format dxfId="429">
      <pivotArea collapsedLevelsAreSubtotals="1" fieldPosition="0">
        <references count="1">
          <reference field="22" count="1">
            <x v="8"/>
          </reference>
        </references>
      </pivotArea>
    </format>
    <format dxfId="428">
      <pivotArea collapsedLevelsAreSubtotals="1" fieldPosition="0">
        <references count="1">
          <reference field="22" count="1">
            <x v="9"/>
          </reference>
        </references>
      </pivotArea>
    </format>
    <format dxfId="427">
      <pivotArea collapsedLevelsAreSubtotals="1" fieldPosition="0">
        <references count="1">
          <reference field="22" count="1">
            <x v="10"/>
          </reference>
        </references>
      </pivotArea>
    </format>
    <format dxfId="426">
      <pivotArea collapsedLevelsAreSubtotals="1" fieldPosition="0">
        <references count="1">
          <reference field="22" count="1">
            <x v="11"/>
          </reference>
        </references>
      </pivotArea>
    </format>
    <format dxfId="425">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B5129F-C4C0-4EEF-8CD7-1B2F34A40040}"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E96487-494C-4730-83C2-332D6BB729FC}"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9"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15" count="1" selected="0">
            <x v="0"/>
          </reference>
        </references>
      </pivotArea>
    </chartFormat>
    <chartFormat chart="0" format="11">
      <pivotArea type="data" outline="0" fieldPosition="0">
        <references count="2">
          <reference field="4294967294" count="1" selected="0">
            <x v="0"/>
          </reference>
          <reference field="15" count="1" selected="0">
            <x v="1"/>
          </reference>
        </references>
      </pivotArea>
    </chartFormat>
    <chartFormat chart="0" format="12">
      <pivotArea type="data" outline="0" fieldPosition="0">
        <references count="2">
          <reference field="4294967294" count="1" selected="0">
            <x v="0"/>
          </reference>
          <reference field="15" count="1" selected="0">
            <x v="2"/>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5" count="1" selected="0">
            <x v="0"/>
          </reference>
        </references>
      </pivotArea>
    </chartFormat>
    <chartFormat chart="5" format="19">
      <pivotArea type="data" outline="0" fieldPosition="0">
        <references count="2">
          <reference field="4294967294" count="1" selected="0">
            <x v="0"/>
          </reference>
          <reference field="15" count="1" selected="0">
            <x v="1"/>
          </reference>
        </references>
      </pivotArea>
    </chartFormat>
    <chartFormat chart="5"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D11F4C-D53F-48A1-8367-4A56660D23E0}"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2E0A85-4AF3-4CB5-94D2-314ECE92AC46}"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3">
    <format dxfId="424">
      <pivotArea collapsedLevelsAreSubtotals="1" fieldPosition="0">
        <references count="1">
          <reference field="16" count="1">
            <x v="13"/>
          </reference>
        </references>
      </pivotArea>
    </format>
    <format dxfId="423">
      <pivotArea collapsedLevelsAreSubtotals="1" fieldPosition="0">
        <references count="1">
          <reference field="16" count="16">
            <x v="0"/>
            <x v="1"/>
            <x v="2"/>
            <x v="3"/>
            <x v="4"/>
            <x v="5"/>
            <x v="6"/>
            <x v="7"/>
            <x v="8"/>
            <x v="9"/>
            <x v="10"/>
            <x v="11"/>
            <x v="12"/>
            <x v="14"/>
            <x v="15"/>
            <x v="16"/>
          </reference>
        </references>
      </pivotArea>
    </format>
    <format dxfId="42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AAE316-8831-4230-9215-22C88C91A85D}"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O3:P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i>
    <i>
      <x v="1"/>
    </i>
    <i>
      <x v="2"/>
    </i>
    <i>
      <x v="3"/>
    </i>
    <i>
      <x v="4"/>
    </i>
    <i>
      <x v="5"/>
    </i>
    <i>
      <x v="6"/>
    </i>
    <i>
      <x v="7"/>
    </i>
    <i>
      <x v="8"/>
    </i>
    <i>
      <x v="9"/>
    </i>
    <i>
      <x v="10"/>
    </i>
    <i>
      <x v="11"/>
    </i>
    <i t="grand">
      <x/>
    </i>
  </rowItems>
  <colItems count="1">
    <i/>
  </colItems>
  <dataFields count="1">
    <dataField name="Sum of Profit Margin" fld="25" baseField="0" baseItem="0"/>
  </dataFields>
  <formats count="1">
    <format dxfId="418">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7270B9-FC4E-48E4-9306-3AA5A75CF051}"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1">
    <format dxfId="419">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DDB051-6E08-4638-9ACD-B014EF5A39FA}"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i>
    <i>
      <x v="1"/>
    </i>
    <i>
      <x v="2"/>
    </i>
    <i>
      <x v="3"/>
    </i>
    <i>
      <x v="4"/>
    </i>
    <i>
      <x v="5"/>
    </i>
    <i>
      <x v="6"/>
    </i>
    <i>
      <x v="7"/>
    </i>
    <i>
      <x v="8"/>
    </i>
    <i>
      <x v="9"/>
    </i>
    <i>
      <x v="10"/>
    </i>
    <i>
      <x v="11"/>
    </i>
    <i t="grand">
      <x/>
    </i>
  </rowItems>
  <colItems count="1">
    <i/>
  </colItems>
  <dataFields count="1">
    <dataField name="Sum of Quantity" fld="19" baseField="0" baseItem="0"/>
  </dataFields>
  <formats count="1">
    <format dxfId="42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90D17B-5CFD-4A4C-B77C-34531A33B6DD}"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E3:F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i>
    <i>
      <x v="1"/>
    </i>
    <i>
      <x v="2"/>
    </i>
    <i>
      <x v="3"/>
    </i>
    <i>
      <x v="4"/>
    </i>
    <i>
      <x v="5"/>
    </i>
    <i>
      <x v="6"/>
    </i>
    <i>
      <x v="7"/>
    </i>
    <i>
      <x v="8"/>
    </i>
    <i>
      <x v="9"/>
    </i>
    <i>
      <x v="10"/>
    </i>
    <i>
      <x v="11"/>
    </i>
    <i t="grand">
      <x/>
    </i>
  </rowItems>
  <colItems count="1">
    <i/>
  </colItems>
  <dataFields count="1">
    <dataField name="Sum of Profit" fld="21" baseField="0" baseItem="0"/>
  </dataFields>
  <formats count="1">
    <format dxfId="421">
      <pivotArea outline="0" collapsedLevelsAreSubtotals="1" fieldPosition="0"/>
    </format>
  </formats>
  <chartFormats count="3">
    <chartFormat chart="2"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80436D-1D00-4B7D-9097-D9D47702741E}"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i>
    <i>
      <x v="1"/>
    </i>
    <i>
      <x v="2"/>
    </i>
    <i>
      <x v="3"/>
    </i>
    <i>
      <x v="4"/>
    </i>
    <i>
      <x v="5"/>
    </i>
    <i>
      <x v="6"/>
    </i>
    <i>
      <x v="7"/>
    </i>
    <i>
      <x v="8"/>
    </i>
    <i>
      <x v="9"/>
    </i>
    <i>
      <x v="10"/>
    </i>
    <i>
      <x v="11"/>
    </i>
    <i t="grand">
      <x/>
    </i>
  </rowItems>
  <colItems count="1">
    <i/>
  </colItems>
  <dataFields count="1">
    <dataField name="Sum of Sales" fld="18" baseField="0" baseItem="0" numFmtId="43"/>
  </dataFields>
  <formats count="1">
    <format dxfId="41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2" count="1" selected="0">
            <x v="1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2A7982-83F3-4A77-83B5-1BE83E9AABF6}" name="PivotTable11"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42FF3C3-9E07-4D71-B644-CF27BDEBF5FC}" sourceName="Year">
  <pivotTables>
    <pivotTable tabId="7" name="PivotTable5"/>
    <pivotTable tabId="3" name="PivotTable1"/>
    <pivotTable tabId="10" name="PivotTable10"/>
    <pivotTable tabId="10" name="PivotTable6"/>
    <pivotTable tabId="10" name="PivotTable7"/>
    <pivotTable tabId="10" name="PivotTable8"/>
    <pivotTable tabId="10" name="PivotTable9"/>
    <pivotTable tabId="6" name="PivotTable4"/>
    <pivotTable tabId="5" name="PivotTable3"/>
    <pivotTable tabId="4" name="PivotTable2"/>
  </pivotTables>
  <data>
    <tabular pivotCacheId="193337127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455755-FAFA-49DD-8274-231192A9C134}" sourceName="Segment">
  <pivotTables>
    <pivotTable tabId="7" name="PivotTable5"/>
    <pivotTable tabId="3" name="PivotTable1"/>
    <pivotTable tabId="10" name="PivotTable10"/>
    <pivotTable tabId="10" name="PivotTable6"/>
    <pivotTable tabId="10" name="PivotTable7"/>
    <pivotTable tabId="10" name="PivotTable8"/>
    <pivotTable tabId="10" name="PivotTable9"/>
    <pivotTable tabId="6" name="PivotTable4"/>
    <pivotTable tabId="5" name="PivotTable3"/>
    <pivotTable tabId="4" name="PivotTable2"/>
    <pivotTable tabId="19" name="PivotTable11"/>
  </pivotTables>
  <data>
    <tabular pivotCacheId="193337127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E8AF775-0F62-4A7B-A5E3-1A5D4AB230B0}" sourceName="Region">
  <pivotTables>
    <pivotTable tabId="7" name="PivotTable5"/>
    <pivotTable tabId="3" name="PivotTable1"/>
    <pivotTable tabId="10" name="PivotTable10"/>
    <pivotTable tabId="10" name="PivotTable6"/>
    <pivotTable tabId="10" name="PivotTable7"/>
    <pivotTable tabId="10" name="PivotTable8"/>
    <pivotTable tabId="10" name="PivotTable9"/>
    <pivotTable tabId="6" name="PivotTable4"/>
    <pivotTable tabId="5" name="PivotTable3"/>
    <pivotTable tabId="4" name="PivotTable2"/>
    <pivotTable tabId="19" name="PivotTable11"/>
  </pivotTables>
  <data>
    <tabular pivotCacheId="193337127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60DAE5-26D1-4CC5-A98F-27B752486ACF}"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9FCEB2-B8C2-457F-ADFF-0700465C08CC}" cache="Slicer_Year1" caption="Year" rowHeight="234950"/>
  <slicer name="Segment" xr10:uid="{BB24BE2A-314F-43FC-B22A-8F75B0C5F99B}" cache="Slicer_Segment" caption="Segment" rowHeight="234950"/>
  <slicer name="Region" xr10:uid="{F664E23D-7E71-4812-9381-3A7387EF1058}"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2A66A16A-88B5-49A3-B598-BB6DCAA3AE4D}" cache="Slicer_Year1" caption="Year" style="AB" rowHeight="234950"/>
  <slicer name="Segment 1" xr10:uid="{FF152A99-8EB2-422B-A89D-EED9910C4318}" cache="Slicer_Segment" caption="Segment" style="AB" rowHeight="234950"/>
  <slicer name="Region 1" xr10:uid="{ED804501-0885-445E-A2AB-ED8C21C0F413}"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0FE51-31F3-464E-A11B-6323A4D63AA3}">
  <dimension ref="A3:C16"/>
  <sheetViews>
    <sheetView zoomScaleNormal="100" workbookViewId="0">
      <selection activeCell="M12" sqref="M12"/>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2" t="s">
        <v>10948</v>
      </c>
    </row>
    <row r="4" spans="1:3" x14ac:dyDescent="0.3">
      <c r="A4" s="8" t="s">
        <v>10935</v>
      </c>
      <c r="B4" s="17">
        <v>95365.937600000019</v>
      </c>
      <c r="C4" s="18">
        <v>9199.2699999999986</v>
      </c>
    </row>
    <row r="5" spans="1:3" x14ac:dyDescent="0.3">
      <c r="A5" s="8" t="s">
        <v>10936</v>
      </c>
      <c r="B5" s="17">
        <v>60172.649400000024</v>
      </c>
      <c r="C5" s="18">
        <v>10288.898699999991</v>
      </c>
    </row>
    <row r="6" spans="1:3" x14ac:dyDescent="0.3">
      <c r="A6" s="8" t="s">
        <v>10937</v>
      </c>
      <c r="B6" s="17">
        <v>199252.98399999991</v>
      </c>
      <c r="C6" s="18">
        <v>26806.573700000015</v>
      </c>
    </row>
    <row r="7" spans="1:3" x14ac:dyDescent="0.3">
      <c r="A7" s="8" t="s">
        <v>10938</v>
      </c>
      <c r="B7" s="17">
        <v>141851.5674</v>
      </c>
      <c r="C7" s="18">
        <v>13437.806799999998</v>
      </c>
    </row>
    <row r="8" spans="1:3" x14ac:dyDescent="0.3">
      <c r="A8" s="8" t="s">
        <v>10939</v>
      </c>
      <c r="B8" s="17">
        <v>156122.28669999994</v>
      </c>
      <c r="C8" s="18">
        <v>22308.51279999999</v>
      </c>
    </row>
    <row r="9" spans="1:3" x14ac:dyDescent="0.3">
      <c r="A9" s="8" t="s">
        <v>10940</v>
      </c>
      <c r="B9" s="17">
        <v>147082.61130000011</v>
      </c>
      <c r="C9" s="18">
        <v>20899.334500000012</v>
      </c>
    </row>
    <row r="10" spans="1:3" x14ac:dyDescent="0.3">
      <c r="A10" s="8" t="s">
        <v>10941</v>
      </c>
      <c r="B10" s="17">
        <v>149580.83800000031</v>
      </c>
      <c r="C10" s="18">
        <v>13535.38299999998</v>
      </c>
    </row>
    <row r="11" spans="1:3" x14ac:dyDescent="0.3">
      <c r="A11" s="8" t="s">
        <v>10942</v>
      </c>
      <c r="B11" s="17">
        <v>159589.45099999988</v>
      </c>
      <c r="C11" s="18">
        <v>21896.715399999972</v>
      </c>
    </row>
    <row r="12" spans="1:3" x14ac:dyDescent="0.3">
      <c r="A12" s="8" t="s">
        <v>10943</v>
      </c>
      <c r="B12" s="17">
        <v>309770.09970000025</v>
      </c>
      <c r="C12" s="18">
        <v>37293.192500000034</v>
      </c>
    </row>
    <row r="13" spans="1:3" x14ac:dyDescent="0.3">
      <c r="A13" s="8" t="s">
        <v>10944</v>
      </c>
      <c r="B13" s="17">
        <v>197115.20170000009</v>
      </c>
      <c r="C13" s="18">
        <v>31469.663800000035</v>
      </c>
    </row>
    <row r="14" spans="1:3" x14ac:dyDescent="0.3">
      <c r="A14" s="8" t="s">
        <v>10945</v>
      </c>
      <c r="B14" s="17">
        <v>349120.07400000008</v>
      </c>
      <c r="C14" s="18">
        <v>35825.536599999927</v>
      </c>
    </row>
    <row r="15" spans="1:3" x14ac:dyDescent="0.3">
      <c r="A15" s="8" t="s">
        <v>10946</v>
      </c>
      <c r="B15" s="17">
        <v>332177.15950000001</v>
      </c>
      <c r="C15" s="18">
        <v>43436.13390000003</v>
      </c>
    </row>
    <row r="16" spans="1:3" x14ac:dyDescent="0.3">
      <c r="A16" s="10" t="s">
        <v>10934</v>
      </c>
      <c r="B16" s="15">
        <v>2297200.8603000008</v>
      </c>
      <c r="C16" s="16">
        <v>286397.02169999998</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9ACE-1D7D-4ACD-AEEE-AA650B979BC9}">
  <dimension ref="A3:E8"/>
  <sheetViews>
    <sheetView workbookViewId="0">
      <selection activeCell="E4" sqref="E4:E7"/>
    </sheetView>
  </sheetViews>
  <sheetFormatPr defaultRowHeight="14.4" x14ac:dyDescent="0.3"/>
  <cols>
    <col min="1" max="1" width="13.109375" bestFit="1" customWidth="1"/>
    <col min="2" max="2" width="12" bestFit="1" customWidth="1"/>
    <col min="4" max="4" width="12.5546875" customWidth="1"/>
    <col min="5" max="5" width="12" customWidth="1"/>
  </cols>
  <sheetData>
    <row r="3" spans="1:5" x14ac:dyDescent="0.3">
      <c r="A3" s="6" t="s">
        <v>10933</v>
      </c>
      <c r="B3" s="7" t="s">
        <v>10948</v>
      </c>
      <c r="D3" s="21" t="s">
        <v>15</v>
      </c>
      <c r="E3" s="22" t="s">
        <v>21</v>
      </c>
    </row>
    <row r="4" spans="1:5" x14ac:dyDescent="0.3">
      <c r="A4" s="8" t="s">
        <v>32</v>
      </c>
      <c r="B4" s="9">
        <v>18451.272799999992</v>
      </c>
      <c r="D4" t="str">
        <f>(A4)</f>
        <v>Furniture</v>
      </c>
      <c r="E4" s="23">
        <f>GETPIVOTDATA("Profit",$A$3,"Category",A4)</f>
        <v>18451.272799999992</v>
      </c>
    </row>
    <row r="5" spans="1:5" x14ac:dyDescent="0.3">
      <c r="A5" s="19" t="s">
        <v>46</v>
      </c>
      <c r="B5" s="20">
        <v>122490.8008000001</v>
      </c>
      <c r="D5" t="str">
        <f t="shared" ref="D5:D8" si="0">(A5)</f>
        <v>Office Supplies</v>
      </c>
      <c r="E5" s="23">
        <f t="shared" ref="E5:E7" si="1">GETPIVOTDATA("Profit",$A$3,"Category",A5)</f>
        <v>122490.8008000001</v>
      </c>
    </row>
    <row r="6" spans="1:5" x14ac:dyDescent="0.3">
      <c r="A6" s="19" t="s">
        <v>71</v>
      </c>
      <c r="B6" s="20">
        <v>145454.9480999998</v>
      </c>
      <c r="D6" t="str">
        <f t="shared" si="0"/>
        <v>Technology</v>
      </c>
      <c r="E6" s="23">
        <f t="shared" si="1"/>
        <v>145454.9480999998</v>
      </c>
    </row>
    <row r="7" spans="1:5" x14ac:dyDescent="0.3">
      <c r="A7" s="10" t="s">
        <v>10934</v>
      </c>
      <c r="B7" s="11">
        <v>286397.02169999992</v>
      </c>
      <c r="D7" t="str">
        <f t="shared" si="0"/>
        <v>Grand Total</v>
      </c>
      <c r="E7" s="23">
        <f>SUM(E4:E6)</f>
        <v>286397.02169999992</v>
      </c>
    </row>
    <row r="8" spans="1:5" x14ac:dyDescent="0.3">
      <c r="D8">
        <f t="shared" si="0"/>
        <v>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AEFC1-8F86-45BC-BDCF-7E1CCF325C78}">
  <dimension ref="A3:B7"/>
  <sheetViews>
    <sheetView workbookViewId="0">
      <selection activeCell="Q15" sqref="Q15"/>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4">
        <v>0.32300170530281774</v>
      </c>
    </row>
    <row r="5" spans="1:2" x14ac:dyDescent="0.3">
      <c r="A5" s="19" t="s">
        <v>46</v>
      </c>
      <c r="B5" s="25">
        <v>0.31301008302169103</v>
      </c>
    </row>
    <row r="6" spans="1:2" x14ac:dyDescent="0.3">
      <c r="A6" s="19" t="s">
        <v>71</v>
      </c>
      <c r="B6" s="25">
        <v>0.36398821167549117</v>
      </c>
    </row>
    <row r="7" spans="1:2" x14ac:dyDescent="0.3">
      <c r="A7" s="10"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E49ED-BE4D-48B9-97BF-5EE840CDF676}">
  <dimension ref="A3:F53"/>
  <sheetViews>
    <sheetView topLeftCell="C1" workbookViewId="0">
      <selection activeCell="S16" sqref="S16"/>
    </sheetView>
  </sheetViews>
  <sheetFormatPr defaultRowHeight="14.4" x14ac:dyDescent="0.3"/>
  <cols>
    <col min="1" max="1" width="17.33203125" bestFit="1" customWidth="1"/>
    <col min="2" max="2" width="12" bestFit="1" customWidth="1"/>
    <col min="5" max="5" width="17.33203125" bestFit="1" customWidth="1"/>
    <col min="6" max="6" width="12.33203125" customWidth="1"/>
  </cols>
  <sheetData>
    <row r="3" spans="1:6" x14ac:dyDescent="0.3">
      <c r="A3" s="6" t="s">
        <v>10933</v>
      </c>
      <c r="B3" s="7" t="s">
        <v>10947</v>
      </c>
      <c r="E3" s="21" t="s">
        <v>11</v>
      </c>
      <c r="F3" s="22" t="s">
        <v>18</v>
      </c>
    </row>
    <row r="4" spans="1:6" x14ac:dyDescent="0.3">
      <c r="A4" s="8" t="s">
        <v>358</v>
      </c>
      <c r="B4" s="9">
        <v>19510.639999999992</v>
      </c>
      <c r="E4" t="str">
        <f>A4</f>
        <v>Alabama</v>
      </c>
      <c r="F4" s="23">
        <f>GETPIVOTDATA("Sales",$A$3,"State",A4)</f>
        <v>19510.639999999992</v>
      </c>
    </row>
    <row r="5" spans="1:6" x14ac:dyDescent="0.3">
      <c r="A5" s="19" t="s">
        <v>310</v>
      </c>
      <c r="B5" s="20">
        <v>35282.000999999997</v>
      </c>
      <c r="E5" t="str">
        <f t="shared" ref="E5:E53" si="0">A5</f>
        <v>Arizona</v>
      </c>
      <c r="F5" s="23">
        <f t="shared" ref="F5:F52" si="1">GETPIVOTDATA("Sales",$A$3,"State",A5)</f>
        <v>35282.000999999997</v>
      </c>
    </row>
    <row r="6" spans="1:6" x14ac:dyDescent="0.3">
      <c r="A6" s="19" t="s">
        <v>1707</v>
      </c>
      <c r="B6" s="20">
        <v>11678.129999999997</v>
      </c>
      <c r="E6" t="str">
        <f t="shared" si="0"/>
        <v>Arkansas</v>
      </c>
      <c r="F6" s="23">
        <f t="shared" si="1"/>
        <v>11678.129999999997</v>
      </c>
    </row>
    <row r="7" spans="1:6" x14ac:dyDescent="0.3">
      <c r="A7" s="19" t="s">
        <v>43</v>
      </c>
      <c r="B7" s="20">
        <v>457687.63150000101</v>
      </c>
      <c r="E7" t="str">
        <f t="shared" si="0"/>
        <v>California</v>
      </c>
      <c r="F7" s="23">
        <f t="shared" si="1"/>
        <v>457687.63150000101</v>
      </c>
    </row>
    <row r="8" spans="1:6" x14ac:dyDescent="0.3">
      <c r="A8" s="19" t="s">
        <v>457</v>
      </c>
      <c r="B8" s="20">
        <v>32108.117999999995</v>
      </c>
      <c r="E8" t="str">
        <f t="shared" si="0"/>
        <v>Colorado</v>
      </c>
      <c r="F8" s="23">
        <f t="shared" si="1"/>
        <v>32108.117999999995</v>
      </c>
    </row>
    <row r="9" spans="1:6" x14ac:dyDescent="0.3">
      <c r="A9" s="19" t="s">
        <v>747</v>
      </c>
      <c r="B9" s="20">
        <v>13384.356999999996</v>
      </c>
      <c r="E9" t="str">
        <f t="shared" si="0"/>
        <v>Connecticut</v>
      </c>
      <c r="F9" s="23">
        <f t="shared" si="1"/>
        <v>13384.356999999996</v>
      </c>
    </row>
    <row r="10" spans="1:6" x14ac:dyDescent="0.3">
      <c r="A10" s="19" t="s">
        <v>245</v>
      </c>
      <c r="B10" s="20">
        <v>27451.068999999992</v>
      </c>
      <c r="E10" t="str">
        <f t="shared" si="0"/>
        <v>Delaware</v>
      </c>
      <c r="F10" s="23">
        <f t="shared" si="1"/>
        <v>27451.068999999992</v>
      </c>
    </row>
    <row r="11" spans="1:6" x14ac:dyDescent="0.3">
      <c r="A11" s="19" t="s">
        <v>3034</v>
      </c>
      <c r="B11" s="20">
        <v>2865.0199999999995</v>
      </c>
      <c r="E11" t="str">
        <f t="shared" si="0"/>
        <v>District of Columbia</v>
      </c>
      <c r="F11" s="23">
        <f t="shared" si="1"/>
        <v>2865.0199999999995</v>
      </c>
    </row>
    <row r="12" spans="1:6" x14ac:dyDescent="0.3">
      <c r="A12" s="19" t="s">
        <v>54</v>
      </c>
      <c r="B12" s="20">
        <v>89473.707999999999</v>
      </c>
      <c r="E12" t="str">
        <f t="shared" si="0"/>
        <v>Florida</v>
      </c>
      <c r="F12" s="23">
        <f t="shared" si="1"/>
        <v>89473.707999999999</v>
      </c>
    </row>
    <row r="13" spans="1:6" x14ac:dyDescent="0.3">
      <c r="A13" s="19" t="s">
        <v>1272</v>
      </c>
      <c r="B13" s="20">
        <v>49095.840000000004</v>
      </c>
      <c r="E13" t="str">
        <f t="shared" si="0"/>
        <v>Georgia</v>
      </c>
      <c r="F13" s="23">
        <f t="shared" si="1"/>
        <v>49095.840000000004</v>
      </c>
    </row>
    <row r="14" spans="1:6" x14ac:dyDescent="0.3">
      <c r="A14" s="19" t="s">
        <v>6260</v>
      </c>
      <c r="B14" s="20">
        <v>4382.4860000000017</v>
      </c>
      <c r="E14" t="str">
        <f t="shared" si="0"/>
        <v>Idaho</v>
      </c>
      <c r="F14" s="23">
        <f t="shared" si="1"/>
        <v>4382.4860000000017</v>
      </c>
    </row>
    <row r="15" spans="1:6" x14ac:dyDescent="0.3">
      <c r="A15" s="19" t="s">
        <v>211</v>
      </c>
      <c r="B15" s="20">
        <v>80166.10099999985</v>
      </c>
      <c r="E15" t="str">
        <f t="shared" si="0"/>
        <v>Illinois</v>
      </c>
      <c r="F15" s="23">
        <f t="shared" si="1"/>
        <v>80166.10099999985</v>
      </c>
    </row>
    <row r="16" spans="1:6" x14ac:dyDescent="0.3">
      <c r="A16" s="19" t="s">
        <v>254</v>
      </c>
      <c r="B16" s="20">
        <v>53555.360000000001</v>
      </c>
      <c r="E16" t="str">
        <f t="shared" si="0"/>
        <v>Indiana</v>
      </c>
      <c r="F16" s="23">
        <f t="shared" si="1"/>
        <v>53555.360000000001</v>
      </c>
    </row>
    <row r="17" spans="1:6" x14ac:dyDescent="0.3">
      <c r="A17" s="19" t="s">
        <v>489</v>
      </c>
      <c r="B17" s="20">
        <v>4579.7599999999993</v>
      </c>
      <c r="E17" t="str">
        <f t="shared" si="0"/>
        <v>Iowa</v>
      </c>
      <c r="F17" s="23">
        <f t="shared" si="1"/>
        <v>4579.7599999999993</v>
      </c>
    </row>
    <row r="18" spans="1:6" x14ac:dyDescent="0.3">
      <c r="A18" s="19" t="s">
        <v>4530</v>
      </c>
      <c r="B18" s="20">
        <v>2914.31</v>
      </c>
      <c r="E18" t="str">
        <f t="shared" si="0"/>
        <v>Kansas</v>
      </c>
      <c r="F18" s="23">
        <f t="shared" si="1"/>
        <v>2914.31</v>
      </c>
    </row>
    <row r="19" spans="1:6" x14ac:dyDescent="0.3">
      <c r="A19" s="19" t="s">
        <v>29</v>
      </c>
      <c r="B19" s="20">
        <v>36591.749999999971</v>
      </c>
      <c r="E19" t="str">
        <f t="shared" si="0"/>
        <v>Kentucky</v>
      </c>
      <c r="F19" s="23">
        <f t="shared" si="1"/>
        <v>36591.749999999971</v>
      </c>
    </row>
    <row r="20" spans="1:6" x14ac:dyDescent="0.3">
      <c r="A20" s="19" t="s">
        <v>736</v>
      </c>
      <c r="B20" s="20">
        <v>9217.0299999999988</v>
      </c>
      <c r="E20" t="str">
        <f t="shared" si="0"/>
        <v>Louisiana</v>
      </c>
      <c r="F20" s="23">
        <f t="shared" si="1"/>
        <v>9217.0299999999988</v>
      </c>
    </row>
    <row r="21" spans="1:6" x14ac:dyDescent="0.3">
      <c r="A21" s="19" t="s">
        <v>5235</v>
      </c>
      <c r="B21" s="20">
        <v>1270.53</v>
      </c>
      <c r="E21" t="str">
        <f t="shared" si="0"/>
        <v>Maine</v>
      </c>
      <c r="F21" s="23">
        <f t="shared" si="1"/>
        <v>1270.53</v>
      </c>
    </row>
    <row r="22" spans="1:6" x14ac:dyDescent="0.3">
      <c r="A22" s="19" t="s">
        <v>2735</v>
      </c>
      <c r="B22" s="20">
        <v>23705.523000000005</v>
      </c>
      <c r="E22" t="str">
        <f t="shared" si="0"/>
        <v>Maryland</v>
      </c>
      <c r="F22" s="23">
        <f t="shared" si="1"/>
        <v>23705.523000000005</v>
      </c>
    </row>
    <row r="23" spans="1:6" x14ac:dyDescent="0.3">
      <c r="A23" s="19" t="s">
        <v>1245</v>
      </c>
      <c r="B23" s="20">
        <v>28634.43399999999</v>
      </c>
      <c r="E23" t="str">
        <f t="shared" si="0"/>
        <v>Massachusetts</v>
      </c>
      <c r="F23" s="23">
        <f t="shared" si="1"/>
        <v>28634.43399999999</v>
      </c>
    </row>
    <row r="24" spans="1:6" x14ac:dyDescent="0.3">
      <c r="A24" s="19" t="s">
        <v>238</v>
      </c>
      <c r="B24" s="20">
        <v>76269.614000000016</v>
      </c>
      <c r="E24" t="str">
        <f t="shared" si="0"/>
        <v>Michigan</v>
      </c>
      <c r="F24" s="23">
        <f t="shared" si="1"/>
        <v>76269.614000000016</v>
      </c>
    </row>
    <row r="25" spans="1:6" x14ac:dyDescent="0.3">
      <c r="A25" s="19" t="s">
        <v>229</v>
      </c>
      <c r="B25" s="20">
        <v>29863.149999999994</v>
      </c>
      <c r="E25" t="str">
        <f t="shared" si="0"/>
        <v>Minnesota</v>
      </c>
      <c r="F25" s="23">
        <f t="shared" si="1"/>
        <v>29863.149999999994</v>
      </c>
    </row>
    <row r="26" spans="1:6" x14ac:dyDescent="0.3">
      <c r="A26" s="19" t="s">
        <v>1487</v>
      </c>
      <c r="B26" s="20">
        <v>10771.34</v>
      </c>
      <c r="E26" t="str">
        <f t="shared" si="0"/>
        <v>Mississippi</v>
      </c>
      <c r="F26" s="23">
        <f t="shared" si="1"/>
        <v>10771.34</v>
      </c>
    </row>
    <row r="27" spans="1:6" x14ac:dyDescent="0.3">
      <c r="A27" s="19" t="s">
        <v>596</v>
      </c>
      <c r="B27" s="20">
        <v>22205.149999999998</v>
      </c>
      <c r="E27" t="str">
        <f t="shared" si="0"/>
        <v>Missouri</v>
      </c>
      <c r="F27" s="23">
        <f t="shared" si="1"/>
        <v>22205.149999999998</v>
      </c>
    </row>
    <row r="28" spans="1:6" x14ac:dyDescent="0.3">
      <c r="A28" s="19" t="s">
        <v>1762</v>
      </c>
      <c r="B28" s="20">
        <v>5589.3519999999971</v>
      </c>
      <c r="E28" t="str">
        <f t="shared" si="0"/>
        <v>Montana</v>
      </c>
      <c r="F28" s="23">
        <f t="shared" si="1"/>
        <v>5589.3519999999971</v>
      </c>
    </row>
    <row r="29" spans="1:6" x14ac:dyDescent="0.3">
      <c r="A29" s="19" t="s">
        <v>138</v>
      </c>
      <c r="B29" s="20">
        <v>7464.9299999999985</v>
      </c>
      <c r="E29" t="str">
        <f t="shared" si="0"/>
        <v>Nebraska</v>
      </c>
      <c r="F29" s="23">
        <f t="shared" si="1"/>
        <v>7464.9299999999985</v>
      </c>
    </row>
    <row r="30" spans="1:6" x14ac:dyDescent="0.3">
      <c r="A30" s="19" t="s">
        <v>1392</v>
      </c>
      <c r="B30" s="20">
        <v>16729.101999999999</v>
      </c>
      <c r="E30" t="str">
        <f t="shared" si="0"/>
        <v>Nevada</v>
      </c>
      <c r="F30" s="23">
        <f t="shared" si="1"/>
        <v>16729.101999999999</v>
      </c>
    </row>
    <row r="31" spans="1:6" x14ac:dyDescent="0.3">
      <c r="A31" s="19" t="s">
        <v>2694</v>
      </c>
      <c r="B31" s="20">
        <v>7292.5239999999994</v>
      </c>
      <c r="E31" t="str">
        <f t="shared" si="0"/>
        <v>New Hampshire</v>
      </c>
      <c r="F31" s="23">
        <f t="shared" si="1"/>
        <v>7292.5239999999994</v>
      </c>
    </row>
    <row r="32" spans="1:6" x14ac:dyDescent="0.3">
      <c r="A32" s="19" t="s">
        <v>788</v>
      </c>
      <c r="B32" s="20">
        <v>35764.312000000013</v>
      </c>
      <c r="E32" t="str">
        <f t="shared" si="0"/>
        <v>New Jersey</v>
      </c>
      <c r="F32" s="23">
        <f t="shared" si="1"/>
        <v>35764.312000000013</v>
      </c>
    </row>
    <row r="33" spans="1:6" x14ac:dyDescent="0.3">
      <c r="A33" s="19" t="s">
        <v>668</v>
      </c>
      <c r="B33" s="20">
        <v>4783.5220000000008</v>
      </c>
      <c r="E33" t="str">
        <f t="shared" si="0"/>
        <v>New Mexico</v>
      </c>
      <c r="F33" s="23">
        <f t="shared" si="1"/>
        <v>4783.5220000000008</v>
      </c>
    </row>
    <row r="34" spans="1:6" x14ac:dyDescent="0.3">
      <c r="A34" s="19" t="s">
        <v>267</v>
      </c>
      <c r="B34" s="20">
        <v>310876.27099999978</v>
      </c>
      <c r="E34" t="str">
        <f t="shared" si="0"/>
        <v>New York</v>
      </c>
      <c r="F34" s="23">
        <f t="shared" si="1"/>
        <v>310876.27099999978</v>
      </c>
    </row>
    <row r="35" spans="1:6" x14ac:dyDescent="0.3">
      <c r="A35" s="19" t="s">
        <v>88</v>
      </c>
      <c r="B35" s="20">
        <v>55603.163999999968</v>
      </c>
      <c r="E35" t="str">
        <f t="shared" si="0"/>
        <v>North Carolina</v>
      </c>
      <c r="F35" s="23">
        <f t="shared" si="1"/>
        <v>55603.163999999968</v>
      </c>
    </row>
    <row r="36" spans="1:6" x14ac:dyDescent="0.3">
      <c r="A36" s="19" t="s">
        <v>7449</v>
      </c>
      <c r="B36" s="20">
        <v>919.91</v>
      </c>
      <c r="E36" t="str">
        <f t="shared" si="0"/>
        <v>North Dakota</v>
      </c>
      <c r="F36" s="23">
        <f t="shared" si="1"/>
        <v>919.91</v>
      </c>
    </row>
    <row r="37" spans="1:6" x14ac:dyDescent="0.3">
      <c r="A37" s="19" t="s">
        <v>498</v>
      </c>
      <c r="B37" s="20">
        <v>78258.135999999926</v>
      </c>
      <c r="E37" t="str">
        <f t="shared" si="0"/>
        <v>Ohio</v>
      </c>
      <c r="F37" s="23">
        <f t="shared" si="1"/>
        <v>78258.135999999926</v>
      </c>
    </row>
    <row r="38" spans="1:6" x14ac:dyDescent="0.3">
      <c r="A38" s="19" t="s">
        <v>649</v>
      </c>
      <c r="B38" s="20">
        <v>19683.390000000003</v>
      </c>
      <c r="E38" t="str">
        <f t="shared" si="0"/>
        <v>Oklahoma</v>
      </c>
      <c r="F38" s="23">
        <f t="shared" si="1"/>
        <v>19683.390000000003</v>
      </c>
    </row>
    <row r="39" spans="1:6" x14ac:dyDescent="0.3">
      <c r="A39" s="19" t="s">
        <v>420</v>
      </c>
      <c r="B39" s="20">
        <v>17431.149999999991</v>
      </c>
      <c r="E39" t="str">
        <f t="shared" si="0"/>
        <v>Oregon</v>
      </c>
      <c r="F39" s="23">
        <f t="shared" si="1"/>
        <v>17431.149999999991</v>
      </c>
    </row>
    <row r="40" spans="1:6" x14ac:dyDescent="0.3">
      <c r="A40" s="19" t="s">
        <v>147</v>
      </c>
      <c r="B40" s="20">
        <v>116511.91400000003</v>
      </c>
      <c r="E40" t="str">
        <f t="shared" si="0"/>
        <v>Pennsylvania</v>
      </c>
      <c r="F40" s="23">
        <f t="shared" si="1"/>
        <v>116511.91400000003</v>
      </c>
    </row>
    <row r="41" spans="1:6" x14ac:dyDescent="0.3">
      <c r="A41" s="19" t="s">
        <v>1399</v>
      </c>
      <c r="B41" s="20">
        <v>22627.955999999995</v>
      </c>
      <c r="E41" t="str">
        <f t="shared" si="0"/>
        <v>Rhode Island</v>
      </c>
      <c r="F41" s="23">
        <f t="shared" si="1"/>
        <v>22627.955999999995</v>
      </c>
    </row>
    <row r="42" spans="1:6" x14ac:dyDescent="0.3">
      <c r="A42" s="19" t="s">
        <v>383</v>
      </c>
      <c r="B42" s="20">
        <v>8481.7099999999991</v>
      </c>
      <c r="E42" t="str">
        <f t="shared" si="0"/>
        <v>South Carolina</v>
      </c>
      <c r="F42" s="23">
        <f t="shared" si="1"/>
        <v>8481.7099999999991</v>
      </c>
    </row>
    <row r="43" spans="1:6" x14ac:dyDescent="0.3">
      <c r="A43" s="19" t="s">
        <v>5326</v>
      </c>
      <c r="B43" s="20">
        <v>1315.5600000000002</v>
      </c>
      <c r="E43" t="str">
        <f t="shared" si="0"/>
        <v>South Dakota</v>
      </c>
      <c r="F43" s="23">
        <f t="shared" si="1"/>
        <v>1315.5600000000002</v>
      </c>
    </row>
    <row r="44" spans="1:6" x14ac:dyDescent="0.3">
      <c r="A44" s="19" t="s">
        <v>335</v>
      </c>
      <c r="B44" s="20">
        <v>30661.872999999981</v>
      </c>
      <c r="E44" t="str">
        <f t="shared" si="0"/>
        <v>Tennessee</v>
      </c>
      <c r="F44" s="23">
        <f t="shared" si="1"/>
        <v>30661.872999999981</v>
      </c>
    </row>
    <row r="45" spans="1:6" x14ac:dyDescent="0.3">
      <c r="A45" s="19" t="s">
        <v>104</v>
      </c>
      <c r="B45" s="20">
        <v>170188.04580000002</v>
      </c>
      <c r="E45" t="str">
        <f t="shared" si="0"/>
        <v>Texas</v>
      </c>
      <c r="F45" s="23">
        <f t="shared" si="1"/>
        <v>170188.04580000002</v>
      </c>
    </row>
    <row r="46" spans="1:6" x14ac:dyDescent="0.3">
      <c r="A46" s="19" t="s">
        <v>121</v>
      </c>
      <c r="B46" s="20">
        <v>11220.055999999999</v>
      </c>
      <c r="E46" t="str">
        <f t="shared" si="0"/>
        <v>Utah</v>
      </c>
      <c r="F46" s="23">
        <f t="shared" si="1"/>
        <v>11220.055999999999</v>
      </c>
    </row>
    <row r="47" spans="1:6" x14ac:dyDescent="0.3">
      <c r="A47" s="19" t="s">
        <v>5203</v>
      </c>
      <c r="B47" s="20">
        <v>8929.369999999999</v>
      </c>
      <c r="E47" t="str">
        <f t="shared" si="0"/>
        <v>Vermont</v>
      </c>
      <c r="F47" s="23">
        <f t="shared" si="1"/>
        <v>8929.369999999999</v>
      </c>
    </row>
    <row r="48" spans="1:6" x14ac:dyDescent="0.3">
      <c r="A48" s="19" t="s">
        <v>319</v>
      </c>
      <c r="B48" s="20">
        <v>70636.719999999987</v>
      </c>
      <c r="E48" t="str">
        <f t="shared" si="0"/>
        <v>Virginia</v>
      </c>
      <c r="F48" s="23">
        <f t="shared" si="1"/>
        <v>70636.719999999987</v>
      </c>
    </row>
    <row r="49" spans="1:6" x14ac:dyDescent="0.3">
      <c r="A49" s="19" t="s">
        <v>96</v>
      </c>
      <c r="B49" s="20">
        <v>138641.26999999993</v>
      </c>
      <c r="E49" t="str">
        <f t="shared" si="0"/>
        <v>Washington</v>
      </c>
      <c r="F49" s="23">
        <f t="shared" si="1"/>
        <v>138641.26999999993</v>
      </c>
    </row>
    <row r="50" spans="1:6" x14ac:dyDescent="0.3">
      <c r="A50" s="19" t="s">
        <v>9726</v>
      </c>
      <c r="B50" s="20">
        <v>1209.8240000000001</v>
      </c>
      <c r="E50" t="str">
        <f t="shared" si="0"/>
        <v>West Virginia</v>
      </c>
      <c r="F50" s="23">
        <f t="shared" si="1"/>
        <v>1209.8240000000001</v>
      </c>
    </row>
    <row r="51" spans="1:6" x14ac:dyDescent="0.3">
      <c r="A51" s="19" t="s">
        <v>114</v>
      </c>
      <c r="B51" s="20">
        <v>32114.610000000019</v>
      </c>
      <c r="E51" t="str">
        <f t="shared" si="0"/>
        <v>Wisconsin</v>
      </c>
      <c r="F51" s="23">
        <f t="shared" si="1"/>
        <v>32114.610000000019</v>
      </c>
    </row>
    <row r="52" spans="1:6" x14ac:dyDescent="0.3">
      <c r="A52" s="19" t="s">
        <v>8542</v>
      </c>
      <c r="B52" s="20">
        <v>1603.1360000000002</v>
      </c>
      <c r="E52" t="str">
        <f t="shared" si="0"/>
        <v>Wyoming</v>
      </c>
      <c r="F52" s="23">
        <f t="shared" si="1"/>
        <v>1603.1360000000002</v>
      </c>
    </row>
    <row r="53" spans="1:6" x14ac:dyDescent="0.3">
      <c r="A53" s="10" t="s">
        <v>10934</v>
      </c>
      <c r="B53" s="11">
        <v>2297200.8603000003</v>
      </c>
      <c r="E53" t="str">
        <f t="shared" si="0"/>
        <v>Grand Total</v>
      </c>
      <c r="F53" s="23">
        <f>SUM(F4:F52)</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AB43C-0A1C-4961-A467-CC3F559F725E}">
  <dimension ref="A3:B9"/>
  <sheetViews>
    <sheetView workbookViewId="0">
      <selection activeCell="H2" sqref="H2"/>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27">
        <v>203412.73300000009</v>
      </c>
    </row>
    <row r="5" spans="1:2" x14ac:dyDescent="0.3">
      <c r="A5" s="19" t="s">
        <v>56</v>
      </c>
      <c r="B5" s="28">
        <v>206965.53200000009</v>
      </c>
    </row>
    <row r="6" spans="1:2" x14ac:dyDescent="0.3">
      <c r="A6" s="19" t="s">
        <v>59</v>
      </c>
      <c r="B6" s="28">
        <v>223843.60800000012</v>
      </c>
    </row>
    <row r="7" spans="1:2" x14ac:dyDescent="0.3">
      <c r="A7" s="19" t="s">
        <v>36</v>
      </c>
      <c r="B7" s="28">
        <v>328449.1030000007</v>
      </c>
    </row>
    <row r="8" spans="1:2" x14ac:dyDescent="0.3">
      <c r="A8" s="19" t="s">
        <v>72</v>
      </c>
      <c r="B8" s="28">
        <v>330007.05400000012</v>
      </c>
    </row>
    <row r="9" spans="1:2" x14ac:dyDescent="0.3">
      <c r="A9" s="10" t="s">
        <v>10934</v>
      </c>
      <c r="B9" s="29">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19235-DCB2-4484-9357-0492CF7ACD49}">
  <dimension ref="A3:P17"/>
  <sheetViews>
    <sheetView workbookViewId="0">
      <selection activeCell="I23" sqref="I23"/>
    </sheetView>
  </sheetViews>
  <sheetFormatPr defaultRowHeight="14.4" x14ac:dyDescent="0.3"/>
  <cols>
    <col min="1" max="1" width="12.44140625" bestFit="1" customWidth="1"/>
    <col min="2" max="2" width="12.77734375" bestFit="1" customWidth="1"/>
    <col min="3" max="3" width="4.6640625" customWidth="1"/>
    <col min="4" max="4" width="3.33203125" customWidth="1"/>
    <col min="5" max="5" width="12.44140625" bestFit="1" customWidth="1"/>
    <col min="6" max="6" width="11.6640625" bestFit="1" customWidth="1"/>
    <col min="7" max="7" width="4.109375" customWidth="1"/>
    <col min="8" max="8" width="4.21875" customWidth="1"/>
    <col min="9" max="9" width="12.44140625" bestFit="1" customWidth="1"/>
    <col min="10" max="10" width="14.21875" bestFit="1" customWidth="1"/>
    <col min="11" max="11" width="4" customWidth="1"/>
    <col min="12" max="12" width="12.44140625" bestFit="1" customWidth="1"/>
    <col min="13" max="13" width="15.5546875" bestFit="1" customWidth="1"/>
    <col min="15" max="15" width="12.44140625" bestFit="1" customWidth="1"/>
    <col min="16" max="16" width="18" bestFit="1" customWidth="1"/>
  </cols>
  <sheetData>
    <row r="3" spans="1:16" x14ac:dyDescent="0.3">
      <c r="A3" s="6" t="s">
        <v>10933</v>
      </c>
      <c r="B3" s="7" t="s">
        <v>10947</v>
      </c>
      <c r="E3" s="6" t="s">
        <v>10933</v>
      </c>
      <c r="F3" s="7" t="s">
        <v>10948</v>
      </c>
      <c r="I3" s="6" t="s">
        <v>10933</v>
      </c>
      <c r="J3" s="7" t="s">
        <v>10949</v>
      </c>
      <c r="L3" s="6" t="s">
        <v>10933</v>
      </c>
      <c r="M3" s="7" t="s">
        <v>10950</v>
      </c>
      <c r="O3" s="6" t="s">
        <v>10933</v>
      </c>
      <c r="P3" s="7" t="s">
        <v>10951</v>
      </c>
    </row>
    <row r="4" spans="1:16" x14ac:dyDescent="0.3">
      <c r="A4" s="8" t="s">
        <v>10935</v>
      </c>
      <c r="B4" s="30">
        <v>95365.937600000019</v>
      </c>
      <c r="E4" s="8" t="s">
        <v>10935</v>
      </c>
      <c r="F4" s="27">
        <v>9199.2699999999986</v>
      </c>
      <c r="I4" s="8" t="s">
        <v>10935</v>
      </c>
      <c r="J4" s="27">
        <v>1500</v>
      </c>
      <c r="L4" s="8" t="s">
        <v>10935</v>
      </c>
      <c r="M4" s="27">
        <v>387</v>
      </c>
      <c r="O4" s="8" t="s">
        <v>10935</v>
      </c>
      <c r="P4" s="9">
        <v>9.6462848596792869E-2</v>
      </c>
    </row>
    <row r="5" spans="1:16" x14ac:dyDescent="0.3">
      <c r="A5" s="8" t="s">
        <v>10936</v>
      </c>
      <c r="B5" s="30">
        <v>60172.649400000024</v>
      </c>
      <c r="E5" s="8" t="s">
        <v>10936</v>
      </c>
      <c r="F5" s="27">
        <v>10288.898699999991</v>
      </c>
      <c r="I5" s="8" t="s">
        <v>10936</v>
      </c>
      <c r="J5" s="27">
        <v>1068</v>
      </c>
      <c r="L5" s="8" t="s">
        <v>10936</v>
      </c>
      <c r="M5" s="27">
        <v>301</v>
      </c>
      <c r="O5" s="8" t="s">
        <v>10936</v>
      </c>
      <c r="P5" s="9">
        <v>0.17098962406664425</v>
      </c>
    </row>
    <row r="6" spans="1:16" x14ac:dyDescent="0.3">
      <c r="A6" s="8" t="s">
        <v>10937</v>
      </c>
      <c r="B6" s="30">
        <v>199252.98399999991</v>
      </c>
      <c r="E6" s="8" t="s">
        <v>10937</v>
      </c>
      <c r="F6" s="27">
        <v>26806.573700000015</v>
      </c>
      <c r="I6" s="8" t="s">
        <v>10937</v>
      </c>
      <c r="J6" s="27">
        <v>2491</v>
      </c>
      <c r="L6" s="8" t="s">
        <v>10937</v>
      </c>
      <c r="M6" s="27">
        <v>680</v>
      </c>
      <c r="O6" s="8" t="s">
        <v>10937</v>
      </c>
      <c r="P6" s="9">
        <v>0.13453536886554246</v>
      </c>
    </row>
    <row r="7" spans="1:16" x14ac:dyDescent="0.3">
      <c r="A7" s="8" t="s">
        <v>10938</v>
      </c>
      <c r="B7" s="30">
        <v>141851.5674</v>
      </c>
      <c r="E7" s="8" t="s">
        <v>10938</v>
      </c>
      <c r="F7" s="27">
        <v>13437.806799999998</v>
      </c>
      <c r="I7" s="8" t="s">
        <v>10938</v>
      </c>
      <c r="J7" s="27">
        <v>2441</v>
      </c>
      <c r="L7" s="8" t="s">
        <v>10938</v>
      </c>
      <c r="M7" s="27">
        <v>663</v>
      </c>
      <c r="O7" s="8" t="s">
        <v>10938</v>
      </c>
      <c r="P7" s="9">
        <v>9.4731465053942004E-2</v>
      </c>
    </row>
    <row r="8" spans="1:16" x14ac:dyDescent="0.3">
      <c r="A8" s="8" t="s">
        <v>10939</v>
      </c>
      <c r="B8" s="30">
        <v>156122.28669999994</v>
      </c>
      <c r="E8" s="8" t="s">
        <v>10939</v>
      </c>
      <c r="F8" s="27">
        <v>22308.51279999999</v>
      </c>
      <c r="I8" s="8" t="s">
        <v>10939</v>
      </c>
      <c r="J8" s="27">
        <v>2850</v>
      </c>
      <c r="L8" s="8" t="s">
        <v>10939</v>
      </c>
      <c r="M8" s="27">
        <v>750</v>
      </c>
      <c r="O8" s="8" t="s">
        <v>10939</v>
      </c>
      <c r="P8" s="9">
        <v>0.14289127626517142</v>
      </c>
    </row>
    <row r="9" spans="1:16" x14ac:dyDescent="0.3">
      <c r="A9" s="8" t="s">
        <v>10940</v>
      </c>
      <c r="B9" s="30">
        <v>147082.61130000011</v>
      </c>
      <c r="E9" s="8" t="s">
        <v>10940</v>
      </c>
      <c r="F9" s="27">
        <v>20899.334500000012</v>
      </c>
      <c r="I9" s="8" t="s">
        <v>10940</v>
      </c>
      <c r="J9" s="27">
        <v>2644</v>
      </c>
      <c r="L9" s="8" t="s">
        <v>10940</v>
      </c>
      <c r="M9" s="27">
        <v>709</v>
      </c>
      <c r="O9" s="8" t="s">
        <v>10940</v>
      </c>
      <c r="P9" s="9">
        <v>0.1420924901678027</v>
      </c>
    </row>
    <row r="10" spans="1:16" x14ac:dyDescent="0.3">
      <c r="A10" s="8" t="s">
        <v>10941</v>
      </c>
      <c r="B10" s="30">
        <v>149580.83800000031</v>
      </c>
      <c r="E10" s="8" t="s">
        <v>10941</v>
      </c>
      <c r="F10" s="27">
        <v>13535.38299999998</v>
      </c>
      <c r="I10" s="8" t="s">
        <v>10941</v>
      </c>
      <c r="J10" s="27">
        <v>2705</v>
      </c>
      <c r="L10" s="8" t="s">
        <v>10941</v>
      </c>
      <c r="M10" s="27">
        <v>708</v>
      </c>
      <c r="O10" s="8" t="s">
        <v>10941</v>
      </c>
      <c r="P10" s="9">
        <v>9.0488749635163512E-2</v>
      </c>
    </row>
    <row r="11" spans="1:16" x14ac:dyDescent="0.3">
      <c r="A11" s="8" t="s">
        <v>10942</v>
      </c>
      <c r="B11" s="30">
        <v>159589.45099999988</v>
      </c>
      <c r="E11" s="8" t="s">
        <v>10942</v>
      </c>
      <c r="F11" s="27">
        <v>21896.715399999972</v>
      </c>
      <c r="I11" s="8" t="s">
        <v>10942</v>
      </c>
      <c r="J11" s="27">
        <v>2796</v>
      </c>
      <c r="L11" s="8" t="s">
        <v>10942</v>
      </c>
      <c r="M11" s="27">
        <v>710</v>
      </c>
      <c r="O11" s="8" t="s">
        <v>10942</v>
      </c>
      <c r="P11" s="9">
        <v>0.13720653378273723</v>
      </c>
    </row>
    <row r="12" spans="1:16" x14ac:dyDescent="0.3">
      <c r="A12" s="8" t="s">
        <v>10943</v>
      </c>
      <c r="B12" s="30">
        <v>309770.09970000025</v>
      </c>
      <c r="E12" s="8" t="s">
        <v>10943</v>
      </c>
      <c r="F12" s="27">
        <v>37293.192500000034</v>
      </c>
      <c r="I12" s="8" t="s">
        <v>10943</v>
      </c>
      <c r="J12" s="27">
        <v>5073</v>
      </c>
      <c r="L12" s="8" t="s">
        <v>10943</v>
      </c>
      <c r="M12" s="27">
        <v>1386</v>
      </c>
      <c r="O12" s="8" t="s">
        <v>10943</v>
      </c>
      <c r="P12" s="9">
        <v>0.12038990379031732</v>
      </c>
    </row>
    <row r="13" spans="1:16" x14ac:dyDescent="0.3">
      <c r="A13" s="8" t="s">
        <v>10944</v>
      </c>
      <c r="B13" s="30">
        <v>197115.20170000009</v>
      </c>
      <c r="E13" s="8" t="s">
        <v>10944</v>
      </c>
      <c r="F13" s="27">
        <v>31469.663800000035</v>
      </c>
      <c r="I13" s="8" t="s">
        <v>10944</v>
      </c>
      <c r="J13" s="27">
        <v>3095</v>
      </c>
      <c r="L13" s="8" t="s">
        <v>10944</v>
      </c>
      <c r="M13" s="27">
        <v>817</v>
      </c>
      <c r="O13" s="8" t="s">
        <v>10944</v>
      </c>
      <c r="P13" s="9">
        <v>0.15965112547684351</v>
      </c>
    </row>
    <row r="14" spans="1:16" x14ac:dyDescent="0.3">
      <c r="A14" s="8" t="s">
        <v>10945</v>
      </c>
      <c r="B14" s="30">
        <v>349120.07400000008</v>
      </c>
      <c r="E14" s="8" t="s">
        <v>10945</v>
      </c>
      <c r="F14" s="27">
        <v>35825.536599999927</v>
      </c>
      <c r="I14" s="8" t="s">
        <v>10945</v>
      </c>
      <c r="J14" s="27">
        <v>5741</v>
      </c>
      <c r="L14" s="8" t="s">
        <v>10945</v>
      </c>
      <c r="M14" s="27">
        <v>1462</v>
      </c>
      <c r="O14" s="8" t="s">
        <v>10945</v>
      </c>
      <c r="P14" s="9">
        <v>0.10261666191099604</v>
      </c>
    </row>
    <row r="15" spans="1:16" x14ac:dyDescent="0.3">
      <c r="A15" s="8" t="s">
        <v>10946</v>
      </c>
      <c r="B15" s="30">
        <v>332177.15950000001</v>
      </c>
      <c r="E15" s="8" t="s">
        <v>10946</v>
      </c>
      <c r="F15" s="27">
        <v>43436.13390000003</v>
      </c>
      <c r="I15" s="8" t="s">
        <v>10946</v>
      </c>
      <c r="J15" s="27">
        <v>5469</v>
      </c>
      <c r="L15" s="8" t="s">
        <v>10946</v>
      </c>
      <c r="M15" s="27">
        <v>1421</v>
      </c>
      <c r="O15" s="8" t="s">
        <v>10946</v>
      </c>
      <c r="P15" s="9">
        <v>0.13076195234308405</v>
      </c>
    </row>
    <row r="16" spans="1:16" x14ac:dyDescent="0.3">
      <c r="A16" s="10" t="s">
        <v>10934</v>
      </c>
      <c r="B16" s="31">
        <v>2297200.8603000008</v>
      </c>
      <c r="E16" s="10" t="s">
        <v>10934</v>
      </c>
      <c r="F16" s="29">
        <v>286397.02169999998</v>
      </c>
      <c r="I16" s="10" t="s">
        <v>10934</v>
      </c>
      <c r="J16" s="29">
        <v>37873</v>
      </c>
      <c r="L16" s="10" t="s">
        <v>10934</v>
      </c>
      <c r="M16" s="29">
        <v>9994</v>
      </c>
      <c r="O16" s="10" t="s">
        <v>10934</v>
      </c>
      <c r="P16" s="11">
        <v>0.12467217240315856</v>
      </c>
    </row>
    <row r="17" spans="2:16" x14ac:dyDescent="0.3">
      <c r="B17" s="32">
        <f>GETPIVOTDATA("Sales",$A$3)</f>
        <v>2297200.8603000008</v>
      </c>
      <c r="F17" s="32">
        <f>GETPIVOTDATA("Profit",$E$3)</f>
        <v>286397.02169999998</v>
      </c>
      <c r="J17" s="33">
        <f>GETPIVOTDATA("Quantity",$I$3)</f>
        <v>37873</v>
      </c>
      <c r="M17" s="33">
        <f>GETPIVOTDATA("Order ID",$L$3)</f>
        <v>9994</v>
      </c>
      <c r="P17" s="34">
        <f>GETPIVOTDATA("Profit Margin",$O$3)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C2B96-E49A-4D64-B839-311B2FFA2000}">
  <dimension ref="A3:F10"/>
  <sheetViews>
    <sheetView workbookViewId="0">
      <selection activeCell="B9" sqref="B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10947</v>
      </c>
      <c r="C3" s="37" t="s">
        <v>10948</v>
      </c>
      <c r="D3" s="37" t="s">
        <v>10949</v>
      </c>
      <c r="E3" s="37" t="s">
        <v>10950</v>
      </c>
      <c r="F3" s="12" t="s">
        <v>10951</v>
      </c>
    </row>
    <row r="4" spans="1:6" x14ac:dyDescent="0.3">
      <c r="A4" s="8">
        <v>2011</v>
      </c>
      <c r="B4" s="13">
        <v>484247.49810000096</v>
      </c>
      <c r="C4" s="38">
        <v>49543.974100000007</v>
      </c>
      <c r="D4" s="38">
        <v>7581</v>
      </c>
      <c r="E4" s="38">
        <v>1993</v>
      </c>
      <c r="F4" s="14">
        <v>0.10231126499236715</v>
      </c>
    </row>
    <row r="5" spans="1:6" x14ac:dyDescent="0.3">
      <c r="A5" s="19">
        <v>2012</v>
      </c>
      <c r="B5" s="35">
        <v>470532.50899999985</v>
      </c>
      <c r="C5" s="39">
        <v>61618.603700000051</v>
      </c>
      <c r="D5" s="39">
        <v>7979</v>
      </c>
      <c r="E5" s="39">
        <v>2102</v>
      </c>
      <c r="F5" s="36">
        <v>0.13095504034557592</v>
      </c>
    </row>
    <row r="6" spans="1:6" x14ac:dyDescent="0.3">
      <c r="A6" s="19">
        <v>2013</v>
      </c>
      <c r="B6" s="35">
        <v>608473.83000000066</v>
      </c>
      <c r="C6" s="39">
        <v>81726.930800000177</v>
      </c>
      <c r="D6" s="39">
        <v>9810</v>
      </c>
      <c r="E6" s="39">
        <v>2580</v>
      </c>
      <c r="F6" s="36">
        <v>0.13431461924993568</v>
      </c>
    </row>
    <row r="7" spans="1:6" x14ac:dyDescent="0.3">
      <c r="A7" s="40">
        <v>2014</v>
      </c>
      <c r="B7" s="41">
        <v>733947.0231999997</v>
      </c>
      <c r="C7" s="42">
        <v>93507.513099999967</v>
      </c>
      <c r="D7" s="42">
        <v>12503</v>
      </c>
      <c r="E7" s="42">
        <v>3319</v>
      </c>
      <c r="F7" s="43">
        <v>0.12740362743390987</v>
      </c>
    </row>
    <row r="9" spans="1:6" x14ac:dyDescent="0.3">
      <c r="A9" s="21" t="s">
        <v>10952</v>
      </c>
      <c r="B9" s="45">
        <f>(GETPIVOTDATA("Sum of Sales",$A$3,"Year",2014)/GETPIVOTDATA("Sum of Sales",$A$3,"Year",2013))-1</f>
        <v>0.20620967905883303</v>
      </c>
      <c r="C9" s="45">
        <f>(GETPIVOTDATA("Sum of Profit",$A$3,"Year",2014)/GETPIVOTDATA("Sum of Profit",$A$3,"Year",2013))-1</f>
        <v>0.14414565902185772</v>
      </c>
      <c r="D9" s="46">
        <f>(GETPIVOTDATA("Sum of Quantity",$A$3,"Year",2014)/GETPIVOTDATA("Sum of Quantity",$A$3,"Year",2013))-1</f>
        <v>0.27451580020387367</v>
      </c>
      <c r="E9" s="45">
        <f>(GETPIVOTDATA("Count of Order ID",$A$3,"Year",2014)/GETPIVOTDATA("Count of Order ID",$A$3,"Year",2013))-1</f>
        <v>0.2864341085271318</v>
      </c>
      <c r="F9" s="45">
        <f>(GETPIVOTDATA("Sum of Profit Margin",$A$3,"Year",2014)/GETPIVOTDATA("Sum of Profit Margin",$A$3,"Year",2013))-1</f>
        <v>-5.1453757264990463E-2</v>
      </c>
    </row>
    <row r="10" spans="1:6" x14ac:dyDescent="0.3">
      <c r="D10" s="2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0AA88-9BE8-4EB6-A910-B866C1A2087E}">
  <dimension ref="BH4:BJ10"/>
  <sheetViews>
    <sheetView showGridLines="0" showRowColHeaders="0" tabSelected="1" topLeftCell="P1" zoomScale="70" zoomScaleNormal="70" workbookViewId="0">
      <selection activeCell="AA3" sqref="AA3"/>
      <extLst>
        <ext xmlns:xlsdti="http://schemas.microsoft.com/office/spreadsheetml/2023/showDataTypeIcons" uri="{77bfe23e-c014-4d31-8a63-9c772dbf06b6}">
          <xlsdti:showDataTypeIcons visible="0"/>
        </ext>
      </extLst>
    </sheetView>
  </sheetViews>
  <sheetFormatPr defaultRowHeight="14.4" x14ac:dyDescent="0.3"/>
  <sheetData>
    <row r="4" spans="60:62" x14ac:dyDescent="0.3">
      <c r="BH4" s="44"/>
    </row>
    <row r="10" spans="60:62" x14ac:dyDescent="0.3">
      <c r="BJ10" s="44"/>
    </row>
  </sheetData>
  <pageMargins left="0.7" right="0.7" top="0.75" bottom="0.75" header="0.3" footer="0.3"/>
  <pageSetup paperSize="9"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1" sqref="B11"/>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Top5 Category</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Mohd ayan burma wala</cp:lastModifiedBy>
  <dcterms:created xsi:type="dcterms:W3CDTF">2015-06-05T18:17:20Z</dcterms:created>
  <dcterms:modified xsi:type="dcterms:W3CDTF">2025-08-24T13:24:49Z</dcterms:modified>
</cp:coreProperties>
</file>