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filterPrivacy="1" codeName="ThisWorkbook" autoCompressPictures="0"/>
  <bookViews>
    <workbookView xWindow="2820" yWindow="340" windowWidth="25200" windowHeight="12580"/>
  </bookViews>
  <sheets>
    <sheet name="Project Timeline" sheetId="1" r:id="rId1"/>
    <sheet name="calcs" sheetId="2" state="hidden" r:id="rId2"/>
  </sheets>
  <definedNames>
    <definedName name="DayRails">StartDateWindow+ROW('Project Timeline'!$1:$25)-1</definedName>
    <definedName name="GridCalc">IFERROR(calcs!$A1/SUMPRODUCT( (Activities[Id]=calcs!$C1)*(Activities[START]&lt;=calcs!A$31)*((Activities[END]&gt;=calcs!A$31)+(LEN(Activities[END])=0)*(Activities[START]=calcs!A$31)) ),NA())</definedName>
    <definedName name="StartDate">calcs!$D$28</definedName>
    <definedName name="StartDateWindow">calcs!$D$25</definedName>
    <definedName name="WindowDays">calcs!$D$29</definedName>
    <definedName name="WindowOffset">calcs!$D$26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3" i="2" l="1"/>
  <c r="F71" i="2"/>
  <c r="G71" i="2"/>
  <c r="H71" i="2"/>
  <c r="I71" i="2"/>
  <c r="J71" i="2"/>
  <c r="K71" i="2"/>
  <c r="L71" i="2"/>
  <c r="M71" i="2"/>
  <c r="N71" i="2"/>
  <c r="O71" i="2"/>
  <c r="P71" i="2"/>
  <c r="Q71" i="2"/>
  <c r="R71" i="2"/>
  <c r="S71" i="2"/>
  <c r="T71" i="2"/>
  <c r="U71" i="2"/>
  <c r="V71" i="2"/>
  <c r="W71" i="2"/>
  <c r="X71" i="2"/>
  <c r="Y71" i="2"/>
  <c r="Z71" i="2"/>
  <c r="AA71" i="2"/>
  <c r="AB71" i="2"/>
  <c r="AC71" i="2"/>
  <c r="AD71" i="2"/>
  <c r="AE71" i="2"/>
  <c r="AF71" i="2"/>
  <c r="AG71" i="2"/>
  <c r="AH71" i="2"/>
  <c r="F69" i="2"/>
  <c r="G69" i="2"/>
  <c r="H69" i="2"/>
  <c r="I69" i="2"/>
  <c r="J69" i="2"/>
  <c r="K69" i="2"/>
  <c r="L69" i="2"/>
  <c r="M69" i="2"/>
  <c r="N69" i="2"/>
  <c r="O69" i="2"/>
  <c r="P69" i="2"/>
  <c r="Q69" i="2"/>
  <c r="R69" i="2"/>
  <c r="S69" i="2"/>
  <c r="T69" i="2"/>
  <c r="U69" i="2"/>
  <c r="V69" i="2"/>
  <c r="W69" i="2"/>
  <c r="X69" i="2"/>
  <c r="Y69" i="2"/>
  <c r="Z69" i="2"/>
  <c r="AA69" i="2"/>
  <c r="AB69" i="2"/>
  <c r="AC69" i="2"/>
  <c r="AD69" i="2"/>
  <c r="AE69" i="2"/>
  <c r="AF69" i="2"/>
  <c r="AG69" i="2"/>
  <c r="AH69" i="2"/>
  <c r="A33" i="2"/>
  <c r="A34" i="2"/>
  <c r="A35" i="2"/>
  <c r="A36" i="2"/>
  <c r="A37" i="2"/>
  <c r="A38" i="2"/>
  <c r="A39" i="2"/>
  <c r="A40" i="2"/>
  <c r="D28" i="2"/>
  <c r="D25" i="2"/>
  <c r="E14" i="2"/>
  <c r="E13" i="2"/>
  <c r="E12" i="2"/>
  <c r="E11" i="2"/>
  <c r="E10" i="2"/>
  <c r="E9" i="2"/>
  <c r="E8" i="2"/>
  <c r="E7" i="2"/>
  <c r="E6" i="2"/>
  <c r="B23" i="1"/>
  <c r="E31" i="2"/>
  <c r="F31" i="2"/>
  <c r="G31" i="2"/>
  <c r="H31" i="2"/>
  <c r="I31" i="2"/>
  <c r="J31" i="2"/>
  <c r="K31" i="2"/>
  <c r="L31" i="2"/>
  <c r="M31" i="2"/>
  <c r="N31" i="2"/>
  <c r="O31" i="2"/>
  <c r="P31" i="2"/>
  <c r="Q31" i="2"/>
  <c r="R31" i="2"/>
  <c r="S31" i="2"/>
  <c r="T31" i="2"/>
  <c r="U31" i="2"/>
  <c r="V31" i="2"/>
  <c r="W31" i="2"/>
  <c r="X31" i="2"/>
  <c r="Y31" i="2"/>
  <c r="Z31" i="2"/>
  <c r="AA31" i="2"/>
  <c r="AB31" i="2"/>
  <c r="AC31" i="2"/>
  <c r="AD31" i="2"/>
  <c r="AE31" i="2"/>
  <c r="AF31" i="2"/>
  <c r="AG31" i="2"/>
  <c r="AH31" i="2"/>
  <c r="AH55" i="2"/>
  <c r="B24" i="1"/>
  <c r="B25" i="1"/>
  <c r="B26" i="1"/>
  <c r="B27" i="1"/>
  <c r="B28" i="1"/>
  <c r="B29" i="1"/>
  <c r="B30" i="1"/>
  <c r="B31" i="1"/>
  <c r="B32" i="1"/>
  <c r="B33" i="1"/>
  <c r="B34" i="1"/>
  <c r="AH72" i="2"/>
  <c r="AH70" i="2"/>
  <c r="AH56" i="2"/>
  <c r="J55" i="2"/>
  <c r="P43" i="2"/>
  <c r="U55" i="2"/>
  <c r="U70" i="2"/>
  <c r="I55" i="2"/>
  <c r="I43" i="2"/>
  <c r="AB55" i="2"/>
  <c r="P55" i="2"/>
  <c r="P70" i="2"/>
  <c r="G55" i="2"/>
  <c r="G70" i="2"/>
  <c r="M55" i="2"/>
  <c r="M70" i="2"/>
  <c r="J43" i="2"/>
  <c r="N43" i="2"/>
  <c r="U43" i="2"/>
  <c r="AF55" i="2"/>
  <c r="AF70" i="2"/>
  <c r="AF43" i="2"/>
  <c r="Z43" i="2"/>
  <c r="T43" i="2"/>
  <c r="AG43" i="2"/>
  <c r="Y43" i="2"/>
  <c r="Z55" i="2"/>
  <c r="AB43" i="2"/>
  <c r="AA43" i="2"/>
  <c r="S43" i="2"/>
  <c r="T55" i="2"/>
  <c r="M43" i="2"/>
  <c r="V43" i="2"/>
  <c r="O43" i="2"/>
  <c r="G43" i="2"/>
  <c r="H55" i="2"/>
  <c r="H70" i="2"/>
  <c r="L55" i="2"/>
  <c r="AD55" i="2"/>
  <c r="X55" i="2"/>
  <c r="R55" i="2"/>
  <c r="R70" i="2"/>
  <c r="V55" i="2"/>
  <c r="V70" i="2"/>
  <c r="Y55" i="2"/>
  <c r="O55" i="2"/>
  <c r="N55" i="2"/>
  <c r="N70" i="2"/>
  <c r="H43" i="2"/>
  <c r="F55" i="2"/>
  <c r="S55" i="2"/>
  <c r="X43" i="2"/>
  <c r="AD43" i="2"/>
  <c r="R43" i="2"/>
  <c r="AG55" i="2"/>
  <c r="AG70" i="2"/>
  <c r="L43" i="2"/>
  <c r="AA55" i="2"/>
  <c r="F43" i="2"/>
  <c r="K43" i="2"/>
  <c r="AE55" i="2"/>
  <c r="AC43" i="2"/>
  <c r="W43" i="2"/>
  <c r="E43" i="2"/>
  <c r="AH43" i="2"/>
  <c r="Q55" i="2"/>
  <c r="AE43" i="2"/>
  <c r="K55" i="2"/>
  <c r="E55" i="2"/>
  <c r="Q43" i="2"/>
  <c r="W55" i="2"/>
  <c r="W70" i="2"/>
  <c r="AC55" i="2"/>
  <c r="AC70" i="2"/>
  <c r="AI31" i="2"/>
  <c r="P56" i="2"/>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c r="D61" i="2"/>
  <c r="D65" i="2"/>
  <c r="Q65" i="2"/>
  <c r="AH58" i="2"/>
  <c r="AH59" i="2"/>
  <c r="AB58" i="2"/>
  <c r="AB59" i="2"/>
  <c r="V58" i="2"/>
  <c r="V59" i="2"/>
  <c r="P58" i="2"/>
  <c r="P59" i="2"/>
  <c r="J58" i="2"/>
  <c r="J59" i="2"/>
  <c r="M58" i="2"/>
  <c r="M59" i="2"/>
  <c r="R58" i="2"/>
  <c r="R59" i="2"/>
  <c r="AG58" i="2"/>
  <c r="AG59" i="2"/>
  <c r="AA58" i="2"/>
  <c r="AA59" i="2"/>
  <c r="U58" i="2"/>
  <c r="U59" i="2"/>
  <c r="O58" i="2"/>
  <c r="O59" i="2"/>
  <c r="I58" i="2"/>
  <c r="I59" i="2"/>
  <c r="X58" i="2"/>
  <c r="X59" i="2"/>
  <c r="AF58" i="2"/>
  <c r="AF59" i="2"/>
  <c r="Z58" i="2"/>
  <c r="Z59" i="2"/>
  <c r="T58" i="2"/>
  <c r="T59" i="2"/>
  <c r="N58" i="2"/>
  <c r="N59" i="2"/>
  <c r="H58" i="2"/>
  <c r="H59" i="2"/>
  <c r="G58" i="2"/>
  <c r="G59" i="2"/>
  <c r="L58" i="2"/>
  <c r="L59" i="2"/>
  <c r="AE58" i="2"/>
  <c r="AE59" i="2"/>
  <c r="Y58" i="2"/>
  <c r="Y59" i="2"/>
  <c r="S58" i="2"/>
  <c r="S59" i="2"/>
  <c r="AD58" i="2"/>
  <c r="AD59" i="2"/>
  <c r="AC58" i="2"/>
  <c r="AC59" i="2"/>
  <c r="W58" i="2"/>
  <c r="W59" i="2"/>
  <c r="Q58" i="2"/>
  <c r="Q59" i="2"/>
  <c r="K58" i="2"/>
  <c r="K59" i="2"/>
  <c r="E58" i="2"/>
  <c r="E59" i="2"/>
  <c r="F58" i="2"/>
  <c r="F59" i="2"/>
  <c r="AA65" i="2"/>
  <c r="R65" i="2"/>
  <c r="AE65" i="2"/>
  <c r="AF65" i="2"/>
  <c r="U65" i="2"/>
  <c r="T65" i="2"/>
  <c r="Z65" i="2"/>
  <c r="K65" i="2"/>
  <c r="N65" i="2"/>
  <c r="I65" i="2"/>
  <c r="E65" i="2"/>
  <c r="Y65" i="2"/>
  <c r="J65" i="2"/>
  <c r="P65" i="2"/>
  <c r="AH65" i="2"/>
  <c r="F65" i="2"/>
  <c r="AG65" i="2"/>
  <c r="AC65" i="2"/>
  <c r="G65" i="2"/>
  <c r="D62" i="2"/>
  <c r="D66" i="2"/>
  <c r="P66" i="2"/>
  <c r="H65" i="2"/>
  <c r="W65" i="2"/>
  <c r="L65" i="2"/>
  <c r="M65" i="2"/>
  <c r="AD65" i="2"/>
  <c r="AB65" i="2"/>
  <c r="V65" i="2"/>
  <c r="O65" i="2"/>
  <c r="S65" i="2"/>
  <c r="X65" i="2"/>
  <c r="AH61" i="2"/>
  <c r="AH62" i="2"/>
  <c r="P61" i="2"/>
  <c r="P62" i="2"/>
  <c r="U61" i="2"/>
  <c r="U62" i="2"/>
  <c r="AG61" i="2"/>
  <c r="AG62" i="2"/>
  <c r="AF61" i="2"/>
  <c r="AF62" i="2"/>
  <c r="Z61" i="2"/>
  <c r="Z62" i="2"/>
  <c r="T61" i="2"/>
  <c r="T62" i="2"/>
  <c r="N61" i="2"/>
  <c r="N62" i="2"/>
  <c r="H61" i="2"/>
  <c r="H62" i="2"/>
  <c r="V61" i="2"/>
  <c r="V62" i="2"/>
  <c r="I61" i="2"/>
  <c r="I62" i="2"/>
  <c r="AE61" i="2"/>
  <c r="AE62" i="2"/>
  <c r="Y61" i="2"/>
  <c r="Y62" i="2"/>
  <c r="S61" i="2"/>
  <c r="S62" i="2"/>
  <c r="M61" i="2"/>
  <c r="M62" i="2"/>
  <c r="G61" i="2"/>
  <c r="G62" i="2"/>
  <c r="AD61" i="2"/>
  <c r="AD62" i="2"/>
  <c r="X61" i="2"/>
  <c r="X62" i="2"/>
  <c r="R61" i="2"/>
  <c r="R62" i="2"/>
  <c r="L61" i="2"/>
  <c r="L62" i="2"/>
  <c r="F61" i="2"/>
  <c r="F62" i="2"/>
  <c r="AC61" i="2"/>
  <c r="AC62" i="2"/>
  <c r="W61" i="2"/>
  <c r="W62" i="2"/>
  <c r="K61" i="2"/>
  <c r="K62" i="2"/>
  <c r="E61" i="2"/>
  <c r="E62" i="2"/>
  <c r="AB61" i="2"/>
  <c r="AB62" i="2"/>
  <c r="J61" i="2"/>
  <c r="J62" i="2"/>
  <c r="AA61" i="2"/>
  <c r="AA62" i="2"/>
  <c r="O61" i="2"/>
  <c r="O62" i="2"/>
  <c r="Q61" i="2"/>
  <c r="Q62" i="2"/>
  <c r="E15" i="2" a="1"/>
  <c r="E15" i="2"/>
  <c r="E16" i="2" a="1"/>
  <c r="E16" i="2"/>
  <c r="E17" i="2" a="1"/>
  <c r="E17" i="2"/>
  <c r="E18" i="2" a="1"/>
  <c r="E18" i="2"/>
  <c r="E19" i="2" a="1"/>
  <c r="E19" i="2"/>
  <c r="E20" i="2" a="1"/>
  <c r="E20" i="2"/>
  <c r="E21" i="2" a="1"/>
  <c r="E21" i="2"/>
  <c r="E22" i="2" a="1"/>
  <c r="E22" i="2"/>
  <c r="E23" i="2" a="1"/>
  <c r="E23" i="2"/>
  <c r="D9" i="2"/>
  <c r="D11" i="2"/>
  <c r="F18" i="2"/>
  <c r="C35" i="2"/>
  <c r="AI35" i="2"/>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C47" i="2"/>
  <c r="D47" i="2"/>
  <c r="AC35" i="2"/>
  <c r="S35" i="2"/>
  <c r="P35" i="2"/>
  <c r="D35" i="2"/>
  <c r="X35" i="2"/>
  <c r="E35" i="2"/>
  <c r="U35" i="2"/>
  <c r="AE35" i="2"/>
  <c r="G35" i="2"/>
  <c r="L35" i="2"/>
  <c r="Q35" i="2"/>
  <c r="AB35" i="2"/>
  <c r="AG35" i="2"/>
  <c r="AF35" i="2"/>
  <c r="F19" i="2"/>
  <c r="C36" i="2"/>
  <c r="AI36" i="2"/>
  <c r="Y35" i="2"/>
  <c r="M35" i="2"/>
  <c r="AD35" i="2"/>
  <c r="R35" i="2"/>
  <c r="F35" i="2"/>
  <c r="W35" i="2"/>
  <c r="K35" i="2"/>
  <c r="AH35" i="2"/>
  <c r="V35" i="2"/>
  <c r="J35" i="2"/>
  <c r="AA35" i="2"/>
  <c r="O35" i="2"/>
  <c r="T35" i="2"/>
  <c r="H35" i="2"/>
  <c r="I35" i="2"/>
  <c r="Z35" i="2"/>
  <c r="N35" i="2"/>
  <c r="F16" i="2"/>
  <c r="C33" i="2"/>
  <c r="AI33" i="2"/>
  <c r="F17" i="2"/>
  <c r="C34" i="2"/>
  <c r="I34" i="2"/>
  <c r="F15" i="2"/>
  <c r="C32" i="2"/>
  <c r="D32" i="2"/>
  <c r="F20" i="2"/>
  <c r="C37" i="2"/>
  <c r="F22" i="2"/>
  <c r="C39" i="2"/>
  <c r="F21" i="2"/>
  <c r="C38" i="2"/>
  <c r="F23" i="2"/>
  <c r="C40" i="2"/>
  <c r="AG47" i="2"/>
  <c r="O47" i="2"/>
  <c r="W47" i="2"/>
  <c r="AA47" i="2"/>
  <c r="AE47" i="2"/>
  <c r="AD47" i="2"/>
  <c r="E47" i="2"/>
  <c r="P47" i="2"/>
  <c r="R47" i="2"/>
  <c r="AH36" i="2"/>
  <c r="AH48" i="2"/>
  <c r="F47" i="2"/>
  <c r="Y36" i="2"/>
  <c r="R36" i="2"/>
  <c r="O36" i="2"/>
  <c r="I33" i="2"/>
  <c r="T47" i="2"/>
  <c r="U47" i="2"/>
  <c r="X47" i="2"/>
  <c r="AB47" i="2"/>
  <c r="S47" i="2"/>
  <c r="F34" i="2"/>
  <c r="AC34" i="2"/>
  <c r="C44" i="2"/>
  <c r="D44" i="2"/>
  <c r="D34" i="2"/>
  <c r="C46" i="2"/>
  <c r="D46" i="2"/>
  <c r="AI34" i="2"/>
  <c r="L47" i="2"/>
  <c r="AF47" i="2"/>
  <c r="D36" i="2"/>
  <c r="Q47" i="2"/>
  <c r="W36" i="2"/>
  <c r="J36" i="2"/>
  <c r="T36" i="2"/>
  <c r="J33" i="2"/>
  <c r="AH47" i="2"/>
  <c r="AD36" i="2"/>
  <c r="F36" i="2"/>
  <c r="K36" i="2"/>
  <c r="V36" i="2"/>
  <c r="AA36" i="2"/>
  <c r="AF36" i="2"/>
  <c r="H36" i="2"/>
  <c r="M36" i="2"/>
  <c r="C48" i="2"/>
  <c r="D48" i="2"/>
  <c r="M33" i="2"/>
  <c r="X33" i="2"/>
  <c r="V47" i="2"/>
  <c r="J47" i="2"/>
  <c r="K47" i="2"/>
  <c r="AC47" i="2"/>
  <c r="Y34" i="2"/>
  <c r="V34" i="2"/>
  <c r="S34" i="2"/>
  <c r="P34" i="2"/>
  <c r="Y47" i="2"/>
  <c r="H47" i="2"/>
  <c r="M47" i="2"/>
  <c r="G47" i="2"/>
  <c r="X36" i="2"/>
  <c r="L36" i="2"/>
  <c r="AC36" i="2"/>
  <c r="Q36" i="2"/>
  <c r="E36" i="2"/>
  <c r="AB36" i="2"/>
  <c r="P36" i="2"/>
  <c r="AG36" i="2"/>
  <c r="U36" i="2"/>
  <c r="T48" i="2"/>
  <c r="I36" i="2"/>
  <c r="Z36" i="2"/>
  <c r="N36" i="2"/>
  <c r="AE36" i="2"/>
  <c r="S36" i="2"/>
  <c r="G36" i="2"/>
  <c r="F48" i="2"/>
  <c r="R32" i="2"/>
  <c r="AF33" i="2"/>
  <c r="W33" i="2"/>
  <c r="Z33" i="2"/>
  <c r="E33" i="2"/>
  <c r="N47" i="2"/>
  <c r="I47" i="2"/>
  <c r="F32" i="2"/>
  <c r="V32" i="2"/>
  <c r="AA33" i="2"/>
  <c r="H33" i="2"/>
  <c r="R33" i="2"/>
  <c r="AH33" i="2"/>
  <c r="AH45" i="2"/>
  <c r="D33" i="2"/>
  <c r="S33" i="2"/>
  <c r="AC33" i="2"/>
  <c r="P33" i="2"/>
  <c r="T34" i="2"/>
  <c r="S46" i="2"/>
  <c r="AD34" i="2"/>
  <c r="AC46" i="2"/>
  <c r="K34" i="2"/>
  <c r="AA34" i="2"/>
  <c r="N34" i="2"/>
  <c r="X34" i="2"/>
  <c r="E34" i="2"/>
  <c r="U34" i="2"/>
  <c r="AF34" i="2"/>
  <c r="H34" i="2"/>
  <c r="H46" i="2"/>
  <c r="M34" i="2"/>
  <c r="R34" i="2"/>
  <c r="W34" i="2"/>
  <c r="AH34" i="2"/>
  <c r="J34" i="2"/>
  <c r="I46" i="2"/>
  <c r="O34" i="2"/>
  <c r="Z34" i="2"/>
  <c r="AE34" i="2"/>
  <c r="AD46" i="2"/>
  <c r="G34" i="2"/>
  <c r="L34" i="2"/>
  <c r="Q34" i="2"/>
  <c r="AB34" i="2"/>
  <c r="AB46" i="2"/>
  <c r="AG34" i="2"/>
  <c r="Z47" i="2"/>
  <c r="P32" i="2"/>
  <c r="AE32" i="2"/>
  <c r="AB32" i="2"/>
  <c r="O32" i="2"/>
  <c r="AG33" i="2"/>
  <c r="N33" i="2"/>
  <c r="O33" i="2"/>
  <c r="T33" i="2"/>
  <c r="Y33" i="2"/>
  <c r="AD33" i="2"/>
  <c r="F33" i="2"/>
  <c r="K33" i="2"/>
  <c r="V33" i="2"/>
  <c r="C45" i="2"/>
  <c r="D45" i="2"/>
  <c r="U33" i="2"/>
  <c r="AE33" i="2"/>
  <c r="G33" i="2"/>
  <c r="L33" i="2"/>
  <c r="Q33" i="2"/>
  <c r="AB33" i="2"/>
  <c r="Y32" i="2"/>
  <c r="AC32" i="2"/>
  <c r="AD32" i="2"/>
  <c r="Z32" i="2"/>
  <c r="AA32" i="2"/>
  <c r="W32" i="2"/>
  <c r="H32" i="2"/>
  <c r="AG32" i="2"/>
  <c r="K32" i="2"/>
  <c r="X32" i="2"/>
  <c r="T32" i="2"/>
  <c r="Q32" i="2"/>
  <c r="L32" i="2"/>
  <c r="E32" i="2"/>
  <c r="M32" i="2"/>
  <c r="N32" i="2"/>
  <c r="I32" i="2"/>
  <c r="U32" i="2"/>
  <c r="J32" i="2"/>
  <c r="AI32" i="2"/>
  <c r="S32" i="2"/>
  <c r="G32" i="2"/>
  <c r="AF32" i="2"/>
  <c r="AH32" i="2"/>
  <c r="C52" i="2"/>
  <c r="D52" i="2"/>
  <c r="AI40" i="2"/>
  <c r="C51" i="2"/>
  <c r="D51" i="2"/>
  <c r="AI39" i="2"/>
  <c r="C49" i="2"/>
  <c r="D49" i="2"/>
  <c r="AI37" i="2"/>
  <c r="C50" i="2"/>
  <c r="D50" i="2"/>
  <c r="AI38" i="2"/>
  <c r="E38" i="2"/>
  <c r="K38" i="2"/>
  <c r="Q38" i="2"/>
  <c r="W38" i="2"/>
  <c r="AC38" i="2"/>
  <c r="F38" i="2"/>
  <c r="L38" i="2"/>
  <c r="R38" i="2"/>
  <c r="X38" i="2"/>
  <c r="AD38" i="2"/>
  <c r="G38" i="2"/>
  <c r="M38" i="2"/>
  <c r="S38" i="2"/>
  <c r="Y38" i="2"/>
  <c r="AE38" i="2"/>
  <c r="H38" i="2"/>
  <c r="N38" i="2"/>
  <c r="T38" i="2"/>
  <c r="Z38" i="2"/>
  <c r="AF38" i="2"/>
  <c r="I38" i="2"/>
  <c r="O38" i="2"/>
  <c r="U38" i="2"/>
  <c r="AA38" i="2"/>
  <c r="AG38" i="2"/>
  <c r="J38" i="2"/>
  <c r="P38" i="2"/>
  <c r="V38" i="2"/>
  <c r="AB38" i="2"/>
  <c r="AH38" i="2"/>
  <c r="I40" i="2"/>
  <c r="AG40" i="2"/>
  <c r="V40" i="2"/>
  <c r="Q40" i="2"/>
  <c r="F40" i="2"/>
  <c r="J40" i="2"/>
  <c r="AH40" i="2"/>
  <c r="AD40" i="2"/>
  <c r="E40" i="2"/>
  <c r="AC40" i="2"/>
  <c r="X40" i="2"/>
  <c r="L40" i="2"/>
  <c r="G40" i="2"/>
  <c r="M40" i="2"/>
  <c r="S40" i="2"/>
  <c r="Y40" i="2"/>
  <c r="AE40" i="2"/>
  <c r="H40" i="2"/>
  <c r="N40" i="2"/>
  <c r="T40" i="2"/>
  <c r="Z40" i="2"/>
  <c r="AF40" i="2"/>
  <c r="O40" i="2"/>
  <c r="U40" i="2"/>
  <c r="AA40" i="2"/>
  <c r="P40" i="2"/>
  <c r="AB40" i="2"/>
  <c r="K40" i="2"/>
  <c r="W40" i="2"/>
  <c r="R40" i="2"/>
  <c r="J39" i="2"/>
  <c r="P39" i="2"/>
  <c r="AB39" i="2"/>
  <c r="E39" i="2"/>
  <c r="K39" i="2"/>
  <c r="Q39" i="2"/>
  <c r="AC39" i="2"/>
  <c r="S39" i="2"/>
  <c r="F39" i="2"/>
  <c r="L39" i="2"/>
  <c r="R39" i="2"/>
  <c r="X39" i="2"/>
  <c r="AD39" i="2"/>
  <c r="G39" i="2"/>
  <c r="M39" i="2"/>
  <c r="AE39" i="2"/>
  <c r="H39" i="2"/>
  <c r="N39" i="2"/>
  <c r="T39" i="2"/>
  <c r="Z39" i="2"/>
  <c r="AF39" i="2"/>
  <c r="I39" i="2"/>
  <c r="O39" i="2"/>
  <c r="U39" i="2"/>
  <c r="AA39" i="2"/>
  <c r="AG39" i="2"/>
  <c r="V39" i="2"/>
  <c r="AH39" i="2"/>
  <c r="W39" i="2"/>
  <c r="Y39" i="2"/>
  <c r="F37" i="2"/>
  <c r="L37" i="2"/>
  <c r="R37" i="2"/>
  <c r="X37" i="2"/>
  <c r="AD37" i="2"/>
  <c r="G37" i="2"/>
  <c r="M37" i="2"/>
  <c r="S37" i="2"/>
  <c r="Y37" i="2"/>
  <c r="AE37" i="2"/>
  <c r="H37" i="2"/>
  <c r="N37" i="2"/>
  <c r="T37" i="2"/>
  <c r="Z37" i="2"/>
  <c r="AF37" i="2"/>
  <c r="I37" i="2"/>
  <c r="O37" i="2"/>
  <c r="U37" i="2"/>
  <c r="AA37" i="2"/>
  <c r="AG37" i="2"/>
  <c r="J37" i="2"/>
  <c r="P37" i="2"/>
  <c r="V37" i="2"/>
  <c r="AB37" i="2"/>
  <c r="AH37" i="2"/>
  <c r="E37" i="2"/>
  <c r="K37" i="2"/>
  <c r="Q37" i="2"/>
  <c r="W37" i="2"/>
  <c r="AC37" i="2"/>
  <c r="D38" i="2"/>
  <c r="D37" i="2"/>
  <c r="D40" i="2"/>
  <c r="D39" i="2"/>
  <c r="AF46" i="2"/>
  <c r="H44" i="2"/>
  <c r="U46" i="2"/>
  <c r="J48" i="2"/>
  <c r="N44" i="2"/>
  <c r="L44" i="2"/>
  <c r="Z45" i="2"/>
  <c r="G48" i="2"/>
  <c r="I44" i="2"/>
  <c r="AG48" i="2"/>
  <c r="W44" i="2"/>
  <c r="AA48" i="2"/>
  <c r="AH46" i="2"/>
  <c r="H48" i="2"/>
  <c r="V48" i="2"/>
  <c r="W48" i="2"/>
  <c r="AA44" i="2"/>
  <c r="K44" i="2"/>
  <c r="AD48" i="2"/>
  <c r="O48" i="2"/>
  <c r="M48" i="2"/>
  <c r="I48" i="2"/>
  <c r="AB48" i="2"/>
  <c r="AE48" i="2"/>
  <c r="U48" i="2"/>
  <c r="E48" i="2"/>
  <c r="F46" i="2"/>
  <c r="E46" i="2"/>
  <c r="X48" i="2"/>
  <c r="F44" i="2"/>
  <c r="E44" i="2"/>
  <c r="L45" i="2"/>
  <c r="P48" i="2"/>
  <c r="L48" i="2"/>
  <c r="Z48" i="2"/>
  <c r="AC48" i="2"/>
  <c r="N48" i="2"/>
  <c r="Y48" i="2"/>
  <c r="Q48" i="2"/>
  <c r="K48" i="2"/>
  <c r="R44" i="2"/>
  <c r="P45" i="2"/>
  <c r="G45" i="2"/>
  <c r="E45" i="2"/>
  <c r="V46" i="2"/>
  <c r="F45" i="2"/>
  <c r="AE45" i="2"/>
  <c r="M45" i="2"/>
  <c r="O45" i="2"/>
  <c r="AG45" i="2"/>
  <c r="H45" i="2"/>
  <c r="AB45" i="2"/>
  <c r="AC45" i="2"/>
  <c r="W46" i="2"/>
  <c r="I45" i="2"/>
  <c r="R45" i="2"/>
  <c r="M46" i="2"/>
  <c r="K46" i="2"/>
  <c r="S48" i="2"/>
  <c r="AF48" i="2"/>
  <c r="V45" i="2"/>
  <c r="O46" i="2"/>
  <c r="W45" i="2"/>
  <c r="R48" i="2"/>
  <c r="J45" i="2"/>
  <c r="P46" i="2"/>
  <c r="AA46" i="2"/>
  <c r="T46" i="2"/>
  <c r="P44" i="2"/>
  <c r="V44" i="2"/>
  <c r="S45" i="2"/>
  <c r="Z46" i="2"/>
  <c r="AD44" i="2"/>
  <c r="R46" i="2"/>
  <c r="Q45" i="2"/>
  <c r="Y45" i="2"/>
  <c r="AF45" i="2"/>
  <c r="X46" i="2"/>
  <c r="J46" i="2"/>
  <c r="AA45" i="2"/>
  <c r="T45" i="2"/>
  <c r="X45" i="2"/>
  <c r="T44" i="2"/>
  <c r="N46" i="2"/>
  <c r="K45" i="2"/>
  <c r="AD45" i="2"/>
  <c r="Y46" i="2"/>
  <c r="AE44" i="2"/>
  <c r="O44" i="2"/>
  <c r="AG46" i="2"/>
  <c r="Q46" i="2"/>
  <c r="G46" i="2"/>
  <c r="L46" i="2"/>
  <c r="AE46" i="2"/>
  <c r="U45" i="2"/>
  <c r="N45" i="2"/>
  <c r="G44" i="2"/>
  <c r="Z44" i="2"/>
  <c r="Y44" i="2"/>
  <c r="M44" i="2"/>
  <c r="AH44" i="2"/>
  <c r="X44" i="2"/>
  <c r="Q44" i="2"/>
  <c r="U44" i="2"/>
  <c r="S44" i="2"/>
  <c r="J44" i="2"/>
  <c r="AC51" i="2"/>
  <c r="E50" i="2"/>
  <c r="Z50" i="2"/>
  <c r="H52" i="2"/>
  <c r="AG50" i="2"/>
  <c r="J50" i="2"/>
  <c r="AH52" i="2"/>
  <c r="V51" i="2"/>
  <c r="Y50" i="2"/>
  <c r="AG52" i="2"/>
  <c r="AF52" i="2"/>
  <c r="T52" i="2"/>
  <c r="AE50" i="2"/>
  <c r="M50" i="2"/>
  <c r="F50" i="2"/>
  <c r="AH50" i="2"/>
  <c r="V50" i="2"/>
  <c r="AG51" i="2"/>
  <c r="S52" i="2"/>
  <c r="AD50" i="2"/>
  <c r="AG49" i="2"/>
  <c r="AC50" i="2"/>
  <c r="AE49" i="2"/>
  <c r="AH51" i="2"/>
  <c r="AF51" i="2"/>
  <c r="K50" i="2"/>
  <c r="AB49" i="2"/>
  <c r="S50" i="2"/>
  <c r="O51" i="2"/>
  <c r="L50" i="2"/>
  <c r="AB52" i="2"/>
  <c r="Z49" i="2"/>
  <c r="AA50" i="2"/>
  <c r="Y52" i="2"/>
  <c r="AB50" i="2"/>
  <c r="R50" i="2"/>
  <c r="G52" i="2"/>
  <c r="R52" i="2"/>
  <c r="H49" i="2"/>
  <c r="Q49" i="2"/>
  <c r="T50" i="2"/>
  <c r="X50" i="2"/>
  <c r="N50" i="2"/>
  <c r="U50" i="2"/>
  <c r="AB51" i="2"/>
  <c r="AA51" i="2"/>
  <c r="U51" i="2"/>
  <c r="O49" i="2"/>
  <c r="K51" i="2"/>
  <c r="AA49" i="2"/>
  <c r="H50" i="2"/>
  <c r="AB44" i="2"/>
  <c r="AC44" i="2"/>
  <c r="M52" i="2"/>
  <c r="E51" i="2"/>
  <c r="O50" i="2"/>
  <c r="F51" i="2"/>
  <c r="AD51" i="2"/>
  <c r="N52" i="2"/>
  <c r="U49" i="2"/>
  <c r="J52" i="2"/>
  <c r="AA52" i="2"/>
  <c r="E52" i="2"/>
  <c r="AC52" i="2"/>
  <c r="K52" i="2"/>
  <c r="AD52" i="2"/>
  <c r="W51" i="2"/>
  <c r="F52" i="2"/>
  <c r="G50" i="2"/>
  <c r="Q52" i="2"/>
  <c r="L51" i="2"/>
  <c r="I52" i="2"/>
  <c r="P51" i="2"/>
  <c r="X52" i="2"/>
  <c r="Y49" i="2"/>
  <c r="I50" i="2"/>
  <c r="Z52" i="2"/>
  <c r="Q50" i="2"/>
  <c r="X49" i="2"/>
  <c r="N51" i="2"/>
  <c r="F49" i="2"/>
  <c r="V52" i="2"/>
  <c r="R51" i="2"/>
  <c r="M49" i="2"/>
  <c r="L49" i="2"/>
  <c r="G49" i="2"/>
  <c r="AF50" i="2"/>
  <c r="W50" i="2"/>
  <c r="N49" i="2"/>
  <c r="T49" i="2"/>
  <c r="I49" i="2"/>
  <c r="AH49" i="2"/>
  <c r="W49" i="2"/>
  <c r="AF49" i="2"/>
  <c r="W52" i="2"/>
  <c r="S49" i="2"/>
  <c r="E49" i="2"/>
  <c r="AD49" i="2"/>
  <c r="V49" i="2"/>
  <c r="R49" i="2"/>
  <c r="J49" i="2"/>
  <c r="K49" i="2"/>
  <c r="AC49" i="2"/>
  <c r="P49" i="2"/>
  <c r="L52" i="2"/>
  <c r="J51" i="2"/>
  <c r="I51" i="2"/>
  <c r="X51" i="2"/>
  <c r="AE51" i="2"/>
  <c r="M51" i="2"/>
  <c r="Q51" i="2"/>
  <c r="G51" i="2"/>
  <c r="H51" i="2"/>
  <c r="S51" i="2"/>
  <c r="T51" i="2"/>
  <c r="P50" i="2"/>
  <c r="Z51" i="2"/>
  <c r="Y51" i="2"/>
  <c r="AE52" i="2"/>
  <c r="U52" i="2"/>
  <c r="P52" i="2"/>
  <c r="O52" i="2"/>
  <c r="AF44" i="2"/>
  <c r="AG44" i="2"/>
</calcChain>
</file>

<file path=xl/sharedStrings.xml><?xml version="1.0" encoding="utf-8"?>
<sst xmlns="http://schemas.openxmlformats.org/spreadsheetml/2006/main" count="31" uniqueCount="31">
  <si>
    <t>Activity</t>
  </si>
  <si>
    <t>Start</t>
  </si>
  <si>
    <t>Window</t>
  </si>
  <si>
    <t>Offset</t>
  </si>
  <si>
    <t>Calc Window Start</t>
  </si>
  <si>
    <t>Id</t>
  </si>
  <si>
    <t>Series</t>
  </si>
  <si>
    <t>Activity Id</t>
  </si>
  <si>
    <t>Position</t>
  </si>
  <si>
    <t>*** This sheet should remain hidden ***</t>
  </si>
  <si>
    <t>Today:</t>
  </si>
  <si>
    <t>Current Day</t>
  </si>
  <si>
    <t>Window Activities:</t>
  </si>
  <si>
    <t>ACTIVITY</t>
  </si>
  <si>
    <t>START</t>
  </si>
  <si>
    <t>END</t>
  </si>
  <si>
    <t>NOTES</t>
  </si>
  <si>
    <t>PROJECT TIMELINE</t>
  </si>
  <si>
    <t>Project Start</t>
  </si>
  <si>
    <t>Milestone 1</t>
  </si>
  <si>
    <t>Milestone 2</t>
  </si>
  <si>
    <t>Milestone 3</t>
  </si>
  <si>
    <t>Milestone 4</t>
  </si>
  <si>
    <t>Milestone 5</t>
  </si>
  <si>
    <t>Milestone 6</t>
  </si>
  <si>
    <t>Milestone 7</t>
  </si>
  <si>
    <t>Milestone 10</t>
  </si>
  <si>
    <t xml:space="preserve">ENTER START DATE: </t>
  </si>
  <si>
    <t xml:space="preserve"> Milestone 8</t>
  </si>
  <si>
    <t>Draft Submission</t>
  </si>
  <si>
    <t>Final Submission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</si>
</sst>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yyyy"/>
  </numFmts>
  <fonts count="6"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20">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cellXfs>
  <cellStyles count="1">
    <cellStyle name="Normal" xfId="0" builtinId="0" customBuiltin="1"/>
  </cellStyles>
  <dxfs count="11">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7"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
          <c:y val="0.0"/>
          <c:w val="1.0"/>
          <c:h val="1.0"/>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c:formatCode>
                <c:ptCount val="30"/>
                <c:pt idx="0">
                  <c:v>42021.0</c:v>
                </c:pt>
                <c:pt idx="1">
                  <c:v>42022.0</c:v>
                </c:pt>
                <c:pt idx="2">
                  <c:v>42023.0</c:v>
                </c:pt>
                <c:pt idx="3">
                  <c:v>42024.0</c:v>
                </c:pt>
                <c:pt idx="4">
                  <c:v>42025.0</c:v>
                </c:pt>
                <c:pt idx="5">
                  <c:v>42026.0</c:v>
                </c:pt>
                <c:pt idx="6">
                  <c:v>42027.0</c:v>
                </c:pt>
                <c:pt idx="7">
                  <c:v>42028.0</c:v>
                </c:pt>
                <c:pt idx="8">
                  <c:v>42029.0</c:v>
                </c:pt>
                <c:pt idx="9">
                  <c:v>42030.0</c:v>
                </c:pt>
                <c:pt idx="10">
                  <c:v>42031.0</c:v>
                </c:pt>
                <c:pt idx="11">
                  <c:v>42032.0</c:v>
                </c:pt>
                <c:pt idx="12">
                  <c:v>42033.0</c:v>
                </c:pt>
                <c:pt idx="13">
                  <c:v>42034.0</c:v>
                </c:pt>
                <c:pt idx="14">
                  <c:v>42035.0</c:v>
                </c:pt>
                <c:pt idx="15">
                  <c:v>42036.0</c:v>
                </c:pt>
                <c:pt idx="16">
                  <c:v>42037.0</c:v>
                </c:pt>
                <c:pt idx="17">
                  <c:v>42038.0</c:v>
                </c:pt>
                <c:pt idx="18">
                  <c:v>42039.0</c:v>
                </c:pt>
                <c:pt idx="19">
                  <c:v>42040.0</c:v>
                </c:pt>
                <c:pt idx="20">
                  <c:v>42041.0</c:v>
                </c:pt>
                <c:pt idx="21">
                  <c:v>42042.0</c:v>
                </c:pt>
                <c:pt idx="22">
                  <c:v>42043.0</c:v>
                </c:pt>
                <c:pt idx="23">
                  <c:v>42044.0</c:v>
                </c:pt>
                <c:pt idx="24">
                  <c:v>42045.0</c:v>
                </c:pt>
                <c:pt idx="25">
                  <c:v>42046.0</c:v>
                </c:pt>
                <c:pt idx="26">
                  <c:v>42047.0</c:v>
                </c:pt>
                <c:pt idx="27">
                  <c:v>42048.0</c:v>
                </c:pt>
                <c:pt idx="28">
                  <c:v>42049.0</c:v>
                </c:pt>
                <c:pt idx="29">
                  <c:v>42050.0</c:v>
                </c:pt>
              </c:numCache>
            </c:numRef>
          </c:cat>
          <c:val>
            <c:numRef>
              <c:f>calcs!$E$32:$AH$32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5"/>
          <c:order val="1"/>
          <c:tx>
            <c:strRef>
              <c:f>calcs!$D$44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c:formatCode>
                <c:ptCount val="30"/>
                <c:pt idx="0">
                  <c:v>42021.0</c:v>
                </c:pt>
                <c:pt idx="1">
                  <c:v>42022.0</c:v>
                </c:pt>
                <c:pt idx="2">
                  <c:v>42023.0</c:v>
                </c:pt>
                <c:pt idx="3">
                  <c:v>42024.0</c:v>
                </c:pt>
                <c:pt idx="4">
                  <c:v>42025.0</c:v>
                </c:pt>
                <c:pt idx="5">
                  <c:v>42026.0</c:v>
                </c:pt>
                <c:pt idx="6">
                  <c:v>42027.0</c:v>
                </c:pt>
                <c:pt idx="7">
                  <c:v>42028.0</c:v>
                </c:pt>
                <c:pt idx="8">
                  <c:v>42029.0</c:v>
                </c:pt>
                <c:pt idx="9">
                  <c:v>42030.0</c:v>
                </c:pt>
                <c:pt idx="10">
                  <c:v>42031.0</c:v>
                </c:pt>
                <c:pt idx="11">
                  <c:v>42032.0</c:v>
                </c:pt>
                <c:pt idx="12">
                  <c:v>42033.0</c:v>
                </c:pt>
                <c:pt idx="13">
                  <c:v>42034.0</c:v>
                </c:pt>
                <c:pt idx="14">
                  <c:v>42035.0</c:v>
                </c:pt>
                <c:pt idx="15">
                  <c:v>42036.0</c:v>
                </c:pt>
                <c:pt idx="16">
                  <c:v>42037.0</c:v>
                </c:pt>
                <c:pt idx="17">
                  <c:v>42038.0</c:v>
                </c:pt>
                <c:pt idx="18">
                  <c:v>42039.0</c:v>
                </c:pt>
                <c:pt idx="19">
                  <c:v>42040.0</c:v>
                </c:pt>
                <c:pt idx="20">
                  <c:v>42041.0</c:v>
                </c:pt>
                <c:pt idx="21">
                  <c:v>42042.0</c:v>
                </c:pt>
                <c:pt idx="22">
                  <c:v>42043.0</c:v>
                </c:pt>
                <c:pt idx="23">
                  <c:v>42044.0</c:v>
                </c:pt>
                <c:pt idx="24">
                  <c:v>42045.0</c:v>
                </c:pt>
                <c:pt idx="25">
                  <c:v>42046.0</c:v>
                </c:pt>
                <c:pt idx="26">
                  <c:v>42047.0</c:v>
                </c:pt>
                <c:pt idx="27">
                  <c:v>42048.0</c:v>
                </c:pt>
                <c:pt idx="28">
                  <c:v>42049.0</c:v>
                </c:pt>
                <c:pt idx="29">
                  <c:v>42050.0</c:v>
                </c:pt>
              </c:numCache>
            </c:numRef>
          </c:cat>
          <c:val>
            <c:numRef>
              <c:f>calcs!$E$33:$AH$33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6"/>
          <c:order val="3"/>
          <c:tx>
            <c:strRef>
              <c:f>calcs!$D$45</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c:formatCode>
                <c:ptCount val="30"/>
                <c:pt idx="0">
                  <c:v>42021.0</c:v>
                </c:pt>
                <c:pt idx="1">
                  <c:v>42022.0</c:v>
                </c:pt>
                <c:pt idx="2">
                  <c:v>42023.0</c:v>
                </c:pt>
                <c:pt idx="3">
                  <c:v>42024.0</c:v>
                </c:pt>
                <c:pt idx="4">
                  <c:v>42025.0</c:v>
                </c:pt>
                <c:pt idx="5">
                  <c:v>42026.0</c:v>
                </c:pt>
                <c:pt idx="6">
                  <c:v>42027.0</c:v>
                </c:pt>
                <c:pt idx="7">
                  <c:v>42028.0</c:v>
                </c:pt>
                <c:pt idx="8">
                  <c:v>42029.0</c:v>
                </c:pt>
                <c:pt idx="9">
                  <c:v>42030.0</c:v>
                </c:pt>
                <c:pt idx="10">
                  <c:v>42031.0</c:v>
                </c:pt>
                <c:pt idx="11">
                  <c:v>42032.0</c:v>
                </c:pt>
                <c:pt idx="12">
                  <c:v>42033.0</c:v>
                </c:pt>
                <c:pt idx="13">
                  <c:v>42034.0</c:v>
                </c:pt>
                <c:pt idx="14">
                  <c:v>42035.0</c:v>
                </c:pt>
                <c:pt idx="15">
                  <c:v>42036.0</c:v>
                </c:pt>
                <c:pt idx="16">
                  <c:v>42037.0</c:v>
                </c:pt>
                <c:pt idx="17">
                  <c:v>42038.0</c:v>
                </c:pt>
                <c:pt idx="18">
                  <c:v>42039.0</c:v>
                </c:pt>
                <c:pt idx="19">
                  <c:v>42040.0</c:v>
                </c:pt>
                <c:pt idx="20">
                  <c:v>42041.0</c:v>
                </c:pt>
                <c:pt idx="21">
                  <c:v>42042.0</c:v>
                </c:pt>
                <c:pt idx="22">
                  <c:v>42043.0</c:v>
                </c:pt>
                <c:pt idx="23">
                  <c:v>42044.0</c:v>
                </c:pt>
                <c:pt idx="24">
                  <c:v>42045.0</c:v>
                </c:pt>
                <c:pt idx="25">
                  <c:v>42046.0</c:v>
                </c:pt>
                <c:pt idx="26">
                  <c:v>42047.0</c:v>
                </c:pt>
                <c:pt idx="27">
                  <c:v>42048.0</c:v>
                </c:pt>
                <c:pt idx="28">
                  <c:v>42049.0</c:v>
                </c:pt>
                <c:pt idx="29">
                  <c:v>42050.0</c:v>
                </c:pt>
              </c:numCache>
            </c:numRef>
          </c:cat>
          <c:val>
            <c:numRef>
              <c:f>calcs!$E$34:$AH$34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7"/>
          <c:order val="5"/>
          <c:tx>
            <c:strRef>
              <c:f>calcs!$D$46</c:f>
              <c:strCache>
                <c:ptCount val="1"/>
                <c:pt idx="0">
                  <c:v>#N/A</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calcs!$E$46:$AH$46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c:formatCode>
                <c:ptCount val="30"/>
                <c:pt idx="0">
                  <c:v>42021.0</c:v>
                </c:pt>
                <c:pt idx="1">
                  <c:v>42022.0</c:v>
                </c:pt>
                <c:pt idx="2">
                  <c:v>42023.0</c:v>
                </c:pt>
                <c:pt idx="3">
                  <c:v>42024.0</c:v>
                </c:pt>
                <c:pt idx="4">
                  <c:v>42025.0</c:v>
                </c:pt>
                <c:pt idx="5">
                  <c:v>42026.0</c:v>
                </c:pt>
                <c:pt idx="6">
                  <c:v>42027.0</c:v>
                </c:pt>
                <c:pt idx="7">
                  <c:v>42028.0</c:v>
                </c:pt>
                <c:pt idx="8">
                  <c:v>42029.0</c:v>
                </c:pt>
                <c:pt idx="9">
                  <c:v>42030.0</c:v>
                </c:pt>
                <c:pt idx="10">
                  <c:v>42031.0</c:v>
                </c:pt>
                <c:pt idx="11">
                  <c:v>42032.0</c:v>
                </c:pt>
                <c:pt idx="12">
                  <c:v>42033.0</c:v>
                </c:pt>
                <c:pt idx="13">
                  <c:v>42034.0</c:v>
                </c:pt>
                <c:pt idx="14">
                  <c:v>42035.0</c:v>
                </c:pt>
                <c:pt idx="15">
                  <c:v>42036.0</c:v>
                </c:pt>
                <c:pt idx="16">
                  <c:v>42037.0</c:v>
                </c:pt>
                <c:pt idx="17">
                  <c:v>42038.0</c:v>
                </c:pt>
                <c:pt idx="18">
                  <c:v>42039.0</c:v>
                </c:pt>
                <c:pt idx="19">
                  <c:v>42040.0</c:v>
                </c:pt>
                <c:pt idx="20">
                  <c:v>42041.0</c:v>
                </c:pt>
                <c:pt idx="21">
                  <c:v>42042.0</c:v>
                </c:pt>
                <c:pt idx="22">
                  <c:v>42043.0</c:v>
                </c:pt>
                <c:pt idx="23">
                  <c:v>42044.0</c:v>
                </c:pt>
                <c:pt idx="24">
                  <c:v>42045.0</c:v>
                </c:pt>
                <c:pt idx="25">
                  <c:v>42046.0</c:v>
                </c:pt>
                <c:pt idx="26">
                  <c:v>42047.0</c:v>
                </c:pt>
                <c:pt idx="27">
                  <c:v>42048.0</c:v>
                </c:pt>
                <c:pt idx="28">
                  <c:v>42049.0</c:v>
                </c:pt>
                <c:pt idx="29">
                  <c:v>42050.0</c:v>
                </c:pt>
              </c:numCache>
            </c:numRef>
          </c:cat>
          <c:val>
            <c:numRef>
              <c:f>calcs!$E$35:$AH$35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8"/>
          <c:order val="7"/>
          <c:tx>
            <c:strRef>
              <c:f>calcs!$D$47</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calcs!$E$47:$AH$47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c:formatCode>
                <c:ptCount val="30"/>
                <c:pt idx="0">
                  <c:v>42021.0</c:v>
                </c:pt>
                <c:pt idx="1">
                  <c:v>42022.0</c:v>
                </c:pt>
                <c:pt idx="2">
                  <c:v>42023.0</c:v>
                </c:pt>
                <c:pt idx="3">
                  <c:v>42024.0</c:v>
                </c:pt>
                <c:pt idx="4">
                  <c:v>42025.0</c:v>
                </c:pt>
                <c:pt idx="5">
                  <c:v>42026.0</c:v>
                </c:pt>
                <c:pt idx="6">
                  <c:v>42027.0</c:v>
                </c:pt>
                <c:pt idx="7">
                  <c:v>42028.0</c:v>
                </c:pt>
                <c:pt idx="8">
                  <c:v>42029.0</c:v>
                </c:pt>
                <c:pt idx="9">
                  <c:v>42030.0</c:v>
                </c:pt>
                <c:pt idx="10">
                  <c:v>42031.0</c:v>
                </c:pt>
                <c:pt idx="11">
                  <c:v>42032.0</c:v>
                </c:pt>
                <c:pt idx="12">
                  <c:v>42033.0</c:v>
                </c:pt>
                <c:pt idx="13">
                  <c:v>42034.0</c:v>
                </c:pt>
                <c:pt idx="14">
                  <c:v>42035.0</c:v>
                </c:pt>
                <c:pt idx="15">
                  <c:v>42036.0</c:v>
                </c:pt>
                <c:pt idx="16">
                  <c:v>42037.0</c:v>
                </c:pt>
                <c:pt idx="17">
                  <c:v>42038.0</c:v>
                </c:pt>
                <c:pt idx="18">
                  <c:v>42039.0</c:v>
                </c:pt>
                <c:pt idx="19">
                  <c:v>42040.0</c:v>
                </c:pt>
                <c:pt idx="20">
                  <c:v>42041.0</c:v>
                </c:pt>
                <c:pt idx="21">
                  <c:v>42042.0</c:v>
                </c:pt>
                <c:pt idx="22">
                  <c:v>42043.0</c:v>
                </c:pt>
                <c:pt idx="23">
                  <c:v>42044.0</c:v>
                </c:pt>
                <c:pt idx="24">
                  <c:v>42045.0</c:v>
                </c:pt>
                <c:pt idx="25">
                  <c:v>42046.0</c:v>
                </c:pt>
                <c:pt idx="26">
                  <c:v>42047.0</c:v>
                </c:pt>
                <c:pt idx="27">
                  <c:v>42048.0</c:v>
                </c:pt>
                <c:pt idx="28">
                  <c:v>42049.0</c:v>
                </c:pt>
                <c:pt idx="29">
                  <c:v>42050.0</c:v>
                </c:pt>
              </c:numCache>
            </c:numRef>
          </c:cat>
          <c:val>
            <c:numRef>
              <c:f>calcs!$E$36:$AH$36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9"/>
          <c:order val="9"/>
          <c:tx>
            <c:strRef>
              <c:f>calcs!$D$48</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calcs!$E$48:$AH$48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1"/>
          <c:order val="11"/>
          <c:tx>
            <c:strRef>
              <c:f>calcs!$D$49</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calcs!$E$49:$AH$49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3"/>
          <c:order val="13"/>
          <c:tx>
            <c:strRef>
              <c:f>calcs!$D$50</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4.300000000000001</c:v>
                </c:pt>
                <c:pt idx="1">
                  <c:v>4.300000000000001</c:v>
                </c:pt>
                <c:pt idx="2">
                  <c:v>4.300000000000001</c:v>
                </c:pt>
                <c:pt idx="3">
                  <c:v>4.300000000000001</c:v>
                </c:pt>
                <c:pt idx="4">
                  <c:v>4.300000000000001</c:v>
                </c:pt>
                <c:pt idx="5">
                  <c:v>4.300000000000001</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5"/>
          <c:order val="15"/>
          <c:tx>
            <c:strRef>
              <c:f>calcs!$D$51</c:f>
              <c:strCache>
                <c:ptCount val="1"/>
                <c:pt idx="0">
                  <c:v>MILESTONE 10</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calcs!$E$51:$AH$51</c:f>
              <c:numCache>
                <c:formatCode>General</c:formatCode>
                <c:ptCount val="30"/>
                <c:pt idx="0">
                  <c:v>#N/A</c:v>
                </c:pt>
                <c:pt idx="1">
                  <c:v>#N/A</c:v>
                </c:pt>
                <c:pt idx="2">
                  <c:v>#N/A</c:v>
                </c:pt>
                <c:pt idx="3">
                  <c:v>#N/A</c:v>
                </c:pt>
                <c:pt idx="4">
                  <c:v>#N/A</c:v>
                </c:pt>
                <c:pt idx="5">
                  <c:v>4.300000000000001</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#N/A</c:v>
                </c:pt>
                <c:pt idx="1">
                  <c:v>#N/A</c:v>
                </c:pt>
                <c:pt idx="2">
                  <c:v>#N/A</c:v>
                </c:pt>
                <c:pt idx="3">
                  <c:v>#N/A</c:v>
                </c:pt>
                <c:pt idx="4">
                  <c:v>#N/A</c:v>
                </c:pt>
                <c:pt idx="5">
                  <c:v>#N/A</c:v>
                </c:pt>
                <c:pt idx="6">
                  <c:v>3.300000000000001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7"/>
          <c:order val="17"/>
          <c:tx>
            <c:strRef>
              <c:f>calcs!$D$52</c:f>
              <c:strCache>
                <c:ptCount val="1"/>
                <c:pt idx="0">
                  <c:v>FINAL SUBMISSION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calcs!$E$52:$AH$52</c:f>
              <c:numCache>
                <c:formatCode>General</c:formatCode>
                <c:ptCount val="30"/>
                <c:pt idx="0">
                  <c:v>#N/A</c:v>
                </c:pt>
                <c:pt idx="1">
                  <c:v>#N/A</c:v>
                </c:pt>
                <c:pt idx="2">
                  <c:v>#N/A</c:v>
                </c:pt>
                <c:pt idx="3">
                  <c:v>#N/A</c:v>
                </c:pt>
                <c:pt idx="4">
                  <c:v>#N/A</c:v>
                </c:pt>
                <c:pt idx="5">
                  <c:v>#N/A</c:v>
                </c:pt>
                <c:pt idx="6">
                  <c:v>3.300000000000001</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8"/>
          <c:order val="18"/>
          <c:tx>
            <c:v>Today</c:v>
          </c:tx>
          <c:marker>
            <c:symbol val="none"/>
          </c:marker>
          <c:errBars>
            <c:errDir val="y"/>
            <c:errBarType val="both"/>
            <c:errValType val="fixedVal"/>
            <c:noEndCap val="0"/>
            <c:val val="10.0"/>
            <c:spPr>
              <a:ln w="263525">
                <a:solidFill>
                  <a:schemeClr val="bg1">
                    <a:lumMod val="95000"/>
                  </a:schemeClr>
                </a:solidFill>
              </a:ln>
            </c:spPr>
          </c:errBars>
          <c:val>
            <c:numRef>
              <c:f>calcs!$E$56:$AH$56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9"/>
          <c:order val="19"/>
          <c:tx>
            <c:strRef>
              <c:f>calcs!$D$58</c:f>
              <c:strCache>
                <c:ptCount val="1"/>
                <c:pt idx="0">
                  <c:v>Jan 2015</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0"/>
          <c:order val="20"/>
          <c:tx>
            <c:strRef>
              <c:f>calcs!$D$61</c:f>
              <c:strCache>
                <c:ptCount val="1"/>
                <c:pt idx="0">
                  <c:v>Feb 2015</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numCache>
            </c:numRef>
          </c:val>
          <c:smooth val="0"/>
        </c:ser>
        <c:ser>
          <c:idx val="21"/>
          <c:order val="21"/>
          <c:tx>
            <c:strRef>
              <c:f>calcs!$D$66</c:f>
              <c:strCache>
                <c:ptCount val="1"/>
                <c:pt idx="0">
                  <c:v>Feb 2015</c:v>
                </c:pt>
              </c:strCache>
            </c:strRef>
          </c:tx>
          <c:marker>
            <c:symbol val="none"/>
          </c:marker>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0.5</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2"/>
          <c:order val="22"/>
          <c:tx>
            <c:strRef>
              <c:f>calcs!$D$65</c:f>
              <c:strCache>
                <c:ptCount val="1"/>
                <c:pt idx="0">
                  <c:v>Jan 2015</c:v>
                </c:pt>
              </c:strCache>
            </c:strRef>
          </c:tx>
          <c:spPr>
            <a:ln w="209550" cap="sq"/>
          </c:spPr>
          <c:marker>
            <c:symbol val="none"/>
          </c:marker>
          <c:dPt>
            <c:idx val="2"/>
            <c:bubble3D val="0"/>
            <c:spPr>
              <a:ln w="28575" cap="sq"/>
            </c:spPr>
          </c:dPt>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4"/>
          <c:order val="23"/>
          <c:tx>
            <c:v>Day Dot Line</c:v>
          </c:tx>
          <c:spPr>
            <a:ln w="15875">
              <a:solidFill>
                <a:schemeClr val="tx2"/>
              </a:solidFill>
            </a:ln>
          </c:spPr>
          <c:marker>
            <c:symbol val="circle"/>
            <c:size val="5"/>
            <c:spPr>
              <a:solidFill>
                <a:schemeClr val="tx2"/>
              </a:solidFill>
              <a:ln>
                <a:noFill/>
              </a:ln>
            </c:spPr>
          </c:marker>
          <c:dLbls>
            <c:dLbl>
              <c:idx val="0"/>
              <c:layout/>
              <c:tx>
                <c:strRef>
                  <c:f>calcs!$E$72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{A04C9FA8-03AE-4970-B9B2-9985727E275B}</c15:txfldGUID>
                      <c15:f>calcs!$E$72</c15:f>
                      <c15:dlblFieldTableCache>
                        <c:ptCount val="1"/>
                        <c:pt idx="0">
                          <c:v>24</c:v>
                        </c:pt>
                      </c15:dlblFieldTableCache>
                    </c15:dlblFTEntry>
                  </c15:dlblFieldTable>
                  <c15:showDataLabelsRange val="0"/>
                </c:ext>
              </c:extLst>
            </c:dLbl>
            <c:dLbl>
              <c:idx val="1"/>
              <c:layout/>
              <c:tx>
                <c:strRef>
                  <c:f>calcs!$F$72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{9297E4D7-222C-4A2A-B5D0-5177C06BECDD}</c15:txfldGUID>
                      <c15:f>calcs!$F$72</c15:f>
                      <c15:dlblFieldTableCache>
                        <c:ptCount val="1"/>
                        <c:pt idx="0">
                          <c:v>25</c:v>
                        </c:pt>
                      </c15:dlblFieldTableCache>
                    </c15:dlblFTEntry>
                  </c15:dlblFieldTable>
                  <c15:showDataLabelsRange val="0"/>
                </c:ext>
              </c:extLst>
            </c:dLbl>
            <c:dLbl>
              <c:idx val="2"/>
              <c:layout/>
              <c:tx>
                <c:strRef>
                  <c:f>calcs!$G$72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{5EA3FE46-131C-4EBF-9681-8A88FA7BC9B5}</c15:txfldGUID>
                      <c15:f>calcs!$G$72</c15:f>
                      <c15:dlblFieldTableCache>
                        <c:ptCount val="1"/>
                        <c:pt idx="0">
                          <c:v>26</c:v>
                        </c:pt>
                      </c15:dlblFieldTableCache>
                    </c15:dlblFTEntry>
                  </c15:dlblFieldTable>
                  <c15:showDataLabelsRange val="0"/>
                </c:ext>
              </c:extLst>
            </c:dLbl>
            <c:dLbl>
              <c:idx val="3"/>
              <c:layout/>
              <c:tx>
                <c:strRef>
                  <c:f>calcs!$H$72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{5207DB4A-5FBA-43DA-92AE-B299181665EA}</c15:txfldGUID>
                      <c15:f>calcs!$H$72</c15:f>
                      <c15:dlblFieldTableCache>
                        <c:ptCount val="1"/>
                        <c:pt idx="0">
                          <c:v>27</c:v>
                        </c:pt>
                      </c15:dlblFieldTableCache>
                    </c15:dlblFTEntry>
                  </c15:dlblFieldTable>
                  <c15:showDataLabelsRange val="0"/>
                </c:ext>
              </c:extLst>
            </c:dLbl>
            <c:dLbl>
              <c:idx val="4"/>
              <c:layout/>
              <c:tx>
                <c:strRef>
                  <c:f>calcs!$I$72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{F96D41C0-2340-4DD4-81BD-AEA0C5282D86}</c15:txfldGUID>
                      <c15:f>calcs!$I$72</c15:f>
                      <c15:dlblFieldTableCache>
                        <c:ptCount val="1"/>
                        <c:pt idx="0">
                          <c:v>28</c:v>
                        </c:pt>
                      </c15:dlblFieldTableCache>
                    </c15:dlblFTEntry>
                  </c15:dlblFieldTable>
                  <c15:showDataLabelsRange val="0"/>
                </c:ext>
              </c:extLst>
            </c:dLbl>
            <c:dLbl>
              <c:idx val="5"/>
              <c:layout/>
              <c:tx>
                <c:strRef>
                  <c:f>calcs!$J$72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{8FC8F5B9-1C35-4BBB-B792-4385963F8387}</c15:txfldGUID>
                      <c15:f>calcs!$J$72</c15:f>
                      <c15:dlblFieldTableCache>
                        <c:ptCount val="1"/>
                        <c:pt idx="0">
                          <c:v>29</c:v>
                        </c:pt>
                      </c15:dlblFieldTableCache>
                    </c15:dlblFTEntry>
                  </c15:dlblFieldTable>
                  <c15:showDataLabelsRange val="0"/>
                </c:ext>
              </c:extLst>
            </c:dLbl>
            <c:dLbl>
              <c:idx val="6"/>
              <c:layout/>
              <c:tx>
                <c:strRef>
                  <c:f>calcs!$K$72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{3EE4B671-A757-46AA-A86B-7E65CE3818B7}</c15:txfldGUID>
                      <c15:f>calcs!$K$72</c15:f>
                      <c15:dlblFieldTableCache>
                        <c:ptCount val="1"/>
                        <c:pt idx="0">
                          <c:v>30</c:v>
                        </c:pt>
                      </c15:dlblFieldTableCache>
                    </c15:dlblFTEntry>
                  </c15:dlblFieldTable>
                  <c15:showDataLabelsRange val="0"/>
                </c:ext>
              </c:extLst>
            </c:dLbl>
            <c:dLbl>
              <c:idx val="7"/>
              <c:layout/>
              <c:tx>
                <c:strRef>
                  <c:f>calcs!$L$72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{DBFA9FF1-521F-437B-81E5-213995E1EB03}</c15:txfldGUID>
                      <c15:f>calcs!$L$72</c15:f>
                      <c15:dlblFieldTableCache>
                        <c:ptCount val="1"/>
                        <c:pt idx="0">
                          <c:v>01</c:v>
                        </c:pt>
                      </c15:dlblFieldTableCache>
                    </c15:dlblFTEntry>
                  </c15:dlblFieldTable>
                  <c15:showDataLabelsRange val="0"/>
                </c:ext>
              </c:extLst>
            </c:dLbl>
            <c:dLbl>
              <c:idx val="8"/>
              <c:layout/>
              <c:tx>
                <c:strRef>
                  <c:f>calcs!$M$72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{8F303B20-6224-438B-B4F9-FC7EBC1DAFE6}</c15:txfldGUID>
                      <c15:f>calcs!$M$72</c15:f>
                      <c15:dlblFieldTableCache>
                        <c:ptCount val="1"/>
                        <c:pt idx="0">
                          <c:v>02</c:v>
                        </c:pt>
                      </c15:dlblFieldTableCache>
                    </c15:dlblFTEntry>
                  </c15:dlblFieldTable>
                  <c15:showDataLabelsRange val="0"/>
                </c:ext>
              </c:extLst>
            </c:dLbl>
            <c:dLbl>
              <c:idx val="9"/>
              <c:layout/>
              <c:tx>
                <c:strRef>
                  <c:f>calcs!$N$72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{A718F0F5-16CD-42FF-9380-F794E8B4A466}</c15:txfldGUID>
                      <c15:f>calcs!$N$72</c15:f>
                      <c15:dlblFieldTableCache>
                        <c:ptCount val="1"/>
                        <c:pt idx="0">
                          <c:v>03</c:v>
                        </c:pt>
                      </c15:dlblFieldTableCache>
                    </c15:dlblFTEntry>
                  </c15:dlblFieldTable>
                  <c15:showDataLabelsRange val="0"/>
                </c:ext>
              </c:extLst>
            </c:dLbl>
            <c:dLbl>
              <c:idx val="10"/>
              <c:layout/>
              <c:tx>
                <c:strRef>
                  <c:f>calcs!$O$72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{1BB9AE83-9481-4DE6-975F-5C26906FD0DA}</c15:txfldGUID>
                      <c15:f>calcs!$O$72</c15:f>
                      <c15:dlblFieldTableCache>
                        <c:ptCount val="1"/>
                        <c:pt idx="0">
                          <c:v>04</c:v>
                        </c:pt>
                      </c15:dlblFieldTableCache>
                    </c15:dlblFTEntry>
                  </c15:dlblFieldTable>
                  <c15:showDataLabelsRange val="0"/>
                </c:ext>
              </c:extLst>
            </c:dLbl>
            <c:dLbl>
              <c:idx val="11"/>
              <c:layout/>
              <c:tx>
                <c:strRef>
                  <c:f>calcs!$P$72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{F77D1A24-AA8E-437F-965E-1BEBE699A579}</c15:txfldGUID>
                      <c15:f>calcs!$P$72</c15:f>
                      <c15:dlblFieldTableCache>
                        <c:ptCount val="1"/>
                        <c:pt idx="0">
                          <c:v>05</c:v>
                        </c:pt>
                      </c15:dlblFieldTableCache>
                    </c15:dlblFTEntry>
                  </c15:dlblFieldTable>
                  <c15:showDataLabelsRange val="0"/>
                </c:ext>
              </c:extLst>
            </c:dLbl>
            <c:dLbl>
              <c:idx val="12"/>
              <c:layout/>
              <c:tx>
                <c:strRef>
                  <c:f>calcs!$Q$72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{CADDCA9C-3E7C-42F4-8B2E-8E4AB150E4A8}</c15:txfldGUID>
                      <c15:f>calcs!$Q$72</c15:f>
                      <c15:dlblFieldTableCache>
                        <c:ptCount val="1"/>
                        <c:pt idx="0">
                          <c:v>06</c:v>
                        </c:pt>
                      </c15:dlblFieldTableCache>
                    </c15:dlblFTEntry>
                  </c15:dlblFieldTable>
                  <c15:showDataLabelsRange val="0"/>
                </c:ext>
              </c:extLst>
            </c:dLbl>
            <c:dLbl>
              <c:idx val="13"/>
              <c:layout/>
              <c:tx>
                <c:strRef>
                  <c:f>calcs!$R$72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{5706D7DF-7840-4999-9569-19965D0FC7AB}</c15:txfldGUID>
                      <c15:f>calcs!$R$72</c15:f>
                      <c15:dlblFieldTableCache>
                        <c:ptCount val="1"/>
                        <c:pt idx="0">
                          <c:v>07</c:v>
                        </c:pt>
                      </c15:dlblFieldTableCache>
                    </c15:dlblFTEntry>
                  </c15:dlblFieldTable>
                  <c15:showDataLabelsRange val="0"/>
                </c:ext>
              </c:extLst>
            </c:dLbl>
            <c:dLbl>
              <c:idx val="14"/>
              <c:layout/>
              <c:tx>
                <c:strRef>
                  <c:f>calcs!$S$72</c:f>
                  <c:strCache>
                    <c:ptCount val="1"/>
                    <c:pt idx="0">
                      <c:v>31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{2B06A17D-F70B-4061-82CE-C2A33C339F74}</c15:txfldGUID>
                      <c15:f>calcs!$S$72</c15:f>
                      <c15:dlblFieldTableCache>
                        <c:ptCount val="1"/>
                        <c:pt idx="0">
                          <c:v>08</c:v>
                        </c:pt>
                      </c15:dlblFieldTableCache>
                    </c15:dlblFTEntry>
                  </c15:dlblFieldTable>
                  <c15:showDataLabelsRange val="0"/>
                </c:ext>
              </c:extLst>
            </c:dLbl>
            <c:dLbl>
              <c:idx val="15"/>
              <c:layout/>
              <c:tx>
                <c:strRef>
                  <c:f>calcs!$T$72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{313F01DA-26B1-4425-BA92-6399651BDC36}</c15:txfldGUID>
                      <c15:f>calcs!$T$72</c15:f>
                      <c15:dlblFieldTableCache>
                        <c:ptCount val="1"/>
                        <c:pt idx="0">
                          <c:v>09</c:v>
                        </c:pt>
                      </c15:dlblFieldTableCache>
                    </c15:dlblFTEntry>
                  </c15:dlblFieldTable>
                  <c15:showDataLabelsRange val="0"/>
                </c:ext>
              </c:extLst>
            </c:dLbl>
            <c:dLbl>
              <c:idx val="16"/>
              <c:layout/>
              <c:tx>
                <c:strRef>
                  <c:f>calcs!$U$72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{3A47EA3D-D4EF-4F9B-812A-7106E360AAF6}</c15:txfldGUID>
                      <c15:f>calcs!$U$72</c15:f>
                      <c15:dlblFieldTableCache>
                        <c:ptCount val="1"/>
                        <c:pt idx="0">
                          <c:v>10</c:v>
                        </c:pt>
                      </c15:dlblFieldTableCache>
                    </c15:dlblFTEntry>
                  </c15:dlblFieldTable>
                  <c15:showDataLabelsRange val="0"/>
                </c:ext>
              </c:extLst>
            </c:dLbl>
            <c:dLbl>
              <c:idx val="17"/>
              <c:layout/>
              <c:tx>
                <c:strRef>
                  <c:f>calcs!$V$72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{E240FB80-9D99-4191-8D0B-63D43E546438}</c15:txfldGUID>
                      <c15:f>calcs!$V$72</c15:f>
                      <c15:dlblFieldTableCache>
                        <c:ptCount val="1"/>
                        <c:pt idx="0">
                          <c:v>11</c:v>
                        </c:pt>
                      </c15:dlblFieldTableCache>
                    </c15:dlblFTEntry>
                  </c15:dlblFieldTable>
                  <c15:showDataLabelsRange val="0"/>
                </c:ext>
              </c:extLst>
            </c:dLbl>
            <c:dLbl>
              <c:idx val="18"/>
              <c:layout/>
              <c:tx>
                <c:strRef>
                  <c:f>calcs!$W$72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{E47C7F24-3DD1-4CFF-8899-AB3327E19A67}</c15:txfldGUID>
                      <c15:f>calcs!$W$72</c15:f>
                      <c15:dlblFieldTableCache>
                        <c:ptCount val="1"/>
                        <c:pt idx="0">
                          <c:v>12</c:v>
                        </c:pt>
                      </c15:dlblFieldTableCache>
                    </c15:dlblFTEntry>
                  </c15:dlblFieldTable>
                  <c15:showDataLabelsRange val="0"/>
                </c:ext>
              </c:extLst>
            </c:dLbl>
            <c:dLbl>
              <c:idx val="19"/>
              <c:layout/>
              <c:tx>
                <c:strRef>
                  <c:f>calcs!$X$72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{2E513DC4-4AB4-4D18-BEB3-20D9ABA40CD4}</c15:txfldGUID>
                      <c15:f>calcs!$X$72</c15:f>
                      <c15:dlblFieldTableCache>
                        <c:ptCount val="1"/>
                        <c:pt idx="0">
                          <c:v>13</c:v>
                        </c:pt>
                      </c15:dlblFieldTableCache>
                    </c15:dlblFTEntry>
                  </c15:dlblFieldTable>
                  <c15:showDataLabelsRange val="0"/>
                </c:ext>
              </c:extLst>
            </c:dLbl>
            <c:dLbl>
              <c:idx val="20"/>
              <c:layout/>
              <c:tx>
                <c:strRef>
                  <c:f>calcs!$Y$72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{8F4BF082-73D1-4C26-8A08-D89A5EA403F0}</c15:txfldGUID>
                      <c15:f>calcs!$Y$72</c15:f>
                      <c15:dlblFieldTableCache>
                        <c:ptCount val="1"/>
                        <c:pt idx="0">
                          <c:v>14</c:v>
                        </c:pt>
                      </c15:dlblFieldTableCache>
                    </c15:dlblFTEntry>
                  </c15:dlblFieldTable>
                  <c15:showDataLabelsRange val="0"/>
                </c:ext>
              </c:extLst>
            </c:dLbl>
            <c:dLbl>
              <c:idx val="21"/>
              <c:layout/>
              <c:tx>
                <c:strRef>
                  <c:f>calcs!$Z$72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{4762123C-AEFD-4097-8962-EB6113664FDC}</c15:txfldGUID>
                      <c15:f>calcs!$Z$72</c15:f>
                      <c15:dlblFieldTableCache>
                        <c:ptCount val="1"/>
                        <c:pt idx="0">
                          <c:v>15</c:v>
                        </c:pt>
                      </c15:dlblFieldTableCache>
                    </c15:dlblFTEntry>
                  </c15:dlblFieldTable>
                  <c15:showDataLabelsRange val="0"/>
                </c:ext>
              </c:extLst>
            </c:dLbl>
            <c:dLbl>
              <c:idx val="22"/>
              <c:layout/>
              <c:tx>
                <c:strRef>
                  <c:f>calcs!$AA$72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{D5F85ADD-388A-4B48-B581-6D8877FA525E}</c15:txfldGUID>
                      <c15:f>calcs!$AA$72</c15:f>
                      <c15:dlblFieldTableCache>
                        <c:ptCount val="1"/>
                        <c:pt idx="0">
                          <c:v>16</c:v>
                        </c:pt>
                      </c15:dlblFieldTableCache>
                    </c15:dlblFTEntry>
                  </c15:dlblFieldTable>
                  <c15:showDataLabelsRange val="0"/>
                </c:ext>
              </c:extLst>
            </c:dLbl>
            <c:dLbl>
              <c:idx val="23"/>
              <c:layout/>
              <c:tx>
                <c:strRef>
                  <c:f>calcs!$AB$72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{2D8C15DE-1DE0-4A34-8200-5DEF99579205}</c15:txfldGUID>
                      <c15:f>calcs!$AB$72</c15:f>
                      <c15:dlblFieldTableCache>
                        <c:ptCount val="1"/>
                        <c:pt idx="0">
                          <c:v>17</c:v>
                        </c:pt>
                      </c15:dlblFieldTableCache>
                    </c15:dlblFTEntry>
                  </c15:dlblFieldTable>
                  <c15:showDataLabelsRange val="0"/>
                </c:ext>
              </c:extLst>
            </c:dLbl>
            <c:dLbl>
              <c:idx val="24"/>
              <c:layout/>
              <c:tx>
                <c:strRef>
                  <c:f>calcs!$AC$72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{E5994BCD-BF75-4952-A169-4DF6382C3920}</c15:txfldGUID>
                      <c15:f>calcs!$AC$72</c15:f>
                      <c15:dlblFieldTableCache>
                        <c:ptCount val="1"/>
                        <c:pt idx="0">
                          <c:v>18</c:v>
                        </c:pt>
                      </c15:dlblFieldTableCache>
                    </c15:dlblFTEntry>
                  </c15:dlblFieldTable>
                  <c15:showDataLabelsRange val="0"/>
                </c:ext>
              </c:extLst>
            </c:dLbl>
            <c:dLbl>
              <c:idx val="25"/>
              <c:layout/>
              <c:tx>
                <c:strRef>
                  <c:f>calcs!$AD$72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{F4152F62-F238-4314-98C2-3FD55FA6873F}</c15:txfldGUID>
                      <c15:f>calcs!$AD$72</c15:f>
                      <c15:dlblFieldTableCache>
                        <c:ptCount val="1"/>
                        <c:pt idx="0">
                          <c:v>19</c:v>
                        </c:pt>
                      </c15:dlblFieldTableCache>
                    </c15:dlblFTEntry>
                  </c15:dlblFieldTable>
                  <c15:showDataLabelsRange val="0"/>
                </c:ext>
              </c:extLst>
            </c:dLbl>
            <c:dLbl>
              <c:idx val="26"/>
              <c:layout/>
              <c:tx>
                <c:strRef>
                  <c:f>calcs!$AE$72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{8C8D4795-50D2-4FE5-9D2E-333429A1F97E}</c15:txfldGUID>
                      <c15:f>calcs!$AE$72</c15:f>
                      <c15:dlblFieldTableCache>
                        <c:ptCount val="1"/>
                        <c:pt idx="0">
                          <c:v>20</c:v>
                        </c:pt>
                      </c15:dlblFieldTableCache>
                    </c15:dlblFTEntry>
                  </c15:dlblFieldTable>
                  <c15:showDataLabelsRange val="0"/>
                </c:ext>
              </c:extLst>
            </c:dLbl>
            <c:dLbl>
              <c:idx val="27"/>
              <c:layout/>
              <c:tx>
                <c:strRef>
                  <c:f>calcs!$AF$72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{6EB0D07A-8A63-457D-BCA4-D2BD9943FEE5}</c15:txfldGUID>
                      <c15:f>calcs!$AF$72</c15:f>
                      <c15:dlblFieldTableCache>
                        <c:ptCount val="1"/>
                        <c:pt idx="0">
                          <c:v>21</c:v>
                        </c:pt>
                      </c15:dlblFieldTableCache>
                    </c15:dlblFTEntry>
                  </c15:dlblFieldTable>
                  <c15:showDataLabelsRange val="0"/>
                </c:ext>
              </c:extLst>
            </c:dLbl>
            <c:dLbl>
              <c:idx val="28"/>
              <c:layout/>
              <c:tx>
                <c:strRef>
                  <c:f>calcs!$AG$72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{DF59E2C3-B5FD-4CDA-B63B-5F4F582C4AA4}</c15:txfldGUID>
                      <c15:f>calcs!$AG$72</c15:f>
                      <c15:dlblFieldTableCache>
                        <c:ptCount val="1"/>
                        <c:pt idx="0">
                          <c:v>22</c:v>
                        </c:pt>
                      </c15:dlblFieldTableCache>
                    </c15:dlblFTEntry>
                  </c15:dlblFieldTable>
                  <c15:showDataLabelsRange val="0"/>
                </c:ext>
              </c:extLst>
            </c:dLbl>
            <c:dLbl>
              <c:idx val="29"/>
              <c:layout/>
              <c:tx>
                <c:strRef>
                  <c:f>calcs!$AH$72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{AD026461-ADF1-4401-997D-A74AA9629F64}</c15:txfldGUID>
                      <c15:f>calcs!$AH$72</c15:f>
                      <c15:dlblFieldTableCache>
                        <c:ptCount val="1"/>
                        <c:pt idx="0">
                          <c:v>23</c:v>
                        </c:pt>
                      </c15:dlblFieldTableCache>
                    </c15:dlblFTEntry>
                  </c15:dlblFieldTable>
                  <c15:showDataLabelsRange val="0"/>
                </c:ext>
              </c:extLst>
            </c:dLbl>
            <c:spPr>
              <a:noFill/>
              <a:ln>
                <a:noFill/>
              </a:ln>
              <a:effectLst/>
            </c:spPr>
            <c:txPr>
              <a:bodyPr/>
              <a:lstStyle/>
              <a:p>
                <a:pPr>
                  <a:defRPr sz="75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3"/>
          <c:order val="24"/>
          <c:tx>
            <c:v>Day Dot Line For Text Labels</c:v>
          </c:tx>
          <c:spPr>
            <a:ln>
              <a:noFill/>
            </a:ln>
          </c:spPr>
          <c:marker>
            <c:symbol val="none"/>
          </c:marker>
          <c:dLbls>
            <c:dLbl>
              <c:idx val="0"/>
              <c:layout/>
              <c:tx>
                <c:strRef>
                  <c:f>calcs!$E$70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{FE0949A6-D84E-40C0-96F1-C9ED99813A29}</c15:txfldGUID>
                      <c15:f>calcs!$E$70</c15:f>
                      <c15:dlblFieldTableCache>
                        <c:ptCount val="1"/>
                        <c:pt idx="0">
                          <c:v>SUN</c:v>
                        </c:pt>
                      </c15:dlblFieldTableCache>
                    </c15:dlblFTEntry>
                  </c15:dlblFieldTable>
                  <c15:showDataLabelsRange val="0"/>
                </c:ext>
              </c:extLst>
            </c:dLbl>
            <c:dLbl>
              <c:idx val="1"/>
              <c:layout/>
              <c:tx>
                <c:strRef>
                  <c:f>calcs!$F$70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{A4E76EAB-7072-4FE8-9459-014008B0F439}</c15:txfldGUID>
                      <c15:f>calcs!$F$70</c15:f>
                      <c15:dlblFieldTableCache>
                        <c:ptCount val="1"/>
                        <c:pt idx="0">
                          <c:v>MON</c:v>
                        </c:pt>
                      </c15:dlblFieldTableCache>
                    </c15:dlblFTEntry>
                  </c15:dlblFieldTable>
                  <c15:showDataLabelsRange val="0"/>
                </c:ext>
              </c:extLst>
            </c:dLbl>
            <c:dLbl>
              <c:idx val="2"/>
              <c:layout/>
              <c:tx>
                <c:strRef>
                  <c:f>calcs!$G$70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{E74827C4-79DA-47A1-A21C-52CA100DE2E8}</c15:txfldGUID>
                      <c15:f>calcs!$G$70</c15:f>
                      <c15:dlblFieldTableCache>
                        <c:ptCount val="1"/>
                        <c:pt idx="0">
                          <c:v>TUE</c:v>
                        </c:pt>
                      </c15:dlblFieldTableCache>
                    </c15:dlblFTEntry>
                  </c15:dlblFieldTable>
                  <c15:showDataLabelsRange val="0"/>
                </c:ext>
              </c:extLst>
            </c:dLbl>
            <c:dLbl>
              <c:idx val="3"/>
              <c:layout/>
              <c:tx>
                <c:strRef>
                  <c:f>calcs!$H$70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{A131065B-DB92-4196-B784-09F57BCD3806}</c15:txfldGUID>
                      <c15:f>calcs!$H$70</c15:f>
                      <c15:dlblFieldTableCache>
                        <c:ptCount val="1"/>
                        <c:pt idx="0">
                          <c:v>WED</c:v>
                        </c:pt>
                      </c15:dlblFieldTableCache>
                    </c15:dlblFTEntry>
                  </c15:dlblFieldTable>
                  <c15:showDataLabelsRange val="0"/>
                </c:ext>
              </c:extLst>
            </c:dLbl>
            <c:dLbl>
              <c:idx val="4"/>
              <c:layout/>
              <c:tx>
                <c:strRef>
                  <c:f>calcs!$I$70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{DC722FED-F455-4211-833C-7958698B9789}</c15:txfldGUID>
                      <c15:f>calcs!$I$70</c15:f>
                      <c15:dlblFieldTableCache>
                        <c:ptCount val="1"/>
                        <c:pt idx="0">
                          <c:v>THU</c:v>
                        </c:pt>
                      </c15:dlblFieldTableCache>
                    </c15:dlblFTEntry>
                  </c15:dlblFieldTable>
                  <c15:showDataLabelsRange val="0"/>
                </c:ext>
              </c:extLst>
            </c:dLbl>
            <c:dLbl>
              <c:idx val="5"/>
              <c:layout/>
              <c:tx>
                <c:strRef>
                  <c:f>calcs!$J$70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{7BF967FC-548C-4EE3-8F28-6F83E73C39AD}</c15:txfldGUID>
                      <c15:f>calcs!$J$70</c15:f>
                      <c15:dlblFieldTableCache>
                        <c:ptCount val="1"/>
                        <c:pt idx="0">
                          <c:v>FRI</c:v>
                        </c:pt>
                      </c15:dlblFieldTableCache>
                    </c15:dlblFTEntry>
                  </c15:dlblFieldTable>
                  <c15:showDataLabelsRange val="0"/>
                </c:ext>
              </c:extLst>
            </c:dLbl>
            <c:dLbl>
              <c:idx val="6"/>
              <c:layout/>
              <c:tx>
                <c:strRef>
                  <c:f>calcs!$K$70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{EBF40224-2894-40F1-8F78-F834D1F28972}</c15:txfldGUID>
                      <c15:f>calcs!$K$70</c15:f>
                      <c15:dlblFieldTableCache>
                        <c:ptCount val="1"/>
                        <c:pt idx="0">
                          <c:v>SAT</c:v>
                        </c:pt>
                      </c15:dlblFieldTableCache>
                    </c15:dlblFTEntry>
                  </c15:dlblFieldTable>
                  <c15:showDataLabelsRange val="0"/>
                </c:ext>
              </c:extLst>
            </c:dLbl>
            <c:dLbl>
              <c:idx val="7"/>
              <c:layout/>
              <c:tx>
                <c:strRef>
                  <c:f>calcs!$L$70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{ABC1622C-7DCB-4752-B0D1-8835FCA97B76}</c15:txfldGUID>
                      <c15:f>calcs!$L$70</c15:f>
                      <c15:dlblFieldTableCache>
                        <c:ptCount val="1"/>
                        <c:pt idx="0">
                          <c:v>SUN</c:v>
                        </c:pt>
                      </c15:dlblFieldTableCache>
                    </c15:dlblFTEntry>
                  </c15:dlblFieldTable>
                  <c15:showDataLabelsRange val="0"/>
                </c:ext>
              </c:extLst>
            </c:dLbl>
            <c:dLbl>
              <c:idx val="8"/>
              <c:layout/>
              <c:tx>
                <c:strRef>
                  <c:f>calcs!$M$70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{CEC66295-404E-487C-9904-A46FCB2E4D20}</c15:txfldGUID>
                      <c15:f>calcs!$M$70</c15:f>
                      <c15:dlblFieldTableCache>
                        <c:ptCount val="1"/>
                        <c:pt idx="0">
                          <c:v>MON</c:v>
                        </c:pt>
                      </c15:dlblFieldTableCache>
                    </c15:dlblFTEntry>
                  </c15:dlblFieldTable>
                  <c15:showDataLabelsRange val="0"/>
                </c:ext>
              </c:extLst>
            </c:dLbl>
            <c:dLbl>
              <c:idx val="9"/>
              <c:layout/>
              <c:tx>
                <c:strRef>
                  <c:f>calcs!$N$70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{5B0DC092-7AAB-4E33-9B3E-F8215C0BD312}</c15:txfldGUID>
                      <c15:f>calcs!$N$70</c15:f>
                      <c15:dlblFieldTableCache>
                        <c:ptCount val="1"/>
                        <c:pt idx="0">
                          <c:v>TUE</c:v>
                        </c:pt>
                      </c15:dlblFieldTableCache>
                    </c15:dlblFTEntry>
                  </c15:dlblFieldTable>
                  <c15:showDataLabelsRange val="0"/>
                </c:ext>
              </c:extLst>
            </c:dLbl>
            <c:dLbl>
              <c:idx val="10"/>
              <c:layout/>
              <c:tx>
                <c:strRef>
                  <c:f>calcs!$O$70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{3350B144-4CBA-46E5-B271-8EDF15C5B794}</c15:txfldGUID>
                      <c15:f>calcs!$O$70</c15:f>
                      <c15:dlblFieldTableCache>
                        <c:ptCount val="1"/>
                        <c:pt idx="0">
                          <c:v>WED</c:v>
                        </c:pt>
                      </c15:dlblFieldTableCache>
                    </c15:dlblFTEntry>
                  </c15:dlblFieldTable>
                  <c15:showDataLabelsRange val="0"/>
                </c:ext>
              </c:extLst>
            </c:dLbl>
            <c:dLbl>
              <c:idx val="11"/>
              <c:layout/>
              <c:tx>
                <c:strRef>
                  <c:f>calcs!$P$70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{82832254-5CFB-48A3-A432-5FCCFB9EEF9B}</c15:txfldGUID>
                      <c15:f>calcs!$P$70</c15:f>
                      <c15:dlblFieldTableCache>
                        <c:ptCount val="1"/>
                        <c:pt idx="0">
                          <c:v>THU</c:v>
                        </c:pt>
                      </c15:dlblFieldTableCache>
                    </c15:dlblFTEntry>
                  </c15:dlblFieldTable>
                  <c15:showDataLabelsRange val="0"/>
                </c:ext>
              </c:extLst>
            </c:dLbl>
            <c:dLbl>
              <c:idx val="12"/>
              <c:layout/>
              <c:tx>
                <c:strRef>
                  <c:f>calcs!$Q$70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{D7723B1D-E15C-4400-8E9E-301379167040}</c15:txfldGUID>
                      <c15:f>calcs!$Q$70</c15:f>
                      <c15:dlblFieldTableCache>
                        <c:ptCount val="1"/>
                        <c:pt idx="0">
                          <c:v>FRI</c:v>
                        </c:pt>
                      </c15:dlblFieldTableCache>
                    </c15:dlblFTEntry>
                  </c15:dlblFieldTable>
                  <c15:showDataLabelsRange val="0"/>
                </c:ext>
              </c:extLst>
            </c:dLbl>
            <c:dLbl>
              <c:idx val="13"/>
              <c:layout/>
              <c:tx>
                <c:strRef>
                  <c:f>calcs!$R$70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{D80C456A-961F-4177-A60A-7361AD9C7D09}</c15:txfldGUID>
                      <c15:f>calcs!$R$70</c15:f>
                      <c15:dlblFieldTableCache>
                        <c:ptCount val="1"/>
                        <c:pt idx="0">
                          <c:v>SAT</c:v>
                        </c:pt>
                      </c15:dlblFieldTableCache>
                    </c15:dlblFTEntry>
                  </c15:dlblFieldTable>
                  <c15:showDataLabelsRange val="0"/>
                </c:ext>
              </c:extLst>
            </c:dLbl>
            <c:dLbl>
              <c:idx val="14"/>
              <c:layout/>
              <c:tx>
                <c:strRef>
                  <c:f>calcs!$S$70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{109908EB-B74E-4D81-BCA9-848870B134F1}</c15:txfldGUID>
                      <c15:f>calcs!$S$70</c15:f>
                      <c15:dlblFieldTableCache>
                        <c:ptCount val="1"/>
                        <c:pt idx="0">
                          <c:v>SUN</c:v>
                        </c:pt>
                      </c15:dlblFieldTableCache>
                    </c15:dlblFTEntry>
                  </c15:dlblFieldTable>
                  <c15:showDataLabelsRange val="0"/>
                </c:ext>
              </c:extLst>
            </c:dLbl>
            <c:dLbl>
              <c:idx val="15"/>
              <c:layout/>
              <c:tx>
                <c:strRef>
                  <c:f>calcs!$T$70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{6E23D612-DB18-4076-BFEA-F05FBE8416FA}</c15:txfldGUID>
                      <c15:f>calcs!$T$70</c15:f>
                      <c15:dlblFieldTableCache>
                        <c:ptCount val="1"/>
                        <c:pt idx="0">
                          <c:v>MON</c:v>
                        </c:pt>
                      </c15:dlblFieldTableCache>
                    </c15:dlblFTEntry>
                  </c15:dlblFieldTable>
                  <c15:showDataLabelsRange val="0"/>
                </c:ext>
              </c:extLst>
            </c:dLbl>
            <c:dLbl>
              <c:idx val="16"/>
              <c:layout/>
              <c:tx>
                <c:strRef>
                  <c:f>calcs!$U$70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{12F56CD2-F2C3-4FE9-B7A4-232BC4560EF8}</c15:txfldGUID>
                      <c15:f>calcs!$U$70</c15:f>
                      <c15:dlblFieldTableCache>
                        <c:ptCount val="1"/>
                        <c:pt idx="0">
                          <c:v>TUE</c:v>
                        </c:pt>
                      </c15:dlblFieldTableCache>
                    </c15:dlblFTEntry>
                  </c15:dlblFieldTable>
                  <c15:showDataLabelsRange val="0"/>
                </c:ext>
              </c:extLst>
            </c:dLbl>
            <c:dLbl>
              <c:idx val="17"/>
              <c:layout/>
              <c:tx>
                <c:strRef>
                  <c:f>calcs!$V$70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{3760F805-E192-42AD-9952-E2BF37F7B120}</c15:txfldGUID>
                      <c15:f>calcs!$V$70</c15:f>
                      <c15:dlblFieldTableCache>
                        <c:ptCount val="1"/>
                        <c:pt idx="0">
                          <c:v>WED</c:v>
                        </c:pt>
                      </c15:dlblFieldTableCache>
                    </c15:dlblFTEntry>
                  </c15:dlblFieldTable>
                  <c15:showDataLabelsRange val="0"/>
                </c:ext>
              </c:extLst>
            </c:dLbl>
            <c:dLbl>
              <c:idx val="18"/>
              <c:layout/>
              <c:tx>
                <c:strRef>
                  <c:f>calcs!$W$70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{4326552A-DCE0-4FE6-A7FD-6553BC485516}</c15:txfldGUID>
                      <c15:f>calcs!$W$70</c15:f>
                      <c15:dlblFieldTableCache>
                        <c:ptCount val="1"/>
                        <c:pt idx="0">
                          <c:v>THU</c:v>
                        </c:pt>
                      </c15:dlblFieldTableCache>
                    </c15:dlblFTEntry>
                  </c15:dlblFieldTable>
                  <c15:showDataLabelsRange val="0"/>
                </c:ext>
              </c:extLst>
            </c:dLbl>
            <c:dLbl>
              <c:idx val="19"/>
              <c:layout/>
              <c:tx>
                <c:strRef>
                  <c:f>calcs!$X$70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{4EC2517E-1BB2-46AF-8EA1-48A328DE0C32}</c15:txfldGUID>
                      <c15:f>calcs!$X$70</c15:f>
                      <c15:dlblFieldTableCache>
                        <c:ptCount val="1"/>
                        <c:pt idx="0">
                          <c:v>FRI</c:v>
                        </c:pt>
                      </c15:dlblFieldTableCache>
                    </c15:dlblFTEntry>
                  </c15:dlblFieldTable>
                  <c15:showDataLabelsRange val="0"/>
                </c:ext>
              </c:extLst>
            </c:dLbl>
            <c:dLbl>
              <c:idx val="20"/>
              <c:layout/>
              <c:tx>
                <c:strRef>
                  <c:f>calcs!$Y$70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{09D124E6-A8D4-4C47-B4B7-3DE8E3A722BA}</c15:txfldGUID>
                      <c15:f>calcs!$Y$70</c15:f>
                      <c15:dlblFieldTableCache>
                        <c:ptCount val="1"/>
                        <c:pt idx="0">
                          <c:v>SAT</c:v>
                        </c:pt>
                      </c15:dlblFieldTableCache>
                    </c15:dlblFTEntry>
                  </c15:dlblFieldTable>
                  <c15:showDataLabelsRange val="0"/>
                </c:ext>
              </c:extLst>
            </c:dLbl>
            <c:dLbl>
              <c:idx val="21"/>
              <c:layout/>
              <c:tx>
                <c:strRef>
                  <c:f>calcs!$Z$70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{1B538B34-28A2-414B-AD81-10A850C6727E}</c15:txfldGUID>
                      <c15:f>calcs!$Z$70</c15:f>
                      <c15:dlblFieldTableCache>
                        <c:ptCount val="1"/>
                        <c:pt idx="0">
                          <c:v>SUN</c:v>
                        </c:pt>
                      </c15:dlblFieldTableCache>
                    </c15:dlblFTEntry>
                  </c15:dlblFieldTable>
                  <c15:showDataLabelsRange val="0"/>
                </c:ext>
              </c:extLst>
            </c:dLbl>
            <c:dLbl>
              <c:idx val="22"/>
              <c:layout/>
              <c:tx>
                <c:strRef>
                  <c:f>calcs!$AA$70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{19CBF568-F4C0-41C5-8B36-88E661E8C64A}</c15:txfldGUID>
                      <c15:f>calcs!$AA$70</c15:f>
                      <c15:dlblFieldTableCache>
                        <c:ptCount val="1"/>
                        <c:pt idx="0">
                          <c:v>MON</c:v>
                        </c:pt>
                      </c15:dlblFieldTableCache>
                    </c15:dlblFTEntry>
                  </c15:dlblFieldTable>
                  <c15:showDataLabelsRange val="0"/>
                </c:ext>
              </c:extLst>
            </c:dLbl>
            <c:dLbl>
              <c:idx val="23"/>
              <c:layout/>
              <c:tx>
                <c:strRef>
                  <c:f>calcs!$AB$70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{15EC7954-DBB2-4C6F-93D5-02BBD96EF595}</c15:txfldGUID>
                      <c15:f>calcs!$AB$70</c15:f>
                      <c15:dlblFieldTableCache>
                        <c:ptCount val="1"/>
                        <c:pt idx="0">
                          <c:v>TUE</c:v>
                        </c:pt>
                      </c15:dlblFieldTableCache>
                    </c15:dlblFTEntry>
                  </c15:dlblFieldTable>
                  <c15:showDataLabelsRange val="0"/>
                </c:ext>
              </c:extLst>
            </c:dLbl>
            <c:dLbl>
              <c:idx val="24"/>
              <c:layout/>
              <c:tx>
                <c:strRef>
                  <c:f>calcs!$AC$70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{67EFBEC4-9AB4-43EC-A0FE-D72D03E83457}</c15:txfldGUID>
                      <c15:f>calcs!$AC$70</c15:f>
                      <c15:dlblFieldTableCache>
                        <c:ptCount val="1"/>
                        <c:pt idx="0">
                          <c:v>WED</c:v>
                        </c:pt>
                      </c15:dlblFieldTableCache>
                    </c15:dlblFTEntry>
                  </c15:dlblFieldTable>
                  <c15:showDataLabelsRange val="0"/>
                </c:ext>
              </c:extLst>
            </c:dLbl>
            <c:dLbl>
              <c:idx val="25"/>
              <c:layout/>
              <c:tx>
                <c:strRef>
                  <c:f>calcs!$AD$70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{A8C07FB7-7D9E-4E9D-AC54-398C9FCFB02D}</c15:txfldGUID>
                      <c15:f>calcs!$AD$70</c15:f>
                      <c15:dlblFieldTableCache>
                        <c:ptCount val="1"/>
                        <c:pt idx="0">
                          <c:v>THU</c:v>
                        </c:pt>
                      </c15:dlblFieldTableCache>
                    </c15:dlblFTEntry>
                  </c15:dlblFieldTable>
                  <c15:showDataLabelsRange val="0"/>
                </c:ext>
              </c:extLst>
            </c:dLbl>
            <c:dLbl>
              <c:idx val="26"/>
              <c:layout/>
              <c:tx>
                <c:strRef>
                  <c:f>calcs!$AE$70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{33C78650-1D45-49B0-B449-9E93479C6A1C}</c15:txfldGUID>
                      <c15:f>calcs!$AE$70</c15:f>
                      <c15:dlblFieldTableCache>
                        <c:ptCount val="1"/>
                        <c:pt idx="0">
                          <c:v>FRI</c:v>
                        </c:pt>
                      </c15:dlblFieldTableCache>
                    </c15:dlblFTEntry>
                  </c15:dlblFieldTable>
                  <c15:showDataLabelsRange val="0"/>
                </c:ext>
              </c:extLst>
            </c:dLbl>
            <c:dLbl>
              <c:idx val="27"/>
              <c:layout/>
              <c:tx>
                <c:strRef>
                  <c:f>calcs!$AF$70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{19426425-F89B-4E1E-9143-FE9876CA9690}</c15:txfldGUID>
                      <c15:f>calcs!$AF$70</c15:f>
                      <c15:dlblFieldTableCache>
                        <c:ptCount val="1"/>
                        <c:pt idx="0">
                          <c:v>SAT</c:v>
                        </c:pt>
                      </c15:dlblFieldTableCache>
                    </c15:dlblFTEntry>
                  </c15:dlblFieldTable>
                  <c15:showDataLabelsRange val="0"/>
                </c:ext>
              </c:extLst>
            </c:dLbl>
            <c:dLbl>
              <c:idx val="28"/>
              <c:layout/>
              <c:tx>
                <c:strRef>
                  <c:f>calcs!$AG$70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{E85F829D-6C1B-4A38-8CA5-C15108A1F4F5}</c15:txfldGUID>
                      <c15:f>calcs!$AG$70</c15:f>
                      <c15:dlblFieldTableCache>
                        <c:ptCount val="1"/>
                        <c:pt idx="0">
                          <c:v>SUN</c:v>
                        </c:pt>
                      </c15:dlblFieldTableCache>
                    </c15:dlblFTEntry>
                  </c15:dlblFieldTable>
                  <c15:showDataLabelsRange val="0"/>
                </c:ext>
              </c:extLst>
            </c:dLbl>
            <c:dLbl>
              <c:idx val="29"/>
              <c:layout/>
              <c:tx>
                <c:strRef>
                  <c:f>calcs!$AH$70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{90C6802E-6D38-450D-A09D-FCA1F11EBC5C}</c15:txfldGUID>
                      <c15:f>calcs!$AH$70</c15:f>
                      <c15:dlblFieldTableCache>
                        <c:ptCount val="1"/>
                        <c:pt idx="0">
                          <c:v>MON</c:v>
                        </c:pt>
                      </c15:dlblFieldTableCache>
                    </c15:dlblFTEntry>
                  </c15:dlblFieldTable>
                  <c15:showDataLabelsRange val="0"/>
                </c:ext>
              </c:extLst>
            </c:dLbl>
            <c:spPr>
              <a:noFill/>
              <a:ln>
                <a:noFill/>
              </a:ln>
              <a:effectLst/>
            </c:spPr>
            <c:txPr>
              <a:bodyPr/>
              <a:lstStyle/>
              <a:p>
                <a:pPr>
                  <a:defRPr sz="75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2.3</c:v>
                </c:pt>
                <c:pt idx="1">
                  <c:v>2.3</c:v>
                </c:pt>
                <c:pt idx="2">
                  <c:v>2.3</c:v>
                </c:pt>
                <c:pt idx="3">
                  <c:v>2.3</c:v>
                </c:pt>
                <c:pt idx="4">
                  <c:v>2.3</c:v>
                </c:pt>
                <c:pt idx="5">
                  <c:v>2.3</c:v>
                </c:pt>
                <c:pt idx="6">
                  <c:v>2.3</c:v>
                </c:pt>
                <c:pt idx="7">
                  <c:v>2.3</c:v>
                </c:pt>
                <c:pt idx="8">
                  <c:v>2.3</c:v>
                </c:pt>
                <c:pt idx="9">
                  <c:v>2.3</c:v>
                </c:pt>
                <c:pt idx="10">
                  <c:v>2.3</c:v>
                </c:pt>
                <c:pt idx="11">
                  <c:v>2.3</c:v>
                </c:pt>
                <c:pt idx="12">
                  <c:v>2.3</c:v>
                </c:pt>
                <c:pt idx="13">
                  <c:v>2.3</c:v>
                </c:pt>
                <c:pt idx="14">
                  <c:v>2.3</c:v>
                </c:pt>
                <c:pt idx="15">
                  <c:v>2.3</c:v>
                </c:pt>
                <c:pt idx="16">
                  <c:v>2.3</c:v>
                </c:pt>
                <c:pt idx="17">
                  <c:v>2.3</c:v>
                </c:pt>
                <c:pt idx="18">
                  <c:v>2.3</c:v>
                </c:pt>
                <c:pt idx="19">
                  <c:v>2.3</c:v>
                </c:pt>
                <c:pt idx="20">
                  <c:v>2.3</c:v>
                </c:pt>
                <c:pt idx="21">
                  <c:v>2.3</c:v>
                </c:pt>
                <c:pt idx="22">
                  <c:v>2.3</c:v>
                </c:pt>
                <c:pt idx="23">
                  <c:v>2.3</c:v>
                </c:pt>
                <c:pt idx="24">
                  <c:v>2.3</c:v>
                </c:pt>
                <c:pt idx="25">
                  <c:v>2.3</c:v>
                </c:pt>
                <c:pt idx="26">
                  <c:v>2.3</c:v>
                </c:pt>
                <c:pt idx="27">
                  <c:v>2.3</c:v>
                </c:pt>
                <c:pt idx="28">
                  <c:v>2.3</c:v>
                </c:pt>
                <c:pt idx="29">
                  <c:v>2.3</c:v>
                </c:pt>
              </c:numCache>
            </c:numRef>
          </c:val>
          <c:smooth val="0"/>
        </c:ser>
        <c:ser>
          <c:idx val="25"/>
          <c:order val="25"/>
          <c:tx>
            <c:strRef>
              <c:f>calcs!$D$59</c:f>
              <c:strCache>
                <c:ptCount val="1"/>
                <c:pt idx="0">
                  <c:v>Jan 2015 - Top Band</c:v>
                </c:pt>
              </c:strCache>
            </c:strRef>
          </c:tx>
          <c:spPr>
            <a:ln w="228600" cap="sq">
              <a:solidFill>
                <a:schemeClr val="accent3"/>
              </a:solidFill>
            </a:ln>
          </c:spPr>
          <c:marker>
            <c:symbol val="none"/>
          </c:marker>
          <c:val>
            <c:numRef>
              <c:f>calcs!$E$59:$AH$59</c:f>
              <c:numCache>
                <c:formatCode>General</c:formatCode>
                <c:ptCount val="30"/>
                <c:pt idx="0">
                  <c:v>13.0</c:v>
                </c:pt>
                <c:pt idx="1">
                  <c:v>13.0</c:v>
                </c:pt>
                <c:pt idx="2">
                  <c:v>13.0</c:v>
                </c:pt>
                <c:pt idx="3">
                  <c:v>13.0</c:v>
                </c:pt>
                <c:pt idx="4">
                  <c:v>13.0</c:v>
                </c:pt>
                <c:pt idx="5">
                  <c:v>13.0</c:v>
                </c:pt>
                <c:pt idx="6">
                  <c:v>13.0</c:v>
                </c:pt>
                <c:pt idx="7">
                  <c:v>13.0</c:v>
                </c:pt>
                <c:pt idx="8">
                  <c:v>13.0</c:v>
                </c:pt>
                <c:pt idx="9">
                  <c:v>13.0</c:v>
                </c:pt>
                <c:pt idx="10">
                  <c:v>13.0</c:v>
                </c:pt>
                <c:pt idx="11">
                  <c:v>13.0</c:v>
                </c:pt>
                <c:pt idx="12">
                  <c:v>13.0</c:v>
                </c:pt>
                <c:pt idx="13">
                  <c:v>13.0</c:v>
                </c:pt>
                <c:pt idx="14">
                  <c:v>13.0</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6"/>
          <c:order val="26"/>
          <c:tx>
            <c:strRef>
              <c:f>calcs!$D$62</c:f>
              <c:strCache>
                <c:ptCount val="1"/>
                <c:pt idx="0">
                  <c:v>Feb 2015 -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13.0</c:v>
                </c:pt>
                <c:pt idx="16">
                  <c:v>13.0</c:v>
                </c:pt>
                <c:pt idx="17">
                  <c:v>13.0</c:v>
                </c:pt>
                <c:pt idx="18">
                  <c:v>13.0</c:v>
                </c:pt>
                <c:pt idx="19">
                  <c:v>13.0</c:v>
                </c:pt>
                <c:pt idx="20">
                  <c:v>13.0</c:v>
                </c:pt>
                <c:pt idx="21">
                  <c:v>13.0</c:v>
                </c:pt>
                <c:pt idx="22">
                  <c:v>13.0</c:v>
                </c:pt>
                <c:pt idx="23">
                  <c:v>13.0</c:v>
                </c:pt>
                <c:pt idx="24">
                  <c:v>13.0</c:v>
                </c:pt>
                <c:pt idx="25">
                  <c:v>13.0</c:v>
                </c:pt>
                <c:pt idx="26">
                  <c:v>13.0</c:v>
                </c:pt>
                <c:pt idx="27">
                  <c:v>13.0</c:v>
                </c:pt>
                <c:pt idx="28">
                  <c:v>13.0</c:v>
                </c:pt>
                <c:pt idx="29">
                  <c:v>13.0</c:v>
                </c:pt>
              </c:numCache>
            </c:numRef>
          </c:val>
          <c:smooth val="0"/>
        </c:ser>
        <c:dLbls>
          <c:showLegendKey val="0"/>
          <c:showVal val="0"/>
          <c:showCatName val="0"/>
          <c:showSerName val="0"/>
          <c:showPercent val="0"/>
          <c:showBubbleSize val="0"/>
        </c:dLbls>
        <c:marker val="1"/>
        <c:smooth val="0"/>
        <c:axId val="-2130197064"/>
        <c:axId val="-2130262936"/>
      </c:lineChart>
      <c:dateAx>
        <c:axId val="-2130197064"/>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2130262936"/>
        <c:crosses val="autoZero"/>
        <c:auto val="1"/>
        <c:lblOffset val="100"/>
        <c:baseTimeUnit val="days"/>
      </c:dateAx>
      <c:valAx>
        <c:axId val="-2130262936"/>
        <c:scaling>
          <c:orientation val="minMax"/>
          <c:max val="13.5"/>
          <c:min val="0.0"/>
        </c:scaling>
        <c:delete val="1"/>
        <c:axPos val="l"/>
        <c:numFmt formatCode="General" sourceLinked="1"/>
        <c:majorTickMark val="out"/>
        <c:minorTickMark val="none"/>
        <c:tickLblPos val="nextTo"/>
        <c:crossAx val="-2130197064"/>
        <c:crosses val="autoZero"/>
        <c:crossBetween val="between"/>
        <c:majorUnit val="1.0"/>
      </c:valAx>
    </c:plotArea>
    <c:plotVisOnly val="1"/>
    <c:dispBlanksAs val="gap"/>
    <c:showDLblsOverMax val="0"/>
  </c:chart>
  <c:spPr>
    <a:noFill/>
    <a:ln>
      <a:noFill/>
    </a:ln>
  </c:spPr>
  <c:txPr>
    <a:bodyPr/>
    <a:lstStyle/>
    <a:p>
      <a:pPr>
        <a:defRPr sz="1000"/>
      </a:pPr>
      <a:endParaRPr lang="en-US"/>
    </a:p>
  </c:txPr>
  <c:printSettings>
    <c:headerFooter/>
    <c:pageMargins b="0.75" l="0.7" r="0.7" t="1.0" header="0.3" footer="0.3"/>
    <c:pageSetup orientation="landscape"/>
  </c:printSettings>
</c:chartSpace>
</file>

<file path=xl/ctrlProps/ctrlProp1.xml><?xml version="1.0" encoding="utf-8"?>
<formControlPr xmlns="http://schemas.microsoft.com/office/spreadsheetml/2009/9/main" objectType="Scroll" dx="16" fmlaLink="WindowOffset" horiz="1" max="100" noThreeD="1" page="7" val="8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234950</xdr:colOff>
      <xdr:row>1</xdr:row>
      <xdr:rowOff>203200</xdr:rowOff>
    </xdr:from>
    <xdr:to>
      <xdr:col>5</xdr:col>
      <xdr:colOff>4254754</xdr:colOff>
      <xdr:row>16</xdr:row>
      <xdr:rowOff>174625</xdr:rowOff>
    </xdr:to>
    <xdr:graphicFrame macro="">
      <xdr:nvGraphicFramePr>
        <xdr:cNvPr id="7" name="TimelineChart" descr="Scrollable timeline of the project activities." title="Timeline 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50800</xdr:colOff>
          <xdr:row>18</xdr:row>
          <xdr:rowOff>215900</xdr:rowOff>
        </xdr:from>
        <xdr:to>
          <xdr:col>6</xdr:col>
          <xdr:colOff>0</xdr:colOff>
          <xdr:row>20</xdr:row>
          <xdr:rowOff>0</xdr:rowOff>
        </xdr:to>
        <xdr:sp macro="" textlink="">
          <xdr:nvSpPr>
            <xdr:cNvPr id="1025" name="Scroll Bar"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tables/table1.xml><?xml version="1.0" encoding="utf-8"?>
<table xmlns="http://schemas.openxmlformats.org/spreadsheetml/2006/main" id="1" name="Activities" displayName="Activities" ref="B22:F34" totalsRowShown="0" headerRowDxfId="6" dataDxfId="5">
  <autoFilter ref="B22:F34"/>
  <sortState ref="C20:F25">
    <sortCondition ref="D19:D25"/>
  </sortState>
  <tableColumns count="5">
    <tableColumn id="5" name="Id" dataDxfId="4">
      <calculatedColumnFormula>N(B22)+1</calculatedColumnFormula>
    </tableColumn>
    <tableColumn id="1" name="ACTIVITY" dataDxfId="3"/>
    <tableColumn id="2" name="START" dataDxfId="2">
      <calculatedColumnFormula>D22+10</calculatedColumnFormula>
    </tableColumn>
    <tableColumn id="3" name="END" dataDxfId="1">
      <calculatedColumnFormula>Activities[[#This Row],[START]]+2</calculatedColumnFormula>
    </tableColumn>
    <tableColumn id="4" name="NOTES"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table" Target="../tables/table1.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tabColor theme="5"/>
    <pageSetUpPr autoPageBreaks="0"/>
  </sheetPr>
  <dimension ref="A1:G34"/>
  <sheetViews>
    <sheetView showGridLines="0" tabSelected="1" topLeftCell="A13" workbookViewId="0">
      <selection activeCell="E36" sqref="E36"/>
    </sheetView>
  </sheetViews>
  <sheetFormatPr baseColWidth="10" defaultColWidth="8.83203125" defaultRowHeight="17.25" customHeight="1" x14ac:dyDescent="0"/>
  <cols>
    <col min="1" max="1" width="5.5" style="8" customWidth="1"/>
    <col min="2" max="2" width="0" style="8" hidden="1" customWidth="1"/>
    <col min="3" max="3" width="31" style="8" customWidth="1"/>
    <col min="4" max="5" width="18.5" style="8" customWidth="1"/>
    <col min="6" max="6" width="56.83203125" style="8" customWidth="1"/>
    <col min="7" max="7" width="5.5" style="8" customWidth="1"/>
    <col min="8" max="16384" width="8.83203125" style="8"/>
  </cols>
  <sheetData>
    <row r="1" spans="1:7" s="7" customFormat="1" ht="47.25" customHeight="1" thickBot="1">
      <c r="A1" s="4"/>
      <c r="B1" s="5"/>
      <c r="C1" s="19" t="s">
        <v>17</v>
      </c>
      <c r="D1" s="4"/>
      <c r="E1" s="4"/>
      <c r="F1" s="4"/>
      <c r="G1" s="6"/>
    </row>
    <row r="2" spans="1:7" ht="17.25" customHeight="1" thickTop="1">
      <c r="C2" s="9"/>
    </row>
    <row r="18" spans="2:6" ht="17.25" customHeight="1" thickBot="1">
      <c r="C18" s="10"/>
      <c r="D18" s="10"/>
      <c r="E18" s="10"/>
      <c r="F18" s="10"/>
    </row>
    <row r="19" spans="2:6" ht="17.25" customHeight="1" thickTop="1">
      <c r="C19" s="11"/>
      <c r="D19" s="11"/>
      <c r="E19" s="11"/>
      <c r="F19" s="11"/>
    </row>
    <row r="20" spans="2:6" ht="17.25" customHeight="1">
      <c r="C20" s="17" t="s">
        <v>27</v>
      </c>
      <c r="D20" s="18">
        <v>41941</v>
      </c>
      <c r="E20" s="11"/>
      <c r="F20" s="11"/>
    </row>
    <row r="21" spans="2:6" ht="17.25" customHeight="1">
      <c r="C21" s="11"/>
      <c r="D21" s="11"/>
      <c r="E21" s="11"/>
      <c r="F21" s="11"/>
    </row>
    <row r="22" spans="2:6" ht="17.25" customHeight="1">
      <c r="B22" s="12" t="s">
        <v>5</v>
      </c>
      <c r="C22" s="13" t="s">
        <v>13</v>
      </c>
      <c r="D22" s="13" t="s">
        <v>14</v>
      </c>
      <c r="E22" s="13" t="s">
        <v>15</v>
      </c>
      <c r="F22" s="13" t="s">
        <v>16</v>
      </c>
    </row>
    <row r="23" spans="2:6" ht="17.25" customHeight="1">
      <c r="B23" s="12">
        <f t="shared" ref="B23:B28" si="0">N(B22)+1</f>
        <v>1</v>
      </c>
      <c r="C23" s="14" t="s">
        <v>18</v>
      </c>
      <c r="D23" s="15">
        <v>41941</v>
      </c>
      <c r="E23" s="15"/>
      <c r="F23" s="14"/>
    </row>
    <row r="24" spans="2:6" ht="17.25" customHeight="1">
      <c r="B24" s="12">
        <f t="shared" si="0"/>
        <v>2</v>
      </c>
      <c r="C24" s="14" t="s">
        <v>19</v>
      </c>
      <c r="D24" s="15">
        <v>41942</v>
      </c>
      <c r="E24" s="15">
        <v>41948</v>
      </c>
      <c r="F24" s="14"/>
    </row>
    <row r="25" spans="2:6" ht="17.25" customHeight="1">
      <c r="B25" s="12">
        <f t="shared" si="0"/>
        <v>3</v>
      </c>
      <c r="C25" s="14" t="s">
        <v>20</v>
      </c>
      <c r="D25" s="15">
        <v>41948</v>
      </c>
      <c r="E25" s="15">
        <v>41955</v>
      </c>
      <c r="F25" s="14"/>
    </row>
    <row r="26" spans="2:6" ht="17.25" customHeight="1">
      <c r="B26" s="12">
        <f t="shared" si="0"/>
        <v>4</v>
      </c>
      <c r="C26" s="14" t="s">
        <v>21</v>
      </c>
      <c r="D26" s="15">
        <v>41955</v>
      </c>
      <c r="E26" s="15">
        <v>41962</v>
      </c>
      <c r="F26" s="14"/>
    </row>
    <row r="27" spans="2:6" ht="17.25" customHeight="1">
      <c r="B27" s="12">
        <f t="shared" si="0"/>
        <v>5</v>
      </c>
      <c r="C27" s="14" t="s">
        <v>22</v>
      </c>
      <c r="D27" s="15">
        <v>41963</v>
      </c>
      <c r="E27" s="15">
        <v>41969</v>
      </c>
      <c r="F27" s="14"/>
    </row>
    <row r="28" spans="2:6" ht="17.25" customHeight="1">
      <c r="B28" s="12">
        <f t="shared" si="0"/>
        <v>6</v>
      </c>
      <c r="C28" s="14" t="s">
        <v>23</v>
      </c>
      <c r="D28" s="15">
        <v>41970</v>
      </c>
      <c r="E28" s="15">
        <v>41976</v>
      </c>
      <c r="F28" s="14"/>
    </row>
    <row r="29" spans="2:6" ht="17.25" customHeight="1">
      <c r="B29" s="16">
        <f t="shared" ref="B29:B34" si="1">N(B28)+1</f>
        <v>7</v>
      </c>
      <c r="C29" s="14" t="s">
        <v>24</v>
      </c>
      <c r="D29" s="15">
        <v>41977</v>
      </c>
      <c r="E29" s="15">
        <v>41983</v>
      </c>
      <c r="F29" s="14"/>
    </row>
    <row r="30" spans="2:6" ht="17.25" customHeight="1">
      <c r="B30" s="16">
        <f t="shared" si="1"/>
        <v>8</v>
      </c>
      <c r="C30" s="14" t="s">
        <v>25</v>
      </c>
      <c r="D30" s="15">
        <v>41984</v>
      </c>
      <c r="E30" s="15">
        <v>41990</v>
      </c>
      <c r="F30" s="14"/>
    </row>
    <row r="31" spans="2:6" ht="17.25" customHeight="1">
      <c r="B31" s="16">
        <f t="shared" si="1"/>
        <v>9</v>
      </c>
      <c r="C31" s="14" t="s">
        <v>28</v>
      </c>
      <c r="D31" s="15">
        <v>41991</v>
      </c>
      <c r="E31" s="15">
        <v>42011</v>
      </c>
      <c r="F31" s="14"/>
    </row>
    <row r="32" spans="2:6" ht="17.25" customHeight="1">
      <c r="B32" s="16">
        <f t="shared" si="1"/>
        <v>10</v>
      </c>
      <c r="C32" s="14" t="s">
        <v>29</v>
      </c>
      <c r="D32" s="15">
        <v>41647</v>
      </c>
      <c r="E32" s="15">
        <v>42018</v>
      </c>
      <c r="F32" s="14"/>
    </row>
    <row r="33" spans="2:6" ht="17.25" customHeight="1">
      <c r="B33" s="16">
        <f t="shared" si="1"/>
        <v>11</v>
      </c>
      <c r="C33" s="14" t="s">
        <v>26</v>
      </c>
      <c r="D33" s="15">
        <v>42018</v>
      </c>
      <c r="E33" s="15">
        <v>42026</v>
      </c>
      <c r="F33" s="14"/>
    </row>
    <row r="34" spans="2:6" ht="17.25" customHeight="1">
      <c r="B34" s="16">
        <f t="shared" si="1"/>
        <v>12</v>
      </c>
      <c r="C34" s="14" t="s">
        <v>30</v>
      </c>
      <c r="D34" s="15">
        <v>42027</v>
      </c>
      <c r="E34" s="15"/>
      <c r="F34" s="14"/>
    </row>
  </sheetData>
  <sheetProtection selectLockedCells="1"/>
  <printOptions horizontalCentered="1"/>
  <pageMargins left="0.25" right="0.25" top="0.5" bottom="0.5" header="0.3" footer="0.3"/>
  <pageSetup fitToHeight="0" orientation="landscape"/>
  <rowBreaks count="2" manualBreakCount="2">
    <brk id="18" max="16383" man="1"/>
    <brk id="20" max="16383" man="1"/>
  </rowBreaks>
  <drawing r:id="rId1"/>
  <legacyDrawing r:id="rId2"/>
  <mc:AlternateContent xmlns:mc="http://schemas.openxmlformats.org/markup-compatibility/2006">
    <mc:Choice Requires="x14">
      <controls>
        <mc:AlternateContent xmlns:mc="http://schemas.openxmlformats.org/markup-compatibility/2006">
          <mc:Choice Requires="x14">
            <control shapeId="1025" r:id="rId3" name="Scroll Bar">
              <controlPr defaultSize="0" autoPict="0" altText="Click the scroll bar to modify the project time frame shown on the Timeline Chart or enter the start date for the display of project activities in cell D20.">
                <anchor moveWithCells="1">
                  <from>
                    <xdr:col>4</xdr:col>
                    <xdr:colOff>50800</xdr:colOff>
                    <xdr:row>18</xdr:row>
                    <xdr:rowOff>215900</xdr:rowOff>
                  </from>
                  <to>
                    <xdr:col>6</xdr:col>
                    <xdr:colOff>0</xdr:colOff>
                    <xdr:row>20</xdr:row>
                    <xdr:rowOff>0</xdr:rowOff>
                  </to>
                </anchor>
              </controlPr>
            </control>
          </mc:Choice>
          <mc:Fallback/>
        </mc:AlternateContent>
      </controls>
    </mc:Choice>
    <mc:Fallback/>
  </mc:AlternateContent>
  <tableParts count="1">
    <tablePart r:id="rId4"/>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I72"/>
  <sheetViews>
    <sheetView workbookViewId="0">
      <selection activeCell="D28" sqref="D28"/>
    </sheetView>
  </sheetViews>
  <sheetFormatPr baseColWidth="10" defaultColWidth="8.83203125" defaultRowHeight="14" x14ac:dyDescent="0"/>
  <cols>
    <col min="3" max="3" width="17.5" customWidth="1"/>
    <col min="4" max="4" width="18" customWidth="1"/>
    <col min="5" max="34" width="10.83203125" customWidth="1"/>
    <col min="35" max="35" width="17.5" customWidth="1"/>
  </cols>
  <sheetData>
    <row r="1" spans="1:6">
      <c r="A1" t="s">
        <v>9</v>
      </c>
    </row>
    <row r="3" spans="1:6">
      <c r="C3" t="s">
        <v>10</v>
      </c>
      <c r="D3" s="1">
        <f ca="1">TODAY()</f>
        <v>41951</v>
      </c>
      <c r="E3" s="1"/>
    </row>
    <row r="4" spans="1:6">
      <c r="D4">
        <v>5</v>
      </c>
    </row>
    <row r="6" spans="1:6">
      <c r="E6" t="e">
        <f>NA()</f>
        <v>#N/A</v>
      </c>
    </row>
    <row r="7" spans="1:6">
      <c r="E7" t="e">
        <f>NA()</f>
        <v>#N/A</v>
      </c>
    </row>
    <row r="8" spans="1:6">
      <c r="E8" t="e">
        <f>NA()</f>
        <v>#N/A</v>
      </c>
    </row>
    <row r="9" spans="1:6">
      <c r="C9" s="2" t="s">
        <v>12</v>
      </c>
      <c r="D9">
        <f>SUMPRODUCT( ((Activities[START]&gt;=StartDateWindow)+(Activities[END]&gt;=StartDateWindow)&gt;0)*(Activities[START]&lt;=(StartDateWindow+WindowDays-1)) )</f>
        <v>2</v>
      </c>
      <c r="E9" t="e">
        <f>NA()</f>
        <v>#N/A</v>
      </c>
    </row>
    <row r="10" spans="1:6">
      <c r="D10">
        <v>9</v>
      </c>
      <c r="E10" t="e">
        <f>NA()</f>
        <v>#N/A</v>
      </c>
    </row>
    <row r="11" spans="1:6">
      <c r="D11">
        <f>D10-MIN(D10,D9)</f>
        <v>7</v>
      </c>
      <c r="E11" t="e">
        <f>NA()</f>
        <v>#N/A</v>
      </c>
    </row>
    <row r="12" spans="1:6">
      <c r="E12" t="e">
        <f>NA()</f>
        <v>#N/A</v>
      </c>
    </row>
    <row r="13" spans="1:6">
      <c r="C13" s="2"/>
      <c r="E13" t="e">
        <f>NA()</f>
        <v>#N/A</v>
      </c>
    </row>
    <row r="14" spans="1:6">
      <c r="C14" s="2"/>
      <c r="E14" t="e">
        <f>NA()</f>
        <v>#N/A</v>
      </c>
    </row>
    <row r="15" spans="1:6">
      <c r="C15" s="2"/>
      <c r="E15">
        <f t="array" ref="E15">INDEX(Activities[Id],MATCH(1, ((Activities[START]&gt;=StartDateWindow)+(Activities[END]&gt;=StartDateWindow)&gt;0)*(Activities[START]&lt;=(StartDateWindow+WindowDays-1)), 0))</f>
        <v>11</v>
      </c>
      <c r="F15" t="e">
        <f t="shared" ref="F15:F23" ca="1" si="0">OFFSET(E15,-$D$11,)</f>
        <v>#N/A</v>
      </c>
    </row>
    <row r="16" spans="1:6">
      <c r="C16" s="2"/>
      <c r="E16">
        <f t="array" ref="E16">INDEX(Activities[Id],MATCH(1, (Activities[Id]&gt;E15)*((Activities[START]&gt;=StartDateWindow)+(Activities[END]&gt;=StartDateWindow)&gt;0)*(Activities[START]&lt;=(StartDateWindow+WindowDays-1)), 0))</f>
        <v>12</v>
      </c>
      <c r="F16" t="e">
        <f t="shared" ca="1" si="0"/>
        <v>#N/A</v>
      </c>
    </row>
    <row r="17" spans="1:35">
      <c r="C17" s="2"/>
      <c r="E17" t="e">
        <f t="array" ref="E17">INDEX(Activities[Id],MATCH(1, (Activities[Id]&gt;E16)*((Activities[START]&gt;=StartDateWindow)+(Activities[END]&gt;=StartDateWindow)&gt;0)*(Activities[START]&lt;=(StartDateWindow+WindowDays-1)), 0))</f>
        <v>#N/A</v>
      </c>
      <c r="F17" t="e">
        <f t="shared" ca="1" si="0"/>
        <v>#N/A</v>
      </c>
    </row>
    <row r="18" spans="1:35">
      <c r="E18" t="e">
        <f t="array" ref="E18">INDEX(Activities[Id],MATCH(1, (Activities[Id]&gt;E17)*((Activities[START]&gt;=StartDateWindow)+(Activities[END]&gt;=StartDateWindow)&gt;0)*(Activities[START]&lt;=(StartDateWindow+WindowDays-1)), 0))</f>
        <v>#N/A</v>
      </c>
      <c r="F18" t="e">
        <f t="shared" ca="1" si="0"/>
        <v>#N/A</v>
      </c>
    </row>
    <row r="19" spans="1:35">
      <c r="E19" t="e">
        <f t="array" ref="E19">INDEX(Activities[Id],MATCH(1, (Activities[Id]&gt;E18)*((Activities[START]&gt;=StartDateWindow)+(Activities[END]&gt;=StartDateWindow)&gt;0)*(Activities[START]&lt;=(StartDateWindow+WindowDays-1)), 0))</f>
        <v>#N/A</v>
      </c>
      <c r="F19" t="e">
        <f t="shared" ca="1" si="0"/>
        <v>#N/A</v>
      </c>
    </row>
    <row r="20" spans="1:35">
      <c r="E20" t="e">
        <f t="array" ref="E20">INDEX(Activities[Id],MATCH(1, (Activities[Id]&gt;E19)*((Activities[START]&gt;=StartDateWindow)+(Activities[END]&gt;=StartDateWindow)&gt;0)*(Activities[START]&lt;=(StartDateWindow+WindowDays-1)), 0))</f>
        <v>#N/A</v>
      </c>
      <c r="F20" t="e">
        <f t="shared" ca="1" si="0"/>
        <v>#N/A</v>
      </c>
    </row>
    <row r="21" spans="1:35">
      <c r="E21" t="e">
        <f t="array" ref="E21">INDEX(Activities[Id],MATCH(1, (Activities[Id]&gt;E20)*((Activities[START]&gt;=StartDateWindow)+(Activities[END]&gt;=StartDateWindow)&gt;0)*(Activities[START]&lt;=(StartDateWindow+WindowDays-1)), 0))</f>
        <v>#N/A</v>
      </c>
      <c r="F21" t="e">
        <f t="shared" ca="1" si="0"/>
        <v>#N/A</v>
      </c>
    </row>
    <row r="22" spans="1:35">
      <c r="E22" t="e">
        <f t="array" ref="E22">INDEX(Activities[Id],MATCH(1, (Activities[Id]&gt;E21)*((Activities[START]&gt;=StartDateWindow)+(Activities[END]&gt;=StartDateWindow)&gt;0)*(Activities[START]&lt;=(StartDateWindow+WindowDays-1)), 0))</f>
        <v>#N/A</v>
      </c>
      <c r="F22">
        <f t="shared" ca="1" si="0"/>
        <v>11</v>
      </c>
    </row>
    <row r="23" spans="1:35">
      <c r="E23" t="e">
        <f t="array" ref="E23">INDEX(Activities[Id],MATCH(1, (Activities[Id]&gt;E22)*((Activities[START]&gt;=StartDateWindow)+(Activities[END]&gt;=StartDateWindow)&gt;0)*(Activities[START]&lt;=(StartDateWindow+WindowDays-1)), 0))</f>
        <v>#N/A</v>
      </c>
      <c r="F23">
        <f t="shared" ca="1" si="0"/>
        <v>12</v>
      </c>
    </row>
    <row r="25" spans="1:35">
      <c r="C25" t="s">
        <v>4</v>
      </c>
      <c r="D25" s="1">
        <f>StartDate+WindowOffset</f>
        <v>42021</v>
      </c>
    </row>
    <row r="26" spans="1:35">
      <c r="C26" t="s">
        <v>3</v>
      </c>
      <c r="D26">
        <v>80</v>
      </c>
    </row>
    <row r="28" spans="1:35">
      <c r="C28" t="s">
        <v>1</v>
      </c>
      <c r="D28" s="2">
        <f>'Project Timeline'!D20</f>
        <v>41941</v>
      </c>
    </row>
    <row r="29" spans="1:35">
      <c r="C29" t="s">
        <v>2</v>
      </c>
      <c r="D29">
        <v>30</v>
      </c>
    </row>
    <row r="31" spans="1:35">
      <c r="A31" t="s">
        <v>8</v>
      </c>
      <c r="B31" t="s">
        <v>6</v>
      </c>
      <c r="C31" t="s">
        <v>7</v>
      </c>
      <c r="D31" t="s">
        <v>0</v>
      </c>
      <c r="E31" s="1">
        <f>StartDateWindow</f>
        <v>42021</v>
      </c>
      <c r="F31" s="1">
        <f t="shared" ref="F31:AI31" si="1">E31+1</f>
        <v>42022</v>
      </c>
      <c r="G31" s="1">
        <f t="shared" si="1"/>
        <v>42023</v>
      </c>
      <c r="H31" s="1">
        <f t="shared" si="1"/>
        <v>42024</v>
      </c>
      <c r="I31" s="1">
        <f t="shared" si="1"/>
        <v>42025</v>
      </c>
      <c r="J31" s="1">
        <f t="shared" si="1"/>
        <v>42026</v>
      </c>
      <c r="K31" s="1">
        <f t="shared" si="1"/>
        <v>42027</v>
      </c>
      <c r="L31" s="1">
        <f t="shared" si="1"/>
        <v>42028</v>
      </c>
      <c r="M31" s="1">
        <f t="shared" si="1"/>
        <v>42029</v>
      </c>
      <c r="N31" s="1">
        <f t="shared" si="1"/>
        <v>42030</v>
      </c>
      <c r="O31" s="1">
        <f t="shared" si="1"/>
        <v>42031</v>
      </c>
      <c r="P31" s="1">
        <f t="shared" si="1"/>
        <v>42032</v>
      </c>
      <c r="Q31" s="1">
        <f t="shared" si="1"/>
        <v>42033</v>
      </c>
      <c r="R31" s="1">
        <f t="shared" si="1"/>
        <v>42034</v>
      </c>
      <c r="S31" s="1">
        <f t="shared" si="1"/>
        <v>42035</v>
      </c>
      <c r="T31" s="1">
        <f t="shared" si="1"/>
        <v>42036</v>
      </c>
      <c r="U31" s="1">
        <f t="shared" si="1"/>
        <v>42037</v>
      </c>
      <c r="V31" s="1">
        <f t="shared" si="1"/>
        <v>42038</v>
      </c>
      <c r="W31" s="1">
        <f t="shared" si="1"/>
        <v>42039</v>
      </c>
      <c r="X31" s="1">
        <f t="shared" si="1"/>
        <v>42040</v>
      </c>
      <c r="Y31" s="1">
        <f t="shared" si="1"/>
        <v>42041</v>
      </c>
      <c r="Z31" s="1">
        <f t="shared" si="1"/>
        <v>42042</v>
      </c>
      <c r="AA31" s="1">
        <f t="shared" si="1"/>
        <v>42043</v>
      </c>
      <c r="AB31" s="1">
        <f t="shared" si="1"/>
        <v>42044</v>
      </c>
      <c r="AC31" s="1">
        <f t="shared" si="1"/>
        <v>42045</v>
      </c>
      <c r="AD31" s="1">
        <f t="shared" si="1"/>
        <v>42046</v>
      </c>
      <c r="AE31" s="1">
        <f t="shared" si="1"/>
        <v>42047</v>
      </c>
      <c r="AF31" s="1">
        <f t="shared" si="1"/>
        <v>42048</v>
      </c>
      <c r="AG31" s="1">
        <f t="shared" si="1"/>
        <v>42049</v>
      </c>
      <c r="AH31" s="1">
        <f t="shared" si="1"/>
        <v>42050</v>
      </c>
      <c r="AI31" s="1">
        <f t="shared" si="1"/>
        <v>42051</v>
      </c>
    </row>
    <row r="32" spans="1:35">
      <c r="A32">
        <v>11.3</v>
      </c>
      <c r="B32">
        <v>1</v>
      </c>
      <c r="C32" t="e">
        <f t="shared" ref="C32:C40" ca="1" si="2">F15</f>
        <v>#N/A</v>
      </c>
      <c r="D32" t="e">
        <f ca="1">INDEX(Activities[ACTIVITY],MATCH($C32,Activities[Id],0))</f>
        <v>#N/A</v>
      </c>
      <c r="E32" t="e">
        <f ca="1">GridCalc</f>
        <v>#N/A</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c r="A33">
        <f>A32-1</f>
        <v>10.3</v>
      </c>
      <c r="B33">
        <v>2</v>
      </c>
      <c r="C33" t="e">
        <f t="shared" ca="1" si="2"/>
        <v>#N/A</v>
      </c>
      <c r="D33" t="e">
        <f ca="1">INDEX(Activities[ACTIVITY],MATCH($C33,Activities[Id],0))</f>
        <v>#N/A</v>
      </c>
      <c r="E33" t="e">
        <f ca="1">GridCalc</f>
        <v>#N/A</v>
      </c>
      <c r="F33" t="e">
        <f ca="1">GridCalc</f>
        <v>#N/A</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c r="A34">
        <f t="shared" ref="A34:A40" si="3">A33-1</f>
        <v>9.3000000000000007</v>
      </c>
      <c r="B34">
        <v>3</v>
      </c>
      <c r="C34" t="e">
        <f t="shared" ca="1" si="2"/>
        <v>#N/A</v>
      </c>
      <c r="D34" t="e">
        <f ca="1">INDEX(Activities[ACTIVITY],MATCH($C34,Activities[Id],0))</f>
        <v>#N/A</v>
      </c>
      <c r="E34" t="e">
        <f ca="1">GridCalc</f>
        <v>#N/A</v>
      </c>
      <c r="F34" t="e">
        <f ca="1">GridCalc</f>
        <v>#N/A</v>
      </c>
      <c r="G34" t="e">
        <f ca="1">GridCalc</f>
        <v>#N/A</v>
      </c>
      <c r="H34" t="e">
        <f ca="1">GridCalc</f>
        <v>#N/A</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c r="A35">
        <f t="shared" si="3"/>
        <v>8.3000000000000007</v>
      </c>
      <c r="B35">
        <v>4</v>
      </c>
      <c r="C35" t="e">
        <f t="shared" ca="1" si="2"/>
        <v>#N/A</v>
      </c>
      <c r="D35" t="e">
        <f ca="1">INDEX(Activities[ACTIVITY],MATCH($C35,Activities[Id],0))</f>
        <v>#N/A</v>
      </c>
      <c r="E35" t="e">
        <f ca="1">GridCalc</f>
        <v>#N/A</v>
      </c>
      <c r="F35" t="e">
        <f ca="1">GridCalc</f>
        <v>#N/A</v>
      </c>
      <c r="G35" t="e">
        <f ca="1">GridCalc</f>
        <v>#N/A</v>
      </c>
      <c r="H35" t="e">
        <f ca="1">GridCalc</f>
        <v>#N/A</v>
      </c>
      <c r="I35" t="e">
        <f ca="1">GridCalc</f>
        <v>#N/A</v>
      </c>
      <c r="J35" t="e">
        <f ca="1">GridCalc</f>
        <v>#N/A</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c r="A36">
        <f t="shared" si="3"/>
        <v>7.3000000000000007</v>
      </c>
      <c r="B36">
        <v>5</v>
      </c>
      <c r="C36" t="e">
        <f t="shared" ca="1" si="2"/>
        <v>#N/A</v>
      </c>
      <c r="D36" t="e">
        <f ca="1">INDEX(Activities[ACTIVITY],MATCH($C36,Activities[Id],0))</f>
        <v>#N/A</v>
      </c>
      <c r="E36" t="e">
        <f ca="1">GridCalc</f>
        <v>#N/A</v>
      </c>
      <c r="F36" t="e">
        <f ca="1">GridCalc</f>
        <v>#N/A</v>
      </c>
      <c r="G36" t="e">
        <f ca="1">GridCalc</f>
        <v>#N/A</v>
      </c>
      <c r="H36" t="e">
        <f ca="1">GridCalc</f>
        <v>#N/A</v>
      </c>
      <c r="I36" t="e">
        <f ca="1">GridCalc</f>
        <v>#N/A</v>
      </c>
      <c r="J36" t="e">
        <f ca="1">GridCalc</f>
        <v>#N/A</v>
      </c>
      <c r="K36" t="e">
        <f ca="1">GridCalc</f>
        <v>#N/A</v>
      </c>
      <c r="L36" t="e">
        <f ca="1">GridCalc</f>
        <v>#N/A</v>
      </c>
      <c r="M36" t="e">
        <f ca="1">GridCalc</f>
        <v>#N/A</v>
      </c>
      <c r="N36" t="e">
        <f ca="1">GridCalc</f>
        <v>#N/A</v>
      </c>
      <c r="O36" t="e">
        <f ca="1">GridCalc</f>
        <v>#N/A</v>
      </c>
      <c r="P36" t="e">
        <f ca="1">GridCalc</f>
        <v>#N/A</v>
      </c>
      <c r="Q36" t="e">
        <f ca="1">GridCalc</f>
        <v>#N/A</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c r="A37">
        <f t="shared" si="3"/>
        <v>6.3000000000000007</v>
      </c>
      <c r="B37">
        <v>6</v>
      </c>
      <c r="C37" t="e">
        <f t="shared" ca="1" si="2"/>
        <v>#N/A</v>
      </c>
      <c r="D37" t="e">
        <f ca="1">INDEX(Activities[ACTIVITY],MATCH($C37,Activities[Id],0))</f>
        <v>#N/A</v>
      </c>
      <c r="E37" t="e">
        <f ca="1">GridCalc</f>
        <v>#N/A</v>
      </c>
      <c r="F37" t="e">
        <f ca="1">GridCalc</f>
        <v>#N/A</v>
      </c>
      <c r="G37" t="e">
        <f ca="1">GridCalc</f>
        <v>#N/A</v>
      </c>
      <c r="H37" t="e">
        <f ca="1">GridCalc</f>
        <v>#N/A</v>
      </c>
      <c r="I37" t="e">
        <f ca="1">GridCalc</f>
        <v>#N/A</v>
      </c>
      <c r="J37" t="e">
        <f ca="1">GridCalc</f>
        <v>#N/A</v>
      </c>
      <c r="K37" t="e">
        <f ca="1">GridCalc</f>
        <v>#N/A</v>
      </c>
      <c r="L37" t="e">
        <f ca="1">GridCalc</f>
        <v>#N/A</v>
      </c>
      <c r="M37" t="e">
        <f ca="1">GridCalc</f>
        <v>#N/A</v>
      </c>
      <c r="N37" t="e">
        <f ca="1">GridCalc</f>
        <v>#N/A</v>
      </c>
      <c r="O37" t="e">
        <f ca="1">GridCalc</f>
        <v>#N/A</v>
      </c>
      <c r="P37" t="e">
        <f ca="1">GridCalc</f>
        <v>#N/A</v>
      </c>
      <c r="Q37" t="e">
        <f ca="1">GridCalc</f>
        <v>#N/A</v>
      </c>
      <c r="R37" t="e">
        <f ca="1">GridCalc</f>
        <v>#N/A</v>
      </c>
      <c r="S37" t="e">
        <f ca="1">GridCalc</f>
        <v>#N/A</v>
      </c>
      <c r="T37" t="e">
        <f ca="1">GridCalc</f>
        <v>#N/A</v>
      </c>
      <c r="U37" t="e">
        <f ca="1">GridCalc</f>
        <v>#N/A</v>
      </c>
      <c r="V37" t="e">
        <f ca="1">GridCalc</f>
        <v>#N/A</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c r="A38">
        <f t="shared" si="3"/>
        <v>5.3000000000000007</v>
      </c>
      <c r="B38">
        <v>7</v>
      </c>
      <c r="C38" t="e">
        <f t="shared" ca="1" si="2"/>
        <v>#N/A</v>
      </c>
      <c r="D38" t="e">
        <f ca="1">INDEX(Activities[ACTIVITY],MATCH($C38,Activities[Id],0))</f>
        <v>#N/A</v>
      </c>
      <c r="E38" t="e">
        <f ca="1">GridCalc</f>
        <v>#N/A</v>
      </c>
      <c r="F38" t="e">
        <f ca="1">GridCalc</f>
        <v>#N/A</v>
      </c>
      <c r="G38" t="e">
        <f ca="1">GridCalc</f>
        <v>#N/A</v>
      </c>
      <c r="H38" t="e">
        <f ca="1">GridCalc</f>
        <v>#N/A</v>
      </c>
      <c r="I38" t="e">
        <f ca="1">GridCalc</f>
        <v>#N/A</v>
      </c>
      <c r="J38" t="e">
        <f ca="1">GridCalc</f>
        <v>#N/A</v>
      </c>
      <c r="K38" t="e">
        <f ca="1">GridCalc</f>
        <v>#N/A</v>
      </c>
      <c r="L38" t="e">
        <f ca="1">GridCalc</f>
        <v>#N/A</v>
      </c>
      <c r="M38" t="e">
        <f ca="1">GridCalc</f>
        <v>#N/A</v>
      </c>
      <c r="N38" t="e">
        <f ca="1">GridCalc</f>
        <v>#N/A</v>
      </c>
      <c r="O38" t="e">
        <f ca="1">GridCalc</f>
        <v>#N/A</v>
      </c>
      <c r="P38" t="e">
        <f ca="1">GridCalc</f>
        <v>#N/A</v>
      </c>
      <c r="Q38" t="e">
        <f ca="1">GridCalc</f>
        <v>#N/A</v>
      </c>
      <c r="R38" t="e">
        <f ca="1">GridCalc</f>
        <v>#N/A</v>
      </c>
      <c r="S38" t="e">
        <f ca="1">GridCalc</f>
        <v>#N/A</v>
      </c>
      <c r="T38" t="e">
        <f ca="1">GridCalc</f>
        <v>#N/A</v>
      </c>
      <c r="U38" t="e">
        <f ca="1">GridCalc</f>
        <v>#N/A</v>
      </c>
      <c r="V38" t="e">
        <f ca="1">GridCalc</f>
        <v>#N/A</v>
      </c>
      <c r="W38" t="e">
        <f ca="1">GridCalc</f>
        <v>#N/A</v>
      </c>
      <c r="X38" t="e">
        <f ca="1">GridCalc</f>
        <v>#N/A</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c r="A39">
        <f t="shared" si="3"/>
        <v>4.3000000000000007</v>
      </c>
      <c r="B39">
        <v>8</v>
      </c>
      <c r="C39">
        <f t="shared" ca="1" si="2"/>
        <v>11</v>
      </c>
      <c r="D39" t="str">
        <f ca="1">INDEX(Activities[ACTIVITY],MATCH($C39,Activities[Id],0))</f>
        <v>Milestone 10</v>
      </c>
      <c r="E39">
        <f ca="1">GridCalc</f>
        <v>4.3000000000000007</v>
      </c>
      <c r="F39">
        <f ca="1">GridCalc</f>
        <v>4.3000000000000007</v>
      </c>
      <c r="G39">
        <f ca="1">GridCalc</f>
        <v>4.3000000000000007</v>
      </c>
      <c r="H39">
        <f ca="1">GridCalc</f>
        <v>4.3000000000000007</v>
      </c>
      <c r="I39">
        <f ca="1">GridCalc</f>
        <v>4.3000000000000007</v>
      </c>
      <c r="J39">
        <f ca="1">GridCalc</f>
        <v>4.3000000000000007</v>
      </c>
      <c r="K39" t="e">
        <f ca="1">GridCalc</f>
        <v>#N/A</v>
      </c>
      <c r="L39" t="e">
        <f ca="1">GridCalc</f>
        <v>#N/A</v>
      </c>
      <c r="M39" t="e">
        <f ca="1">GridCalc</f>
        <v>#N/A</v>
      </c>
      <c r="N39" t="e">
        <f ca="1">GridCalc</f>
        <v>#N/A</v>
      </c>
      <c r="O39" t="e">
        <f ca="1">GridCalc</f>
        <v>#N/A</v>
      </c>
      <c r="P39" t="e">
        <f ca="1">GridCalc</f>
        <v>#N/A</v>
      </c>
      <c r="Q39" t="e">
        <f ca="1">GridCalc</f>
        <v>#N/A</v>
      </c>
      <c r="R39" t="e">
        <f ca="1">GridCalc</f>
        <v>#N/A</v>
      </c>
      <c r="S39" t="e">
        <f ca="1">GridCalc</f>
        <v>#N/A</v>
      </c>
      <c r="T39" t="e">
        <f ca="1">GridCalc</f>
        <v>#N/A</v>
      </c>
      <c r="U39" t="e">
        <f ca="1">GridCalc</f>
        <v>#N/A</v>
      </c>
      <c r="V39" t="e">
        <f ca="1">GridCalc</f>
        <v>#N/A</v>
      </c>
      <c r="W39" t="e">
        <f ca="1">GridCalc</f>
        <v>#N/A</v>
      </c>
      <c r="X39" t="e">
        <f ca="1">GridCalc</f>
        <v>#N/A</v>
      </c>
      <c r="Y39" t="e">
        <f ca="1">GridCalc</f>
        <v>#N/A</v>
      </c>
      <c r="Z39" t="e">
        <f ca="1">GridCalc</f>
        <v>#N/A</v>
      </c>
      <c r="AA39" t="e">
        <f ca="1">GridCalc</f>
        <v>#N/A</v>
      </c>
      <c r="AB39" t="e">
        <f ca="1">GridCalc</f>
        <v>#N/A</v>
      </c>
      <c r="AC39" t="e">
        <f ca="1">GridCalc</f>
        <v>#N/A</v>
      </c>
      <c r="AD39" t="e">
        <f ca="1">GridCalc</f>
        <v>#N/A</v>
      </c>
      <c r="AE39" t="e">
        <f ca="1">GridCalc</f>
        <v>#N/A</v>
      </c>
      <c r="AF39" t="e">
        <f ca="1">GridCalc</f>
        <v>#N/A</v>
      </c>
      <c r="AG39" t="e">
        <f ca="1">GridCalc</f>
        <v>#N/A</v>
      </c>
      <c r="AH39" t="e">
        <f ca="1">GridCalc</f>
        <v>#N/A</v>
      </c>
      <c r="AI39" t="e">
        <f ca="1">GridCalc</f>
        <v>#N/A</v>
      </c>
    </row>
    <row r="40" spans="1:35">
      <c r="A40">
        <f t="shared" si="3"/>
        <v>3.3000000000000007</v>
      </c>
      <c r="B40">
        <v>9</v>
      </c>
      <c r="C40">
        <f t="shared" ca="1" si="2"/>
        <v>12</v>
      </c>
      <c r="D40" t="str">
        <f ca="1">INDEX(Activities[ACTIVITY],MATCH($C40,Activities[Id],0))</f>
        <v>Final Submission</v>
      </c>
      <c r="E40" t="e">
        <f ca="1">GridCalc</f>
        <v>#N/A</v>
      </c>
      <c r="F40" t="e">
        <f ca="1">GridCalc</f>
        <v>#N/A</v>
      </c>
      <c r="G40" t="e">
        <f ca="1">GridCalc</f>
        <v>#N/A</v>
      </c>
      <c r="H40" t="e">
        <f ca="1">GridCalc</f>
        <v>#N/A</v>
      </c>
      <c r="I40" t="e">
        <f ca="1">GridCalc</f>
        <v>#N/A</v>
      </c>
      <c r="J40" t="e">
        <f ca="1">GridCalc</f>
        <v>#N/A</v>
      </c>
      <c r="K40">
        <f ca="1">GridCalc</f>
        <v>3.3000000000000007</v>
      </c>
      <c r="L40" t="e">
        <f ca="1">GridCalc</f>
        <v>#N/A</v>
      </c>
      <c r="M40" t="e">
        <f ca="1">GridCalc</f>
        <v>#N/A</v>
      </c>
      <c r="N40" t="e">
        <f ca="1">GridCalc</f>
        <v>#N/A</v>
      </c>
      <c r="O40" t="e">
        <f ca="1">GridCalc</f>
        <v>#N/A</v>
      </c>
      <c r="P40" t="e">
        <f ca="1">GridCalc</f>
        <v>#N/A</v>
      </c>
      <c r="Q40" t="e">
        <f ca="1">GridCalc</f>
        <v>#N/A</v>
      </c>
      <c r="R40" t="e">
        <f ca="1">GridCalc</f>
        <v>#N/A</v>
      </c>
      <c r="S40" t="e">
        <f ca="1">GridCalc</f>
        <v>#N/A</v>
      </c>
      <c r="T40" t="e">
        <f ca="1">GridCalc</f>
        <v>#N/A</v>
      </c>
      <c r="U40" t="e">
        <f ca="1">GridCalc</f>
        <v>#N/A</v>
      </c>
      <c r="V40" t="e">
        <f ca="1">GridCalc</f>
        <v>#N/A</v>
      </c>
      <c r="W40" t="e">
        <f ca="1">GridCalc</f>
        <v>#N/A</v>
      </c>
      <c r="X40" t="e">
        <f ca="1">GridCalc</f>
        <v>#N/A</v>
      </c>
      <c r="Y40" t="e">
        <f ca="1">GridCalc</f>
        <v>#N/A</v>
      </c>
      <c r="Z40" t="e">
        <f ca="1">GridCalc</f>
        <v>#N/A</v>
      </c>
      <c r="AA40" t="e">
        <f ca="1">GridCalc</f>
        <v>#N/A</v>
      </c>
      <c r="AB40" t="e">
        <f ca="1">GridCalc</f>
        <v>#N/A</v>
      </c>
      <c r="AC40" t="e">
        <f ca="1">GridCalc</f>
        <v>#N/A</v>
      </c>
      <c r="AD40" t="e">
        <f ca="1">GridCalc</f>
        <v>#N/A</v>
      </c>
      <c r="AE40" t="e">
        <f ca="1">GridCalc</f>
        <v>#N/A</v>
      </c>
      <c r="AF40" t="e">
        <f ca="1">GridCalc</f>
        <v>#N/A</v>
      </c>
      <c r="AG40" t="e">
        <f ca="1">GridCalc</f>
        <v>#N/A</v>
      </c>
      <c r="AH40" t="e">
        <f ca="1">GridCalc</f>
        <v>#N/A</v>
      </c>
      <c r="AI40" t="e">
        <f ca="1">GridCalc</f>
        <v>#N/A</v>
      </c>
    </row>
    <row r="43" spans="1:35">
      <c r="E43" s="1">
        <f>E31</f>
        <v>42021</v>
      </c>
      <c r="F43" s="1">
        <f t="shared" ref="F43:AH43" si="4">F31</f>
        <v>42022</v>
      </c>
      <c r="G43" s="1">
        <f t="shared" si="4"/>
        <v>42023</v>
      </c>
      <c r="H43" s="1">
        <f t="shared" si="4"/>
        <v>42024</v>
      </c>
      <c r="I43" s="1">
        <f t="shared" si="4"/>
        <v>42025</v>
      </c>
      <c r="J43" s="1">
        <f t="shared" si="4"/>
        <v>42026</v>
      </c>
      <c r="K43" s="1">
        <f t="shared" si="4"/>
        <v>42027</v>
      </c>
      <c r="L43" s="1">
        <f t="shared" si="4"/>
        <v>42028</v>
      </c>
      <c r="M43" s="1">
        <f t="shared" si="4"/>
        <v>42029</v>
      </c>
      <c r="N43" s="1">
        <f t="shared" si="4"/>
        <v>42030</v>
      </c>
      <c r="O43" s="1">
        <f t="shared" si="4"/>
        <v>42031</v>
      </c>
      <c r="P43" s="1">
        <f t="shared" si="4"/>
        <v>42032</v>
      </c>
      <c r="Q43" s="1">
        <f t="shared" si="4"/>
        <v>42033</v>
      </c>
      <c r="R43" s="1">
        <f t="shared" si="4"/>
        <v>42034</v>
      </c>
      <c r="S43" s="1">
        <f t="shared" si="4"/>
        <v>42035</v>
      </c>
      <c r="T43" s="1">
        <f t="shared" si="4"/>
        <v>42036</v>
      </c>
      <c r="U43" s="1">
        <f t="shared" si="4"/>
        <v>42037</v>
      </c>
      <c r="V43" s="1">
        <f t="shared" si="4"/>
        <v>42038</v>
      </c>
      <c r="W43" s="1">
        <f t="shared" si="4"/>
        <v>42039</v>
      </c>
      <c r="X43" s="1">
        <f t="shared" si="4"/>
        <v>42040</v>
      </c>
      <c r="Y43" s="1">
        <f t="shared" si="4"/>
        <v>42041</v>
      </c>
      <c r="Z43" s="1">
        <f t="shared" si="4"/>
        <v>42042</v>
      </c>
      <c r="AA43" s="1">
        <f t="shared" si="4"/>
        <v>42043</v>
      </c>
      <c r="AB43" s="1">
        <f t="shared" si="4"/>
        <v>42044</v>
      </c>
      <c r="AC43" s="1">
        <f t="shared" si="4"/>
        <v>42045</v>
      </c>
      <c r="AD43" s="1">
        <f t="shared" si="4"/>
        <v>42046</v>
      </c>
      <c r="AE43" s="1">
        <f t="shared" si="4"/>
        <v>42047</v>
      </c>
      <c r="AF43" s="1">
        <f t="shared" si="4"/>
        <v>42048</v>
      </c>
      <c r="AG43" s="1">
        <f t="shared" si="4"/>
        <v>42049</v>
      </c>
      <c r="AH43" s="1">
        <f t="shared" si="4"/>
        <v>42050</v>
      </c>
    </row>
    <row r="44" spans="1:35">
      <c r="C44" t="e">
        <f ca="1">C32</f>
        <v>#N/A</v>
      </c>
      <c r="D44" t="e">
        <f ca="1">UPPER(INDEX(Activities[ACTIVITY],MATCH($C44,Activities[Id],0)))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c r="C45" t="e">
        <f t="shared" ref="C45:C52" ca="1" si="6">C33</f>
        <v>#N/A</v>
      </c>
      <c r="D45" t="e">
        <f ca="1">UPPER(INDEX(Activities[ACTIVITY],MATCH($C45,Activities[Id],0)))</f>
        <v>#N/A</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c r="C46" t="e">
        <f t="shared" ca="1" si="6"/>
        <v>#N/A</v>
      </c>
      <c r="D46" t="e">
        <f ca="1">UPPER(INDEX(Activities[ACTIVITY],MATCH($C46,Activities[Id],0)))</f>
        <v>#N/A</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c r="C47" t="e">
        <f t="shared" ca="1" si="6"/>
        <v>#N/A</v>
      </c>
      <c r="D47" t="e">
        <f ca="1">UPPER(INDEX(Activities[ACTIVITY],MATCH($C47,Activities[Id],0)))</f>
        <v>#N/A</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c r="C48" t="e">
        <f t="shared" ca="1" si="6"/>
        <v>#N/A</v>
      </c>
      <c r="D48" t="e">
        <f ca="1">UPPER(INDEX(Activities[ACTIVITY],MATCH($C48,Activities[Id],0)))</f>
        <v>#N/A</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c r="C49" t="e">
        <f t="shared" ca="1" si="6"/>
        <v>#N/A</v>
      </c>
      <c r="D49" t="e">
        <f ca="1">UPPER(INDEX(Activities[ACTIVITY],MATCH($C49,Activities[Id],0)))</f>
        <v>#N/A</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c r="C50" t="e">
        <f t="shared" ca="1" si="6"/>
        <v>#N/A</v>
      </c>
      <c r="D50" t="e">
        <f ca="1">UPPER(INDEX(Activities[ACTIVITY],MATCH($C50,Activities[Id],0)))</f>
        <v>#N/A</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c r="C51">
        <f t="shared" ca="1" si="6"/>
        <v>11</v>
      </c>
      <c r="D51" t="str">
        <f ca="1">UPPER(INDEX(Activities[ACTIVITY],MATCH($C51,Activities[Id],0)))</f>
        <v>MILESTONE 10</v>
      </c>
      <c r="E51" t="e">
        <f t="shared" ref="E51:AH51" ca="1" si="13">IF(ISERROR(F39),E39,NA())</f>
        <v>#N/A</v>
      </c>
      <c r="F51" t="e">
        <f t="shared" ca="1" si="13"/>
        <v>#N/A</v>
      </c>
      <c r="G51" t="e">
        <f t="shared" ca="1" si="13"/>
        <v>#N/A</v>
      </c>
      <c r="H51" t="e">
        <f t="shared" ca="1" si="13"/>
        <v>#N/A</v>
      </c>
      <c r="I51" t="e">
        <f t="shared" ca="1" si="13"/>
        <v>#N/A</v>
      </c>
      <c r="J51">
        <f t="shared" ca="1" si="13"/>
        <v>4.3000000000000007</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c r="C52">
        <f t="shared" ca="1" si="6"/>
        <v>12</v>
      </c>
      <c r="D52" t="str">
        <f ca="1">UPPER(INDEX(Activities[ACTIVITY],MATCH($C52,Activities[Id],0)))</f>
        <v>FINAL SUBMISSION</v>
      </c>
      <c r="E52" t="e">
        <f t="shared" ref="E52:AH52" ca="1" si="14">IF(ISERROR(F40),E40,NA())</f>
        <v>#N/A</v>
      </c>
      <c r="F52" t="e">
        <f t="shared" ca="1" si="14"/>
        <v>#N/A</v>
      </c>
      <c r="G52" t="e">
        <f t="shared" ca="1" si="14"/>
        <v>#N/A</v>
      </c>
      <c r="H52" t="e">
        <f t="shared" ca="1" si="14"/>
        <v>#N/A</v>
      </c>
      <c r="I52" t="e">
        <f t="shared" ca="1" si="14"/>
        <v>#N/A</v>
      </c>
      <c r="J52" t="e">
        <f t="shared" ca="1" si="14"/>
        <v>#N/A</v>
      </c>
      <c r="K52">
        <f t="shared" ca="1" si="14"/>
        <v>3.3000000000000007</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c r="E55" s="1">
        <f>E31</f>
        <v>42021</v>
      </c>
      <c r="F55" s="1">
        <f t="shared" ref="F55:AH55" si="15">F31</f>
        <v>42022</v>
      </c>
      <c r="G55" s="1">
        <f t="shared" si="15"/>
        <v>42023</v>
      </c>
      <c r="H55" s="1">
        <f t="shared" si="15"/>
        <v>42024</v>
      </c>
      <c r="I55" s="1">
        <f t="shared" si="15"/>
        <v>42025</v>
      </c>
      <c r="J55" s="1">
        <f t="shared" si="15"/>
        <v>42026</v>
      </c>
      <c r="K55" s="1">
        <f t="shared" si="15"/>
        <v>42027</v>
      </c>
      <c r="L55" s="1">
        <f t="shared" si="15"/>
        <v>42028</v>
      </c>
      <c r="M55" s="1">
        <f t="shared" si="15"/>
        <v>42029</v>
      </c>
      <c r="N55" s="1">
        <f t="shared" si="15"/>
        <v>42030</v>
      </c>
      <c r="O55" s="1">
        <f t="shared" si="15"/>
        <v>42031</v>
      </c>
      <c r="P55" s="1">
        <f t="shared" si="15"/>
        <v>42032</v>
      </c>
      <c r="Q55" s="1">
        <f t="shared" si="15"/>
        <v>42033</v>
      </c>
      <c r="R55" s="1">
        <f t="shared" si="15"/>
        <v>42034</v>
      </c>
      <c r="S55" s="1">
        <f t="shared" si="15"/>
        <v>42035</v>
      </c>
      <c r="T55" s="1">
        <f t="shared" si="15"/>
        <v>42036</v>
      </c>
      <c r="U55" s="1">
        <f t="shared" si="15"/>
        <v>42037</v>
      </c>
      <c r="V55" s="1">
        <f t="shared" si="15"/>
        <v>42038</v>
      </c>
      <c r="W55" s="1">
        <f t="shared" si="15"/>
        <v>42039</v>
      </c>
      <c r="X55" s="1">
        <f t="shared" si="15"/>
        <v>42040</v>
      </c>
      <c r="Y55" s="1">
        <f t="shared" si="15"/>
        <v>42041</v>
      </c>
      <c r="Z55" s="1">
        <f t="shared" si="15"/>
        <v>42042</v>
      </c>
      <c r="AA55" s="1">
        <f t="shared" si="15"/>
        <v>42043</v>
      </c>
      <c r="AB55" s="1">
        <f t="shared" si="15"/>
        <v>42044</v>
      </c>
      <c r="AC55" s="1">
        <f t="shared" si="15"/>
        <v>42045</v>
      </c>
      <c r="AD55" s="1">
        <f t="shared" si="15"/>
        <v>42046</v>
      </c>
      <c r="AE55" s="1">
        <f t="shared" si="15"/>
        <v>42047</v>
      </c>
      <c r="AF55" s="1">
        <f t="shared" si="15"/>
        <v>42048</v>
      </c>
      <c r="AG55" s="1">
        <f t="shared" si="15"/>
        <v>42049</v>
      </c>
      <c r="AH55" s="1">
        <f t="shared" si="15"/>
        <v>42050</v>
      </c>
    </row>
    <row r="56" spans="3:34">
      <c r="D56" t="s">
        <v>11</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c r="D58" s="3">
        <f>DATE(YEAR(MIN(E55:AH55)),MONTH(MIN(E55:AH55)),1)</f>
        <v>42005</v>
      </c>
      <c r="E58">
        <f>IF(MEDIAN($D58,E$55,EOMONTH($D58,0))=E$55,0.5,NA())</f>
        <v>0.5</v>
      </c>
      <c r="F58">
        <f t="shared" ref="F58:AH58" si="17">IF(MEDIAN($D58,F$55,EOMONTH($D58,0))=F$55,0.5,NA())</f>
        <v>0.5</v>
      </c>
      <c r="G58">
        <f t="shared" si="17"/>
        <v>0.5</v>
      </c>
      <c r="H58">
        <f t="shared" si="17"/>
        <v>0.5</v>
      </c>
      <c r="I58">
        <f t="shared" si="17"/>
        <v>0.5</v>
      </c>
      <c r="J58">
        <f t="shared" si="17"/>
        <v>0.5</v>
      </c>
      <c r="K58">
        <f t="shared" si="17"/>
        <v>0.5</v>
      </c>
      <c r="L58">
        <f t="shared" si="17"/>
        <v>0.5</v>
      </c>
      <c r="M58">
        <f t="shared" si="17"/>
        <v>0.5</v>
      </c>
      <c r="N58">
        <f t="shared" si="17"/>
        <v>0.5</v>
      </c>
      <c r="O58">
        <f t="shared" si="17"/>
        <v>0.5</v>
      </c>
      <c r="P58">
        <f t="shared" si="17"/>
        <v>0.5</v>
      </c>
      <c r="Q58">
        <f t="shared" si="17"/>
        <v>0.5</v>
      </c>
      <c r="R58">
        <f t="shared" si="17"/>
        <v>0.5</v>
      </c>
      <c r="S58">
        <f t="shared" si="17"/>
        <v>0.5</v>
      </c>
      <c r="T58" t="e">
        <f t="shared" si="17"/>
        <v>#N/A</v>
      </c>
      <c r="U58" t="e">
        <f t="shared" si="17"/>
        <v>#N/A</v>
      </c>
      <c r="V58" t="e">
        <f t="shared" si="17"/>
        <v>#N/A</v>
      </c>
      <c r="W58" t="e">
        <f t="shared" si="17"/>
        <v>#N/A</v>
      </c>
      <c r="X58" t="e">
        <f t="shared" si="17"/>
        <v>#N/A</v>
      </c>
      <c r="Y58" t="e">
        <f t="shared" si="17"/>
        <v>#N/A</v>
      </c>
      <c r="Z58" t="e">
        <f t="shared" si="17"/>
        <v>#N/A</v>
      </c>
      <c r="AA58" t="e">
        <f t="shared" si="17"/>
        <v>#N/A</v>
      </c>
      <c r="AB58" t="e">
        <f t="shared" si="17"/>
        <v>#N/A</v>
      </c>
      <c r="AC58" t="e">
        <f t="shared" si="17"/>
        <v>#N/A</v>
      </c>
      <c r="AD58" t="e">
        <f t="shared" si="17"/>
        <v>#N/A</v>
      </c>
      <c r="AE58" t="e">
        <f t="shared" si="17"/>
        <v>#N/A</v>
      </c>
      <c r="AF58" t="e">
        <f t="shared" si="17"/>
        <v>#N/A</v>
      </c>
      <c r="AG58" t="e">
        <f t="shared" si="17"/>
        <v>#N/A</v>
      </c>
      <c r="AH58" t="e">
        <f t="shared" si="17"/>
        <v>#N/A</v>
      </c>
    </row>
    <row r="59" spans="3:34">
      <c r="D59" s="3" t="str">
        <f>TEXT(D58,"mmm yyyy") &amp; " - Top Band"</f>
        <v>Jan 2015 - Top Band</v>
      </c>
      <c r="E59">
        <f>E58+12.5</f>
        <v>13</v>
      </c>
      <c r="F59">
        <f t="shared" ref="F59:AH59" si="18">F58+12.5</f>
        <v>13</v>
      </c>
      <c r="G59">
        <f t="shared" si="18"/>
        <v>13</v>
      </c>
      <c r="H59">
        <f t="shared" si="18"/>
        <v>13</v>
      </c>
      <c r="I59">
        <f t="shared" si="18"/>
        <v>13</v>
      </c>
      <c r="J59">
        <f t="shared" si="18"/>
        <v>13</v>
      </c>
      <c r="K59">
        <f t="shared" si="18"/>
        <v>13</v>
      </c>
      <c r="L59">
        <f t="shared" si="18"/>
        <v>13</v>
      </c>
      <c r="M59">
        <f t="shared" si="18"/>
        <v>13</v>
      </c>
      <c r="N59">
        <f t="shared" si="18"/>
        <v>13</v>
      </c>
      <c r="O59">
        <f t="shared" si="18"/>
        <v>13</v>
      </c>
      <c r="P59">
        <f t="shared" si="18"/>
        <v>13</v>
      </c>
      <c r="Q59">
        <f t="shared" si="18"/>
        <v>13</v>
      </c>
      <c r="R59">
        <f t="shared" si="18"/>
        <v>13</v>
      </c>
      <c r="S59">
        <f t="shared" si="18"/>
        <v>13</v>
      </c>
      <c r="T59" t="e">
        <f t="shared" si="18"/>
        <v>#N/A</v>
      </c>
      <c r="U59" t="e">
        <f t="shared" si="18"/>
        <v>#N/A</v>
      </c>
      <c r="V59" t="e">
        <f t="shared" si="18"/>
        <v>#N/A</v>
      </c>
      <c r="W59" t="e">
        <f t="shared" si="18"/>
        <v>#N/A</v>
      </c>
      <c r="X59" t="e">
        <f t="shared" si="18"/>
        <v>#N/A</v>
      </c>
      <c r="Y59" t="e">
        <f t="shared" si="18"/>
        <v>#N/A</v>
      </c>
      <c r="Z59" t="e">
        <f t="shared" si="18"/>
        <v>#N/A</v>
      </c>
      <c r="AA59" t="e">
        <f t="shared" si="18"/>
        <v>#N/A</v>
      </c>
      <c r="AB59" t="e">
        <f t="shared" si="18"/>
        <v>#N/A</v>
      </c>
      <c r="AC59" t="e">
        <f t="shared" si="18"/>
        <v>#N/A</v>
      </c>
      <c r="AD59" t="e">
        <f t="shared" si="18"/>
        <v>#N/A</v>
      </c>
      <c r="AE59" t="e">
        <f t="shared" si="18"/>
        <v>#N/A</v>
      </c>
      <c r="AF59" t="e">
        <f t="shared" si="18"/>
        <v>#N/A</v>
      </c>
      <c r="AG59" t="e">
        <f t="shared" si="18"/>
        <v>#N/A</v>
      </c>
      <c r="AH59" t="e">
        <f t="shared" si="18"/>
        <v>#N/A</v>
      </c>
    </row>
    <row r="60" spans="3:34">
      <c r="D60" s="3"/>
    </row>
    <row r="61" spans="3:34">
      <c r="D61" s="3">
        <f>EOMONTH(D58,0)+1</f>
        <v>42036</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t="e">
        <f t="shared" si="19"/>
        <v>#N/A</v>
      </c>
      <c r="M61" t="e">
        <f t="shared" si="19"/>
        <v>#N/A</v>
      </c>
      <c r="N61" t="e">
        <f t="shared" si="19"/>
        <v>#N/A</v>
      </c>
      <c r="O61" t="e">
        <f t="shared" si="19"/>
        <v>#N/A</v>
      </c>
      <c r="P61" t="e">
        <f t="shared" si="19"/>
        <v>#N/A</v>
      </c>
      <c r="Q61" t="e">
        <f t="shared" si="19"/>
        <v>#N/A</v>
      </c>
      <c r="R61" t="e">
        <f t="shared" si="19"/>
        <v>#N/A</v>
      </c>
      <c r="S61" t="e">
        <f t="shared" si="19"/>
        <v>#N/A</v>
      </c>
      <c r="T61">
        <f t="shared" si="19"/>
        <v>0.5</v>
      </c>
      <c r="U61">
        <f t="shared" si="19"/>
        <v>0.5</v>
      </c>
      <c r="V61">
        <f t="shared" si="19"/>
        <v>0.5</v>
      </c>
      <c r="W61">
        <f t="shared" si="19"/>
        <v>0.5</v>
      </c>
      <c r="X61">
        <f t="shared" si="19"/>
        <v>0.5</v>
      </c>
      <c r="Y61">
        <f t="shared" si="19"/>
        <v>0.5</v>
      </c>
      <c r="Z61">
        <f t="shared" si="19"/>
        <v>0.5</v>
      </c>
      <c r="AA61">
        <f t="shared" si="19"/>
        <v>0.5</v>
      </c>
      <c r="AB61">
        <f t="shared" si="19"/>
        <v>0.5</v>
      </c>
      <c r="AC61">
        <f t="shared" si="19"/>
        <v>0.5</v>
      </c>
      <c r="AD61">
        <f t="shared" si="19"/>
        <v>0.5</v>
      </c>
      <c r="AE61">
        <f t="shared" si="19"/>
        <v>0.5</v>
      </c>
      <c r="AF61">
        <f t="shared" si="19"/>
        <v>0.5</v>
      </c>
      <c r="AG61">
        <f t="shared" si="19"/>
        <v>0.5</v>
      </c>
      <c r="AH61">
        <f t="shared" si="19"/>
        <v>0.5</v>
      </c>
    </row>
    <row r="62" spans="3:34">
      <c r="D62" s="3" t="str">
        <f>TEXT(D61,"mmm yyyy") &amp; " - Top Band"</f>
        <v>Feb 2015 - Top Band</v>
      </c>
      <c r="E62" t="e">
        <f>E61+12.5</f>
        <v>#N/A</v>
      </c>
      <c r="F62" t="e">
        <f t="shared" ref="F62:AH62" si="20">F61+12.5</f>
        <v>#N/A</v>
      </c>
      <c r="G62" t="e">
        <f t="shared" si="20"/>
        <v>#N/A</v>
      </c>
      <c r="H62" t="e">
        <f t="shared" si="20"/>
        <v>#N/A</v>
      </c>
      <c r="I62" t="e">
        <f t="shared" si="20"/>
        <v>#N/A</v>
      </c>
      <c r="J62" t="e">
        <f t="shared" si="20"/>
        <v>#N/A</v>
      </c>
      <c r="K62" t="e">
        <f t="shared" si="20"/>
        <v>#N/A</v>
      </c>
      <c r="L62" t="e">
        <f t="shared" si="20"/>
        <v>#N/A</v>
      </c>
      <c r="M62" t="e">
        <f t="shared" si="20"/>
        <v>#N/A</v>
      </c>
      <c r="N62" t="e">
        <f t="shared" si="20"/>
        <v>#N/A</v>
      </c>
      <c r="O62" t="e">
        <f t="shared" si="20"/>
        <v>#N/A</v>
      </c>
      <c r="P62" t="e">
        <f t="shared" si="20"/>
        <v>#N/A</v>
      </c>
      <c r="Q62" t="e">
        <f t="shared" si="20"/>
        <v>#N/A</v>
      </c>
      <c r="R62" t="e">
        <f t="shared" si="20"/>
        <v>#N/A</v>
      </c>
      <c r="S62" t="e">
        <f t="shared" si="20"/>
        <v>#N/A</v>
      </c>
      <c r="T62">
        <f t="shared" si="20"/>
        <v>13</v>
      </c>
      <c r="U62">
        <f t="shared" si="20"/>
        <v>13</v>
      </c>
      <c r="V62">
        <f t="shared" si="20"/>
        <v>13</v>
      </c>
      <c r="W62">
        <f t="shared" si="20"/>
        <v>13</v>
      </c>
      <c r="X62">
        <f t="shared" si="20"/>
        <v>13</v>
      </c>
      <c r="Y62">
        <f t="shared" si="20"/>
        <v>13</v>
      </c>
      <c r="Z62">
        <f t="shared" si="20"/>
        <v>13</v>
      </c>
      <c r="AA62">
        <f t="shared" si="20"/>
        <v>13</v>
      </c>
      <c r="AB62">
        <f t="shared" si="20"/>
        <v>13</v>
      </c>
      <c r="AC62">
        <f t="shared" si="20"/>
        <v>13</v>
      </c>
      <c r="AD62">
        <f t="shared" si="20"/>
        <v>13</v>
      </c>
      <c r="AE62">
        <f t="shared" si="20"/>
        <v>13</v>
      </c>
      <c r="AF62">
        <f t="shared" si="20"/>
        <v>13</v>
      </c>
      <c r="AG62">
        <f t="shared" si="20"/>
        <v>13</v>
      </c>
      <c r="AH62">
        <f t="shared" si="20"/>
        <v>13</v>
      </c>
    </row>
    <row r="63" spans="3:34">
      <c r="D63" s="3"/>
    </row>
    <row r="65" spans="4:34">
      <c r="D65" s="3">
        <f>D58+1</f>
        <v>42006</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c r="D66" s="3">
        <f>D61+1</f>
        <v>42037</v>
      </c>
      <c r="E66" t="e">
        <f>IF(MEDIAN($D66,E$55)=E$55,0.5,NA())</f>
        <v>#N/A</v>
      </c>
      <c r="F66" t="e">
        <f t="shared" si="21"/>
        <v>#N/A</v>
      </c>
      <c r="G66" t="e">
        <f t="shared" si="21"/>
        <v>#N/A</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t="e">
        <f t="shared" si="21"/>
        <v>#N/A</v>
      </c>
      <c r="U66">
        <f t="shared" si="21"/>
        <v>0.5</v>
      </c>
      <c r="V66" t="e">
        <f t="shared" si="21"/>
        <v>#N/A</v>
      </c>
      <c r="W66" t="e">
        <f t="shared" si="21"/>
        <v>#N/A</v>
      </c>
      <c r="X66" t="e">
        <f t="shared" si="21"/>
        <v>#N/A</v>
      </c>
      <c r="Y66" t="e">
        <f t="shared" si="21"/>
        <v>#N/A</v>
      </c>
      <c r="Z66" t="e">
        <f t="shared" si="21"/>
        <v>#N/A</v>
      </c>
      <c r="AA66" t="e">
        <f t="shared" si="21"/>
        <v>#N/A</v>
      </c>
      <c r="AB66" t="e">
        <f t="shared" si="21"/>
        <v>#N/A</v>
      </c>
      <c r="AC66" t="e">
        <f t="shared" si="21"/>
        <v>#N/A</v>
      </c>
      <c r="AD66" t="e">
        <f t="shared" si="21"/>
        <v>#N/A</v>
      </c>
      <c r="AE66" t="e">
        <f t="shared" si="21"/>
        <v>#N/A</v>
      </c>
      <c r="AF66" t="e">
        <f t="shared" si="21"/>
        <v>#N/A</v>
      </c>
      <c r="AG66" t="e">
        <f t="shared" si="21"/>
        <v>#N/A</v>
      </c>
      <c r="AH66" t="e">
        <f t="shared" si="21"/>
        <v>#N/A</v>
      </c>
    </row>
    <row r="69" spans="4:34">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c r="D70">
        <v>3</v>
      </c>
      <c r="E70" t="str">
        <f>LEFT(UPPER(TEXT(E55,"ddd")),$D70)</f>
        <v>SAT</v>
      </c>
      <c r="F70" t="str">
        <f t="shared" ref="F70:AH70" si="23">LEFT(UPPER(TEXT(F55,"ddd")),$D70)</f>
        <v>SUN</v>
      </c>
      <c r="G70" t="str">
        <f t="shared" si="23"/>
        <v>MON</v>
      </c>
      <c r="H70" t="str">
        <f t="shared" si="23"/>
        <v>TUE</v>
      </c>
      <c r="I70" t="str">
        <f t="shared" si="23"/>
        <v>WED</v>
      </c>
      <c r="J70" t="str">
        <f t="shared" si="23"/>
        <v>THU</v>
      </c>
      <c r="K70" t="str">
        <f t="shared" si="23"/>
        <v>FRI</v>
      </c>
      <c r="L70" t="str">
        <f t="shared" si="23"/>
        <v>SAT</v>
      </c>
      <c r="M70" t="str">
        <f t="shared" si="23"/>
        <v>SUN</v>
      </c>
      <c r="N70" t="str">
        <f t="shared" si="23"/>
        <v>MON</v>
      </c>
      <c r="O70" t="str">
        <f t="shared" si="23"/>
        <v>TUE</v>
      </c>
      <c r="P70" t="str">
        <f t="shared" si="23"/>
        <v>WED</v>
      </c>
      <c r="Q70" t="str">
        <f t="shared" si="23"/>
        <v>THU</v>
      </c>
      <c r="R70" t="str">
        <f t="shared" si="23"/>
        <v>FRI</v>
      </c>
      <c r="S70" t="str">
        <f t="shared" si="23"/>
        <v>SAT</v>
      </c>
      <c r="T70" t="str">
        <f t="shared" si="23"/>
        <v>SUN</v>
      </c>
      <c r="U70" t="str">
        <f t="shared" si="23"/>
        <v>MON</v>
      </c>
      <c r="V70" t="str">
        <f t="shared" si="23"/>
        <v>TUE</v>
      </c>
      <c r="W70" t="str">
        <f t="shared" si="23"/>
        <v>WED</v>
      </c>
      <c r="X70" t="str">
        <f t="shared" si="23"/>
        <v>THU</v>
      </c>
      <c r="Y70" t="str">
        <f t="shared" si="23"/>
        <v>FRI</v>
      </c>
      <c r="Z70" t="str">
        <f t="shared" si="23"/>
        <v>SAT</v>
      </c>
      <c r="AA70" t="str">
        <f t="shared" si="23"/>
        <v>SUN</v>
      </c>
      <c r="AB70" t="str">
        <f t="shared" si="23"/>
        <v>MON</v>
      </c>
      <c r="AC70" t="str">
        <f t="shared" si="23"/>
        <v>TUE</v>
      </c>
      <c r="AD70" t="str">
        <f t="shared" si="23"/>
        <v>WED</v>
      </c>
      <c r="AE70" t="str">
        <f t="shared" si="23"/>
        <v>THU</v>
      </c>
      <c r="AF70" t="str">
        <f t="shared" si="23"/>
        <v>FRI</v>
      </c>
      <c r="AG70" t="str">
        <f t="shared" si="23"/>
        <v>SAT</v>
      </c>
      <c r="AH70" t="str">
        <f t="shared" si="23"/>
        <v>SUN</v>
      </c>
    </row>
    <row r="71" spans="4:34">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c r="E72" t="str">
        <f>TEXT(E55,"dd")</f>
        <v>17</v>
      </c>
      <c r="F72" t="str">
        <f t="shared" ref="F72:AH72" si="24">TEXT(F55,"dd")</f>
        <v>18</v>
      </c>
      <c r="G72" t="str">
        <f t="shared" si="24"/>
        <v>19</v>
      </c>
      <c r="H72" t="str">
        <f t="shared" si="24"/>
        <v>20</v>
      </c>
      <c r="I72" t="str">
        <f t="shared" si="24"/>
        <v>21</v>
      </c>
      <c r="J72" t="str">
        <f t="shared" si="24"/>
        <v>22</v>
      </c>
      <c r="K72" t="str">
        <f t="shared" si="24"/>
        <v>23</v>
      </c>
      <c r="L72" t="str">
        <f t="shared" si="24"/>
        <v>24</v>
      </c>
      <c r="M72" t="str">
        <f t="shared" si="24"/>
        <v>25</v>
      </c>
      <c r="N72" t="str">
        <f t="shared" si="24"/>
        <v>26</v>
      </c>
      <c r="O72" t="str">
        <f t="shared" si="24"/>
        <v>27</v>
      </c>
      <c r="P72" t="str">
        <f t="shared" si="24"/>
        <v>28</v>
      </c>
      <c r="Q72" t="str">
        <f t="shared" si="24"/>
        <v>29</v>
      </c>
      <c r="R72" t="str">
        <f t="shared" si="24"/>
        <v>30</v>
      </c>
      <c r="S72" t="str">
        <f t="shared" si="24"/>
        <v>31</v>
      </c>
      <c r="T72" t="str">
        <f t="shared" si="24"/>
        <v>01</v>
      </c>
      <c r="U72" t="str">
        <f t="shared" si="24"/>
        <v>02</v>
      </c>
      <c r="V72" t="str">
        <f t="shared" si="24"/>
        <v>03</v>
      </c>
      <c r="W72" t="str">
        <f t="shared" si="24"/>
        <v>04</v>
      </c>
      <c r="X72" t="str">
        <f t="shared" si="24"/>
        <v>05</v>
      </c>
      <c r="Y72" t="str">
        <f t="shared" si="24"/>
        <v>06</v>
      </c>
      <c r="Z72" t="str">
        <f t="shared" si="24"/>
        <v>07</v>
      </c>
      <c r="AA72" t="str">
        <f t="shared" si="24"/>
        <v>08</v>
      </c>
      <c r="AB72" t="str">
        <f t="shared" si="24"/>
        <v>09</v>
      </c>
      <c r="AC72" t="str">
        <f t="shared" si="24"/>
        <v>10</v>
      </c>
      <c r="AD72" t="str">
        <f t="shared" si="24"/>
        <v>11</v>
      </c>
      <c r="AE72" t="str">
        <f t="shared" si="24"/>
        <v>12</v>
      </c>
      <c r="AF72" t="str">
        <f t="shared" si="24"/>
        <v>13</v>
      </c>
      <c r="AG72" t="str">
        <f t="shared" si="24"/>
        <v>14</v>
      </c>
      <c r="AH72" t="str">
        <f t="shared" si="24"/>
        <v>15</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Project Timeline</vt:lpstr>
      <vt:lpstr>calcs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2014-11-08T23:02:16Z</dcterms:created>
  <dcterms:modified xsi:type="dcterms:W3CDTF">2014-11-08T23:04:36Z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TC029300439991</vt:lpwstr>
  </property>
</Properties>
</file>