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5pat\OneDrive\Escritorio\DAH Project Final\"/>
    </mc:Choice>
  </mc:AlternateContent>
  <xr:revisionPtr revIDLastSave="0" documentId="13_ncr:1_{0544ACEB-1011-4B96-8CD2-78E5C54DFF7C}" xr6:coauthVersionLast="47" xr6:coauthVersionMax="47" xr10:uidLastSave="{00000000-0000-0000-0000-000000000000}"/>
  <bookViews>
    <workbookView xWindow="-108" yWindow="-108" windowWidth="23256" windowHeight="12456" xr2:uid="{E162512C-BA7F-4B82-BCD5-1B1F68420E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2" i="1"/>
  <c r="K3" i="1"/>
  <c r="K4" i="1"/>
  <c r="K6" i="1"/>
  <c r="K7" i="1"/>
  <c r="K8" i="1"/>
  <c r="K9" i="1"/>
  <c r="H2" i="1"/>
  <c r="M11" i="1"/>
  <c r="M12" i="1"/>
  <c r="J2" i="1"/>
  <c r="J3" i="1"/>
  <c r="H4" i="1"/>
  <c r="J8" i="1"/>
  <c r="J4" i="1"/>
  <c r="J5" i="1"/>
  <c r="J6" i="1"/>
  <c r="J7" i="1"/>
  <c r="J9" i="1"/>
  <c r="H9" i="1"/>
  <c r="H8" i="1"/>
  <c r="H7" i="1"/>
  <c r="H6" i="1"/>
  <c r="H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<sst xmlns="http://schemas.openxmlformats.org/spreadsheetml/2006/main" count="8" uniqueCount="7">
  <si>
    <t>bytesinput</t>
  </si>
  <si>
    <t>signal freq real</t>
  </si>
  <si>
    <t>sampling freq real</t>
  </si>
  <si>
    <t>bytes input</t>
  </si>
  <si>
    <t>sampling frequency guess</t>
  </si>
  <si>
    <t>sampling time real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</si>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</sst>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Arduino</a:t>
            </a:r>
            <a:r>
              <a:rPr lang="en-GB" baseline="0"/>
              <a:t> Sampling Time Calibration Plot for 1024 samples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976479091204694"/>
                  <c:y val="0.1543270039686521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40</c:v>
                </c:pt>
                <c:pt idx="3">
                  <c:v>76</c:v>
                </c:pt>
                <c:pt idx="4">
                  <c:v>112</c:v>
                </c:pt>
                <c:pt idx="5">
                  <c:v>148</c:v>
                </c:pt>
                <c:pt idx="6">
                  <c:v>184</c:v>
                </c:pt>
                <c:pt idx="7">
                  <c:v>220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8.0160963214133977E-6</c:v>
                </c:pt>
                <c:pt idx="1">
                  <c:v>1.6113438607798904E-5</c:v>
                </c:pt>
                <c:pt idx="2">
                  <c:v>8.0083286618082809E-5</c:v>
                </c:pt>
                <c:pt idx="3">
                  <c:v>1.5232292460015231E-4</c:v>
                </c:pt>
                <c:pt idx="4">
                  <c:v>2.244668911335578E-4</c:v>
                </c:pt>
                <c:pt idx="5">
                  <c:v>2.9638411381149968E-4</c:v>
                </c:pt>
                <c:pt idx="6">
                  <c:v>3.6886757654002215E-4</c:v>
                </c:pt>
                <c:pt idx="7">
                  <c:v>4.4130626654898501E-4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B-43E6-BF8E-7EE3CB64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5184"/>
        <c:axId val="577735040"/>
      </c:scatterChart>
      <c:valAx>
        <c:axId val="141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Sampling</a:t>
                </a:r>
                <a:r>
                  <a:rPr lang="en-GB" baseline="0"/>
                  <a:t> Frequency Byte Input (X)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5040"/>
        <c:crosses val="autoZero"/>
        <c:crossBetween val="midCat"/>
      </c:valAx>
      <c:valAx>
        <c:axId val="5777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Sampling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295947721885169E-2"/>
              <c:y val="0.26003948585038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5184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Residuals  of Arduino</a:t>
            </a:r>
            <a:r>
              <a:rPr lang="en-GB" sz="1300" baseline="0"/>
              <a:t> Sampling Time Calibration Plot for 1024 samples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62150564512771"/>
                  <c:y val="0.1281788225376936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40</c:v>
                </c:pt>
                <c:pt idx="3">
                  <c:v>76</c:v>
                </c:pt>
                <c:pt idx="4">
                  <c:v>112</c:v>
                </c:pt>
                <c:pt idx="5">
                  <c:v>148</c:v>
                </c:pt>
                <c:pt idx="6">
                  <c:v>184</c:v>
                </c:pt>
                <c:pt idx="7">
                  <c:v>220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-3.4096321413398575E-8</c:v>
                </c:pt>
                <c:pt idx="1">
                  <c:v>-9.1438607798904171E-8</c:v>
                </c:pt>
                <c:pt idx="2">
                  <c:v>2.5871338191717479E-7</c:v>
                </c:pt>
                <c:pt idx="3">
                  <c:v>3.7907539984769248E-7</c:v>
                </c:pt>
                <c:pt idx="4">
                  <c:v>5.9510886644219122E-7</c:v>
                </c:pt>
                <c:pt idx="5">
                  <c:v>1.0378861885003052E-6</c:v>
                </c:pt>
                <c:pt idx="6">
                  <c:v>9.1442345997782898E-7</c:v>
                </c:pt>
                <c:pt idx="7">
                  <c:v>8.3573345101495755E-7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8-46C6-A2E1-12CA867D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5184"/>
        <c:axId val="577735040"/>
      </c:scatterChart>
      <c:valAx>
        <c:axId val="141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Sampling</a:t>
                </a:r>
                <a:r>
                  <a:rPr lang="en-GB" baseline="0"/>
                  <a:t> Frequency Byte Input (X)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5040"/>
        <c:crosses val="autoZero"/>
        <c:crossBetween val="midCat"/>
      </c:valAx>
      <c:valAx>
        <c:axId val="5777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 Sampling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295947721885169E-2"/>
              <c:y val="0.26003948585038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285115</xdr:colOff>
      <xdr:row>13</xdr:row>
      <xdr:rowOff>6985</xdr:rowOff>
    </xdr:from>
    <xdr:to>
      <xdr:col>12</xdr:col>
      <xdr:colOff>480061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C6017-57A9-E97A-76D6-CB1AB813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30</xdr:row>
      <xdr:rowOff>121921</xdr:rowOff>
    </xdr:from>
    <xdr:to>
      <xdr:col>13</xdr:col>
      <xdr:colOff>434340</xdr:colOff>
      <xdr:row>47</xdr:row>
      <xdr:rowOff>144781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99567-E36E-42ED-AC44-771BABDF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EC8B-98FF-43D8-B649-E46452E08324}">
  <dimension ref="A1:N24"/>
  <sheetViews>
    <sheetView tabSelected="1" topLeftCell="C24" workbookViewId="0">
      <selection activeCell="P41" sqref="P41"/>
    </sheetView>
  </sheetViews>
  <sheetFormatPr defaultRowHeight="14.4" x14ac:dyDescent="0.3"/>
  <cols>
    <col min="1" max="1" width="12.5546875" customWidth="1"/>
    <col min="2" max="2" width="15.109375" customWidth="1"/>
    <col min="3" max="3" width="21.6640625" customWidth="1"/>
    <col min="10" max="10" width="10.88671875" bestFit="1" customWidth="1"/>
    <col min="11" max="11" width="12.6640625" bestFit="1" customWidth="1"/>
  </cols>
  <sheetData>
    <row r="1" spans="1:14" s="3" customFormat="1" ht="43.2" x14ac:dyDescent="0.3">
      <c r="A1" s="3" t="s">
        <v>0</v>
      </c>
      <c r="B1" s="3" t="s">
        <v>1</v>
      </c>
      <c r="C1" s="3" t="s">
        <v>2</v>
      </c>
      <c r="G1" s="3" t="s">
        <v>3</v>
      </c>
      <c r="H1" s="3" t="s">
        <v>4</v>
      </c>
      <c r="I1" s="3" t="s">
        <v>2</v>
      </c>
      <c r="J1" s="3" t="s">
        <v>5</v>
      </c>
      <c r="K1" s="3" t="s">
        <v>6</v>
      </c>
    </row>
    <row r="2" spans="1:14" x14ac:dyDescent="0.3">
      <c r="A2">
        <v>4</v>
      </c>
      <c r="B2" s="1">
        <f>124873*0.16/A2</f>
        <v>4994.92</v>
      </c>
      <c r="C2">
        <v>124749</v>
      </c>
      <c r="G2">
        <v>4</v>
      </c>
      <c r="H2" s="1">
        <f>124873*0.16/G2</f>
        <v>4994.92</v>
      </c>
      <c r="I2">
        <v>124749</v>
      </c>
      <c r="J2">
        <f>1/I2</f>
        <v>8.0160963214133977E-6</v>
      </c>
      <c r="K2">
        <f xml:space="preserve"> (0.00000201*G2 - 0.000000058)-J2</f>
        <v>-3.4096321413398575E-8</v>
      </c>
      <c r="N2">
        <v>128000</v>
      </c>
    </row>
    <row r="3" spans="1:14" x14ac:dyDescent="0.3">
      <c r="A3">
        <v>16</v>
      </c>
      <c r="B3" s="1">
        <f t="shared" ref="B3:B22" si="0">124873*0.16/A3</f>
        <v>1248.73</v>
      </c>
      <c r="G3">
        <v>8</v>
      </c>
      <c r="I3">
        <v>62060</v>
      </c>
      <c r="J3">
        <f>1/I3</f>
        <v>1.6113438607798904E-5</v>
      </c>
      <c r="K3">
        <f t="shared" ref="K3:K9" si="1" xml:space="preserve"> (0.00000201*G3 - 0.000000058)-J3</f>
        <v>-9.1438607798904171E-8</v>
      </c>
      <c r="N3">
        <v>64000</v>
      </c>
    </row>
    <row r="4" spans="1:14" x14ac:dyDescent="0.3">
      <c r="A4">
        <v>28</v>
      </c>
      <c r="B4" s="1">
        <f t="shared" si="0"/>
        <v>713.56000000000006</v>
      </c>
      <c r="G4">
        <v>40</v>
      </c>
      <c r="H4" s="2">
        <f t="shared" ref="H4:H9" si="2">124873*0.16/G4</f>
        <v>499.49200000000002</v>
      </c>
      <c r="I4">
        <v>12487</v>
      </c>
      <c r="J4">
        <f t="shared" ref="J4:J9" si="3">1/I4</f>
        <v>8.0083286618082809E-5</v>
      </c>
      <c r="K4">
        <f t="shared" si="1"/>
        <v>2.5871338191717479E-7</v>
      </c>
    </row>
    <row r="5" spans="1:14" x14ac:dyDescent="0.3">
      <c r="A5">
        <v>40</v>
      </c>
      <c r="B5" s="1">
        <f t="shared" si="0"/>
        <v>499.49200000000002</v>
      </c>
      <c r="C5">
        <v>12487</v>
      </c>
      <c r="G5">
        <v>76</v>
      </c>
      <c r="H5" s="1">
        <f t="shared" si="2"/>
        <v>262.89052631578949</v>
      </c>
      <c r="I5">
        <v>6565</v>
      </c>
      <c r="J5">
        <f t="shared" si="3"/>
        <v>1.5232292460015231E-4</v>
      </c>
      <c r="K5">
        <f xml:space="preserve"> (0.00000201*G5 - 0.000000058)-J5</f>
        <v>3.7907539984769248E-7</v>
      </c>
    </row>
    <row r="6" spans="1:14" x14ac:dyDescent="0.3">
      <c r="A6">
        <v>52</v>
      </c>
      <c r="B6" s="1">
        <f t="shared" si="0"/>
        <v>384.22461538461539</v>
      </c>
      <c r="G6">
        <v>112</v>
      </c>
      <c r="H6" s="1">
        <f t="shared" si="2"/>
        <v>178.39000000000001</v>
      </c>
      <c r="I6">
        <v>4455</v>
      </c>
      <c r="J6">
        <f t="shared" si="3"/>
        <v>2.244668911335578E-4</v>
      </c>
      <c r="K6">
        <f t="shared" si="1"/>
        <v>5.9510886644219122E-7</v>
      </c>
    </row>
    <row r="7" spans="1:14" x14ac:dyDescent="0.3">
      <c r="A7">
        <v>64</v>
      </c>
      <c r="B7" s="1">
        <f t="shared" si="0"/>
        <v>312.1825</v>
      </c>
      <c r="G7">
        <v>148</v>
      </c>
      <c r="H7" s="1">
        <f t="shared" si="2"/>
        <v>134.99783783783784</v>
      </c>
      <c r="I7">
        <v>3374</v>
      </c>
      <c r="J7">
        <f t="shared" si="3"/>
        <v>2.9638411381149968E-4</v>
      </c>
      <c r="K7">
        <f t="shared" si="1"/>
        <v>1.0378861885003052E-6</v>
      </c>
    </row>
    <row r="8" spans="1:14" x14ac:dyDescent="0.3">
      <c r="A8">
        <v>76</v>
      </c>
      <c r="B8" s="1">
        <f t="shared" si="0"/>
        <v>262.89052631578949</v>
      </c>
      <c r="C8">
        <v>6565</v>
      </c>
      <c r="G8">
        <v>184</v>
      </c>
      <c r="H8" s="1">
        <f t="shared" si="2"/>
        <v>108.58521739130435</v>
      </c>
      <c r="I8">
        <v>2711</v>
      </c>
      <c r="J8">
        <f>1/I8</f>
        <v>3.6886757654002215E-4</v>
      </c>
      <c r="K8">
        <f t="shared" si="1"/>
        <v>9.1442345997782898E-7</v>
      </c>
    </row>
    <row r="9" spans="1:14" x14ac:dyDescent="0.3">
      <c r="A9">
        <v>88</v>
      </c>
      <c r="B9" s="1">
        <f t="shared" si="0"/>
        <v>227.04181818181817</v>
      </c>
      <c r="G9">
        <v>220</v>
      </c>
      <c r="H9" s="1">
        <f t="shared" si="2"/>
        <v>90.816727272727277</v>
      </c>
      <c r="I9">
        <v>2266</v>
      </c>
      <c r="J9">
        <f t="shared" si="3"/>
        <v>4.4130626654898501E-4</v>
      </c>
      <c r="K9">
        <f t="shared" si="1"/>
        <v>8.3573345101495755E-7</v>
      </c>
    </row>
    <row r="10" spans="1:14" x14ac:dyDescent="0.3">
      <c r="A10">
        <v>100</v>
      </c>
      <c r="B10" s="1">
        <f t="shared" si="0"/>
        <v>199.79679999999999</v>
      </c>
      <c r="H10" s="2"/>
    </row>
    <row r="11" spans="1:14" x14ac:dyDescent="0.3">
      <c r="A11">
        <v>112</v>
      </c>
      <c r="B11" s="1">
        <f t="shared" si="0"/>
        <v>178.39000000000001</v>
      </c>
      <c r="C11">
        <v>4455</v>
      </c>
      <c r="M11">
        <f>((64000-62060)/64000)*100</f>
        <v>3.03125</v>
      </c>
    </row>
    <row r="12" spans="1:14" x14ac:dyDescent="0.3">
      <c r="A12">
        <v>124</v>
      </c>
      <c r="B12" s="1">
        <f t="shared" si="0"/>
        <v>161.12645161290322</v>
      </c>
      <c r="H12" s="1"/>
      <c r="M12">
        <f>((128000-I2)/128000)*100</f>
        <v>2.5398437499999997</v>
      </c>
    </row>
    <row r="13" spans="1:14" x14ac:dyDescent="0.3">
      <c r="A13">
        <v>136</v>
      </c>
      <c r="B13" s="1">
        <f t="shared" si="0"/>
        <v>146.90941176470588</v>
      </c>
      <c r="H13" s="1"/>
    </row>
    <row r="14" spans="1:14" x14ac:dyDescent="0.3">
      <c r="A14">
        <v>148</v>
      </c>
      <c r="B14" s="1">
        <f t="shared" si="0"/>
        <v>134.99783783783784</v>
      </c>
      <c r="C14">
        <v>3374</v>
      </c>
    </row>
    <row r="15" spans="1:14" x14ac:dyDescent="0.3">
      <c r="A15">
        <v>160</v>
      </c>
      <c r="B15" s="1">
        <f t="shared" si="0"/>
        <v>124.873</v>
      </c>
      <c r="H15" s="1"/>
    </row>
    <row r="16" spans="1:14" x14ac:dyDescent="0.3">
      <c r="A16">
        <v>172</v>
      </c>
      <c r="B16" s="1">
        <f t="shared" si="0"/>
        <v>116.16093023255814</v>
      </c>
      <c r="H16" s="1"/>
    </row>
    <row r="17" spans="1:8" x14ac:dyDescent="0.3">
      <c r="A17">
        <v>184</v>
      </c>
      <c r="B17" s="1">
        <f t="shared" si="0"/>
        <v>108.58521739130435</v>
      </c>
      <c r="C17">
        <v>2711</v>
      </c>
    </row>
    <row r="18" spans="1:8" x14ac:dyDescent="0.3">
      <c r="A18">
        <v>196</v>
      </c>
      <c r="B18" s="1">
        <f t="shared" si="0"/>
        <v>101.93714285714286</v>
      </c>
      <c r="H18" s="1"/>
    </row>
    <row r="19" spans="1:8" x14ac:dyDescent="0.3">
      <c r="A19">
        <v>208</v>
      </c>
      <c r="B19" s="1">
        <f t="shared" si="0"/>
        <v>96.056153846153848</v>
      </c>
      <c r="H19" s="1"/>
    </row>
    <row r="20" spans="1:8" x14ac:dyDescent="0.3">
      <c r="A20">
        <v>220</v>
      </c>
      <c r="B20" s="1">
        <f t="shared" si="0"/>
        <v>90.816727272727277</v>
      </c>
      <c r="C20">
        <v>2266</v>
      </c>
    </row>
    <row r="21" spans="1:8" x14ac:dyDescent="0.3">
      <c r="A21">
        <v>232</v>
      </c>
      <c r="B21" s="1">
        <f t="shared" si="0"/>
        <v>86.119310344827582</v>
      </c>
    </row>
    <row r="22" spans="1:8" x14ac:dyDescent="0.3">
      <c r="A22">
        <v>244</v>
      </c>
      <c r="B22" s="1">
        <f t="shared" si="0"/>
        <v>81.883934426229516</v>
      </c>
    </row>
    <row r="23" spans="1:8" x14ac:dyDescent="0.3">
      <c r="B23" s="1"/>
    </row>
    <row r="24" spans="1:8" x14ac:dyDescent="0.3"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Eusebio Martin Diaz</dc:creator>
  <cp:keywords/>
  <dc:description/>
  <cp:lastModifiedBy>Patrick Norton Morenes</cp:lastModifiedBy>
  <cp:revision/>
  <dcterms:created xsi:type="dcterms:W3CDTF">2023-11-14T14:32:38Z</dcterms:created>
  <dcterms:modified xsi:type="dcterms:W3CDTF">2023-11-25T17:13:14Z</dcterms:modified>
  <cp:category/>
  <cp:contentStatus/>
</cp:coreProperties>
</file>