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4" i="1" s="1"/>
  <c r="I4" i="1"/>
  <c r="F38" i="1" l="1"/>
  <c r="F37" i="1"/>
  <c r="A41" i="1" s="1"/>
  <c r="E41" i="1" s="1"/>
</calcChain>
</file>

<file path=xl/sharedStrings.xml><?xml version="1.0" encoding="utf-8"?>
<sst xmlns="http://schemas.openxmlformats.org/spreadsheetml/2006/main" count="120" uniqueCount="95">
  <si>
    <t>51CTO学院Python微职位10月报名学员对账单</t>
    <phoneticPr fontId="2" type="noConversion"/>
  </si>
  <si>
    <t>说明：
1、10月分成说明：讲师分成70%
2、请确认无误后，于15号前，将发票邮寄至公司，收到公司发票后，将于7个工作日左右打款，发票晚于15号收到的，下月22号左右打款
3、学员0息贷款，学员所交费用-利息后双方进行分成。</t>
    <phoneticPr fontId="2" type="noConversion"/>
  </si>
  <si>
    <t>学号</t>
  </si>
  <si>
    <t>用户名</t>
  </si>
  <si>
    <t>学员姓名</t>
  </si>
  <si>
    <t>报名时间</t>
  </si>
  <si>
    <t>报名费用</t>
  </si>
  <si>
    <t>报名方式</t>
  </si>
  <si>
    <t>贷款利息</t>
    <phoneticPr fontId="2" type="noConversion"/>
  </si>
  <si>
    <t>讲师分成比例</t>
  </si>
  <si>
    <t>讲师分成</t>
  </si>
  <si>
    <t>tjqnzyxy</t>
  </si>
  <si>
    <t>吕春明</t>
  </si>
  <si>
    <t>线上</t>
  </si>
  <si>
    <t>lizhikai333</t>
  </si>
  <si>
    <t>李凯</t>
  </si>
  <si>
    <t>feihan21</t>
  </si>
  <si>
    <t>韩金辉</t>
  </si>
  <si>
    <t>wang211003</t>
  </si>
  <si>
    <t>王元</t>
  </si>
  <si>
    <t>qq89267388</t>
  </si>
  <si>
    <t>刘博</t>
  </si>
  <si>
    <t>qq994048080</t>
  </si>
  <si>
    <t>喻凡风</t>
  </si>
  <si>
    <t>tgdream</t>
  </si>
  <si>
    <t>齐电波</t>
  </si>
  <si>
    <t>ygqygq2</t>
  </si>
  <si>
    <t>杨广清</t>
  </si>
  <si>
    <t>后台</t>
  </si>
  <si>
    <t>Ashin_liu</t>
  </si>
  <si>
    <t>刘广信</t>
  </si>
  <si>
    <t>少延哥</t>
  </si>
  <si>
    <t>谢绍延</t>
  </si>
  <si>
    <t>coosh</t>
  </si>
  <si>
    <t>高栩</t>
  </si>
  <si>
    <t>a329046635</t>
  </si>
  <si>
    <t>李彬</t>
  </si>
  <si>
    <t>贷款</t>
  </si>
  <si>
    <t>life</t>
  </si>
  <si>
    <t>刘东</t>
  </si>
  <si>
    <t>wx57fdd9245434d</t>
  </si>
  <si>
    <t>李金耀</t>
  </si>
  <si>
    <t>乡村小路</t>
  </si>
  <si>
    <t>桂文峥</t>
  </si>
  <si>
    <t>菜哥0336</t>
  </si>
  <si>
    <t>陈海华</t>
  </si>
  <si>
    <t>jikunsishen</t>
  </si>
  <si>
    <t>耿纪坤</t>
  </si>
  <si>
    <t>wx5805bff5a2f84</t>
  </si>
  <si>
    <t>赵顺</t>
  </si>
  <si>
    <t>Venus555</t>
  </si>
  <si>
    <t>孟亚魁</t>
  </si>
  <si>
    <t>cs312779641</t>
  </si>
  <si>
    <t>陈浩</t>
  </si>
  <si>
    <t>分销</t>
    <phoneticPr fontId="2" type="noConversion"/>
  </si>
  <si>
    <t>zhong_weirong</t>
  </si>
  <si>
    <t>钟伟荣</t>
  </si>
  <si>
    <t>yinsendemogui</t>
  </si>
  <si>
    <t>陈思齐</t>
  </si>
  <si>
    <t>wt91310</t>
  </si>
  <si>
    <t>王雪岩</t>
  </si>
  <si>
    <t>klrjkert</t>
  </si>
  <si>
    <t>贺晓明</t>
  </si>
  <si>
    <t>wzaqj</t>
  </si>
  <si>
    <t>王飞</t>
  </si>
  <si>
    <t>Evanchn</t>
  </si>
  <si>
    <t>李磊</t>
  </si>
  <si>
    <t>wx5808c174b0a08</t>
  </si>
  <si>
    <t>季宪泰</t>
  </si>
  <si>
    <t>yyyangting</t>
  </si>
  <si>
    <t>杨婷</t>
  </si>
  <si>
    <t>中国移动</t>
  </si>
  <si>
    <t>nlianvip</t>
  </si>
  <si>
    <t>段炼</t>
  </si>
  <si>
    <t>wx58003a463c1d1</t>
  </si>
  <si>
    <t>郭伊萨</t>
  </si>
  <si>
    <t>总收入</t>
    <phoneticPr fontId="2" type="noConversion"/>
  </si>
  <si>
    <t>总分成</t>
    <phoneticPr fontId="2" type="noConversion"/>
  </si>
  <si>
    <t>11月对账说明：</t>
    <phoneticPr fontId="2" type="noConversion"/>
  </si>
  <si>
    <t>结算方式</t>
    <phoneticPr fontId="2" type="noConversion"/>
  </si>
  <si>
    <t>结算时间</t>
    <phoneticPr fontId="2" type="noConversion"/>
  </si>
  <si>
    <t>结算批次</t>
    <phoneticPr fontId="2" type="noConversion"/>
  </si>
  <si>
    <t>占比</t>
    <phoneticPr fontId="2" type="noConversion"/>
  </si>
  <si>
    <t>金额</t>
    <phoneticPr fontId="2" type="noConversion"/>
  </si>
  <si>
    <t>备注</t>
    <phoneticPr fontId="2" type="noConversion"/>
  </si>
  <si>
    <t>本月结算上月总分成收入的70%；
学习期满的次月，结算剩余费用</t>
    <phoneticPr fontId="2" type="noConversion"/>
  </si>
  <si>
    <t>第一次结算费用</t>
    <phoneticPr fontId="2" type="noConversion"/>
  </si>
  <si>
    <t>说明：
因为截止到16年10月底报名的学员，学习周期36周，到2017年7月底学习周期完成，所以2017年8月初开始综合这部分学员的教学效果结算费用</t>
    <phoneticPr fontId="2" type="noConversion"/>
  </si>
  <si>
    <t>第二次结算费用</t>
    <phoneticPr fontId="2" type="noConversion"/>
  </si>
  <si>
    <t>本次对账金额总计：</t>
    <phoneticPr fontId="2" type="noConversion"/>
  </si>
  <si>
    <t>本月结算金额</t>
    <phoneticPr fontId="2" type="noConversion"/>
  </si>
  <si>
    <t>往月结算金额</t>
    <phoneticPr fontId="2" type="noConversion"/>
  </si>
  <si>
    <t>增加金额</t>
    <phoneticPr fontId="2" type="noConversion"/>
  </si>
  <si>
    <t>扣除金额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</si>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</sst>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_ "/>
    <numFmt numFmtId="178" formatCode="#,##0.00_ "/>
    <numFmt numFmtId="179" formatCode="&quot;¥&quot;#,##0.00_);[Red]\(&quot;¥&quot;#,##0.00\)"/>
  </numFmts>
  <fonts count="13"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ajor"/>
    </font>
    <font>
      <sz val="9"/>
      <name val="Open Sans"/>
      <family val="2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wrapText="1"/>
    </xf>
    <xf numFmtId="177" fontId="0" fillId="0" borderId="1" xfId="0" applyNumberFormat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57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8" fontId="7" fillId="0" borderId="1" xfId="0" applyNumberFormat="1" applyFont="1" applyBorder="1" applyAlignment="1">
      <alignment vertical="center"/>
    </xf>
    <xf numFmtId="179" fontId="12" fillId="0" borderId="1" xfId="0" applyNumberFormat="1" applyFont="1" applyBorder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1" workbookViewId="0">
      <selection activeCell="I34" sqref="I34"/>
    </sheetView>
  </sheetViews>
  <sheetFormatPr defaultRowHeight="13.5"/>
  <cols>
    <col min="1" max="1" width="14.375" style="2" customWidth="1"/>
    <col min="2" max="2" width="14.5" style="2" customWidth="1"/>
    <col min="3" max="3" width="12.5" style="2" customWidth="1"/>
    <col min="4" max="4" width="11.625" style="36" bestFit="1" customWidth="1"/>
    <col min="5" max="5" width="15.125" style="2" customWidth="1"/>
    <col min="6" max="7" width="9" style="2"/>
    <col min="8" max="8" width="14.5" style="2" customWidth="1"/>
    <col min="9" max="9" width="16.625" style="2" customWidth="1"/>
    <col min="10" max="13" width="9" style="2"/>
    <col min="14" max="14" width="13.5" style="2" customWidth="1"/>
    <col min="15" max="16384" width="9" style="2"/>
  </cols>
  <sheetData>
    <row r="1" spans="1:9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66" customHeight="1">
      <c r="A2" s="3" t="s">
        <v>1</v>
      </c>
      <c r="B2" s="4"/>
      <c r="C2" s="4"/>
      <c r="D2" s="4"/>
      <c r="E2" s="4"/>
      <c r="F2" s="4"/>
      <c r="G2" s="4"/>
      <c r="H2" s="4"/>
      <c r="I2" s="4"/>
    </row>
    <row r="3" spans="1:9" ht="23.1" customHeight="1">
      <c r="A3" s="5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7" t="s">
        <v>10</v>
      </c>
    </row>
    <row r="4" spans="1:9" ht="23.1" customHeight="1">
      <c r="A4" s="8">
        <v>617</v>
      </c>
      <c r="B4" s="8" t="s">
        <v>11</v>
      </c>
      <c r="C4" s="8" t="s">
        <v>12</v>
      </c>
      <c r="D4" s="9">
        <v>42646.930439814816</v>
      </c>
      <c r="E4" s="8">
        <v>6500</v>
      </c>
      <c r="F4" s="8" t="s">
        <v>13</v>
      </c>
      <c r="G4" s="8"/>
      <c r="H4" s="10">
        <v>0.7</v>
      </c>
      <c r="I4" s="11">
        <f>E4*(1-G4)*H4</f>
        <v>4550</v>
      </c>
    </row>
    <row r="5" spans="1:9" ht="23.1" customHeight="1">
      <c r="A5" s="8">
        <v>713</v>
      </c>
      <c r="B5" s="8" t="s">
        <v>14</v>
      </c>
      <c r="C5" s="8" t="s">
        <v>15</v>
      </c>
      <c r="D5" s="9">
        <v>42647.65965277778</v>
      </c>
      <c r="E5" s="8">
        <v>6500</v>
      </c>
      <c r="F5" s="8" t="s">
        <v>13</v>
      </c>
      <c r="G5" s="8"/>
      <c r="H5" s="10">
        <v>0.7</v>
      </c>
      <c r="I5" s="11">
        <f>E5*(1-G5)*H5</f>
        <v>4550</v>
      </c>
    </row>
    <row r="6" spans="1:9" ht="23.1" customHeight="1">
      <c r="A6" s="8">
        <v>616</v>
      </c>
      <c r="B6" s="8" t="s">
        <v>16</v>
      </c>
      <c r="C6" s="8" t="s">
        <v>17</v>
      </c>
      <c r="D6" s="9">
        <v>42648.42527777778</v>
      </c>
      <c r="E6" s="8">
        <v>6500</v>
      </c>
      <c r="F6" s="8" t="s">
        <v>13</v>
      </c>
      <c r="G6" s="8"/>
      <c r="H6" s="10">
        <v>0.7</v>
      </c>
      <c r="I6" s="11">
        <f>E6*(1-G6)*H6</f>
        <v>4550</v>
      </c>
    </row>
    <row r="7" spans="1:9" ht="23.1" customHeight="1">
      <c r="A7" s="8">
        <v>215</v>
      </c>
      <c r="B7" s="8" t="s">
        <v>18</v>
      </c>
      <c r="C7" s="8" t="s">
        <v>19</v>
      </c>
      <c r="D7" s="9">
        <v>42650.846689814818</v>
      </c>
      <c r="E7" s="8">
        <v>6500</v>
      </c>
      <c r="F7" s="8" t="s">
        <v>13</v>
      </c>
      <c r="G7" s="8"/>
      <c r="H7" s="10">
        <v>0.7</v>
      </c>
      <c r="I7" s="11">
        <f>E7*(1-G7)*H7</f>
        <v>4550</v>
      </c>
    </row>
    <row r="8" spans="1:9" ht="23.1" customHeight="1">
      <c r="A8" s="8">
        <v>911</v>
      </c>
      <c r="B8" s="8" t="s">
        <v>20</v>
      </c>
      <c r="C8" s="8" t="s">
        <v>21</v>
      </c>
      <c r="D8" s="9">
        <v>42651.407916666663</v>
      </c>
      <c r="E8" s="8">
        <v>6500</v>
      </c>
      <c r="F8" s="8" t="s">
        <v>13</v>
      </c>
      <c r="G8" s="8"/>
      <c r="H8" s="10">
        <v>0.7</v>
      </c>
      <c r="I8" s="11">
        <f>E8*(1-G8)*H8</f>
        <v>4550</v>
      </c>
    </row>
    <row r="9" spans="1:9" ht="23.1" customHeight="1">
      <c r="A9" s="8">
        <v>514</v>
      </c>
      <c r="B9" s="8" t="s">
        <v>22</v>
      </c>
      <c r="C9" s="8" t="s">
        <v>23</v>
      </c>
      <c r="D9" s="9">
        <v>42651.649212962962</v>
      </c>
      <c r="E9" s="8">
        <v>6500</v>
      </c>
      <c r="F9" s="8" t="s">
        <v>13</v>
      </c>
      <c r="G9" s="8"/>
      <c r="H9" s="10">
        <v>0.7</v>
      </c>
      <c r="I9" s="11">
        <f>E9*(1-G9)*H9</f>
        <v>4550</v>
      </c>
    </row>
    <row r="10" spans="1:9" ht="23.1" customHeight="1">
      <c r="A10" s="8">
        <v>1013</v>
      </c>
      <c r="B10" s="8" t="s">
        <v>24</v>
      </c>
      <c r="C10" s="8" t="s">
        <v>25</v>
      </c>
      <c r="D10" s="9">
        <v>42651.795694444445</v>
      </c>
      <c r="E10" s="8">
        <v>6500</v>
      </c>
      <c r="F10" s="8" t="s">
        <v>13</v>
      </c>
      <c r="G10" s="8"/>
      <c r="H10" s="10">
        <v>0.7</v>
      </c>
      <c r="I10" s="11">
        <f>E10*(1-G10)*H10</f>
        <v>4550</v>
      </c>
    </row>
    <row r="11" spans="1:9" ht="23.1" customHeight="1">
      <c r="A11" s="8">
        <v>310</v>
      </c>
      <c r="B11" s="8" t="s">
        <v>26</v>
      </c>
      <c r="C11" s="8" t="s">
        <v>27</v>
      </c>
      <c r="D11" s="9">
        <v>42652.453668981485</v>
      </c>
      <c r="E11" s="8">
        <v>6500</v>
      </c>
      <c r="F11" s="8" t="s">
        <v>28</v>
      </c>
      <c r="G11" s="8"/>
      <c r="H11" s="10">
        <v>0.7</v>
      </c>
      <c r="I11" s="11">
        <f>E11*(1-G11)*H11</f>
        <v>4550</v>
      </c>
    </row>
    <row r="12" spans="1:9" ht="23.1" customHeight="1">
      <c r="A12" s="8">
        <v>1012</v>
      </c>
      <c r="B12" s="8" t="s">
        <v>29</v>
      </c>
      <c r="C12" s="8" t="s">
        <v>30</v>
      </c>
      <c r="D12" s="9">
        <v>42653.888553240744</v>
      </c>
      <c r="E12" s="8">
        <v>6500</v>
      </c>
      <c r="F12" s="8" t="s">
        <v>13</v>
      </c>
      <c r="G12" s="8"/>
      <c r="H12" s="10">
        <v>0.7</v>
      </c>
      <c r="I12" s="11">
        <f>E12*(1-G12)*H12</f>
        <v>4550</v>
      </c>
    </row>
    <row r="13" spans="1:9" ht="23.1" customHeight="1">
      <c r="A13" s="8">
        <v>912</v>
      </c>
      <c r="B13" s="8" t="s">
        <v>31</v>
      </c>
      <c r="C13" s="8" t="s">
        <v>32</v>
      </c>
      <c r="D13" s="9">
        <v>42654.631805555553</v>
      </c>
      <c r="E13" s="8">
        <v>6500</v>
      </c>
      <c r="F13" s="8" t="s">
        <v>13</v>
      </c>
      <c r="G13" s="8"/>
      <c r="H13" s="10">
        <v>0.7</v>
      </c>
      <c r="I13" s="11">
        <f>E13*(1-G13)*H13</f>
        <v>4550</v>
      </c>
    </row>
    <row r="14" spans="1:9" ht="23.1" customHeight="1">
      <c r="A14" s="8">
        <v>814</v>
      </c>
      <c r="B14" s="8" t="s">
        <v>33</v>
      </c>
      <c r="C14" s="8" t="s">
        <v>34</v>
      </c>
      <c r="D14" s="9">
        <v>42656.297743055555</v>
      </c>
      <c r="E14" s="8">
        <v>6500</v>
      </c>
      <c r="F14" s="8" t="s">
        <v>13</v>
      </c>
      <c r="G14" s="8"/>
      <c r="H14" s="10">
        <v>0.7</v>
      </c>
      <c r="I14" s="11">
        <f>E14*(1-G14)*H14</f>
        <v>4550</v>
      </c>
    </row>
    <row r="15" spans="1:9" ht="23.1" customHeight="1">
      <c r="A15" s="8">
        <v>714</v>
      </c>
      <c r="B15" s="8" t="s">
        <v>35</v>
      </c>
      <c r="C15" s="8" t="s">
        <v>36</v>
      </c>
      <c r="D15" s="9">
        <v>42656.589467592596</v>
      </c>
      <c r="E15" s="8">
        <v>7200</v>
      </c>
      <c r="F15" s="8" t="s">
        <v>37</v>
      </c>
      <c r="G15" s="12">
        <v>0.11</v>
      </c>
      <c r="H15" s="10">
        <v>0.7</v>
      </c>
      <c r="I15" s="11">
        <f>E15*(1-G15)*H15</f>
        <v>4485.5999999999995</v>
      </c>
    </row>
    <row r="16" spans="1:9" ht="23.1" customHeight="1">
      <c r="A16" s="8">
        <v>715</v>
      </c>
      <c r="B16" s="8" t="s">
        <v>38</v>
      </c>
      <c r="C16" s="8" t="s">
        <v>39</v>
      </c>
      <c r="D16" s="9">
        <v>42657.936631944445</v>
      </c>
      <c r="E16" s="8">
        <v>6500</v>
      </c>
      <c r="F16" s="8" t="s">
        <v>13</v>
      </c>
      <c r="G16" s="8"/>
      <c r="H16" s="10">
        <v>0.7</v>
      </c>
      <c r="I16" s="11">
        <f>E16*(1-G16)*H16</f>
        <v>4550</v>
      </c>
    </row>
    <row r="17" spans="1:9" ht="23.1" customHeight="1">
      <c r="A17" s="8">
        <v>913</v>
      </c>
      <c r="B17" s="8" t="s">
        <v>40</v>
      </c>
      <c r="C17" s="8" t="s">
        <v>41</v>
      </c>
      <c r="D17" s="9">
        <v>42660.444826388892</v>
      </c>
      <c r="E17" s="8">
        <v>6500</v>
      </c>
      <c r="F17" s="8" t="s">
        <v>13</v>
      </c>
      <c r="G17" s="8"/>
      <c r="H17" s="10">
        <v>0.7</v>
      </c>
      <c r="I17" s="11">
        <f>E17*(1-G17)*H17</f>
        <v>4550</v>
      </c>
    </row>
    <row r="18" spans="1:9" ht="23.1" customHeight="1">
      <c r="A18" s="8">
        <v>311</v>
      </c>
      <c r="B18" s="8" t="s">
        <v>42</v>
      </c>
      <c r="C18" s="8" t="s">
        <v>43</v>
      </c>
      <c r="D18" s="9">
        <v>42660.646979166668</v>
      </c>
      <c r="E18" s="8">
        <v>6500</v>
      </c>
      <c r="F18" s="8" t="s">
        <v>13</v>
      </c>
      <c r="G18" s="8"/>
      <c r="H18" s="10">
        <v>0.7</v>
      </c>
      <c r="I18" s="11">
        <f>E18*(1-G18)*H18</f>
        <v>4550</v>
      </c>
    </row>
    <row r="19" spans="1:9" ht="23.1" customHeight="1">
      <c r="A19" s="8">
        <v>1301</v>
      </c>
      <c r="B19" s="8" t="s">
        <v>44</v>
      </c>
      <c r="C19" s="8" t="s">
        <v>45</v>
      </c>
      <c r="D19" s="9">
        <v>42661.608576388891</v>
      </c>
      <c r="E19" s="8">
        <v>6500</v>
      </c>
      <c r="F19" s="8" t="s">
        <v>13</v>
      </c>
      <c r="G19" s="8"/>
      <c r="H19" s="10">
        <v>0.7</v>
      </c>
      <c r="I19" s="11">
        <f>E19*(1-G19)*H19</f>
        <v>4550</v>
      </c>
    </row>
    <row r="20" spans="1:9" ht="23.1" customHeight="1">
      <c r="A20" s="8">
        <v>1302</v>
      </c>
      <c r="B20" s="8" t="s">
        <v>46</v>
      </c>
      <c r="C20" s="8" t="s">
        <v>47</v>
      </c>
      <c r="D20" s="9">
        <v>42661.635891203703</v>
      </c>
      <c r="E20" s="8">
        <v>7200</v>
      </c>
      <c r="F20" s="8" t="s">
        <v>37</v>
      </c>
      <c r="G20" s="12">
        <v>0.11</v>
      </c>
      <c r="H20" s="10">
        <v>0.7</v>
      </c>
      <c r="I20" s="11">
        <f>E20*(1-G20)*H20</f>
        <v>4485.5999999999995</v>
      </c>
    </row>
    <row r="21" spans="1:9" ht="23.1" customHeight="1">
      <c r="A21" s="8">
        <v>401</v>
      </c>
      <c r="B21" s="8" t="s">
        <v>48</v>
      </c>
      <c r="C21" s="8" t="s">
        <v>49</v>
      </c>
      <c r="D21" s="9">
        <v>42661.666701388887</v>
      </c>
      <c r="E21" s="8">
        <v>6500</v>
      </c>
      <c r="F21" s="8" t="s">
        <v>13</v>
      </c>
      <c r="G21" s="8"/>
      <c r="H21" s="10">
        <v>0.7</v>
      </c>
      <c r="I21" s="11">
        <f>E21*(1-G21)*H21</f>
        <v>4550</v>
      </c>
    </row>
    <row r="22" spans="1:9" ht="23.1" customHeight="1">
      <c r="A22" s="8">
        <v>815</v>
      </c>
      <c r="B22" s="8" t="s">
        <v>50</v>
      </c>
      <c r="C22" s="8" t="s">
        <v>51</v>
      </c>
      <c r="D22" s="9">
        <v>42661.912152777775</v>
      </c>
      <c r="E22" s="8">
        <v>6500</v>
      </c>
      <c r="F22" s="8" t="s">
        <v>13</v>
      </c>
      <c r="G22" s="8"/>
      <c r="H22" s="10">
        <v>0.7</v>
      </c>
      <c r="I22" s="11">
        <f>E22*(1-G22)*H22</f>
        <v>4550</v>
      </c>
    </row>
    <row r="23" spans="1:9" ht="23.1" customHeight="1">
      <c r="A23" s="8">
        <v>914</v>
      </c>
      <c r="B23" s="8" t="s">
        <v>52</v>
      </c>
      <c r="C23" s="8" t="s">
        <v>53</v>
      </c>
      <c r="D23" s="9">
        <v>42662.613518518519</v>
      </c>
      <c r="E23" s="8">
        <v>6120</v>
      </c>
      <c r="F23" s="13" t="s">
        <v>54</v>
      </c>
      <c r="G23" s="8"/>
      <c r="H23" s="10">
        <v>0.7</v>
      </c>
      <c r="I23" s="11">
        <f>E23*(1-G23)*H23</f>
        <v>4284</v>
      </c>
    </row>
    <row r="24" spans="1:9" ht="23.1" customHeight="1">
      <c r="A24" s="8">
        <v>403</v>
      </c>
      <c r="B24" s="8" t="s">
        <v>55</v>
      </c>
      <c r="C24" s="8" t="s">
        <v>56</v>
      </c>
      <c r="D24" s="9">
        <v>42663.919641203705</v>
      </c>
      <c r="E24" s="8">
        <v>6500</v>
      </c>
      <c r="F24" s="8" t="s">
        <v>13</v>
      </c>
      <c r="G24" s="8"/>
      <c r="H24" s="10">
        <v>0.7</v>
      </c>
      <c r="I24" s="11">
        <f>E24*(1-G24)*H24</f>
        <v>4550</v>
      </c>
    </row>
    <row r="25" spans="1:9" ht="23.1" customHeight="1">
      <c r="A25" s="8">
        <v>1303</v>
      </c>
      <c r="B25" s="8" t="s">
        <v>57</v>
      </c>
      <c r="C25" s="8" t="s">
        <v>58</v>
      </c>
      <c r="D25" s="9">
        <v>42663.92864583333</v>
      </c>
      <c r="E25" s="8">
        <v>6500</v>
      </c>
      <c r="F25" s="8" t="s">
        <v>13</v>
      </c>
      <c r="G25" s="8"/>
      <c r="H25" s="10">
        <v>0.7</v>
      </c>
      <c r="I25" s="11">
        <f>E25*(1-G25)*H25</f>
        <v>4550</v>
      </c>
    </row>
    <row r="26" spans="1:9" ht="23.1" customHeight="1">
      <c r="A26" s="8">
        <v>706</v>
      </c>
      <c r="B26" s="8" t="s">
        <v>59</v>
      </c>
      <c r="C26" s="8" t="s">
        <v>60</v>
      </c>
      <c r="D26" s="9">
        <v>42663.970902777779</v>
      </c>
      <c r="E26" s="8">
        <v>6500</v>
      </c>
      <c r="F26" s="8" t="s">
        <v>13</v>
      </c>
      <c r="G26" s="8"/>
      <c r="H26" s="10">
        <v>0.7</v>
      </c>
      <c r="I26" s="11">
        <f>E26*(1-G26)*H26</f>
        <v>4550</v>
      </c>
    </row>
    <row r="27" spans="1:9" ht="23.1" customHeight="1">
      <c r="A27" s="8">
        <v>402</v>
      </c>
      <c r="B27" s="8" t="s">
        <v>61</v>
      </c>
      <c r="C27" s="8" t="s">
        <v>62</v>
      </c>
      <c r="D27" s="9">
        <v>42663.999803240738</v>
      </c>
      <c r="E27" s="8">
        <v>7200</v>
      </c>
      <c r="F27" s="8" t="s">
        <v>13</v>
      </c>
      <c r="G27" s="8"/>
      <c r="H27" s="10">
        <v>0.7</v>
      </c>
      <c r="I27" s="11">
        <f>E27*(1-G27)*H27</f>
        <v>5040</v>
      </c>
    </row>
    <row r="28" spans="1:9" ht="23.1" customHeight="1">
      <c r="A28" s="8">
        <v>1304</v>
      </c>
      <c r="B28" s="8" t="s">
        <v>63</v>
      </c>
      <c r="C28" s="8" t="s">
        <v>64</v>
      </c>
      <c r="D28" s="9">
        <v>42664.49596064815</v>
      </c>
      <c r="E28" s="8">
        <v>6500</v>
      </c>
      <c r="F28" s="8" t="s">
        <v>13</v>
      </c>
      <c r="G28" s="8"/>
      <c r="H28" s="10">
        <v>0.7</v>
      </c>
      <c r="I28" s="11">
        <f>E28*(1-G28)*H28</f>
        <v>4550</v>
      </c>
    </row>
    <row r="29" spans="1:9" ht="23.1" customHeight="1">
      <c r="A29" s="8">
        <v>216</v>
      </c>
      <c r="B29" s="8" t="s">
        <v>65</v>
      </c>
      <c r="C29" s="8" t="s">
        <v>66</v>
      </c>
      <c r="D29" s="9">
        <v>42668.577581018515</v>
      </c>
      <c r="E29" s="8">
        <v>7200</v>
      </c>
      <c r="F29" s="8" t="s">
        <v>37</v>
      </c>
      <c r="G29" s="12">
        <v>0.11</v>
      </c>
      <c r="H29" s="10">
        <v>0.7</v>
      </c>
      <c r="I29" s="11">
        <f>E29*(1-G29)*H29</f>
        <v>4485.5999999999995</v>
      </c>
    </row>
    <row r="30" spans="1:9" ht="23.1" customHeight="1">
      <c r="A30" s="8">
        <v>1305</v>
      </c>
      <c r="B30" s="8" t="s">
        <v>67</v>
      </c>
      <c r="C30" s="8" t="s">
        <v>68</v>
      </c>
      <c r="D30" s="9">
        <v>42668.714548611111</v>
      </c>
      <c r="E30" s="8">
        <v>6500</v>
      </c>
      <c r="F30" s="8" t="s">
        <v>13</v>
      </c>
      <c r="G30" s="8"/>
      <c r="H30" s="10">
        <v>0.7</v>
      </c>
      <c r="I30" s="11">
        <f>E30*(1-G30)*H30</f>
        <v>4550</v>
      </c>
    </row>
    <row r="31" spans="1:9" ht="23.1" customHeight="1">
      <c r="A31" s="8">
        <v>217</v>
      </c>
      <c r="B31" s="8" t="s">
        <v>69</v>
      </c>
      <c r="C31" s="8" t="s">
        <v>70</v>
      </c>
      <c r="D31" s="9">
        <v>42669.453020833331</v>
      </c>
      <c r="E31" s="8">
        <v>5000</v>
      </c>
      <c r="F31" s="8" t="s">
        <v>71</v>
      </c>
      <c r="G31" s="8"/>
      <c r="H31" s="10">
        <v>0.7</v>
      </c>
      <c r="I31" s="11">
        <f>E31*(1-G31)*H31</f>
        <v>3500</v>
      </c>
    </row>
    <row r="32" spans="1:9" ht="23.1" customHeight="1">
      <c r="A32" s="8">
        <v>218</v>
      </c>
      <c r="B32" s="8" t="s">
        <v>72</v>
      </c>
      <c r="C32" s="8" t="s">
        <v>73</v>
      </c>
      <c r="D32" s="9">
        <v>42670.663506944446</v>
      </c>
      <c r="E32" s="8">
        <v>5000</v>
      </c>
      <c r="F32" s="8" t="s">
        <v>71</v>
      </c>
      <c r="G32" s="8"/>
      <c r="H32" s="10">
        <v>0.7</v>
      </c>
      <c r="I32" s="11">
        <f>E32*(1-G32)*H32</f>
        <v>3500</v>
      </c>
    </row>
    <row r="33" spans="1:9" ht="23.1" customHeight="1">
      <c r="A33" s="8">
        <v>404</v>
      </c>
      <c r="B33" s="8" t="s">
        <v>74</v>
      </c>
      <c r="C33" s="8" t="s">
        <v>75</v>
      </c>
      <c r="D33" s="9">
        <v>42674.5075462963</v>
      </c>
      <c r="E33" s="8">
        <v>6500</v>
      </c>
      <c r="F33" s="8" t="s">
        <v>13</v>
      </c>
      <c r="G33" s="8"/>
      <c r="H33" s="10">
        <v>0.7</v>
      </c>
      <c r="I33" s="11">
        <f>E33*(1-G33)*H33</f>
        <v>4550</v>
      </c>
    </row>
    <row r="34" spans="1:9" s="14" customFormat="1" ht="23.1" customHeight="1">
      <c r="D34" s="15" t="s">
        <v>76</v>
      </c>
      <c r="E34" s="16">
        <f>SUM(E4:E33)</f>
        <v>194420</v>
      </c>
      <c r="F34" s="17"/>
      <c r="G34" s="17"/>
      <c r="H34" s="16" t="s">
        <v>77</v>
      </c>
      <c r="I34" s="18">
        <f>SUM(I4:I33)</f>
        <v>134430.80000000002</v>
      </c>
    </row>
    <row r="35" spans="1:9" ht="23.1" customHeight="1">
      <c r="A35" s="17" t="s">
        <v>78</v>
      </c>
      <c r="B35" s="14"/>
      <c r="C35" s="14"/>
      <c r="D35" s="19"/>
      <c r="E35" s="14"/>
      <c r="F35" s="14"/>
      <c r="G35" s="14"/>
      <c r="H35" s="14"/>
      <c r="I35" s="20"/>
    </row>
    <row r="36" spans="1:9" ht="23.1" customHeight="1">
      <c r="A36" s="21" t="s">
        <v>79</v>
      </c>
      <c r="B36" s="21"/>
      <c r="C36" s="22" t="s">
        <v>80</v>
      </c>
      <c r="D36" s="23" t="s">
        <v>81</v>
      </c>
      <c r="E36" s="22" t="s">
        <v>82</v>
      </c>
      <c r="F36" s="22" t="s">
        <v>83</v>
      </c>
      <c r="G36" s="21" t="s">
        <v>84</v>
      </c>
      <c r="H36" s="21"/>
      <c r="I36" s="21"/>
    </row>
    <row r="37" spans="1:9" ht="33" customHeight="1">
      <c r="A37" s="24" t="s">
        <v>85</v>
      </c>
      <c r="B37" s="25"/>
      <c r="C37" s="26">
        <v>42675</v>
      </c>
      <c r="D37" s="27" t="s">
        <v>86</v>
      </c>
      <c r="E37" s="28">
        <v>0.7</v>
      </c>
      <c r="F37" s="29">
        <f>I34*0.7</f>
        <v>94101.560000000012</v>
      </c>
      <c r="G37" s="30" t="s">
        <v>87</v>
      </c>
      <c r="H37" s="30"/>
      <c r="I37" s="30"/>
    </row>
    <row r="38" spans="1:9" ht="23.1" customHeight="1">
      <c r="A38" s="25"/>
      <c r="B38" s="25"/>
      <c r="C38" s="26">
        <v>42948</v>
      </c>
      <c r="D38" s="27" t="s">
        <v>88</v>
      </c>
      <c r="E38" s="28">
        <v>0.3</v>
      </c>
      <c r="F38" s="29">
        <f>I34*0.3</f>
        <v>40329.240000000005</v>
      </c>
      <c r="G38" s="30"/>
      <c r="H38" s="30"/>
      <c r="I38" s="30"/>
    </row>
    <row r="39" spans="1:9" ht="23.1" customHeight="1">
      <c r="A39" s="17" t="s">
        <v>89</v>
      </c>
      <c r="B39" s="14"/>
      <c r="C39" s="14"/>
      <c r="D39" s="19"/>
      <c r="E39" s="14"/>
      <c r="F39" s="14"/>
      <c r="G39" s="14"/>
      <c r="H39" s="14"/>
      <c r="I39" s="20"/>
    </row>
    <row r="40" spans="1:9" ht="23.1" customHeight="1">
      <c r="A40" s="31" t="s">
        <v>90</v>
      </c>
      <c r="B40" s="31" t="s">
        <v>91</v>
      </c>
      <c r="C40" s="31" t="s">
        <v>92</v>
      </c>
      <c r="D40" s="32" t="s">
        <v>93</v>
      </c>
      <c r="E40" s="31" t="s">
        <v>94</v>
      </c>
      <c r="F40" s="14"/>
      <c r="G40" s="14"/>
      <c r="H40" s="14"/>
      <c r="I40" s="20"/>
    </row>
    <row r="41" spans="1:9" ht="23.1" customHeight="1">
      <c r="A41" s="33">
        <f>F37</f>
        <v>94101.560000000012</v>
      </c>
      <c r="B41" s="34">
        <v>0</v>
      </c>
      <c r="C41" s="34">
        <v>0</v>
      </c>
      <c r="D41" s="34">
        <v>0</v>
      </c>
      <c r="E41" s="35">
        <f>A41+B41+C41-D41</f>
        <v>94101.560000000012</v>
      </c>
      <c r="F41" s="14"/>
      <c r="G41" s="14"/>
      <c r="H41" s="14"/>
      <c r="I41" s="20"/>
    </row>
    <row r="42" spans="1:9" ht="23.1" customHeight="1"/>
  </sheetData>
  <mergeCells count="6">
    <mergeCell ref="A1:I1"/>
    <mergeCell ref="A2:I2"/>
    <mergeCell ref="A36:B36"/>
    <mergeCell ref="G36:I36"/>
    <mergeCell ref="A37:B38"/>
    <mergeCell ref="G37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2016-11-09T10:47:24Z</dcterms:modified>
</cp:coreProperties>
</file>