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77" i="1" l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77" i="1" s="1"/>
  <c r="F81" i="1" l="1"/>
  <c r="F80" i="1"/>
  <c r="A84" i="1" s="1"/>
  <c r="E84" i="1" s="1"/>
</calcChain>
</file>

<file path=xl/sharedStrings.xml><?xml version="1.0" encoding="utf-8"?>
<sst xmlns="http://schemas.openxmlformats.org/spreadsheetml/2006/main" count="180" uniqueCount="177">
  <si>
    <t>51CTO学院Python微职位11月报名学员对账单</t>
    <phoneticPr fontId="2" type="noConversion"/>
  </si>
  <si>
    <t>说明：
1、11月分成说明：讲师分成70%
2、请确认无误后，于15号前，将发票邮寄至公司，收到公司发票后，将于7个工作日左右打款，发票晚于15号收到的，下月22号左右打款
3、学员0息贷款，学员所交费用-利息后双方进行分成。</t>
    <phoneticPr fontId="2" type="noConversion"/>
  </si>
  <si>
    <t>学号</t>
  </si>
  <si>
    <t>用户名</t>
  </si>
  <si>
    <t>学员姓名</t>
  </si>
  <si>
    <t>报名时间</t>
  </si>
  <si>
    <t>报名费用</t>
  </si>
  <si>
    <t>贷款利息</t>
    <phoneticPr fontId="2" type="noConversion"/>
  </si>
  <si>
    <t>讲师分成比例</t>
  </si>
  <si>
    <t>讲师分成</t>
  </si>
  <si>
    <t>Briantmac</t>
  </si>
  <si>
    <t>黄坚基</t>
  </si>
  <si>
    <t>中国移动</t>
  </si>
  <si>
    <t>ping820370953</t>
  </si>
  <si>
    <t>游平平</t>
  </si>
  <si>
    <t>贷款</t>
  </si>
  <si>
    <t>_dede_</t>
  </si>
  <si>
    <t>刘俊德</t>
  </si>
  <si>
    <t>yttdj</t>
  </si>
  <si>
    <t>杜舰</t>
  </si>
  <si>
    <t>glsuyi</t>
  </si>
  <si>
    <t>粟毅</t>
  </si>
  <si>
    <t>筱衍2364</t>
  </si>
  <si>
    <t>王沂莲</t>
  </si>
  <si>
    <t>tian_ye521</t>
  </si>
  <si>
    <t>田建勇</t>
  </si>
  <si>
    <t>liucj2004</t>
  </si>
  <si>
    <t>刘诚杰</t>
  </si>
  <si>
    <t>于淼</t>
  </si>
  <si>
    <t>linuxyn</t>
  </si>
  <si>
    <t>杨宁</t>
  </si>
  <si>
    <t>乘风逐月</t>
  </si>
  <si>
    <t>王玮</t>
  </si>
  <si>
    <t>楚街网</t>
  </si>
  <si>
    <t>吴良安</t>
  </si>
  <si>
    <t>liguanjie</t>
  </si>
  <si>
    <t>李冠杰</t>
  </si>
  <si>
    <t>titanlee0519</t>
  </si>
  <si>
    <t>李阳</t>
  </si>
  <si>
    <t>ayuan124</t>
  </si>
  <si>
    <t>赵治刚</t>
  </si>
  <si>
    <t>fanheng</t>
  </si>
  <si>
    <t>范恒</t>
  </si>
  <si>
    <t>宋阳</t>
  </si>
  <si>
    <t>mologa</t>
  </si>
  <si>
    <t>缪仕勋</t>
  </si>
  <si>
    <t>a382393972</t>
  </si>
  <si>
    <t>刘欢</t>
  </si>
  <si>
    <t>santatoy</t>
  </si>
  <si>
    <t>李俊</t>
  </si>
  <si>
    <t>ahlifei88</t>
  </si>
  <si>
    <t>李菲</t>
  </si>
  <si>
    <t>d185740815</t>
  </si>
  <si>
    <t>罗桃阳</t>
  </si>
  <si>
    <t>木易_杨</t>
  </si>
  <si>
    <t>杨建彬</t>
  </si>
  <si>
    <t>wangsining</t>
  </si>
  <si>
    <t>王思宁</t>
  </si>
  <si>
    <t>sdo032612</t>
  </si>
  <si>
    <t>林成增</t>
  </si>
  <si>
    <t>好名被占</t>
  </si>
  <si>
    <t>张才宝</t>
  </si>
  <si>
    <t>FLOWERS_WAN</t>
  </si>
  <si>
    <t>万丰华</t>
  </si>
  <si>
    <t>Bourbon_tian</t>
  </si>
  <si>
    <t>田思寒</t>
  </si>
  <si>
    <t>lyndoncn</t>
  </si>
  <si>
    <t>谭祥燕</t>
  </si>
  <si>
    <t>Funvy</t>
  </si>
  <si>
    <t>范巍</t>
  </si>
  <si>
    <t>luyonh123</t>
  </si>
  <si>
    <t>陆涌</t>
  </si>
  <si>
    <t>smoonb</t>
  </si>
  <si>
    <t>孙博</t>
  </si>
  <si>
    <t>wszwsz8</t>
  </si>
  <si>
    <t>王森泽</t>
  </si>
  <si>
    <t>huodake1122</t>
  </si>
  <si>
    <t>张洪林</t>
  </si>
  <si>
    <t>铁刚</t>
  </si>
  <si>
    <t>郭铁刚</t>
  </si>
  <si>
    <t>W显示</t>
  </si>
  <si>
    <t>刘芳超</t>
  </si>
  <si>
    <t>fxzhangzihong</t>
  </si>
  <si>
    <t>张子洪</t>
  </si>
  <si>
    <t>aqing1243</t>
  </si>
  <si>
    <t>顾卿</t>
  </si>
  <si>
    <t>cui_hao_67</t>
  </si>
  <si>
    <t>崔浩</t>
  </si>
  <si>
    <t>funface121</t>
  </si>
  <si>
    <t>孙彤</t>
  </si>
  <si>
    <t>男人应似海</t>
  </si>
  <si>
    <t>王俊亮</t>
  </si>
  <si>
    <t>SHOUCH</t>
  </si>
  <si>
    <t>尹守铖</t>
  </si>
  <si>
    <t>陈奎均</t>
  </si>
  <si>
    <t>simplyred</t>
  </si>
  <si>
    <t>魏宁</t>
  </si>
  <si>
    <t>lndodo12519460</t>
  </si>
  <si>
    <t>叶晓东</t>
  </si>
  <si>
    <t>uwyc2000</t>
  </si>
  <si>
    <t>冷宏伟</t>
  </si>
  <si>
    <t>shuang3322</t>
  </si>
  <si>
    <t>陈双</t>
  </si>
  <si>
    <t>chaojisiren2</t>
  </si>
  <si>
    <t>刘春辉</t>
  </si>
  <si>
    <t>lzf8989</t>
  </si>
  <si>
    <t>李朝峰</t>
  </si>
  <si>
    <t>xxxjkk</t>
  </si>
  <si>
    <t>朱龙</t>
  </si>
  <si>
    <t>vgyhn159110</t>
  </si>
  <si>
    <t>赵攀</t>
  </si>
  <si>
    <t>萨布拉吉</t>
  </si>
  <si>
    <t>梁丽娟</t>
  </si>
  <si>
    <t>soideas</t>
  </si>
  <si>
    <t>曹凯</t>
  </si>
  <si>
    <t>bianxiaoping</t>
  </si>
  <si>
    <t>边小平</t>
  </si>
  <si>
    <t>jeanGG_</t>
  </si>
  <si>
    <t>张伟真</t>
  </si>
  <si>
    <t>Amy_吴</t>
  </si>
  <si>
    <t>吴佩玲</t>
  </si>
  <si>
    <t>飘逸晴天</t>
  </si>
  <si>
    <t>程亚洲</t>
  </si>
  <si>
    <t>jianiao_nomad</t>
  </si>
  <si>
    <t>李晓明</t>
  </si>
  <si>
    <t>andylau224</t>
  </si>
  <si>
    <t>刘晓俊</t>
  </si>
  <si>
    <t>jingangyh</t>
  </si>
  <si>
    <t>潘文娟</t>
  </si>
  <si>
    <t>丹尼爾</t>
  </si>
  <si>
    <t>林皇衛</t>
  </si>
  <si>
    <t>qq582d58715c9b1</t>
  </si>
  <si>
    <t>牛彬</t>
  </si>
  <si>
    <t>hamj007</t>
  </si>
  <si>
    <t>李永强</t>
  </si>
  <si>
    <t>kaman1024</t>
  </si>
  <si>
    <t>刘书男</t>
  </si>
  <si>
    <t>Junceliu</t>
  </si>
  <si>
    <t>柳峻熙</t>
  </si>
  <si>
    <t>唐阳</t>
  </si>
  <si>
    <t>qq5832829fc39e7</t>
  </si>
  <si>
    <t>黎雅娟</t>
  </si>
  <si>
    <t>qcymygqz</t>
  </si>
  <si>
    <t>任代桥</t>
  </si>
  <si>
    <t>休学状态</t>
    <phoneticPr fontId="2" type="noConversion"/>
  </si>
  <si>
    <t>NcomputerC</t>
  </si>
  <si>
    <t>谭达彬</t>
  </si>
  <si>
    <t>tanchengmvp</t>
  </si>
  <si>
    <t>谭成</t>
  </si>
  <si>
    <t>qq_online</t>
  </si>
  <si>
    <t>乔世娇</t>
  </si>
  <si>
    <t>kingboy6</t>
  </si>
  <si>
    <t>张峰</t>
  </si>
  <si>
    <t>shengli_886</t>
  </si>
  <si>
    <t>宝胜利</t>
  </si>
  <si>
    <t>总收入</t>
    <phoneticPr fontId="2" type="noConversion"/>
  </si>
  <si>
    <t>总分成</t>
    <phoneticPr fontId="2" type="noConversion"/>
  </si>
  <si>
    <t>12月对账说明：</t>
    <phoneticPr fontId="2" type="noConversion"/>
  </si>
  <si>
    <t>结算方式</t>
    <phoneticPr fontId="2" type="noConversion"/>
  </si>
  <si>
    <t>结算时间</t>
    <phoneticPr fontId="2" type="noConversion"/>
  </si>
  <si>
    <t>结算批次</t>
    <phoneticPr fontId="2" type="noConversion"/>
  </si>
  <si>
    <t>占比</t>
    <phoneticPr fontId="2" type="noConversion"/>
  </si>
  <si>
    <t>金额</t>
    <phoneticPr fontId="2" type="noConversion"/>
  </si>
  <si>
    <t>备注</t>
    <phoneticPr fontId="2" type="noConversion"/>
  </si>
  <si>
    <t>本月结算上月总分成收入的70%；
学习期满的次月，结算剩余费用</t>
    <phoneticPr fontId="2" type="noConversion"/>
  </si>
  <si>
    <t>第一次结算费用</t>
    <phoneticPr fontId="2" type="noConversion"/>
  </si>
  <si>
    <t>说明：
因为截止到16年11月底报名的学员，学习周期36周，到2017年8月底学习周期完成，所以2017年9月初开始综合这部分学员的教学效果结算费用</t>
    <phoneticPr fontId="2" type="noConversion"/>
  </si>
  <si>
    <t>第二次结算费用</t>
    <phoneticPr fontId="2" type="noConversion"/>
  </si>
  <si>
    <t>本次对账金额总计：</t>
    <phoneticPr fontId="2" type="noConversion"/>
  </si>
  <si>
    <t>本月结算金额</t>
    <phoneticPr fontId="2" type="noConversion"/>
  </si>
  <si>
    <t>往月结算金额</t>
    <phoneticPr fontId="2" type="noConversion"/>
  </si>
  <si>
    <t>增加金额</t>
    <phoneticPr fontId="2" type="noConversion"/>
  </si>
  <si>
    <t>扣除金额</t>
    <phoneticPr fontId="2" type="noConversion"/>
  </si>
  <si>
    <t>总计</t>
    <phoneticPr fontId="2" type="noConversion"/>
  </si>
  <si>
    <t>备注</t>
    <phoneticPr fontId="2" type="noConversion"/>
  </si>
  <si>
    <t>扣款为双十一对51CTO的感谢</t>
    <phoneticPr fontId="2" type="noConversion"/>
  </si>
  <si>
    <t>备注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</si>
</sst>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_ "/>
    <numFmt numFmtId="178" formatCode="#,##0.00_ "/>
    <numFmt numFmtId="179" formatCode="&quot;¥&quot;#,##0.00_);[Red]\(&quot;¥&quot;#,##0.00\)"/>
  </numFmts>
  <fonts count="14">
    <font>
      <sz val="11"/>
      <color theme="1"/>
      <name val="宋体"/>
      <family val="2"/>
      <scheme val="minor"/>
    </font>
    <font>
      <b/>
      <sz val="14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0"/>
      <name val="宋体"/>
      <family val="3"/>
      <charset val="134"/>
      <scheme val="major"/>
    </font>
    <font>
      <sz val="9"/>
      <name val="Open Sans"/>
      <family val="2"/>
    </font>
    <font>
      <sz val="9"/>
      <color theme="1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9" fontId="6" fillId="0" borderId="1" xfId="0" applyNumberFormat="1" applyFont="1" applyFill="1" applyBorder="1" applyAlignment="1">
      <alignment horizontal="center" vertical="center" wrapText="1"/>
    </xf>
    <xf numFmtId="9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76" fontId="9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vertical="center"/>
    </xf>
    <xf numFmtId="176" fontId="7" fillId="0" borderId="0" xfId="0" applyNumberFormat="1" applyFont="1" applyAlignment="1">
      <alignment vertical="center"/>
    </xf>
    <xf numFmtId="0" fontId="10" fillId="5" borderId="0" xfId="0" applyFont="1" applyFill="1" applyAlignment="1">
      <alignment horizontal="center" vertical="center"/>
    </xf>
    <xf numFmtId="14" fontId="10" fillId="5" borderId="0" xfId="0" applyNumberFormat="1" applyFont="1" applyFill="1" applyAlignment="1">
      <alignment horizontal="center" vertical="center"/>
    </xf>
    <xf numFmtId="57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14" fontId="10" fillId="6" borderId="3" xfId="0" applyNumberFormat="1" applyFont="1" applyFill="1" applyBorder="1" applyAlignment="1">
      <alignment horizontal="center" vertical="center"/>
    </xf>
    <xf numFmtId="177" fontId="0" fillId="0" borderId="7" xfId="0" applyNumberFormat="1" applyBorder="1" applyAlignment="1">
      <alignment horizontal="right" vertical="center"/>
    </xf>
    <xf numFmtId="178" fontId="7" fillId="0" borderId="8" xfId="0" applyNumberFormat="1" applyFont="1" applyBorder="1" applyAlignment="1">
      <alignment vertical="center"/>
    </xf>
    <xf numFmtId="179" fontId="12" fillId="0" borderId="8" xfId="0" applyNumberFormat="1" applyFont="1" applyBorder="1" applyAlignment="1">
      <alignment vertical="center"/>
    </xf>
    <xf numFmtId="14" fontId="0" fillId="0" borderId="0" xfId="0" applyNumberFormat="1" applyAlignment="1">
      <alignment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/>
    </xf>
    <xf numFmtId="0" fontId="10" fillId="5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workbookViewId="0">
      <selection activeCell="F72" sqref="F72:F76"/>
    </sheetView>
  </sheetViews>
  <sheetFormatPr defaultRowHeight="13.5"/>
  <cols>
    <col min="1" max="1" width="14.375" style="1" customWidth="1"/>
    <col min="2" max="2" width="14.5" style="1" customWidth="1"/>
    <col min="3" max="3" width="12.5" style="1" customWidth="1"/>
    <col min="4" max="4" width="11.625" style="29" bestFit="1" customWidth="1"/>
    <col min="5" max="5" width="15.125" style="1" customWidth="1"/>
    <col min="6" max="7" width="9" style="1"/>
    <col min="8" max="8" width="14.5" style="1" customWidth="1"/>
    <col min="9" max="9" width="16.625" style="1" customWidth="1"/>
    <col min="10" max="13" width="9" style="1"/>
    <col min="14" max="14" width="13.5" style="1" customWidth="1"/>
    <col min="15" max="16384" width="9" style="1"/>
  </cols>
  <sheetData>
    <row r="1" spans="1:9" ht="30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</row>
    <row r="2" spans="1:9" ht="66" customHeight="1">
      <c r="A2" s="37" t="s">
        <v>1</v>
      </c>
      <c r="B2" s="38"/>
      <c r="C2" s="38"/>
      <c r="D2" s="38"/>
      <c r="E2" s="38"/>
      <c r="F2" s="38"/>
      <c r="G2" s="38"/>
      <c r="H2" s="38"/>
      <c r="I2" s="38"/>
    </row>
    <row r="3" spans="1:9" ht="23.1" customHeight="1">
      <c r="A3" s="2" t="s">
        <v>2</v>
      </c>
      <c r="B3" s="2" t="s">
        <v>3</v>
      </c>
      <c r="C3" s="2" t="s">
        <v>4</v>
      </c>
      <c r="D3" s="3" t="s">
        <v>5</v>
      </c>
      <c r="E3" s="2" t="s">
        <v>6</v>
      </c>
      <c r="F3" s="2" t="s">
        <v>176</v>
      </c>
      <c r="G3" s="2" t="s">
        <v>7</v>
      </c>
      <c r="H3" s="2" t="s">
        <v>8</v>
      </c>
      <c r="I3" s="4" t="s">
        <v>9</v>
      </c>
    </row>
    <row r="4" spans="1:9" ht="23.1" customHeight="1">
      <c r="A4" s="5">
        <v>225</v>
      </c>
      <c r="B4" s="5" t="s">
        <v>10</v>
      </c>
      <c r="C4" s="5" t="s">
        <v>11</v>
      </c>
      <c r="D4" s="6">
        <v>42677.391805555555</v>
      </c>
      <c r="E4" s="5">
        <v>5000</v>
      </c>
      <c r="F4" s="5" t="s">
        <v>12</v>
      </c>
      <c r="G4" s="5"/>
      <c r="H4" s="7">
        <v>0.7</v>
      </c>
      <c r="I4" s="5">
        <f>E4*(1-G4)*H4</f>
        <v>3500</v>
      </c>
    </row>
    <row r="5" spans="1:9" ht="23.1" customHeight="1">
      <c r="A5" s="5">
        <v>412</v>
      </c>
      <c r="B5" s="5" t="s">
        <v>13</v>
      </c>
      <c r="C5" s="5" t="s">
        <v>14</v>
      </c>
      <c r="D5" s="6">
        <v>42682.459155092591</v>
      </c>
      <c r="E5" s="5">
        <v>7200</v>
      </c>
      <c r="F5" s="5" t="s">
        <v>15</v>
      </c>
      <c r="G5" s="8">
        <v>0.11</v>
      </c>
      <c r="H5" s="7">
        <v>0.7</v>
      </c>
      <c r="I5" s="5">
        <f t="shared" ref="I5:I68" si="0">E5*(1-G5)*H5</f>
        <v>4485.5999999999995</v>
      </c>
    </row>
    <row r="6" spans="1:9" ht="23.1" customHeight="1">
      <c r="A6" s="5">
        <v>819</v>
      </c>
      <c r="B6" s="5" t="s">
        <v>16</v>
      </c>
      <c r="C6" s="5" t="s">
        <v>17</v>
      </c>
      <c r="D6" s="6">
        <v>42685.002245370371</v>
      </c>
      <c r="E6" s="5">
        <v>5660</v>
      </c>
      <c r="F6" s="5"/>
      <c r="G6" s="5"/>
      <c r="H6" s="7">
        <v>0.7</v>
      </c>
      <c r="I6" s="5">
        <f t="shared" si="0"/>
        <v>3961.9999999999995</v>
      </c>
    </row>
    <row r="7" spans="1:9" ht="23.1" customHeight="1">
      <c r="A7" s="5">
        <v>315</v>
      </c>
      <c r="B7" s="5" t="s">
        <v>18</v>
      </c>
      <c r="C7" s="5" t="s">
        <v>19</v>
      </c>
      <c r="D7" s="6">
        <v>42685.010555555556</v>
      </c>
      <c r="E7" s="5">
        <v>5660</v>
      </c>
      <c r="F7" s="5"/>
      <c r="G7" s="5"/>
      <c r="H7" s="7">
        <v>0.7</v>
      </c>
      <c r="I7" s="5">
        <f t="shared" si="0"/>
        <v>3961.9999999999995</v>
      </c>
    </row>
    <row r="8" spans="1:9" ht="23.1" customHeight="1">
      <c r="A8" s="5">
        <v>1404</v>
      </c>
      <c r="B8" s="5" t="s">
        <v>20</v>
      </c>
      <c r="C8" s="5" t="s">
        <v>21</v>
      </c>
      <c r="D8" s="6">
        <v>42685.012164351851</v>
      </c>
      <c r="E8" s="5">
        <v>5660</v>
      </c>
      <c r="F8" s="5"/>
      <c r="G8" s="5"/>
      <c r="H8" s="7">
        <v>0.7</v>
      </c>
      <c r="I8" s="5">
        <f t="shared" si="0"/>
        <v>3961.9999999999995</v>
      </c>
    </row>
    <row r="9" spans="1:9" ht="23.1" customHeight="1">
      <c r="A9" s="5">
        <v>224</v>
      </c>
      <c r="B9" s="5" t="s">
        <v>22</v>
      </c>
      <c r="C9" s="5" t="s">
        <v>23</v>
      </c>
      <c r="D9" s="6">
        <v>42685.021747685183</v>
      </c>
      <c r="E9" s="5">
        <v>5660</v>
      </c>
      <c r="F9" s="5"/>
      <c r="G9" s="5"/>
      <c r="H9" s="7">
        <v>0.7</v>
      </c>
      <c r="I9" s="5">
        <f t="shared" si="0"/>
        <v>3961.9999999999995</v>
      </c>
    </row>
    <row r="10" spans="1:9" ht="23.1" customHeight="1">
      <c r="A10" s="5">
        <v>918</v>
      </c>
      <c r="B10" s="5" t="s">
        <v>24</v>
      </c>
      <c r="C10" s="5" t="s">
        <v>25</v>
      </c>
      <c r="D10" s="6">
        <v>42685.024618055555</v>
      </c>
      <c r="E10" s="5">
        <v>5660</v>
      </c>
      <c r="F10" s="5"/>
      <c r="G10" s="5"/>
      <c r="H10" s="7">
        <v>0.7</v>
      </c>
      <c r="I10" s="5">
        <f t="shared" si="0"/>
        <v>3961.9999999999995</v>
      </c>
    </row>
    <row r="11" spans="1:9" ht="23.1" customHeight="1">
      <c r="A11" s="5">
        <v>622</v>
      </c>
      <c r="B11" s="5" t="s">
        <v>26</v>
      </c>
      <c r="C11" s="5" t="s">
        <v>27</v>
      </c>
      <c r="D11" s="6">
        <v>42685.029814814814</v>
      </c>
      <c r="E11" s="5">
        <v>5660</v>
      </c>
      <c r="F11" s="5"/>
      <c r="G11" s="5"/>
      <c r="H11" s="7">
        <v>0.7</v>
      </c>
      <c r="I11" s="5">
        <f t="shared" si="0"/>
        <v>3961.9999999999995</v>
      </c>
    </row>
    <row r="12" spans="1:9" ht="23.1" customHeight="1">
      <c r="A12" s="5">
        <v>520</v>
      </c>
      <c r="B12" s="5">
        <v>981577040</v>
      </c>
      <c r="C12" s="5" t="s">
        <v>28</v>
      </c>
      <c r="D12" s="6">
        <v>42685.030335648145</v>
      </c>
      <c r="E12" s="5">
        <v>5660</v>
      </c>
      <c r="F12" s="5"/>
      <c r="G12" s="5"/>
      <c r="H12" s="7">
        <v>0.7</v>
      </c>
      <c r="I12" s="5">
        <f t="shared" si="0"/>
        <v>3961.9999999999995</v>
      </c>
    </row>
    <row r="13" spans="1:9" ht="23.1" customHeight="1">
      <c r="A13" s="5">
        <v>405</v>
      </c>
      <c r="B13" s="5" t="s">
        <v>29</v>
      </c>
      <c r="C13" s="5" t="s">
        <v>30</v>
      </c>
      <c r="D13" s="6">
        <v>42685.281655092593</v>
      </c>
      <c r="E13" s="5">
        <v>5660</v>
      </c>
      <c r="F13" s="5"/>
      <c r="G13" s="5"/>
      <c r="H13" s="7">
        <v>0.7</v>
      </c>
      <c r="I13" s="5">
        <f t="shared" si="0"/>
        <v>3961.9999999999995</v>
      </c>
    </row>
    <row r="14" spans="1:9" ht="23.1" customHeight="1">
      <c r="A14" s="5">
        <v>818</v>
      </c>
      <c r="B14" s="5" t="s">
        <v>31</v>
      </c>
      <c r="C14" s="5" t="s">
        <v>32</v>
      </c>
      <c r="D14" s="6">
        <v>42685.358831018515</v>
      </c>
      <c r="E14" s="5">
        <v>5660</v>
      </c>
      <c r="F14" s="5"/>
      <c r="G14" s="5"/>
      <c r="H14" s="7">
        <v>0.7</v>
      </c>
      <c r="I14" s="5">
        <f t="shared" si="0"/>
        <v>3961.9999999999995</v>
      </c>
    </row>
    <row r="15" spans="1:9" ht="23.1" customHeight="1">
      <c r="A15" s="5">
        <v>817</v>
      </c>
      <c r="B15" s="5" t="s">
        <v>33</v>
      </c>
      <c r="C15" s="5" t="s">
        <v>34</v>
      </c>
      <c r="D15" s="6">
        <v>42685.386631944442</v>
      </c>
      <c r="E15" s="5">
        <v>5660</v>
      </c>
      <c r="F15" s="5"/>
      <c r="G15" s="5"/>
      <c r="H15" s="7">
        <v>0.7</v>
      </c>
      <c r="I15" s="5">
        <f t="shared" si="0"/>
        <v>3961.9999999999995</v>
      </c>
    </row>
    <row r="16" spans="1:9" ht="23.1" customHeight="1">
      <c r="A16" s="5">
        <v>1206</v>
      </c>
      <c r="B16" s="5" t="s">
        <v>35</v>
      </c>
      <c r="C16" s="5" t="s">
        <v>36</v>
      </c>
      <c r="D16" s="6">
        <v>42685.386944444443</v>
      </c>
      <c r="E16" s="5">
        <v>5660</v>
      </c>
      <c r="F16" s="5"/>
      <c r="G16" s="5"/>
      <c r="H16" s="7">
        <v>0.7</v>
      </c>
      <c r="I16" s="5">
        <f t="shared" si="0"/>
        <v>3961.9999999999995</v>
      </c>
    </row>
    <row r="17" spans="1:9" ht="23.1" customHeight="1">
      <c r="A17" s="5">
        <v>719</v>
      </c>
      <c r="B17" s="5" t="s">
        <v>37</v>
      </c>
      <c r="C17" s="5" t="s">
        <v>38</v>
      </c>
      <c r="D17" s="6">
        <v>42685.398055555554</v>
      </c>
      <c r="E17" s="5">
        <v>5760</v>
      </c>
      <c r="F17" s="5"/>
      <c r="G17" s="5"/>
      <c r="H17" s="7">
        <v>0.7</v>
      </c>
      <c r="I17" s="5">
        <f t="shared" si="0"/>
        <v>4031.9999999999995</v>
      </c>
    </row>
    <row r="18" spans="1:9" ht="23.1" customHeight="1">
      <c r="A18" s="5">
        <v>1306</v>
      </c>
      <c r="B18" s="5" t="s">
        <v>39</v>
      </c>
      <c r="C18" s="5" t="s">
        <v>40</v>
      </c>
      <c r="D18" s="6">
        <v>42685.399444444447</v>
      </c>
      <c r="E18" s="5">
        <v>5660</v>
      </c>
      <c r="F18" s="5"/>
      <c r="G18" s="5"/>
      <c r="H18" s="7">
        <v>0.7</v>
      </c>
      <c r="I18" s="5">
        <f t="shared" si="0"/>
        <v>3961.9999999999995</v>
      </c>
    </row>
    <row r="19" spans="1:9" ht="23.1" customHeight="1">
      <c r="A19" s="5">
        <v>1205</v>
      </c>
      <c r="B19" s="5" t="s">
        <v>41</v>
      </c>
      <c r="C19" s="5" t="s">
        <v>42</v>
      </c>
      <c r="D19" s="6">
        <v>42685.399965277778</v>
      </c>
      <c r="E19" s="5">
        <v>5660</v>
      </c>
      <c r="F19" s="5"/>
      <c r="G19" s="5"/>
      <c r="H19" s="7">
        <v>0.7</v>
      </c>
      <c r="I19" s="5">
        <f t="shared" si="0"/>
        <v>3961.9999999999995</v>
      </c>
    </row>
    <row r="20" spans="1:9" ht="23.1" customHeight="1">
      <c r="A20" s="5">
        <v>1016</v>
      </c>
      <c r="B20" s="5">
        <v>254346174</v>
      </c>
      <c r="C20" s="5" t="s">
        <v>43</v>
      </c>
      <c r="D20" s="6">
        <v>42685.408333333333</v>
      </c>
      <c r="E20" s="5">
        <v>5660</v>
      </c>
      <c r="F20" s="5"/>
      <c r="G20" s="5"/>
      <c r="H20" s="7">
        <v>0.7</v>
      </c>
      <c r="I20" s="5">
        <f t="shared" si="0"/>
        <v>3961.9999999999995</v>
      </c>
    </row>
    <row r="21" spans="1:9" ht="23.1" customHeight="1">
      <c r="A21" s="5">
        <v>314</v>
      </c>
      <c r="B21" s="5" t="s">
        <v>44</v>
      </c>
      <c r="C21" s="5" t="s">
        <v>45</v>
      </c>
      <c r="D21" s="6">
        <v>42685.412326388891</v>
      </c>
      <c r="E21" s="5">
        <v>5660</v>
      </c>
      <c r="F21" s="5"/>
      <c r="G21" s="5"/>
      <c r="H21" s="7">
        <v>0.7</v>
      </c>
      <c r="I21" s="5">
        <f t="shared" si="0"/>
        <v>3961.9999999999995</v>
      </c>
    </row>
    <row r="22" spans="1:9" ht="23.1" customHeight="1">
      <c r="A22" s="5">
        <v>313</v>
      </c>
      <c r="B22" s="5" t="s">
        <v>46</v>
      </c>
      <c r="C22" s="5" t="s">
        <v>47</v>
      </c>
      <c r="D22" s="6">
        <v>42685.415023148147</v>
      </c>
      <c r="E22" s="5">
        <v>5660</v>
      </c>
      <c r="F22" s="5"/>
      <c r="G22" s="5"/>
      <c r="H22" s="7">
        <v>0.7</v>
      </c>
      <c r="I22" s="5">
        <f t="shared" si="0"/>
        <v>3961.9999999999995</v>
      </c>
    </row>
    <row r="23" spans="1:9" ht="23.1" customHeight="1">
      <c r="A23" s="5">
        <v>519</v>
      </c>
      <c r="B23" s="5" t="s">
        <v>48</v>
      </c>
      <c r="C23" s="5" t="s">
        <v>49</v>
      </c>
      <c r="D23" s="6">
        <v>42685.416574074072</v>
      </c>
      <c r="E23" s="5">
        <v>5660</v>
      </c>
      <c r="F23" s="5"/>
      <c r="G23" s="5"/>
      <c r="H23" s="7">
        <v>0.7</v>
      </c>
      <c r="I23" s="5">
        <f t="shared" si="0"/>
        <v>3961.9999999999995</v>
      </c>
    </row>
    <row r="24" spans="1:9" ht="23.1" customHeight="1">
      <c r="A24" s="5">
        <v>223</v>
      </c>
      <c r="B24" s="5" t="s">
        <v>50</v>
      </c>
      <c r="C24" s="5" t="s">
        <v>51</v>
      </c>
      <c r="D24" s="6">
        <v>42685.41978009259</v>
      </c>
      <c r="E24" s="5">
        <v>5660</v>
      </c>
      <c r="F24" s="5"/>
      <c r="G24" s="5"/>
      <c r="H24" s="7">
        <v>0.7</v>
      </c>
      <c r="I24" s="5">
        <f t="shared" si="0"/>
        <v>3961.9999999999995</v>
      </c>
    </row>
    <row r="25" spans="1:9" ht="23.1" customHeight="1">
      <c r="A25" s="5">
        <v>917</v>
      </c>
      <c r="B25" s="5" t="s">
        <v>52</v>
      </c>
      <c r="C25" s="5" t="s">
        <v>53</v>
      </c>
      <c r="D25" s="6">
        <v>42685.428310185183</v>
      </c>
      <c r="E25" s="5">
        <v>5660</v>
      </c>
      <c r="F25" s="5"/>
      <c r="G25" s="5"/>
      <c r="H25" s="7">
        <v>0.7</v>
      </c>
      <c r="I25" s="5">
        <f t="shared" si="0"/>
        <v>3961.9999999999995</v>
      </c>
    </row>
    <row r="26" spans="1:9" ht="23.1" customHeight="1">
      <c r="A26" s="5">
        <v>621</v>
      </c>
      <c r="B26" s="5" t="s">
        <v>54</v>
      </c>
      <c r="C26" s="5" t="s">
        <v>55</v>
      </c>
      <c r="D26" s="6">
        <v>42685.430833333332</v>
      </c>
      <c r="E26" s="5">
        <v>5760</v>
      </c>
      <c r="F26" s="5"/>
      <c r="G26" s="5"/>
      <c r="H26" s="7">
        <v>0.7</v>
      </c>
      <c r="I26" s="5">
        <f t="shared" si="0"/>
        <v>4031.9999999999995</v>
      </c>
    </row>
    <row r="27" spans="1:9" ht="23.1" customHeight="1">
      <c r="A27" s="5">
        <v>411</v>
      </c>
      <c r="B27" s="5" t="s">
        <v>56</v>
      </c>
      <c r="C27" s="5" t="s">
        <v>57</v>
      </c>
      <c r="D27" s="6">
        <v>42685.432789351849</v>
      </c>
      <c r="E27" s="5">
        <v>5660</v>
      </c>
      <c r="F27" s="5"/>
      <c r="G27" s="5"/>
      <c r="H27" s="7">
        <v>0.7</v>
      </c>
      <c r="I27" s="5">
        <f t="shared" si="0"/>
        <v>3961.9999999999995</v>
      </c>
    </row>
    <row r="28" spans="1:9" ht="23.1" customHeight="1">
      <c r="A28" s="5">
        <v>916</v>
      </c>
      <c r="B28" s="5" t="s">
        <v>58</v>
      </c>
      <c r="C28" s="5" t="s">
        <v>59</v>
      </c>
      <c r="D28" s="6">
        <v>42685.437893518516</v>
      </c>
      <c r="E28" s="5">
        <v>5660</v>
      </c>
      <c r="F28" s="5"/>
      <c r="G28" s="5"/>
      <c r="H28" s="7">
        <v>0.7</v>
      </c>
      <c r="I28" s="5">
        <f t="shared" si="0"/>
        <v>3961.9999999999995</v>
      </c>
    </row>
    <row r="29" spans="1:9" ht="23.1" customHeight="1">
      <c r="A29" s="5">
        <v>1204</v>
      </c>
      <c r="B29" s="5" t="s">
        <v>60</v>
      </c>
      <c r="C29" s="5" t="s">
        <v>61</v>
      </c>
      <c r="D29" s="6">
        <v>42685.445034722223</v>
      </c>
      <c r="E29" s="5">
        <v>6120</v>
      </c>
      <c r="F29" s="5"/>
      <c r="G29" s="5"/>
      <c r="H29" s="7">
        <v>0.7</v>
      </c>
      <c r="I29" s="5">
        <f t="shared" si="0"/>
        <v>4284</v>
      </c>
    </row>
    <row r="30" spans="1:9" ht="23.1" customHeight="1">
      <c r="A30" s="5">
        <v>222</v>
      </c>
      <c r="B30" s="5" t="s">
        <v>62</v>
      </c>
      <c r="C30" s="5" t="s">
        <v>63</v>
      </c>
      <c r="D30" s="6">
        <v>42685.453738425924</v>
      </c>
      <c r="E30" s="5">
        <v>5660</v>
      </c>
      <c r="F30" s="5"/>
      <c r="G30" s="5"/>
      <c r="H30" s="7">
        <v>0.7</v>
      </c>
      <c r="I30" s="5">
        <f t="shared" si="0"/>
        <v>3961.9999999999995</v>
      </c>
    </row>
    <row r="31" spans="1:9" ht="23.1" customHeight="1">
      <c r="A31" s="5">
        <v>1015</v>
      </c>
      <c r="B31" s="5" t="s">
        <v>64</v>
      </c>
      <c r="C31" s="5" t="s">
        <v>65</v>
      </c>
      <c r="D31" s="6">
        <v>42685.45579861111</v>
      </c>
      <c r="E31" s="5">
        <v>5660</v>
      </c>
      <c r="F31" s="5"/>
      <c r="G31" s="5"/>
      <c r="H31" s="7">
        <v>0.7</v>
      </c>
      <c r="I31" s="5">
        <f t="shared" si="0"/>
        <v>3961.9999999999995</v>
      </c>
    </row>
    <row r="32" spans="1:9" ht="23.1" customHeight="1">
      <c r="A32" s="5">
        <v>1504</v>
      </c>
      <c r="B32" s="5" t="s">
        <v>66</v>
      </c>
      <c r="C32" s="5" t="s">
        <v>67</v>
      </c>
      <c r="D32" s="6">
        <v>42685.458148148151</v>
      </c>
      <c r="E32" s="5">
        <v>5760</v>
      </c>
      <c r="F32" s="5"/>
      <c r="G32" s="5"/>
      <c r="H32" s="7">
        <v>0.7</v>
      </c>
      <c r="I32" s="5">
        <f t="shared" si="0"/>
        <v>4031.9999999999995</v>
      </c>
    </row>
    <row r="33" spans="1:9" ht="23.1" customHeight="1">
      <c r="A33" s="5">
        <v>620</v>
      </c>
      <c r="B33" s="5" t="s">
        <v>68</v>
      </c>
      <c r="C33" s="5" t="s">
        <v>69</v>
      </c>
      <c r="D33" s="6">
        <v>42685.468194444446</v>
      </c>
      <c r="E33" s="5">
        <v>5660</v>
      </c>
      <c r="F33" s="5"/>
      <c r="G33" s="5"/>
      <c r="H33" s="7">
        <v>0.7</v>
      </c>
      <c r="I33" s="5">
        <f t="shared" si="0"/>
        <v>3961.9999999999995</v>
      </c>
    </row>
    <row r="34" spans="1:9" ht="23.1" customHeight="1">
      <c r="A34" s="5">
        <v>1203</v>
      </c>
      <c r="B34" s="5" t="s">
        <v>70</v>
      </c>
      <c r="C34" s="5" t="s">
        <v>71</v>
      </c>
      <c r="D34" s="6">
        <v>42685.47896990741</v>
      </c>
      <c r="E34" s="5">
        <v>5660</v>
      </c>
      <c r="F34" s="5"/>
      <c r="G34" s="5"/>
      <c r="H34" s="7">
        <v>0.7</v>
      </c>
      <c r="I34" s="5">
        <f t="shared" si="0"/>
        <v>3961.9999999999995</v>
      </c>
    </row>
    <row r="35" spans="1:9" ht="23.1" customHeight="1">
      <c r="A35" s="5">
        <v>816</v>
      </c>
      <c r="B35" s="5" t="s">
        <v>72</v>
      </c>
      <c r="C35" s="5" t="s">
        <v>73</v>
      </c>
      <c r="D35" s="6">
        <v>42685.480219907404</v>
      </c>
      <c r="E35" s="5">
        <v>5660</v>
      </c>
      <c r="F35" s="5"/>
      <c r="G35" s="5"/>
      <c r="H35" s="7">
        <v>0.7</v>
      </c>
      <c r="I35" s="5">
        <f t="shared" si="0"/>
        <v>3961.9999999999995</v>
      </c>
    </row>
    <row r="36" spans="1:9" ht="23.1" customHeight="1">
      <c r="A36" s="5">
        <v>518</v>
      </c>
      <c r="B36" s="5" t="s">
        <v>74</v>
      </c>
      <c r="C36" s="5" t="s">
        <v>75</v>
      </c>
      <c r="D36" s="6">
        <v>42685.486909722225</v>
      </c>
      <c r="E36" s="5">
        <v>5660</v>
      </c>
      <c r="F36" s="5"/>
      <c r="G36" s="5"/>
      <c r="H36" s="7">
        <v>0.7</v>
      </c>
      <c r="I36" s="5">
        <f t="shared" si="0"/>
        <v>3961.9999999999995</v>
      </c>
    </row>
    <row r="37" spans="1:9" ht="23.1" customHeight="1">
      <c r="A37" s="5">
        <v>718</v>
      </c>
      <c r="B37" s="5" t="s">
        <v>76</v>
      </c>
      <c r="C37" s="5" t="s">
        <v>77</v>
      </c>
      <c r="D37" s="6">
        <v>42685.527337962965</v>
      </c>
      <c r="E37" s="5">
        <v>5660</v>
      </c>
      <c r="F37" s="5"/>
      <c r="G37" s="5"/>
      <c r="H37" s="7">
        <v>0.7</v>
      </c>
      <c r="I37" s="5">
        <f t="shared" si="0"/>
        <v>3961.9999999999995</v>
      </c>
    </row>
    <row r="38" spans="1:9" ht="23.1" customHeight="1">
      <c r="A38" s="5">
        <v>517</v>
      </c>
      <c r="B38" s="5" t="s">
        <v>78</v>
      </c>
      <c r="C38" s="5" t="s">
        <v>79</v>
      </c>
      <c r="D38" s="6">
        <v>42685.532199074078</v>
      </c>
      <c r="E38" s="5">
        <v>5660</v>
      </c>
      <c r="F38" s="5"/>
      <c r="G38" s="5"/>
      <c r="H38" s="7">
        <v>0.7</v>
      </c>
      <c r="I38" s="5">
        <f t="shared" si="0"/>
        <v>3961.9999999999995</v>
      </c>
    </row>
    <row r="39" spans="1:9" ht="23.1" customHeight="1">
      <c r="A39" s="5">
        <v>409</v>
      </c>
      <c r="B39" s="5" t="s">
        <v>80</v>
      </c>
      <c r="C39" s="5" t="s">
        <v>81</v>
      </c>
      <c r="D39" s="6">
        <v>42685.543668981481</v>
      </c>
      <c r="E39" s="5">
        <v>5660</v>
      </c>
      <c r="F39" s="5"/>
      <c r="G39" s="5"/>
      <c r="H39" s="7">
        <v>0.7</v>
      </c>
      <c r="I39" s="5">
        <f t="shared" si="0"/>
        <v>3961.9999999999995</v>
      </c>
    </row>
    <row r="40" spans="1:9" ht="23.1" customHeight="1">
      <c r="A40" s="5">
        <v>408</v>
      </c>
      <c r="B40" s="5" t="s">
        <v>82</v>
      </c>
      <c r="C40" s="5" t="s">
        <v>83</v>
      </c>
      <c r="D40" s="6">
        <v>42685.557071759256</v>
      </c>
      <c r="E40" s="5">
        <v>5660</v>
      </c>
      <c r="F40" s="5"/>
      <c r="G40" s="5"/>
      <c r="H40" s="7">
        <v>0.7</v>
      </c>
      <c r="I40" s="5">
        <f t="shared" si="0"/>
        <v>3961.9999999999995</v>
      </c>
    </row>
    <row r="41" spans="1:9" ht="23.1" customHeight="1">
      <c r="A41" s="5">
        <v>1202</v>
      </c>
      <c r="B41" s="5" t="s">
        <v>84</v>
      </c>
      <c r="C41" s="5" t="s">
        <v>85</v>
      </c>
      <c r="D41" s="6">
        <v>42685.565891203703</v>
      </c>
      <c r="E41" s="5">
        <v>6120</v>
      </c>
      <c r="F41" s="5"/>
      <c r="G41" s="5"/>
      <c r="H41" s="7">
        <v>0.7</v>
      </c>
      <c r="I41" s="5">
        <f t="shared" si="0"/>
        <v>4284</v>
      </c>
    </row>
    <row r="42" spans="1:9" ht="23.1" customHeight="1">
      <c r="A42" s="5">
        <v>407</v>
      </c>
      <c r="B42" s="5" t="s">
        <v>86</v>
      </c>
      <c r="C42" s="5" t="s">
        <v>87</v>
      </c>
      <c r="D42" s="6">
        <v>42685.568726851852</v>
      </c>
      <c r="E42" s="5">
        <v>5660</v>
      </c>
      <c r="F42" s="5"/>
      <c r="G42" s="5"/>
      <c r="H42" s="7">
        <v>0.7</v>
      </c>
      <c r="I42" s="5">
        <f t="shared" si="0"/>
        <v>3961.9999999999995</v>
      </c>
    </row>
    <row r="43" spans="1:9" ht="23.1" customHeight="1">
      <c r="A43" s="5">
        <v>516</v>
      </c>
      <c r="B43" s="5" t="s">
        <v>88</v>
      </c>
      <c r="C43" s="5" t="s">
        <v>89</v>
      </c>
      <c r="D43" s="6">
        <v>42685.610868055555</v>
      </c>
      <c r="E43" s="5">
        <v>6120</v>
      </c>
      <c r="F43" s="5"/>
      <c r="G43" s="5"/>
      <c r="H43" s="7">
        <v>0.7</v>
      </c>
      <c r="I43" s="5">
        <f t="shared" si="0"/>
        <v>4284</v>
      </c>
    </row>
    <row r="44" spans="1:9" ht="23.1" customHeight="1">
      <c r="A44" s="5">
        <v>915</v>
      </c>
      <c r="B44" s="5" t="s">
        <v>90</v>
      </c>
      <c r="C44" s="5" t="s">
        <v>91</v>
      </c>
      <c r="D44" s="6">
        <v>42685.636307870373</v>
      </c>
      <c r="E44" s="5">
        <v>5660</v>
      </c>
      <c r="F44" s="5"/>
      <c r="G44" s="5"/>
      <c r="H44" s="7">
        <v>0.7</v>
      </c>
      <c r="I44" s="5">
        <f t="shared" si="0"/>
        <v>3961.9999999999995</v>
      </c>
    </row>
    <row r="45" spans="1:9" ht="23.1" customHeight="1">
      <c r="A45" s="5">
        <v>1014</v>
      </c>
      <c r="B45" s="5" t="s">
        <v>92</v>
      </c>
      <c r="C45" s="5" t="s">
        <v>93</v>
      </c>
      <c r="D45" s="6">
        <v>42685.644999999997</v>
      </c>
      <c r="E45" s="5">
        <v>5660</v>
      </c>
      <c r="F45" s="5"/>
      <c r="G45" s="5"/>
      <c r="H45" s="7">
        <v>0.7</v>
      </c>
      <c r="I45" s="5">
        <f t="shared" si="0"/>
        <v>3961.9999999999995</v>
      </c>
    </row>
    <row r="46" spans="1:9" ht="23.1" customHeight="1">
      <c r="A46" s="5">
        <v>619</v>
      </c>
      <c r="B46" s="5">
        <v>6479098</v>
      </c>
      <c r="C46" s="5" t="s">
        <v>94</v>
      </c>
      <c r="D46" s="6">
        <v>42685.678414351853</v>
      </c>
      <c r="E46" s="5">
        <v>6120</v>
      </c>
      <c r="F46" s="5"/>
      <c r="G46" s="5"/>
      <c r="H46" s="7">
        <v>0.7</v>
      </c>
      <c r="I46" s="5">
        <f t="shared" si="0"/>
        <v>4284</v>
      </c>
    </row>
    <row r="47" spans="1:9" ht="23.1" customHeight="1">
      <c r="A47" s="5">
        <v>0</v>
      </c>
      <c r="B47" s="5" t="s">
        <v>95</v>
      </c>
      <c r="C47" s="5" t="s">
        <v>96</v>
      </c>
      <c r="D47" s="6">
        <v>42685.689432870371</v>
      </c>
      <c r="E47" s="5">
        <v>5660</v>
      </c>
      <c r="F47" s="5"/>
      <c r="G47" s="5"/>
      <c r="H47" s="7">
        <v>0.7</v>
      </c>
      <c r="I47" s="5">
        <f t="shared" si="0"/>
        <v>3961.9999999999995</v>
      </c>
    </row>
    <row r="48" spans="1:9" ht="23.1" customHeight="1">
      <c r="A48" s="5">
        <v>1201</v>
      </c>
      <c r="B48" s="5" t="s">
        <v>97</v>
      </c>
      <c r="C48" s="5" t="s">
        <v>98</v>
      </c>
      <c r="D48" s="6">
        <v>42685.69427083333</v>
      </c>
      <c r="E48" s="5">
        <v>6120</v>
      </c>
      <c r="F48" s="5"/>
      <c r="G48" s="5"/>
      <c r="H48" s="7">
        <v>0.7</v>
      </c>
      <c r="I48" s="5">
        <f t="shared" si="0"/>
        <v>4284</v>
      </c>
    </row>
    <row r="49" spans="1:9" ht="23.1" customHeight="1">
      <c r="A49" s="5">
        <v>618</v>
      </c>
      <c r="B49" s="5" t="s">
        <v>99</v>
      </c>
      <c r="C49" s="5" t="s">
        <v>100</v>
      </c>
      <c r="D49" s="6">
        <v>42685.700520833336</v>
      </c>
      <c r="E49" s="5">
        <v>5660</v>
      </c>
      <c r="F49" s="5"/>
      <c r="G49" s="5"/>
      <c r="H49" s="7">
        <v>0.7</v>
      </c>
      <c r="I49" s="5">
        <f t="shared" si="0"/>
        <v>3961.9999999999995</v>
      </c>
    </row>
    <row r="50" spans="1:9" ht="23.1" customHeight="1">
      <c r="A50" s="5">
        <v>1402</v>
      </c>
      <c r="B50" s="5" t="s">
        <v>101</v>
      </c>
      <c r="C50" s="5" t="s">
        <v>102</v>
      </c>
      <c r="D50" s="6">
        <v>42685.703819444447</v>
      </c>
      <c r="E50" s="5">
        <v>6120</v>
      </c>
      <c r="F50" s="5"/>
      <c r="G50" s="5"/>
      <c r="H50" s="7">
        <v>0.7</v>
      </c>
      <c r="I50" s="5">
        <f t="shared" si="0"/>
        <v>4284</v>
      </c>
    </row>
    <row r="51" spans="1:9" ht="23.1" customHeight="1">
      <c r="A51" s="5">
        <v>623</v>
      </c>
      <c r="B51" s="5" t="s">
        <v>103</v>
      </c>
      <c r="C51" s="5" t="s">
        <v>104</v>
      </c>
      <c r="D51" s="6">
        <v>42685.711064814815</v>
      </c>
      <c r="E51" s="5">
        <v>5660</v>
      </c>
      <c r="F51" s="5"/>
      <c r="G51" s="5"/>
      <c r="H51" s="7">
        <v>0.7</v>
      </c>
      <c r="I51" s="5">
        <f t="shared" si="0"/>
        <v>3961.9999999999995</v>
      </c>
    </row>
    <row r="52" spans="1:9" ht="23.1" customHeight="1">
      <c r="A52" s="5">
        <v>1503</v>
      </c>
      <c r="B52" s="5" t="s">
        <v>105</v>
      </c>
      <c r="C52" s="5" t="s">
        <v>106</v>
      </c>
      <c r="D52" s="6">
        <v>42685.786249999997</v>
      </c>
      <c r="E52" s="5">
        <v>6120</v>
      </c>
      <c r="F52" s="5"/>
      <c r="G52" s="5"/>
      <c r="H52" s="7">
        <v>0.7</v>
      </c>
      <c r="I52" s="5">
        <f t="shared" si="0"/>
        <v>4284</v>
      </c>
    </row>
    <row r="53" spans="1:9" ht="23.1" customHeight="1">
      <c r="A53" s="5">
        <v>221</v>
      </c>
      <c r="B53" s="5" t="s">
        <v>107</v>
      </c>
      <c r="C53" s="5" t="s">
        <v>108</v>
      </c>
      <c r="D53" s="6">
        <v>42685.801655092589</v>
      </c>
      <c r="E53" s="5">
        <v>5000</v>
      </c>
      <c r="F53" s="5" t="s">
        <v>12</v>
      </c>
      <c r="G53" s="5"/>
      <c r="H53" s="7">
        <v>0.7</v>
      </c>
      <c r="I53" s="5">
        <f t="shared" si="0"/>
        <v>3500</v>
      </c>
    </row>
    <row r="54" spans="1:9" ht="23.1" customHeight="1">
      <c r="A54" s="5">
        <v>226</v>
      </c>
      <c r="B54" s="5" t="s">
        <v>109</v>
      </c>
      <c r="C54" s="5" t="s">
        <v>110</v>
      </c>
      <c r="D54" s="6">
        <v>42685.829895833333</v>
      </c>
      <c r="E54" s="5">
        <v>5660</v>
      </c>
      <c r="F54" s="5"/>
      <c r="G54" s="5"/>
      <c r="H54" s="7">
        <v>0.7</v>
      </c>
      <c r="I54" s="5">
        <f t="shared" si="0"/>
        <v>3961.9999999999995</v>
      </c>
    </row>
    <row r="55" spans="1:9" ht="23.1" customHeight="1">
      <c r="A55" s="5">
        <v>515</v>
      </c>
      <c r="B55" s="5" t="s">
        <v>111</v>
      </c>
      <c r="C55" s="5" t="s">
        <v>112</v>
      </c>
      <c r="D55" s="6">
        <v>42685.830729166664</v>
      </c>
      <c r="E55" s="5">
        <v>5660</v>
      </c>
      <c r="F55" s="5"/>
      <c r="G55" s="5"/>
      <c r="H55" s="7">
        <v>0.7</v>
      </c>
      <c r="I55" s="5">
        <f t="shared" si="0"/>
        <v>3961.9999999999995</v>
      </c>
    </row>
    <row r="56" spans="1:9" ht="23.1" customHeight="1">
      <c r="A56" s="5">
        <v>220</v>
      </c>
      <c r="B56" s="5" t="s">
        <v>113</v>
      </c>
      <c r="C56" s="5" t="s">
        <v>114</v>
      </c>
      <c r="D56" s="6">
        <v>42685.859895833331</v>
      </c>
      <c r="E56" s="5">
        <v>6120</v>
      </c>
      <c r="F56" s="5"/>
      <c r="G56" s="5"/>
      <c r="H56" s="7">
        <v>0.7</v>
      </c>
      <c r="I56" s="5">
        <f t="shared" si="0"/>
        <v>4284</v>
      </c>
    </row>
    <row r="57" spans="1:9" ht="23.1" customHeight="1">
      <c r="A57" s="5">
        <v>312</v>
      </c>
      <c r="B57" s="5" t="s">
        <v>115</v>
      </c>
      <c r="C57" s="5" t="s">
        <v>116</v>
      </c>
      <c r="D57" s="6">
        <v>42685.877326388887</v>
      </c>
      <c r="E57" s="5">
        <v>5660</v>
      </c>
      <c r="F57" s="5"/>
      <c r="G57" s="5"/>
      <c r="H57" s="7">
        <v>0.7</v>
      </c>
      <c r="I57" s="5">
        <f t="shared" si="0"/>
        <v>3961.9999999999995</v>
      </c>
    </row>
    <row r="58" spans="1:9" ht="23.1" customHeight="1">
      <c r="A58" s="5">
        <v>219</v>
      </c>
      <c r="B58" s="5" t="s">
        <v>117</v>
      </c>
      <c r="C58" s="5" t="s">
        <v>118</v>
      </c>
      <c r="D58" s="6">
        <v>42685.897719907407</v>
      </c>
      <c r="E58" s="5">
        <v>5660</v>
      </c>
      <c r="F58" s="5"/>
      <c r="G58" s="5"/>
      <c r="H58" s="7">
        <v>0.7</v>
      </c>
      <c r="I58" s="5">
        <f t="shared" si="0"/>
        <v>3961.9999999999995</v>
      </c>
    </row>
    <row r="59" spans="1:9" ht="23.1" customHeight="1">
      <c r="A59" s="5">
        <v>717</v>
      </c>
      <c r="B59" s="5" t="s">
        <v>119</v>
      </c>
      <c r="C59" s="5" t="s">
        <v>120</v>
      </c>
      <c r="D59" s="6">
        <v>42685.902395833335</v>
      </c>
      <c r="E59" s="5">
        <v>5660</v>
      </c>
      <c r="F59" s="5"/>
      <c r="G59" s="5"/>
      <c r="H59" s="7">
        <v>0.7</v>
      </c>
      <c r="I59" s="5">
        <f t="shared" si="0"/>
        <v>3961.9999999999995</v>
      </c>
    </row>
    <row r="60" spans="1:9" ht="23.1" customHeight="1">
      <c r="A60" s="5">
        <v>716</v>
      </c>
      <c r="B60" s="5" t="s">
        <v>121</v>
      </c>
      <c r="C60" s="5" t="s">
        <v>122</v>
      </c>
      <c r="D60" s="6">
        <v>42685.954641203702</v>
      </c>
      <c r="E60" s="5">
        <v>5660</v>
      </c>
      <c r="F60" s="5"/>
      <c r="G60" s="5"/>
      <c r="H60" s="7">
        <v>0.7</v>
      </c>
      <c r="I60" s="5">
        <f t="shared" si="0"/>
        <v>3961.9999999999995</v>
      </c>
    </row>
    <row r="61" spans="1:9" ht="23.1" customHeight="1">
      <c r="A61" s="5">
        <v>1502</v>
      </c>
      <c r="B61" s="5" t="s">
        <v>123</v>
      </c>
      <c r="C61" s="5" t="s">
        <v>124</v>
      </c>
      <c r="D61" s="6">
        <v>42688.482361111113</v>
      </c>
      <c r="E61" s="5">
        <v>5000</v>
      </c>
      <c r="F61" s="5" t="s">
        <v>12</v>
      </c>
      <c r="G61" s="5"/>
      <c r="H61" s="7">
        <v>0.7</v>
      </c>
      <c r="I61" s="5">
        <f t="shared" si="0"/>
        <v>3500</v>
      </c>
    </row>
    <row r="62" spans="1:9" ht="23.1" customHeight="1">
      <c r="A62" s="5">
        <v>410</v>
      </c>
      <c r="B62" s="5" t="s">
        <v>125</v>
      </c>
      <c r="C62" s="5" t="s">
        <v>126</v>
      </c>
      <c r="D62" s="6">
        <v>42688.868402777778</v>
      </c>
      <c r="E62" s="5">
        <v>6480</v>
      </c>
      <c r="F62" s="5"/>
      <c r="G62" s="5"/>
      <c r="H62" s="7">
        <v>0.7</v>
      </c>
      <c r="I62" s="5">
        <f t="shared" si="0"/>
        <v>4536</v>
      </c>
    </row>
    <row r="63" spans="1:9" ht="23.1" customHeight="1">
      <c r="A63" s="5">
        <v>1401</v>
      </c>
      <c r="B63" s="5" t="s">
        <v>127</v>
      </c>
      <c r="C63" s="5" t="s">
        <v>128</v>
      </c>
      <c r="D63" s="6">
        <v>42689.403506944444</v>
      </c>
      <c r="E63" s="5">
        <v>6480</v>
      </c>
      <c r="F63" s="5"/>
      <c r="G63" s="5"/>
      <c r="H63" s="7">
        <v>0.7</v>
      </c>
      <c r="I63" s="5">
        <f t="shared" si="0"/>
        <v>4536</v>
      </c>
    </row>
    <row r="64" spans="1:9" ht="23.1" customHeight="1">
      <c r="A64" s="5">
        <v>406</v>
      </c>
      <c r="B64" s="5" t="s">
        <v>129</v>
      </c>
      <c r="C64" s="5" t="s">
        <v>130</v>
      </c>
      <c r="D64" s="6">
        <v>42689.593807870369</v>
      </c>
      <c r="E64" s="5">
        <v>5620</v>
      </c>
      <c r="F64" s="5"/>
      <c r="G64" s="5"/>
      <c r="H64" s="7">
        <v>0.7</v>
      </c>
      <c r="I64" s="5">
        <f t="shared" si="0"/>
        <v>3933.9999999999995</v>
      </c>
    </row>
    <row r="65" spans="1:9" ht="23.1" customHeight="1">
      <c r="A65" s="5">
        <v>1501</v>
      </c>
      <c r="B65" s="5" t="s">
        <v>131</v>
      </c>
      <c r="C65" s="5" t="s">
        <v>132</v>
      </c>
      <c r="D65" s="6">
        <v>42691.635474537034</v>
      </c>
      <c r="E65" s="5">
        <v>6500</v>
      </c>
      <c r="F65" s="5"/>
      <c r="G65" s="5"/>
      <c r="H65" s="7">
        <v>0.7</v>
      </c>
      <c r="I65" s="5">
        <f t="shared" si="0"/>
        <v>4550</v>
      </c>
    </row>
    <row r="66" spans="1:9" ht="23.1" customHeight="1">
      <c r="A66" s="5">
        <v>820</v>
      </c>
      <c r="B66" s="5" t="s">
        <v>133</v>
      </c>
      <c r="C66" s="5" t="s">
        <v>134</v>
      </c>
      <c r="D66" s="6">
        <v>42692.659537037034</v>
      </c>
      <c r="E66" s="5">
        <v>6480</v>
      </c>
      <c r="F66" s="5"/>
      <c r="G66" s="5"/>
      <c r="H66" s="7">
        <v>0.7</v>
      </c>
      <c r="I66" s="5">
        <f t="shared" si="0"/>
        <v>4536</v>
      </c>
    </row>
    <row r="67" spans="1:9" ht="23.1" customHeight="1">
      <c r="A67" s="5">
        <v>521</v>
      </c>
      <c r="B67" s="5" t="s">
        <v>135</v>
      </c>
      <c r="C67" s="5" t="s">
        <v>136</v>
      </c>
      <c r="D67" s="6">
        <v>42692.747152777774</v>
      </c>
      <c r="E67" s="5">
        <v>6480</v>
      </c>
      <c r="F67" s="5"/>
      <c r="G67" s="5"/>
      <c r="H67" s="7">
        <v>0.7</v>
      </c>
      <c r="I67" s="5">
        <f t="shared" si="0"/>
        <v>4536</v>
      </c>
    </row>
    <row r="68" spans="1:9" ht="23.1" customHeight="1">
      <c r="A68" s="5">
        <v>1403</v>
      </c>
      <c r="B68" s="5" t="s">
        <v>137</v>
      </c>
      <c r="C68" s="5" t="s">
        <v>138</v>
      </c>
      <c r="D68" s="6">
        <v>42694.584247685183</v>
      </c>
      <c r="E68" s="5">
        <v>6500</v>
      </c>
      <c r="F68" s="5"/>
      <c r="G68" s="5"/>
      <c r="H68" s="7">
        <v>0.7</v>
      </c>
      <c r="I68" s="5">
        <f t="shared" si="0"/>
        <v>4550</v>
      </c>
    </row>
    <row r="69" spans="1:9" ht="23.1" customHeight="1">
      <c r="A69" s="5">
        <v>1506</v>
      </c>
      <c r="B69" s="5">
        <v>373447701</v>
      </c>
      <c r="C69" s="5" t="s">
        <v>139</v>
      </c>
      <c r="D69" s="6">
        <v>42695.808449074073</v>
      </c>
      <c r="E69" s="5">
        <v>6500</v>
      </c>
      <c r="F69" s="5"/>
      <c r="G69" s="5"/>
      <c r="H69" s="7">
        <v>0.7</v>
      </c>
      <c r="I69" s="5">
        <f t="shared" ref="I69:I76" si="1">E69*(1-G69)*H69</f>
        <v>4550</v>
      </c>
    </row>
    <row r="70" spans="1:9" ht="23.1" customHeight="1">
      <c r="A70" s="5">
        <v>227</v>
      </c>
      <c r="B70" s="5" t="s">
        <v>140</v>
      </c>
      <c r="C70" s="5" t="s">
        <v>141</v>
      </c>
      <c r="D70" s="6">
        <v>42696.376840277779</v>
      </c>
      <c r="E70" s="5">
        <v>5000</v>
      </c>
      <c r="F70" s="5" t="s">
        <v>12</v>
      </c>
      <c r="G70" s="5"/>
      <c r="H70" s="7">
        <v>0.7</v>
      </c>
      <c r="I70" s="5">
        <f t="shared" si="1"/>
        <v>3500</v>
      </c>
    </row>
    <row r="71" spans="1:9" ht="23.1" customHeight="1">
      <c r="A71" s="5">
        <v>0</v>
      </c>
      <c r="B71" s="5" t="s">
        <v>142</v>
      </c>
      <c r="C71" s="5" t="s">
        <v>143</v>
      </c>
      <c r="D71" s="6">
        <v>42696.638402777775</v>
      </c>
      <c r="E71" s="5">
        <v>6500</v>
      </c>
      <c r="F71" s="9" t="s">
        <v>144</v>
      </c>
      <c r="G71" s="5"/>
      <c r="H71" s="7">
        <v>0.7</v>
      </c>
      <c r="I71" s="5">
        <f t="shared" si="1"/>
        <v>4550</v>
      </c>
    </row>
    <row r="72" spans="1:9" ht="23.1" customHeight="1">
      <c r="A72" s="5">
        <v>1601</v>
      </c>
      <c r="B72" s="5" t="s">
        <v>145</v>
      </c>
      <c r="C72" s="5" t="s">
        <v>146</v>
      </c>
      <c r="D72" s="6">
        <v>42697.623738425929</v>
      </c>
      <c r="E72" s="5">
        <v>6500</v>
      </c>
      <c r="F72" s="5"/>
      <c r="G72" s="5"/>
      <c r="H72" s="7">
        <v>0.7</v>
      </c>
      <c r="I72" s="5">
        <f t="shared" si="1"/>
        <v>4550</v>
      </c>
    </row>
    <row r="73" spans="1:9" ht="23.1" customHeight="1">
      <c r="A73" s="5">
        <v>1505</v>
      </c>
      <c r="B73" s="5" t="s">
        <v>147</v>
      </c>
      <c r="C73" s="5" t="s">
        <v>148</v>
      </c>
      <c r="D73" s="6">
        <v>42699.892500000002</v>
      </c>
      <c r="E73" s="5">
        <v>6500</v>
      </c>
      <c r="F73" s="5"/>
      <c r="G73" s="5"/>
      <c r="H73" s="7">
        <v>0.7</v>
      </c>
      <c r="I73" s="5">
        <f t="shared" si="1"/>
        <v>4550</v>
      </c>
    </row>
    <row r="74" spans="1:9" ht="23.1" customHeight="1">
      <c r="A74" s="5">
        <v>1602</v>
      </c>
      <c r="B74" s="5" t="s">
        <v>149</v>
      </c>
      <c r="C74" s="5" t="s">
        <v>150</v>
      </c>
      <c r="D74" s="6">
        <v>42702.428391203706</v>
      </c>
      <c r="E74" s="5">
        <v>6120</v>
      </c>
      <c r="F74" s="5"/>
      <c r="G74" s="5"/>
      <c r="H74" s="7">
        <v>0.7</v>
      </c>
      <c r="I74" s="5">
        <f t="shared" si="1"/>
        <v>4284</v>
      </c>
    </row>
    <row r="75" spans="1:9" ht="23.1" customHeight="1">
      <c r="A75" s="5">
        <v>624</v>
      </c>
      <c r="B75" s="5" t="s">
        <v>151</v>
      </c>
      <c r="C75" s="5" t="s">
        <v>152</v>
      </c>
      <c r="D75" s="6">
        <v>42703.568599537037</v>
      </c>
      <c r="E75" s="5">
        <v>6500</v>
      </c>
      <c r="F75" s="5"/>
      <c r="G75" s="5"/>
      <c r="H75" s="7">
        <v>0.7</v>
      </c>
      <c r="I75" s="5">
        <f t="shared" si="1"/>
        <v>4550</v>
      </c>
    </row>
    <row r="76" spans="1:9" ht="23.1" customHeight="1">
      <c r="A76" s="5">
        <v>413</v>
      </c>
      <c r="B76" s="5" t="s">
        <v>153</v>
      </c>
      <c r="C76" s="5" t="s">
        <v>154</v>
      </c>
      <c r="D76" s="6">
        <v>42703.74</v>
      </c>
      <c r="E76" s="5">
        <v>6480</v>
      </c>
      <c r="F76" s="5"/>
      <c r="G76" s="5"/>
      <c r="H76" s="7">
        <v>0.7</v>
      </c>
      <c r="I76" s="5">
        <f t="shared" si="1"/>
        <v>4536</v>
      </c>
    </row>
    <row r="77" spans="1:9" s="10" customFormat="1" ht="23.1" customHeight="1">
      <c r="D77" s="11" t="s">
        <v>155</v>
      </c>
      <c r="E77" s="12">
        <f>SUM(E4:E76)</f>
        <v>426460</v>
      </c>
      <c r="F77" s="13"/>
      <c r="G77" s="13"/>
      <c r="H77" s="12" t="s">
        <v>156</v>
      </c>
      <c r="I77" s="14">
        <f>SUM(I4:I76)</f>
        <v>297967.59999999998</v>
      </c>
    </row>
    <row r="78" spans="1:9" ht="23.1" customHeight="1">
      <c r="A78" s="13" t="s">
        <v>157</v>
      </c>
      <c r="B78" s="10"/>
      <c r="C78" s="10"/>
      <c r="D78" s="15"/>
      <c r="E78" s="10"/>
      <c r="F78" s="10"/>
      <c r="G78" s="10"/>
      <c r="H78" s="10"/>
      <c r="I78" s="16"/>
    </row>
    <row r="79" spans="1:9" ht="23.1" customHeight="1">
      <c r="A79" s="39" t="s">
        <v>158</v>
      </c>
      <c r="B79" s="39"/>
      <c r="C79" s="17" t="s">
        <v>159</v>
      </c>
      <c r="D79" s="18" t="s">
        <v>160</v>
      </c>
      <c r="E79" s="17" t="s">
        <v>161</v>
      </c>
      <c r="F79" s="17" t="s">
        <v>162</v>
      </c>
      <c r="G79" s="39" t="s">
        <v>163</v>
      </c>
      <c r="H79" s="39"/>
      <c r="I79" s="39"/>
    </row>
    <row r="80" spans="1:9" ht="33" customHeight="1">
      <c r="A80" s="40" t="s">
        <v>164</v>
      </c>
      <c r="B80" s="41"/>
      <c r="C80" s="19">
        <v>42705</v>
      </c>
      <c r="D80" s="20" t="s">
        <v>165</v>
      </c>
      <c r="E80" s="21">
        <v>0.7</v>
      </c>
      <c r="F80" s="22">
        <f>I77*0.7</f>
        <v>208577.31999999998</v>
      </c>
      <c r="G80" s="42" t="s">
        <v>166</v>
      </c>
      <c r="H80" s="42"/>
      <c r="I80" s="42"/>
    </row>
    <row r="81" spans="1:9" ht="23.1" customHeight="1">
      <c r="A81" s="41"/>
      <c r="B81" s="41"/>
      <c r="C81" s="19">
        <v>42979</v>
      </c>
      <c r="D81" s="20" t="s">
        <v>167</v>
      </c>
      <c r="E81" s="21">
        <v>0.3</v>
      </c>
      <c r="F81" s="22">
        <f>I77*0.3</f>
        <v>89390.279999999984</v>
      </c>
      <c r="G81" s="42"/>
      <c r="H81" s="42"/>
      <c r="I81" s="42"/>
    </row>
    <row r="82" spans="1:9" ht="23.1" customHeight="1" thickBot="1">
      <c r="A82" s="13" t="s">
        <v>168</v>
      </c>
      <c r="B82" s="10"/>
      <c r="C82" s="10"/>
      <c r="D82" s="15"/>
      <c r="E82" s="10"/>
      <c r="F82" s="10"/>
      <c r="G82" s="10"/>
      <c r="H82" s="10"/>
      <c r="I82" s="16"/>
    </row>
    <row r="83" spans="1:9" ht="23.1" customHeight="1">
      <c r="A83" s="23" t="s">
        <v>169</v>
      </c>
      <c r="B83" s="24" t="s">
        <v>170</v>
      </c>
      <c r="C83" s="24" t="s">
        <v>171</v>
      </c>
      <c r="D83" s="25" t="s">
        <v>172</v>
      </c>
      <c r="E83" s="24" t="s">
        <v>173</v>
      </c>
      <c r="F83" s="30" t="s">
        <v>174</v>
      </c>
      <c r="G83" s="31"/>
      <c r="H83" s="32"/>
      <c r="I83" s="16"/>
    </row>
    <row r="84" spans="1:9" ht="23.1" customHeight="1" thickBot="1">
      <c r="A84" s="26">
        <f>F80</f>
        <v>208577.31999999998</v>
      </c>
      <c r="B84" s="27">
        <v>0</v>
      </c>
      <c r="C84" s="27">
        <v>0</v>
      </c>
      <c r="D84" s="27">
        <v>10000</v>
      </c>
      <c r="E84" s="28">
        <f>A84+B84+C84-D84</f>
        <v>198577.31999999998</v>
      </c>
      <c r="F84" s="33" t="s">
        <v>175</v>
      </c>
      <c r="G84" s="34"/>
      <c r="H84" s="35"/>
      <c r="I84" s="16"/>
    </row>
    <row r="85" spans="1:9" ht="23.1" customHeight="1"/>
  </sheetData>
  <mergeCells count="8">
    <mergeCell ref="F83:H83"/>
    <mergeCell ref="F84:H84"/>
    <mergeCell ref="A1:I1"/>
    <mergeCell ref="A2:I2"/>
    <mergeCell ref="A79:B79"/>
    <mergeCell ref="G79:I79"/>
    <mergeCell ref="A80:B81"/>
    <mergeCell ref="G80:I8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2016-12-13T09:43:59Z</dcterms:modified>
</cp:coreProperties>
</file>