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code\akavache\Akavache\"/>
    </mc:Choice>
  </mc:AlternateContent>
  <bookViews>
    <workbookView xWindow="4140" yWindow="0" windowWidth="20505" windowHeight="9120"/>
  </bookViews>
  <sheets>
    <sheet name="ReadTests" sheetId="1" r:id="rId1"/>
    <sheet name="WriteTests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1" i="2" l="1"/>
  <c r="T31" i="2"/>
  <c r="U31" i="1"/>
  <c r="T31" i="1"/>
  <c r="S30" i="1"/>
  <c r="T30" i="1"/>
  <c r="U30" i="1"/>
  <c r="R30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R25" i="1"/>
  <c r="R26" i="1"/>
  <c r="R27" i="1"/>
  <c r="R28" i="1"/>
  <c r="R29" i="1"/>
  <c r="R24" i="1"/>
  <c r="R24" i="2"/>
  <c r="S30" i="2"/>
  <c r="T30" i="2"/>
  <c r="U30" i="2"/>
  <c r="R30" i="2"/>
  <c r="S25" i="2"/>
  <c r="T25" i="2"/>
  <c r="U25" i="2"/>
  <c r="S26" i="2"/>
  <c r="T26" i="2"/>
  <c r="U26" i="2"/>
  <c r="S27" i="2"/>
  <c r="T27" i="2"/>
  <c r="U27" i="2"/>
  <c r="S28" i="2"/>
  <c r="T28" i="2"/>
  <c r="U28" i="2"/>
  <c r="S29" i="2"/>
  <c r="T29" i="2"/>
  <c r="U29" i="2"/>
  <c r="S24" i="2"/>
  <c r="T24" i="2"/>
  <c r="U24" i="2"/>
  <c r="R25" i="2"/>
  <c r="R26" i="2"/>
  <c r="R27" i="2"/>
  <c r="R28" i="2"/>
  <c r="R29" i="2"/>
  <c r="Q29" i="2" l="1"/>
  <c r="P29" i="2"/>
  <c r="N29" i="2"/>
  <c r="Q28" i="2"/>
  <c r="P28" i="2"/>
  <c r="N28" i="2"/>
  <c r="Q27" i="2"/>
  <c r="P27" i="2"/>
  <c r="N27" i="2"/>
  <c r="Q26" i="2"/>
  <c r="P26" i="2"/>
  <c r="N26" i="2"/>
  <c r="K26" i="2"/>
  <c r="K27" i="2" s="1"/>
  <c r="Q25" i="2"/>
  <c r="P25" i="2"/>
  <c r="O25" i="2"/>
  <c r="N25" i="2"/>
  <c r="Q24" i="2"/>
  <c r="P24" i="2"/>
  <c r="O24" i="2"/>
  <c r="N24" i="2"/>
  <c r="O27" i="2" l="1"/>
  <c r="K28" i="2"/>
  <c r="O26" i="2"/>
  <c r="Q25" i="1"/>
  <c r="Q26" i="1"/>
  <c r="Q27" i="1"/>
  <c r="Q28" i="1"/>
  <c r="Q29" i="1"/>
  <c r="Q24" i="1"/>
  <c r="P25" i="1"/>
  <c r="P26" i="1"/>
  <c r="P27" i="1"/>
  <c r="P28" i="1"/>
  <c r="P29" i="1"/>
  <c r="P24" i="1"/>
  <c r="O25" i="1"/>
  <c r="O24" i="1"/>
  <c r="N25" i="1"/>
  <c r="N26" i="1"/>
  <c r="N27" i="1"/>
  <c r="N28" i="1"/>
  <c r="N29" i="1"/>
  <c r="N24" i="1"/>
  <c r="K26" i="1"/>
  <c r="K27" i="1" s="1"/>
  <c r="K29" i="2" l="1"/>
  <c r="O29" i="2" s="1"/>
  <c r="O28" i="2"/>
  <c r="O27" i="1"/>
  <c r="K28" i="1"/>
  <c r="O26" i="1"/>
  <c r="O28" i="1" l="1"/>
  <c r="K29" i="1"/>
  <c r="O29" i="1" s="1"/>
</calcChain>
</file>

<file path=xl/sharedStrings.xml><?xml version="1.0" encoding="utf-8"?>
<sst xmlns="http://schemas.openxmlformats.org/spreadsheetml/2006/main" count="32" uniqueCount="16">
  <si>
    <t>Count</t>
  </si>
  <si>
    <t>Log(Expected)</t>
  </si>
  <si>
    <t>Simple Expected</t>
  </si>
  <si>
    <t>Simple Time</t>
  </si>
  <si>
    <t>Log(Simple Time)</t>
  </si>
  <si>
    <t>Log(Parallel)</t>
  </si>
  <si>
    <t>Parallel Time(32)</t>
  </si>
  <si>
    <t>Bulk(32)</t>
  </si>
  <si>
    <t>Log(Bulk)</t>
  </si>
  <si>
    <t>* Parallel is the Simple case spanned to 32 parallel requests</t>
  </si>
  <si>
    <t>* Bulk is a single thread, reading 32 keys in one SELECT query</t>
  </si>
  <si>
    <t>* Time is in milliseconds</t>
  </si>
  <si>
    <t>PerItem Simple</t>
  </si>
  <si>
    <t>PerItem Expected</t>
  </si>
  <si>
    <t>PerItem Parallel</t>
  </si>
  <si>
    <t>PerItem Bulk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</si>
</sst>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Performance (Log Scale)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ReadTests!$N$23</c:f>
              <c:strCache>
                <c:ptCount val="1"/>
                <c:pt idx="0">
                  <c:v>Log(Simple 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ReadTests!$I$24:$I$29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ReadTests!$N$24:$N$29</c:f>
              <c:numCache>
                <c:formatCode>General</c:formatCode>
                <c:ptCount val="6"/>
                <c:pt idx="0">
                  <c:v>1</c:v>
                </c:pt>
                <c:pt idx="1">
                  <c:v>1.3222192947339193</c:v>
                </c:pt>
                <c:pt idx="2">
                  <c:v>1.9294189257142926</c:v>
                </c:pt>
                <c:pt idx="3">
                  <c:v>2.9079485216122722</c:v>
                </c:pt>
                <c:pt idx="4">
                  <c:v>3.8254910298794309</c:v>
                </c:pt>
                <c:pt idx="5">
                  <c:v>4.7897216939809217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ReadTests!$O$23</c:f>
              <c:strCache>
                <c:ptCount val="1"/>
                <c:pt idx="0">
                  <c:v>Log(Expected)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ReadTests!$O$24:$O$29</c:f>
              <c:numCache>
                <c:formatCode>General</c:formatCode>
                <c:ptCount val="6"/>
                <c:pt idx="0">
                  <c:v>0.3222192947339193</c:v>
                </c:pt>
                <c:pt idx="1">
                  <c:v>1.3222192947339193</c:v>
                </c:pt>
                <c:pt idx="2">
                  <c:v>2.3222192947339191</c:v>
                </c:pt>
                <c:pt idx="3">
                  <c:v>3.3222192947339191</c:v>
                </c:pt>
                <c:pt idx="4">
                  <c:v>4.3222192947339195</c:v>
                </c:pt>
                <c:pt idx="5">
                  <c:v>5.3222192947339195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ReadTests!$P$23</c:f>
              <c:strCache>
                <c:ptCount val="1"/>
                <c:pt idx="0">
                  <c:v>Log(Parallel)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ReadTests!$P$24:$P$29</c:f>
              <c:numCache>
                <c:formatCode>General</c:formatCode>
                <c:ptCount val="6"/>
                <c:pt idx="0">
                  <c:v>1.5440680443502757</c:v>
                </c:pt>
                <c:pt idx="1">
                  <c:v>1.2787536009528289</c:v>
                </c:pt>
                <c:pt idx="2">
                  <c:v>1.7781512503836436</c:v>
                </c:pt>
                <c:pt idx="3">
                  <c:v>2.4983105537896004</c:v>
                </c:pt>
                <c:pt idx="4">
                  <c:v>3.4795753101749884</c:v>
                </c:pt>
                <c:pt idx="5">
                  <c:v>4.3745650607227651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ReadTests!$Q$23</c:f>
              <c:strCache>
                <c:ptCount val="1"/>
                <c:pt idx="0">
                  <c:v>Log(Bulk)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ReadTests!$Q$24:$Q$29</c:f>
              <c:numCache>
                <c:formatCode>General</c:formatCode>
                <c:ptCount val="6"/>
                <c:pt idx="0">
                  <c:v>1.0791812460476249</c:v>
                </c:pt>
                <c:pt idx="1">
                  <c:v>0</c:v>
                </c:pt>
                <c:pt idx="2">
                  <c:v>1</c:v>
                </c:pt>
                <c:pt idx="3">
                  <c:v>1.9777236052888478</c:v>
                </c:pt>
                <c:pt idx="4">
                  <c:v>2.9800033715837464</c:v>
                </c:pt>
                <c:pt idx="5">
                  <c:v>3.9711366294768062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569376"/>
        <c:axId val="324572120"/>
      </c:lineChart>
      <c:catAx>
        <c:axId val="32456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72120"/>
        <c:crosses val="autoZero"/>
        <c:auto val="1"/>
        <c:lblAlgn val="ctr"/>
        <c:lblOffset val="100"/>
        <c:noMultiLvlLbl val="0"/>
      </c:catAx>
      <c:valAx>
        <c:axId val="32457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6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Performance (Log Scale)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WriteTests!$N$23</c:f>
              <c:strCache>
                <c:ptCount val="1"/>
                <c:pt idx="0">
                  <c:v>Log(Simple 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WriteTests!$I$24:$I$29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WriteTests!$N$24:$N$29</c:f>
              <c:numCache>
                <c:formatCode>General</c:formatCode>
                <c:ptCount val="6"/>
                <c:pt idx="0">
                  <c:v>2.6138418218760693</c:v>
                </c:pt>
                <c:pt idx="1">
                  <c:v>2.3710678622717363</c:v>
                </c:pt>
                <c:pt idx="2">
                  <c:v>3.1989318699322089</c:v>
                </c:pt>
                <c:pt idx="3">
                  <c:v>4.295083059251656</c:v>
                </c:pt>
                <c:pt idx="4">
                  <c:v>5.237531171569807</c:v>
                </c:pt>
                <c:pt idx="5">
                  <c:v>6.3205031336851318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WriteTests!$O$23</c:f>
              <c:strCache>
                <c:ptCount val="1"/>
                <c:pt idx="0">
                  <c:v>Log(Expected)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WriteTests!$O$24:$O$29</c:f>
              <c:numCache>
                <c:formatCode>General</c:formatCode>
                <c:ptCount val="6"/>
                <c:pt idx="0">
                  <c:v>0.3222192947339193</c:v>
                </c:pt>
                <c:pt idx="1">
                  <c:v>1.3222192947339193</c:v>
                </c:pt>
                <c:pt idx="2">
                  <c:v>3.3710678622717363</c:v>
                </c:pt>
                <c:pt idx="3">
                  <c:v>4.3710678622717358</c:v>
                </c:pt>
                <c:pt idx="4">
                  <c:v>5.3710678622717358</c:v>
                </c:pt>
                <c:pt idx="5">
                  <c:v>6.3710678622717358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WriteTests!$P$23</c:f>
              <c:strCache>
                <c:ptCount val="1"/>
                <c:pt idx="0">
                  <c:v>Log(Parallel)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WriteTests!$P$24:$P$29</c:f>
              <c:numCache>
                <c:formatCode>General</c:formatCode>
                <c:ptCount val="6"/>
                <c:pt idx="0">
                  <c:v>2.0969100130080562</c:v>
                </c:pt>
                <c:pt idx="1">
                  <c:v>2.271841606536499</c:v>
                </c:pt>
                <c:pt idx="2">
                  <c:v>3.1983821300082944</c:v>
                </c:pt>
                <c:pt idx="3">
                  <c:v>4.224895470849483</c:v>
                </c:pt>
                <c:pt idx="4">
                  <c:v>5.2331383122024064</c:v>
                </c:pt>
                <c:pt idx="5">
                  <c:v>6.2153411481740353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WriteTests!$Q$23</c:f>
              <c:strCache>
                <c:ptCount val="1"/>
                <c:pt idx="0">
                  <c:v>Log(Bulk)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WriteTests!$Q$24:$Q$29</c:f>
              <c:numCache>
                <c:formatCode>General</c:formatCode>
                <c:ptCount val="6"/>
                <c:pt idx="0">
                  <c:v>2.4297522800024081</c:v>
                </c:pt>
                <c:pt idx="1">
                  <c:v>1.4313637641589874</c:v>
                </c:pt>
                <c:pt idx="2">
                  <c:v>1.2304489213782739</c:v>
                </c:pt>
                <c:pt idx="3">
                  <c:v>1.7853298350107671</c:v>
                </c:pt>
                <c:pt idx="4">
                  <c:v>3.0496056125949731</c:v>
                </c:pt>
                <c:pt idx="5">
                  <c:v>4.2605722081234925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570944"/>
        <c:axId val="324567024"/>
      </c:lineChart>
      <c:catAx>
        <c:axId val="32457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67024"/>
        <c:crosses val="autoZero"/>
        <c:auto val="1"/>
        <c:lblAlgn val="ctr"/>
        <c:lblOffset val="100"/>
        <c:noMultiLvlLbl val="0"/>
      </c:catAx>
      <c:valAx>
        <c:axId val="3245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7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233362</xdr:colOff>
      <xdr:row>3</xdr:row>
      <xdr:rowOff>133350</xdr:rowOff>
    </xdr:from>
    <xdr:to>
      <xdr:col>19</xdr:col>
      <xdr:colOff>538162</xdr:colOff>
      <xdr:row>18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233362</xdr:colOff>
      <xdr:row>3</xdr:row>
      <xdr:rowOff>133350</xdr:rowOff>
    </xdr:from>
    <xdr:to>
      <xdr:col>19</xdr:col>
      <xdr:colOff>538162</xdr:colOff>
      <xdr:row>18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0:U31"/>
  <sheetViews>
    <sheetView tabSelected="1" topLeftCell="N9" workbookViewId="0">
      <selection activeCell="R32" sqref="R32"/>
    </sheetView>
  </sheetViews>
  <sheetFormatPr defaultRowHeight="15" x14ac:dyDescent="0.25"/>
  <cols>
    <col min="9" max="9" width="7" bestFit="1" customWidth="1"/>
    <col min="10" max="10" width="12" bestFit="1" customWidth="1"/>
    <col min="11" max="11" width="15.85546875" bestFit="1" customWidth="1"/>
    <col min="12" max="13" width="15.85546875" customWidth="1"/>
    <col min="14" max="14" width="16.5703125" bestFit="1" customWidth="1"/>
    <col min="15" max="15" width="13.7109375" bestFit="1" customWidth="1"/>
    <col min="16" max="16" width="12.140625" bestFit="1" customWidth="1"/>
    <col min="18" max="18" width="14.85546875" bestFit="1" customWidth="1"/>
    <col min="19" max="19" width="16.85546875" bestFit="1" customWidth="1"/>
    <col min="20" max="20" width="15.42578125" bestFit="1" customWidth="1"/>
    <col min="21" max="21" width="12.42578125" bestFit="1" customWidth="1"/>
  </cols>
  <sheetData>
    <row r="20" spans="9:21" x14ac:dyDescent="0.25">
      <c r="I20" t="s">
        <v>9</v>
      </c>
      <c r="P20" t="s">
        <v>11</v>
      </c>
    </row>
    <row r="21" spans="9:21" x14ac:dyDescent="0.25">
      <c r="I21" t="s">
        <v>10</v>
      </c>
    </row>
    <row r="23" spans="9:21" x14ac:dyDescent="0.25">
      <c r="I23" t="s">
        <v>0</v>
      </c>
      <c r="J23" t="s">
        <v>3</v>
      </c>
      <c r="K23" t="s">
        <v>2</v>
      </c>
      <c r="L23" t="s">
        <v>6</v>
      </c>
      <c r="M23" t="s">
        <v>7</v>
      </c>
      <c r="N23" t="s">
        <v>4</v>
      </c>
      <c r="O23" t="s">
        <v>1</v>
      </c>
      <c r="P23" t="s">
        <v>5</v>
      </c>
      <c r="Q23" t="s">
        <v>8</v>
      </c>
      <c r="R23" t="s">
        <v>12</v>
      </c>
      <c r="S23" t="s">
        <v>13</v>
      </c>
      <c r="T23" t="s">
        <v>14</v>
      </c>
      <c r="U23" t="s">
        <v>15</v>
      </c>
    </row>
    <row r="24" spans="9:21" x14ac:dyDescent="0.25">
      <c r="I24">
        <v>1</v>
      </c>
      <c r="J24">
        <v>10</v>
      </c>
      <c r="K24">
        <v>2.1</v>
      </c>
      <c r="L24">
        <v>35</v>
      </c>
      <c r="M24">
        <v>12</v>
      </c>
      <c r="N24">
        <f>LOG(J24)</f>
        <v>1</v>
      </c>
      <c r="O24">
        <f>LOG(K24)</f>
        <v>0.3222192947339193</v>
      </c>
      <c r="P24">
        <f>LOG(L24)</f>
        <v>1.5440680443502757</v>
      </c>
      <c r="Q24">
        <f>LOG(M24)</f>
        <v>1.0791812460476249</v>
      </c>
      <c r="R24">
        <f>J24/$I24</f>
        <v>10</v>
      </c>
      <c r="S24">
        <f t="shared" ref="S24:U29" si="0">K24/$I24</f>
        <v>2.1</v>
      </c>
      <c r="T24">
        <f t="shared" si="0"/>
        <v>35</v>
      </c>
      <c r="U24">
        <f t="shared" si="0"/>
        <v>12</v>
      </c>
    </row>
    <row r="25" spans="9:21" x14ac:dyDescent="0.25">
      <c r="I25">
        <v>10</v>
      </c>
      <c r="J25">
        <v>21</v>
      </c>
      <c r="K25">
        <v>21</v>
      </c>
      <c r="L25">
        <v>19</v>
      </c>
      <c r="M25">
        <v>1</v>
      </c>
      <c r="N25">
        <f>LOG(J25)</f>
        <v>1.3222192947339193</v>
      </c>
      <c r="O25">
        <f t="shared" ref="O25:O29" si="1">LOG(K25)</f>
        <v>1.3222192947339193</v>
      </c>
      <c r="P25">
        <f t="shared" ref="P25:P29" si="2">LOG(L25)</f>
        <v>1.2787536009528289</v>
      </c>
      <c r="Q25">
        <f t="shared" ref="Q25:Q29" si="3">LOG(M25)</f>
        <v>0</v>
      </c>
      <c r="R25">
        <f t="shared" ref="R25:R29" si="4">J25/$I25</f>
        <v>2.1</v>
      </c>
      <c r="S25">
        <f t="shared" si="0"/>
        <v>2.1</v>
      </c>
      <c r="T25">
        <f t="shared" si="0"/>
        <v>1.9</v>
      </c>
      <c r="U25">
        <f t="shared" si="0"/>
        <v>0.1</v>
      </c>
    </row>
    <row r="26" spans="9:21" x14ac:dyDescent="0.25">
      <c r="I26">
        <v>100</v>
      </c>
      <c r="J26">
        <v>85</v>
      </c>
      <c r="K26">
        <f>J25*10</f>
        <v>210</v>
      </c>
      <c r="L26">
        <v>60</v>
      </c>
      <c r="M26">
        <v>10</v>
      </c>
      <c r="N26">
        <f>LOG(J26)</f>
        <v>1.9294189257142926</v>
      </c>
      <c r="O26">
        <f t="shared" si="1"/>
        <v>2.3222192947339191</v>
      </c>
      <c r="P26">
        <f t="shared" si="2"/>
        <v>1.7781512503836436</v>
      </c>
      <c r="Q26">
        <f t="shared" si="3"/>
        <v>1</v>
      </c>
      <c r="R26">
        <f t="shared" si="4"/>
        <v>0.85</v>
      </c>
      <c r="S26">
        <f t="shared" si="0"/>
        <v>2.1</v>
      </c>
      <c r="T26">
        <f t="shared" si="0"/>
        <v>0.6</v>
      </c>
      <c r="U26">
        <f t="shared" si="0"/>
        <v>0.1</v>
      </c>
    </row>
    <row r="27" spans="9:21" x14ac:dyDescent="0.25">
      <c r="I27">
        <v>1000</v>
      </c>
      <c r="J27">
        <v>809</v>
      </c>
      <c r="K27">
        <f>K26*10</f>
        <v>2100</v>
      </c>
      <c r="L27">
        <v>315</v>
      </c>
      <c r="M27">
        <v>95</v>
      </c>
      <c r="N27">
        <f>LOG(J27)</f>
        <v>2.9079485216122722</v>
      </c>
      <c r="O27">
        <f t="shared" si="1"/>
        <v>3.3222192947339191</v>
      </c>
      <c r="P27">
        <f t="shared" si="2"/>
        <v>2.4983105537896004</v>
      </c>
      <c r="Q27">
        <f t="shared" si="3"/>
        <v>1.9777236052888478</v>
      </c>
      <c r="R27">
        <f t="shared" si="4"/>
        <v>0.80900000000000005</v>
      </c>
      <c r="S27">
        <f t="shared" si="0"/>
        <v>2.1</v>
      </c>
      <c r="T27">
        <f t="shared" si="0"/>
        <v>0.315</v>
      </c>
      <c r="U27">
        <f t="shared" si="0"/>
        <v>9.5000000000000001E-2</v>
      </c>
    </row>
    <row r="28" spans="9:21" x14ac:dyDescent="0.25">
      <c r="I28">
        <v>10000</v>
      </c>
      <c r="J28">
        <v>6691</v>
      </c>
      <c r="K28">
        <f t="shared" ref="K28:K29" si="5">K27*10</f>
        <v>21000</v>
      </c>
      <c r="L28">
        <v>3017</v>
      </c>
      <c r="M28">
        <v>955</v>
      </c>
      <c r="N28">
        <f>LOG(J28)</f>
        <v>3.8254910298794309</v>
      </c>
      <c r="O28">
        <f t="shared" si="1"/>
        <v>4.3222192947339195</v>
      </c>
      <c r="P28">
        <f t="shared" si="2"/>
        <v>3.4795753101749884</v>
      </c>
      <c r="Q28">
        <f t="shared" si="3"/>
        <v>2.9800033715837464</v>
      </c>
      <c r="R28">
        <f t="shared" si="4"/>
        <v>0.66910000000000003</v>
      </c>
      <c r="S28">
        <f t="shared" si="0"/>
        <v>2.1</v>
      </c>
      <c r="T28">
        <f t="shared" si="0"/>
        <v>0.30170000000000002</v>
      </c>
      <c r="U28">
        <f t="shared" si="0"/>
        <v>9.5500000000000002E-2</v>
      </c>
    </row>
    <row r="29" spans="9:21" x14ac:dyDescent="0.25">
      <c r="I29">
        <v>100000</v>
      </c>
      <c r="J29">
        <v>61620</v>
      </c>
      <c r="K29">
        <f t="shared" si="5"/>
        <v>210000</v>
      </c>
      <c r="L29">
        <v>23690</v>
      </c>
      <c r="M29">
        <v>9357</v>
      </c>
      <c r="N29">
        <f>LOG(J29)</f>
        <v>4.7897216939809217</v>
      </c>
      <c r="O29">
        <f t="shared" si="1"/>
        <v>5.3222192947339195</v>
      </c>
      <c r="P29">
        <f t="shared" si="2"/>
        <v>4.3745650607227651</v>
      </c>
      <c r="Q29">
        <f t="shared" si="3"/>
        <v>3.9711366294768062</v>
      </c>
      <c r="R29">
        <f t="shared" si="4"/>
        <v>0.61619999999999997</v>
      </c>
      <c r="S29">
        <f t="shared" si="0"/>
        <v>2.1</v>
      </c>
      <c r="T29">
        <f t="shared" si="0"/>
        <v>0.2369</v>
      </c>
      <c r="U29">
        <f t="shared" si="0"/>
        <v>9.357E-2</v>
      </c>
    </row>
    <row r="30" spans="9:21" x14ac:dyDescent="0.25">
      <c r="R30">
        <f>MEDIAN(R24:R29)</f>
        <v>0.82950000000000002</v>
      </c>
      <c r="S30">
        <f t="shared" ref="S30:U30" si="6">MEDIAN(S24:S29)</f>
        <v>2.1</v>
      </c>
      <c r="T30">
        <f t="shared" si="6"/>
        <v>0.45750000000000002</v>
      </c>
      <c r="U30">
        <f t="shared" si="6"/>
        <v>9.7750000000000004E-2</v>
      </c>
    </row>
    <row r="31" spans="9:21" x14ac:dyDescent="0.25">
      <c r="T31">
        <f>R30/T30</f>
        <v>1.8131147540983605</v>
      </c>
      <c r="U31">
        <f>S30/U30</f>
        <v>21.483375959079282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0:U31"/>
  <sheetViews>
    <sheetView topLeftCell="I10" workbookViewId="0">
      <selection activeCell="R31" sqref="R31"/>
    </sheetView>
  </sheetViews>
  <sheetFormatPr defaultRowHeight="15" x14ac:dyDescent="0.25"/>
  <cols>
    <col min="9" max="9" width="7" bestFit="1" customWidth="1"/>
    <col min="10" max="10" width="12" bestFit="1" customWidth="1"/>
    <col min="11" max="11" width="15.85546875" bestFit="1" customWidth="1"/>
    <col min="12" max="13" width="15.85546875" customWidth="1"/>
    <col min="14" max="14" width="16.5703125" bestFit="1" customWidth="1"/>
    <col min="15" max="15" width="13.7109375" bestFit="1" customWidth="1"/>
    <col min="16" max="16" width="12.140625" bestFit="1" customWidth="1"/>
    <col min="18" max="18" width="14.85546875" bestFit="1" customWidth="1"/>
    <col min="19" max="19" width="16.85546875" bestFit="1" customWidth="1"/>
    <col min="20" max="20" width="15.42578125" bestFit="1" customWidth="1"/>
    <col min="21" max="21" width="12.42578125" bestFit="1" customWidth="1"/>
  </cols>
  <sheetData>
    <row r="20" spans="9:21" x14ac:dyDescent="0.25">
      <c r="I20" t="s">
        <v>9</v>
      </c>
      <c r="P20" t="s">
        <v>11</v>
      </c>
    </row>
    <row r="21" spans="9:21" x14ac:dyDescent="0.25">
      <c r="I21" t="s">
        <v>10</v>
      </c>
    </row>
    <row r="23" spans="9:21" x14ac:dyDescent="0.25">
      <c r="I23" t="s">
        <v>0</v>
      </c>
      <c r="J23" t="s">
        <v>3</v>
      </c>
      <c r="K23" t="s">
        <v>2</v>
      </c>
      <c r="L23" t="s">
        <v>6</v>
      </c>
      <c r="M23" t="s">
        <v>7</v>
      </c>
      <c r="N23" t="s">
        <v>4</v>
      </c>
      <c r="O23" t="s">
        <v>1</v>
      </c>
      <c r="P23" t="s">
        <v>5</v>
      </c>
      <c r="Q23" t="s">
        <v>8</v>
      </c>
      <c r="R23" t="s">
        <v>12</v>
      </c>
      <c r="S23" t="s">
        <v>13</v>
      </c>
      <c r="T23" t="s">
        <v>14</v>
      </c>
      <c r="U23" t="s">
        <v>15</v>
      </c>
    </row>
    <row r="24" spans="9:21" x14ac:dyDescent="0.25">
      <c r="I24">
        <v>1</v>
      </c>
      <c r="J24">
        <v>411</v>
      </c>
      <c r="K24">
        <v>2.1</v>
      </c>
      <c r="L24">
        <v>125</v>
      </c>
      <c r="M24">
        <v>269</v>
      </c>
      <c r="N24">
        <f>LOG(J24)</f>
        <v>2.6138418218760693</v>
      </c>
      <c r="O24">
        <f>LOG(K24)</f>
        <v>0.3222192947339193</v>
      </c>
      <c r="P24">
        <f>LOG(L24)</f>
        <v>2.0969100130080562</v>
      </c>
      <c r="Q24">
        <f>LOG(M24)</f>
        <v>2.4297522800024081</v>
      </c>
      <c r="R24" s="1">
        <f>J24/$I24</f>
        <v>411</v>
      </c>
      <c r="S24" s="1">
        <f t="shared" ref="S24:U24" si="0">K24/$I24</f>
        <v>2.1</v>
      </c>
      <c r="T24" s="1">
        <f t="shared" si="0"/>
        <v>125</v>
      </c>
      <c r="U24" s="1">
        <f t="shared" si="0"/>
        <v>269</v>
      </c>
    </row>
    <row r="25" spans="9:21" x14ac:dyDescent="0.25">
      <c r="I25">
        <v>10</v>
      </c>
      <c r="J25">
        <v>235</v>
      </c>
      <c r="K25">
        <v>21</v>
      </c>
      <c r="L25">
        <v>187</v>
      </c>
      <c r="M25">
        <v>27</v>
      </c>
      <c r="N25">
        <f>LOG(J25)</f>
        <v>2.3710678622717363</v>
      </c>
      <c r="O25">
        <f t="shared" ref="O25:Q29" si="1">LOG(K25)</f>
        <v>1.3222192947339193</v>
      </c>
      <c r="P25">
        <f t="shared" si="1"/>
        <v>2.271841606536499</v>
      </c>
      <c r="Q25">
        <f t="shared" si="1"/>
        <v>1.4313637641589874</v>
      </c>
      <c r="R25" s="1">
        <f t="shared" ref="R25:R29" si="2">J25/I25</f>
        <v>23.5</v>
      </c>
      <c r="S25" s="1">
        <f t="shared" ref="S25:S29" si="3">K25/$I25</f>
        <v>2.1</v>
      </c>
      <c r="T25" s="1">
        <f t="shared" ref="T25:T29" si="4">L25/$I25</f>
        <v>18.7</v>
      </c>
      <c r="U25" s="1">
        <f t="shared" ref="U25:U29" si="5">M25/$I25</f>
        <v>2.7</v>
      </c>
    </row>
    <row r="26" spans="9:21" x14ac:dyDescent="0.25">
      <c r="I26">
        <v>100</v>
      </c>
      <c r="J26">
        <v>1581</v>
      </c>
      <c r="K26">
        <f>J25*10</f>
        <v>2350</v>
      </c>
      <c r="L26">
        <v>1579</v>
      </c>
      <c r="M26">
        <v>17</v>
      </c>
      <c r="N26">
        <f>LOG(J26)</f>
        <v>3.1989318699322089</v>
      </c>
      <c r="O26">
        <f t="shared" si="1"/>
        <v>3.3710678622717363</v>
      </c>
      <c r="P26">
        <f t="shared" si="1"/>
        <v>3.1983821300082944</v>
      </c>
      <c r="Q26">
        <f t="shared" si="1"/>
        <v>1.2304489213782739</v>
      </c>
      <c r="R26" s="1">
        <f t="shared" si="2"/>
        <v>15.81</v>
      </c>
      <c r="S26" s="1">
        <f t="shared" si="3"/>
        <v>23.5</v>
      </c>
      <c r="T26" s="1">
        <f t="shared" si="4"/>
        <v>15.79</v>
      </c>
      <c r="U26" s="1">
        <f t="shared" si="5"/>
        <v>0.17</v>
      </c>
    </row>
    <row r="27" spans="9:21" x14ac:dyDescent="0.25">
      <c r="I27">
        <v>1000</v>
      </c>
      <c r="J27">
        <v>19728</v>
      </c>
      <c r="K27">
        <f>K26*10</f>
        <v>23500</v>
      </c>
      <c r="L27">
        <v>16784</v>
      </c>
      <c r="M27">
        <v>61</v>
      </c>
      <c r="N27">
        <f>LOG(J27)</f>
        <v>4.295083059251656</v>
      </c>
      <c r="O27">
        <f t="shared" si="1"/>
        <v>4.3710678622717358</v>
      </c>
      <c r="P27">
        <f t="shared" si="1"/>
        <v>4.224895470849483</v>
      </c>
      <c r="Q27">
        <f t="shared" si="1"/>
        <v>1.7853298350107671</v>
      </c>
      <c r="R27" s="1">
        <f t="shared" si="2"/>
        <v>19.728000000000002</v>
      </c>
      <c r="S27" s="1">
        <f t="shared" si="3"/>
        <v>23.5</v>
      </c>
      <c r="T27" s="1">
        <f t="shared" si="4"/>
        <v>16.783999999999999</v>
      </c>
      <c r="U27" s="1">
        <f t="shared" si="5"/>
        <v>6.0999999999999999E-2</v>
      </c>
    </row>
    <row r="28" spans="9:21" x14ac:dyDescent="0.25">
      <c r="I28">
        <v>10000</v>
      </c>
      <c r="J28">
        <v>172795</v>
      </c>
      <c r="K28">
        <f t="shared" ref="K28:K29" si="6">K27*10</f>
        <v>235000</v>
      </c>
      <c r="L28">
        <v>171056</v>
      </c>
      <c r="M28">
        <v>1121</v>
      </c>
      <c r="N28">
        <f>LOG(J28)</f>
        <v>5.237531171569807</v>
      </c>
      <c r="O28">
        <f t="shared" si="1"/>
        <v>5.3710678622717358</v>
      </c>
      <c r="P28">
        <f t="shared" si="1"/>
        <v>5.2331383122024064</v>
      </c>
      <c r="Q28">
        <f t="shared" si="1"/>
        <v>3.0496056125949731</v>
      </c>
      <c r="R28" s="1">
        <f t="shared" si="2"/>
        <v>17.279499999999999</v>
      </c>
      <c r="S28" s="1">
        <f t="shared" si="3"/>
        <v>23.5</v>
      </c>
      <c r="T28" s="1">
        <f t="shared" si="4"/>
        <v>17.105599999999999</v>
      </c>
      <c r="U28" s="1">
        <f t="shared" si="5"/>
        <v>0.11210000000000001</v>
      </c>
    </row>
    <row r="29" spans="9:21" x14ac:dyDescent="0.25">
      <c r="I29">
        <v>100000</v>
      </c>
      <c r="J29">
        <v>2091718</v>
      </c>
      <c r="K29">
        <f t="shared" si="6"/>
        <v>2350000</v>
      </c>
      <c r="L29">
        <v>1641879</v>
      </c>
      <c r="M29">
        <v>18221</v>
      </c>
      <c r="N29">
        <f>LOG(J29)</f>
        <v>6.3205031336851318</v>
      </c>
      <c r="O29">
        <f t="shared" si="1"/>
        <v>6.3710678622717358</v>
      </c>
      <c r="P29">
        <f t="shared" si="1"/>
        <v>6.2153411481740353</v>
      </c>
      <c r="Q29">
        <f t="shared" si="1"/>
        <v>4.2605722081234925</v>
      </c>
      <c r="R29" s="1">
        <f t="shared" si="2"/>
        <v>20.917179999999998</v>
      </c>
      <c r="S29" s="1">
        <f t="shared" si="3"/>
        <v>23.5</v>
      </c>
      <c r="T29" s="1">
        <f t="shared" si="4"/>
        <v>16.418790000000001</v>
      </c>
      <c r="U29" s="1">
        <f t="shared" si="5"/>
        <v>0.18221000000000001</v>
      </c>
    </row>
    <row r="30" spans="9:21" x14ac:dyDescent="0.25">
      <c r="R30" s="1">
        <f>MEDIAN(R24:R29)</f>
        <v>20.322589999999998</v>
      </c>
      <c r="S30" s="1">
        <f t="shared" ref="S30:U30" si="7">MEDIAN(S24:S29)</f>
        <v>23.5</v>
      </c>
      <c r="T30" s="1">
        <f t="shared" si="7"/>
        <v>16.944800000000001</v>
      </c>
      <c r="U30" s="1">
        <f t="shared" si="7"/>
        <v>0.17610500000000001</v>
      </c>
    </row>
    <row r="31" spans="9:21" x14ac:dyDescent="0.25">
      <c r="T31" s="1">
        <f>$R$30/T30</f>
        <v>1.1993408007176241</v>
      </c>
      <c r="U31" s="1">
        <f>$R$30/U30</f>
        <v>115.40041452542515</v>
      </c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ReadTests</vt:lpstr>
      <vt:lpstr>WriteTests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Betts</dc:creator>
  <cp:lastModifiedBy>Paul Betts</cp:lastModifiedBy>
  <dcterms:created xsi:type="dcterms:W3CDTF">2014-06-25T03:18:45Z</dcterms:created>
  <dcterms:modified xsi:type="dcterms:W3CDTF">2014-06-30T22:00:58Z</dcterms:modified>
</cp:coreProperties>
</file>