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Data analyst projects\Excel\Coffee order\"/>
    </mc:Choice>
  </mc:AlternateContent>
  <xr:revisionPtr revIDLastSave="0" documentId="8_{7E1D42B2-9ACE-4B7F-B82E-CF4EA04931B1}"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Sales by country" sheetId="19" r:id="rId3"/>
    <sheet name="Top5 co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<sst xmlns="http://schemas.openxmlformats.org/spreadsheetml/2006/main" count="11128" uniqueCount="6222">
  <si>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</si>
  <si>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</si>
  <si>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</si>
  <si>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</si>
  <si>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</si>
  <si>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</si>
  <si>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</si>
  <si>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</si>
  <si>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</si>
  <si>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</si>
  <si>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</si>
  <si>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</si>
  <si>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</si>
  <si>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</si>
  <si>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</si>
  <si>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</si>
  <si>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</si>
  <si>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</si>
  <si>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</si>
  <si>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</si>
  <si>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</si>
  <si>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</si>
  <si>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</si>
  <si>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</si>
  <si>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</si>
  <si>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</si>
  <si>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</si>
  <si>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</si>
  <si>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</si>
  <si>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</si>
  <si>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</si>
  <si>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</si>
  <si>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</si>
  <si>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</si>
  <si>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</si>
  <si>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</si>
  <si>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</si>
  <si>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</si>
  <si>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</si>
  <si>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</si>
  <si>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</si>
  <si>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</si>
  <si>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</si>
  <si>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</si>
  <si>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</si>
  <si>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</si>
  <si>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</si>
  <si>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</si>
  <si>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</si>
  <si>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</si>
  <si>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</si>
  <si>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</si>
  <si>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</si>
  <si>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</si>
  <si>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</si>
  <si>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</si>
  <si>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</si>
  <si>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</si>
  <si>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</si>
  <si>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</si>
  <si>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</si>
  <si>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</si>
  <si>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</si>
  <si>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</si>
  <si>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</si>
  <si>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</si>
  <si>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</si>
  <si>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</si>
  <si>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</si>
  <si>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</si>
  <si>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</si>
  <si>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</si>
  <si>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</si>
  <si>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</si>
  <si>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</si>
  <si>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</si>
  <si>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</si>
  <si>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</si>
  <si>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</si>
  <si>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</si>
  <si>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</si>
  <si>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</si>
  <si>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</si>
  <si>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</si>
  <si>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</si>
  <si>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</si>
  <si>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</si>
  <si>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</si>
  <si>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</si>
  <si>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</si>
  <si>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</si>
  <si>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</si>
  <si>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</si>
  <si>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</si>
  <si>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</si>
  <si>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</si>
  <si>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</si>
  <si>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</si>
  <si>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</si>
  <si>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</si>
  <si>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</si>
  <si>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</si>
  <si>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</si>
  <si>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</si>
  <si>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</si>
  <si>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</si>
  <si>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</si>
  <si>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</si>
  <si>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</si>
  <si>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</si>
  <si>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</si>
  <si>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</si>
  <si>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</si>
  <si>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</si>
  <si>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</si>
  <si>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</si>
  <si>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</si>
  <si>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</si>
  <si>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</si>
  <si>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</si>
  <si>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</si>
  <si>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</si>
  <si>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</si>
  <si>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</si>
  <si>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</si>
  <si>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</si>
  <si>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</si>
  <si>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</si>
  <si>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</si>
  <si>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</si>
  <si>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</si>
  <si>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</si>
  <si>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</si>
  <si>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</si>
  <si>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</si>
  <si>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</si>
  <si>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</si>
  <si>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</si>
  <si>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</si>
  <si>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</si>
  <si>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</si>
  <si>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</si>
  <si>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</si>
  <si>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</si>
  <si>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</si>
  <si>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</si>
  <si>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</si>
  <si>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</si>
  <si>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</si>
  <si>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</si>
  <si>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</si>
  <si>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</si>
  <si>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</si>
  <si>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</si>
  <si>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</si>
  <si>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</si>
  <si>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</si>
  <si>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</si>
  <si>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</si>
  <si>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</si>
  <si>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</si>
  <si>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</si>
  <si>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</si>
  <si>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</si>
  <si>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</si>
  <si>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</si>
  <si>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</si>
  <si>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</si>
  <si>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</si>
  <si>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</si>
  <si>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</si>
  <si>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</si>
  <si>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</si>
  <si>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</si>
  <si>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</si>
  <si>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</si>
  <si>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</si>
  <si>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</si>
  <si>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</si>
  <si>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</si>
  <si>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</si>
  <si>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</si>
  <si>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</si>
  <si>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</si>
  <si>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</si>
  <si>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</si>
  <si>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</si>
  <si>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</si>
  <si>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</si>
  <si>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</si>
  <si>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</si>
  <si>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</si>
  <si>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</si>
  <si>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</si>
  <si>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</si>
  <si>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</si>
  <si>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</si>
  <si>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</si>
  <si>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</si>
  <si>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</si>
  <si>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</si>
  <si>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</si>
  <si>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</si>
  <si>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</si>
  <si>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</si>
  <si>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</si>
  <si>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</si>
  <si>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</si>
  <si>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</si>
  <si>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</si>
  <si>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</si>
  <si>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</si>
  <si>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</si>
  <si>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</si>
  <si>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</si>
  <si>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</si>
  <si>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</si>
  <si>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</si>
  <si>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</si>
  <si>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</si>
  <si>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</si>
  <si>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</si>
  <si>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</si>
  <si>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</si>
  <si>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</si>
  <si>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</si>
  <si>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</si>
  <si>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</si>
  <si>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</si>
  <si>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</si>
  <si>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</si>
  <si>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</si>
  <si>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</si>
  <si>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</si>
  <si>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</si>
  <si>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</si>
  <si>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</si>
  <si>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</si>
  <si>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</si>
  <si>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</si>
  <si>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</si>
  <si>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</si>
  <si>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</si>
  <si>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</si>
  <si>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</si>
  <si>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</si>
  <si>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</si>
  <si>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</si>
  <si>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</si>
  <si>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</si>
  <si>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</si>
  <si>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</si>
  <si>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</si>
  <si>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</si>
  <si>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</si>
  <si>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</si>
  <si>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</si>
  <si>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</si>
  <si>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</si>
  <si>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</si>
  <si>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</si>
  <si>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</si>
  <si>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</si>
  <si>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</si>
  <si>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</si>
  <si>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</si>
  <si>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</si>
  <si>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</si>
  <si>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</si>
  <si>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</si>
  <si>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</si>
  <si>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</si>
  <si>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</si>
  <si>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</si>
  <si>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</si>
  <si>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</si>
  <si>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</si>
  <si>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</si>
  <si>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</si>
  <si>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</si>
  <si>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</si>
  <si>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</si>
  <si>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</si>
  <si>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</si>
  <si>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</si>
  <si>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</si>
  <si>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</si>
  <si>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</si>
  <si>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</si>
  <si>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</si>
  <si>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</si>
  <si>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</si>
  <si>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</si>
  <si>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</si>
  <si>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</si>
  <si>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</si>
  <si>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</si>
  <si>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</si>
  <si>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</si>
  <si>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</si>
  <si>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</si>
  <si>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</si>
  <si>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</si>
  <si>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</si>
  <si>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</si>
  <si>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</si>
  <si>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</si>
  <si>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</si>
  <si>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</si>
  <si>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</si>
  <si>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</si>
  <si>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</si>
  <si>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</si>
  <si>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</si>
  <si>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</si>
  <si>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</si>
  <si>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</si>
  <si>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</si>
  <si>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</si>
  <si>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</si>
  <si>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</si>
  <si>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</si>
  <si>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</si>
  <si>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</si>
  <si>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</si>
  <si>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</si>
  <si>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</si>
  <si>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</si>
  <si>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</si>
  <si>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</si>
  <si>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</si>
  <si>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</si>
  <si>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</si>
  <si>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</si>
  <si>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</si>
  <si>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</si>
  <si>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</si>
  <si>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</si>
  <si>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</si>
  <si>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</si>
  <si>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</si>
  <si>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</si>
  <si>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</si>
  <si>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</si>
  <si>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</si>
  <si>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</si>
  <si>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</si>
  <si>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</si>
  <si>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</si>
  <si>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</si>
  <si>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</si>
  <si>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</si>
  <si>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</si>
  <si>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</si>
  <si>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</si>
  <si>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</si>
  <si>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</si>
  <si>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</si>
  <si>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</si>
  <si>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</si>
  <si>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</si>
  <si>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</si>
  <si>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</si>
  <si>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</si>
  <si>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</si>
  <si>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</si>
  <si>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</si>
  <si>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</si>
  <si>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</si>
  <si>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</si>
  <si>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</si>
  <si>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</si>
  <si>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</si>
  <si>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</si>
  <si>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</si>
  <si>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</si>
  <si>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</si>
  <si>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</si>
  <si>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</si>
  <si>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</si>
  <si>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</si>
  <si>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</si>
  <si>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</si>
  <si>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</si>
  <si>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</si>
  <si>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</si>
  <si>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</si>
  <si>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</si>
  <si>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</si>
  <si>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</si>
  <si>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</si>
  <si>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</si>
  <si>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</si>
  <si>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</si>
  <si>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</si>
  <si>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</si>
  <si>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</si>
  <si>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</si>
  <si>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</si>
  <si>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</si>
  <si>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</si>
  <si>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</si>
  <si>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</si>
  <si>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</si>
  <si>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</si>
  <si>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</si>
  <si>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</si>
  <si>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</si>
  <si>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</si>
  <si>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</si>
  <si>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</si>
  <si>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</si>
  <si>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</si>
  <si>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</si>
  <si>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</si>
  <si>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</si>
  <si>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</si>
  <si>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</si>
  <si>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</si>
  <si>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</si>
  <si>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</si>
  <si>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</si>
  <si>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</si>
  <si>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</si>
  <si>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</si>
  <si>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</si>
  <si>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</si>
  <si>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</si>
  <si>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</si>
  <si>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</si>
  <si>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</si>
  <si>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</si>
  <si>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</si>
  <si>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</si>
  <si>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</si>
  <si>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</si>
  <si>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</si>
  <si>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</si>
  <si>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</si>
  <si>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</si>
  <si>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</si>
  <si>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</si>
  <si>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</si>
  <si>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</si>
  <si>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</si>
  <si>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</si>
  <si>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</si>
  <si>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</si>
  <si>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</si>
  <si>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</si>
  <si>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</si>
  <si>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</si>
  <si>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</si>
  <si>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</si>
  <si>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</si>
  <si>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</si>
  <si>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</si>
  <si>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</si>
  <si>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</si>
  <si>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</si>
  <si>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</si>
  <si>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</si>
  <si>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</si>
  <si>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</si>
  <si>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</si>
  <si>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</si>
  <si>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</si>
  <si>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</si>
  <si>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</si>
  <si>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</si>
  <si>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</si>
  <si>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</si>
  <si>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</si>
  <si>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</si>
  <si>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</si>
  <si>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</si>
  <si>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</si>
  <si>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</si>
  <si>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</si>
  <si>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</si>
  <si>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</si>
  <si>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</si>
  <si>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</si>
  <si>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</si>
  <si>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</si>
  <si>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</si>
  <si>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</si>
  <si>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</si>
  <si>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</si>
  <si>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</si>
  <si>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</si>
  <si>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</si>
  <si>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</si>
  <si>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</si>
  <si>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</si>
  <si>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</si>
  <si>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</si>
  <si>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</si>
  <si>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</si>
  <si>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</si>
  <si>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</si>
  <si>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</si>
  <si>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</si>
  <si>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</si>
  <si>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</si>
  <si>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</si>
  <si>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</si>
  <si>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</si>
  <si>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</si>
  <si>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</si>
  <si>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</si>
  <si>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</si>
  <si>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</si>
  <si>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</si>
  <si>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</si>
  <si>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</si>
  <si>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</si>
  <si>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</si>
  <si>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</si>
  <si>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</si>
  <si>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</si>
  <si>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</si>
  <si>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</si>
  <si>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</si>
  <si>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</si>
  <si>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</si>
  <si>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</si>
  <si>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</si>
  <si>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</si>
  <si>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</si>
  <si>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</si>
  <si>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</si>
  <si>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</si>
  <si>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</si>
  <si>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</si>
  <si>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</si>
  <si>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</si>
  <si>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</si>
  <si>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</si>
  <si>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</si>
  <si>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</si>
  <si>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</si>
  <si>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</si>
  <si>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</si>
  <si>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</si>
  <si>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</si>
  <si>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</si>
  <si>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</si>
  <si>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</si>
  <si>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</si>
  <si>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</si>
  <si>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</si>
  <si>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</si>
  <si>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</si>
  <si>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</si>
  <si>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</si>
  <si>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</si>
  <si>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</si>
  <si>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</si>
  <si>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</si>
  <si>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</si>
  <si>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</si>
  <si>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</si>
  <si>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</si>
  <si>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</si>
  <si>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</si>
  <si>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</si>
  <si>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</si>
  <si>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</si>
  <si>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</si>
  <si>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</si>
  <si>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</si>
  <si>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</si>
  <si>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</si>
  <si>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</si>
  <si>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</si>
  <si>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</si>
  <si>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</si>
  <si>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</si>
  <si>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</si>
  <si>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</si>
  <si>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</si>
  <si>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</si>
  <si>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</si>
  <si>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</si>
  <si>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</si>
  <si>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</si>
  <si>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</si>
  <si>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</si>
  <si>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</si>
  <si>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</si>
  <si>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</si>
  <si>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</si>
  <si>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</si>
  <si>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</si>
  <si>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</si>
  <si>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</si>
  <si>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</si>
  <si>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</si>
  <si>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</si>
  <si>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</si>
  <si>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</si>
  <si>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</si>
  <si>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</si>
  <si>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</si>
  <si>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</si>
  <si>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</si>
  <si>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</si>
  <si>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</si>
  <si>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</si>
  <si>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</si>
  <si>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</si>
  <si>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</si>
  <si>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</si>
  <si>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</si>
  <si>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</si>
  <si>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</si>
  <si>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</si>
  <si>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</si>
  <si>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</si>
  <si>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</si>
  <si>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</si>
  <si>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</si>
  <si>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</si>
  <si>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</si>
  <si>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</si>
  <si>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</si>
  <si>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</si>
  <si>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</si>
  <si>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</si>
  <si>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</si>
  <si>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</si>
  <si>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</si>
  <si>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</si>
  <si>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</si>
  <si>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</si>
  <si>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</si>
  <si>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</si>
  <si>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</si>
  <si>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</si>
  <si>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</si>
  <si>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</si>
  <si>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</si>
  <si>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</si>
  <si>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</si>
  <si>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</si>
  <si>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</si>
  <si>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</si>
  <si>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</si>
  <si>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</si>
  <si>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</si>
  <si>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</si>
  <si>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</si>
  <si>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</si>
  <si>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</si>
  <si>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</si>
  <si>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</si>
  <si>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</si>
  <si>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</si>
  <si>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</si>
  <si>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</si>
  <si>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</si>
  <si>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</si>
  <si>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</si>
  <si>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</si>
  <si>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</si>
  <si>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</si>
  <si>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</si>
  <si>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</si>
  <si>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</si>
  <si>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</si>
  <si>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</si>
  <si>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</si>
  <si>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</si>
  <si>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</si>
  <si>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</si>
  <si>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</si>
  <si>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</si>
  <si>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</si>
  <si>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</si>
  <si>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</si>
  <si>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</si>
  <si>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</si>
  <si>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</si>
  <si>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</si>
  <si>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</si>
  <si>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</si>
  <si>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</si>
  <si>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</si>
  <si>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</si>
  <si>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</si>
  <si>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</si>
  <si>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</si>
  <si>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</si>
  <si>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</si>
  <si>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</si>
  <si>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</si>
  <si>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</si>
  <si>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</si>
  <si>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</si>
  <si>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</si>
  <si>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</si>
  <si>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</si>
  <si>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</si>
  <si>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</si>
  <si>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</si>
  <si>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</si>
  <si>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</si>
  <si>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</si>
  <si>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</si>
  <si>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</si>
  <si>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</si>
  <si>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</si>
  <si>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</si>
  <si>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</si>
  <si>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</si>
  <si>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</si>
  <si>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</si>
  <si>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</si>
  <si>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</si>
  <si>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</si>
  <si>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</si>
  <si>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</si>
  <si>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</si>
  <si>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</si>
  <si>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</si>
  <si>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</si>
  <si>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</si>
  <si>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</si>
  <si>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</si>
  <si>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</si>
  <si>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</si>
  <si>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</si>
  <si>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</si>
  <si>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</si>
  <si>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</si>
  <si>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</si>
  <si>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</si>
  <si>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</si>
  <si>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</si>
  <si>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</si>
  <si>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</si>
  <si>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</si>
  <si>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</si>
  <si>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</si>
  <si>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</si>
  <si>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</si>
  <si>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</si>
  <si>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</si>
  <si>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</si>
  <si>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</si>
  <si>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</si>
  <si>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</si>
  <si>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</si>
  <si>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</si>
  <si>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</si>
  <si>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</si>
  <si>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</si>
  <si>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</si>
  <si>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</si>
  <si>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</si>
  <si>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</si>
  <si>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</si>
  <si>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</si>
  <si>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</si>
  <si>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</si>
  <si>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</si>
  <si>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</si>
  <si>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</si>
  <si>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</si>
  <si>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</si>
  <si>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</si>
  <si>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</si>
  <si>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</si>
  <si>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</si>
  <si>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</si>
  <si>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</si>
  <si>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</si>
  <si>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</si>
  <si>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</si>
  <si>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</si>
  <si>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</si>
  <si>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</si>
  <si>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</si>
  <si>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</si>
  <si>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</si>
  <si>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</si>
  <si>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</si>
  <si>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</si>
  <si>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</si>
  <si>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</si>
  <si>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</si>
  <si>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</si>
  <si>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</si>
  <si>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</si>
  <si>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</si>
  <si>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</si>
  <si>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</si>
  <si>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</si>
  <si>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</si>
  <si>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</si>
  <si>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</si>
  <si>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</si>
  <si>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</si>
  <si>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</si>
  <si>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</si>
  <si>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</si>
  <si>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</si>
  <si>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</si>
  <si>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</si>
  <si>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</si>
  <si>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</si>
  <si>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</si>
  <si>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</si>
  <si>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</si>
  <si>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</si>
  <si>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</si>
  <si>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</si>
  <si>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</si>
  <si>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</si>
  <si>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</si>
  <si>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</si>
  <si>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</si>
  <si>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</si>
  <si>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</si>
  <si>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</si>
  <si>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</si>
  <si>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</si>
  <si>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</si>
  <si>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</si>
  <si>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</si>
  <si>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</si>
  <si>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</si>
  <si>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</si>
  <si>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</si>
  <si>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</si>
  <si>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</si>
  <si>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</si>
  <si>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</si>
  <si>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</si>
  <si>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</si>
  <si>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</si>
  <si>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</si>
  <si>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</si>
  <si>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</si>
  <si>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</si>
  <si>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</si>
  <si>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</si>
  <si>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</si>
  <si>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</si>
  <si>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</si>
  <si>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</si>
  <si>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</si>
  <si>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</si>
  <si>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</si>
  <si>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</si>
  <si>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</si>
  <si>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</si>
  <si>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</si>
  <si>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</si>
  <si>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</si>
  <si>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</si>
  <si>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</si>
  <si>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</si>
  <si>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</si>
  <si>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</si>
  <si>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</si>
  <si>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</si>
  <si>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</si>
  <si>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</si>
  <si>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</si>
  <si>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</si>
  <si>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</si>
  <si>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</si>
  <si>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</si>
  <si>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</si>
  <si>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</si>
  <si>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</si>
  <si>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</si>
  <si>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</si>
  <si>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</si>
  <si>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</si>
  <si>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</si>
  <si>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</si>
  <si>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</si>
  <si>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</si>
  <si>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</si>
  <si>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</si>
  <si>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</si>
  <si>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</si>
  <si>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</si>
  <si>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</si>
  <si>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</si>
  <si>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</si>
  <si>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</si>
  <si>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</si>
  <si>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</si>
  <si>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</si>
  <si>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</si>
  <si>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</si>
  <si>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</si>
  <si>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</si>
  <si>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</si>
  <si>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</si>
  <si>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</si>
  <si>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</si>
  <si>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</si>
  <si>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</si>
  <si>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</si>
  <si>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</si>
  <si>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</si>
  <si>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</si>
  <si>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</si>
  <si>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</si>
  <si>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</si>
  <si>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</si>
  <si>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</si>
  <si>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</si>
  <si>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</si>
  <si>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</si>
  <si>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</si>
  <si>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</si>
  <si>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</si>
  <si>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</si>
  <si>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</si>
  <si>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</si>
  <si>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</si>
  <si>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</si>
  <si>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</si>
  <si>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</si>
  <si>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</si>
  <si>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</si>
  <si>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</si>
  <si>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</si>
  <si>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</si>
  <si>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</si>
  <si>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</si>
  <si>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</si>
  <si>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</si>
  <si>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</si>
  <si>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</si>
  <si>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</si>
  <si>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</si>
  <si>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</si>
  <si>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</si>
  <si>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</si>
  <si>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</si>
  <si>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</si>
  <si>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</si>
  <si>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</si>
  <si>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</si>
  <si>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</si>
  <si>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</si>
  <si>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</si>
  <si>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</si>
  <si>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</si>
  <si>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</si>
  <si>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</si>
  <si>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</si>
  <si>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</si>
  <si>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</si>
  <si>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</si>
  <si>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</si>
  <si>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</si>
  <si>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</si>
  <si>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</si>
  <si>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</si>
  <si>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</si>
  <si>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</si>
  <si>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</si>
  <si>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</si>
  <si>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</si>
  <si>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</si>
  <si>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</si>
  <si>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</si>
  <si>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</si>
  <si>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</si>
  <si>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</si>
  <si>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</si>
  <si>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</si>
  <si>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</si>
  <si>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</si>
  <si>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</si>
  <si>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</si>
  <si>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</si>
  <si>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</si>
  <si>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</si>
  <si>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</si>
  <si>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</si>
  <si>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</si>
  <si>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</si>
  <si>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</si>
  <si>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</si>
  <si>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</si>
  <si>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</si>
  <si>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</si>
  <si>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</si>
  <si>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</si>
  <si>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</si>
  <si>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</si>
  <si>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</si>
  <si>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</si>
  <si>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</si>
  <si>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</si>
  <si>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</si>
  <si>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</si>
  <si>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</si>
  <si>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</si>
  <si>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</si>
  <si>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</si>
  <si>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</si>
  <si>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</si>
  <si>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</si>
  <si>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</si>
  <si>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</si>
  <si>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</si>
  <si>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</si>
  <si>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</si>
  <si>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</si>
  <si>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</si>
  <si>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</si>
  <si>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</si>
  <si>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</si>
  <si>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</si>
  <si>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</si>
  <si>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</si>
  <si>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</si>
  <si>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</si>
  <si>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</si>
  <si>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</si>
  <si>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</si>
  <si>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</si>
  <si>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</si>
  <si>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</si>
  <si>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</si>
  <si>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</si>
  <si>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</si>
  <si>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</si>
  <si>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</si>
  <si>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</si>
  <si>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</si>
  <si>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</si>
  <si>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</si>
  <si>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</si>
  <si>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</si>
  <si>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</si>
  <si>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</si>
  <si>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</si>
  <si>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</si>
  <si>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</si>
  <si>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</si>
  <si>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</si>
  <si>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</si>
  <si>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</si>
  <si>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</si>
  <si>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</si>
  <si>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</si>
  <si>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</si>
  <si>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</si>
  <si>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</si>
  <si>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</si>
  <si>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</si>
  <si>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</si>
  <si>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</si>
  <si>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</si>
  <si>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</si>
  <si>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</si>
  <si>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</si>
  <si>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</si>
  <si>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</si>
  <si>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</si>
  <si>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</si>
  <si>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</si>
  <si>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</si>
  <si>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</si>
  <si>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</si>
  <si>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</si>
  <si>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</si>
  <si>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</si>
  <si>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</si>
  <si>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</si>
  <si>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</si>
  <si>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</si>
  <si>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</si>
  <si>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</si>
  <si>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</si>
  <si>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</si>
  <si>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</si>
  <si>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</si>
  <si>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</si>
  <si>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</si>
  <si>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</si>
  <si>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</si>
  <si>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</si>
  <si>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</si>
  <si>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</si>
  <si>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</si>
  <si>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</si>
  <si>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</si>
  <si>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</si>
  <si>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</si>
  <si>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</si>
  <si>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</si>
  <si>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</si>
  <si>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</si>
  <si>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</si>
  <si>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</si>
  <si>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</si>
  <si>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</si>
  <si>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</si>
  <si>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</si>
  <si>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</si>
  <si>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</si>
  <si>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</si>
  <si>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</si>
  <si>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</si>
  <si>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</si>
  <si>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</si>
  <si>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</si>
  <si>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</si>
  <si>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</si>
  <si>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</si>
  <si>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</si>
  <si>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</si>
  <si>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</si>
  <si>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</si>
  <si>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</si>
  <si>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</si>
  <si>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</si>
  <si>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</si>
  <si>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</si>
  <si>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</si>
  <si>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</si>
  <si>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</si>
  <si>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</si>
  <si>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</si>
  <si>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</si>
  <si>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</si>
  <si>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</si>
  <si>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</si>
  <si>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</si>
  <si>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</si>
  <si>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</si>
  <si>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</si>
  <si>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</si>
  <si>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</si>
  <si>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</si>
  <si>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</si>
  <si>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</si>
  <si>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</si>
  <si>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</si>
  <si>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</si>
  <si>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</si>
  <si>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</si>
  <si>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</si>
  <si>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</si>
  <si>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</si>
  <si>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</si>
  <si>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</si>
  <si>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</si>
  <si>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</si>
  <si>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</si>
  <si>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</si>
  <si>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</si>
  <si>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</si>
  <si>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</si>
  <si>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</si>
  <si>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</si>
  <si>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</si>
  <si>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</si>
  <si>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</si>
  <si>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</si>
  <si>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</si>
  <si>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</si>
  <si>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</si>
  <si>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</si>
  <si>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</si>
  <si>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</si>
  <si>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</si>
  <si>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</si>
  <si>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</si>
  <si>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</si>
  <si>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</si>
  <si>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</si>
  <si>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</si>
  <si>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</si>
  <si>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</si>
  <si>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</si>
  <si>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</si>
  <si>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</si>
  <si>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</si>
  <si>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</si>
  <si>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</si>
  <si>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</si>
  <si>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</si>
  <si>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</si>
  <si>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</si>
  <si>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</si>
  <si>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</si>
  <si>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</si>
  <si>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</si>
  <si>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</si>
  <si>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</si>
  <si>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</si>
  <si>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</si>
  <si>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</si>
  <si>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</si>
  <si>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</si>
  <si>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</si>
  <si>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</si>
  <si>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</si>
  <si>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</si>
  <si>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</si>
  <si>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</si>
  <si>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</si>
  <si>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</si>
  <si>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</si>
  <si>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</si>
  <si>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</si>
  <si>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</si>
  <si>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</si>
  <si>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</si>
  <si>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</si>
  <si>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</si>
  <si>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</si>
  <si>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</si>
  <si>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</si>
  <si>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</si>
  <si>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</si>
  <si>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</si>
  <si>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</si>
  <si>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</si>
  <si>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</si>
  <si>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</si>
  <si>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</si>
  <si>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</si>
  <si>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</si>
  <si>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</si>
  <si>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</si>
  <si>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</si>
  <si>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</si>
  <si>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</si>
  <si>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</si>
  <si>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</si>
  <si>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</si>
  <si>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</si>
  <si>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</si>
  <si>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</si>
  <si>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</si>
  <si>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</si>
  <si>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</si>
  <si>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</si>
  <si>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</si>
  <si>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</si>
  <si>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</si>
  <si>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</si>
  <si>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</si>
  <si>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</si>
  <si>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</si>
  <si>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</si>
  <si>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</si>
  <si>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</si>
  <si>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</si>
  <si>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</si>
  <si>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</si>
  <si>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</si>
  <si>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</si>
  <si>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</si>
  <si>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</si>
  <si>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</si>
  <si>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</si>
  <si>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</si>
  <si>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</si>
  <si>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</si>
  <si>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</si>
  <si>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</si>
  <si>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</si>
  <si>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</si>
  <si>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</si>
  <si>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</si>
  <si>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</si>
  <si>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</si>
  <si>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</si>
  <si>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</si>
  <si>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</si>
  <si>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</si>
  <si>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</si>
  <si>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</si>
  <si>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</si>
  <si>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</si>
  <si>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</si>
  <si>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</si>
  <si>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</si>
  <si>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</si>
  <si>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</si>
  <si>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</si>
  <si>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</si>
  <si>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</si>
  <si>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</si>
  <si>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</si>
  <si>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</si>
  <si>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</si>
  <si>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</si>
  <si>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</si>
  <si>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</si>
  <si>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</si>
  <si>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</si>
  <si>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</si>
  <si>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</si>
  <si>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</si>
  <si>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</si>
  <si>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</si>
  <si>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</si>
  <si>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</si>
  <si>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</si>
  <si>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</si>
  <si>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</si>
  <si>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</si>
  <si>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</si>
  <si>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</si>
  <si>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</si>
  <si>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</si>
  <si>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</si>
  <si>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</si>
  <si>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</si>
  <si>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</si>
  <si>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</si>
  <si>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</si>
  <si>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</si>
  <si>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</si>
  <si>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</si>
  <si>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</si>
  <si>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</si>
  <si>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</si>
  <si>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</si>
  <si>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</si>
  <si>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</si>
  <si>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</si>
  <si>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</si>
  <si>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</si>
  <si>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</si>
  <si>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</si>
  <si>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</si>
  <si>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</si>
  <si>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</si>
  <si>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</si>
  <si>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</si>
  <si>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</si>
  <si>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</si>
  <si>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</si>
  <si>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</si>
  <si>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</si>
  <si>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</si>
  <si>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</si>
  <si>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</si>
  <si>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</si>
  <si>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</si>
  <si>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</si>
  <si>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</si>
  <si>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</si>
  <si>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</si>
  <si>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</si>
  <si>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</si>
  <si>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</si>
  <si>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</si>
  <si>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</si>
  <si>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</si>
  <si>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</si>
  <si>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</si>
  <si>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</si>
  <si>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</si>
  <si>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</si>
  <si>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</si>
  <si>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</si>
  <si>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</si>
  <si>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</si>
  <si>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</si>
  <si>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</si>
  <si>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</si>
  <si>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</si>
  <si>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</si>
  <si>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</si>
  <si>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</si>
  <si>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</si>
  <si>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</si>
  <si>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</si>
  <si>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</si>
  <si>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</si>
  <si>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</si>
  <si>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</si>
  <si>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</si>
  <si>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</si>
  <si>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</si>
  <si>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</si>
  <si>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</si>
  <si>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</si>
  <si>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</si>
  <si>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</si>
  <si>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</si>
  <si>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</si>
  <si>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</si>
  <si>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</si>
  <si>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</si>
  <si>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</si>
  <si>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</si>
  <si>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</si>
  <si>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</si>
  <si>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</si>
  <si>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</si>
  <si>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</si>
  <si>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</si>
  <si>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</si>
  <si>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</si>
  <si>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</si>
  <si>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</si>
  <si>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</si>
  <si>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</si>
  <si>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</si>
  <si>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</si>
  <si>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</si>
  <si>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</si>
  <si>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</si>
  <si>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</si>
  <si>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</si>
  <si>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</si>
  <si>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</si>
  <si>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</si>
  <si>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</si>
  <si>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</si>
  <si>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</si>
  <si>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</si>
  <si>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</si>
  <si>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</si>
  <si>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</si>
  <si>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</si>
  <si>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</si>
  <si>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</si>
  <si>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</si>
  <si>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</si>
  <si>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</si>
  <si>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</si>
  <si>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</si>
  <si>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</si>
  <si>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</si>
  <si>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</si>
  <si>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</si>
  <si>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</si>
  <si>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</si>
  <si>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</si>
  <si>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</si>
  <si>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</si>
  <si>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</si>
  <si>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</si>
  <si>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</si>
  <si>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</si>
  <si>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</si>
  <si>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</si>
  <si>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</si>
  <si>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</si>
  <si>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</si>
  <si>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</si>
  <si>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</si>
  <si>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</si>
  <si>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</si>
  <si>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</si>
  <si>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</si>
  <si>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</si>
  <si>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</si>
  <si>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</si>
  <si>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</si>
  <si>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</si>
  <si>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</si>
  <si>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</si>
  <si>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</si>
  <si>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</si>
  <si>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</si>
  <si>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</si>
  <si>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</si>
  <si>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</si>
  <si>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</si>
  <si>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</si>
  <si>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</si>
  <si>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</si>
  <si>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</si>
  <si>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</si>
  <si>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</si>
  <si>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</si>
  <si>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</si>
  <si>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</si>
  <si>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</si>
  <si>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</si>
  <si>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</si>
  <si>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</si>
  <si>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</si>
  <si>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</si>
  <si>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</si>
  <si>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</si>
  <si>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</si>
  <si>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</si>
  <si>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</si>
  <si>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</si>
  <si>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</si>
  <si>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</si>
  <si>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</si>
  <si>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</si>
  <si>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</si>
  <si>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</si>
  <si>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</si>
  <si>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</si>
  <si>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</si>
  <si>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</si>
  <si>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</si>
  <si>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</si>
  <si>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</si>
  <si>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</si>
  <si>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</si>
  <si>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</si>
  <si>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</si>
  <si>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</si>
  <si>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</si>
  <si>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</si>
  <si>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</si>
  <si>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</si>
  <si>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</si>
  <si>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</si>
  <si>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</si>
  <si>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</si>
  <si>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</si>
  <si>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</si>
  <si>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</si>
  <si>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</si>
  <si>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</si>
  <si>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</si>
  <si>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</si>
  <si>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</si>
  <si>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</si>
  <si>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</si>
  <si>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</si>
  <si>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</si>
  <si>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</si>
  <si>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</si>
  <si>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</si>
  <si>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</si>
  <si>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</si>
  <si>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</si>
  <si>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</si>
  <si>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</si>
  <si>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</si>
  <si>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</si>
  <si>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</si>
  <si>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</si>
  <si>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</si>
  <si>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</si>
  <si>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</si>
  <si>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</si>
  <si>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</si>
  <si>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</si>
  <si>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</si>
  <si>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</si>
  <si>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</si>
  <si>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</si>
  <si>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</si>
  <si>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</si>
  <si>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</si>
  <si>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</si>
  <si>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</si>
  <si>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</si>
  <si>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</si>
  <si>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</si>
  <si>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</si>
  <si>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</si>
  <si>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</si>
  <si>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</si>
  <si>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</si>
  <si>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</si>
  <si>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</si>
  <si>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</si>
  <si>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</si>
  <si>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</si>
  <si>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</si>
  <si>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</si>
  <si>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</si>
  <si>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</si>
  <si>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</si>
  <si>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</si>
  <si>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</si>
  <si>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</si>
  <si>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</si>
  <si>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</si>
  <si>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</si>
  <si>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</si>
  <si>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</si>
  <si>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</si>
  <si>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</si>
  <si>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</si>
  <si>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</si>
  <si>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</si>
  <si>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</si>
  <si>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</si>
  <si>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</si>
  <si>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</si>
  <si>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</si>
  <si>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</si>
  <si>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</si>
  <si>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</si>
  <si>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</si>
  <si>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</si>
  <si>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</si>
  <si>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</si>
  <si>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</si>
  <si>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</si>
  <si>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</si>
  <si>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</si>
  <si>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</si>
  <si>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</si>
  <si>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</si>
  <si>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</si>
  <si>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</si>
  <si>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</si>
  <si>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</si>
  <si>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</si>
  <si>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</si>
  <si>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</si>
  <si>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</si>
  <si>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</si>
  <si>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</si>
  <si>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</si>
  <si>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</si>
  <si>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</si>
  <si>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</si>
  <si>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</si>
  <si>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</si>
  <si>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</si>
  <si>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</si>
  <si>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</si>
  <si>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</si>
  <si>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</si>
  <si>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</si>
  <si>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</si>
  <si>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</si>
  <si>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</si>
  <si>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</si>
  <si>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</si>
  <si>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</si>
  <si>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</si>
  <si>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</si>
  <si>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</si>
  <si>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</si>
  <si>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</si>
  <si>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</si>
  <si>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</si>
  <si>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</si>
  <si>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</si>
  <si>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</si>
  <si>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</si>
  <si>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</si>
  <si>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</si>
  <si>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</si>
  <si>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</si>
  <si>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</si>
  <si>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</si>
  <si>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</si>
  <si>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</si>
  <si>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</si>
  <si>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</si>
  <si>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</si>
  <si>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</si>
  <si>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</si>
  <si>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</si>
  <si>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</si>
  <si>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</si>
  <si>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</si>
  <si>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</si>
  <si>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</si>
  <si>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</si>
  <si>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</si>
  <si>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</si>
  <si>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</si>
  <si>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</si>
  <si>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</si>
  <si>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</si>
  <si>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</si>
  <si>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</si>
  <si>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</si>
  <si>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</si>
  <si>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</si>
  <si>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</si>
  <si>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</si>
  <si>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</si>
  <si>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</si>
  <si>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</si>
  <si>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</si>
  <si>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</si>
  <si>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</si>
  <si>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</si>
  <si>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</si>
  <si>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</si>
  <si>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</si>
  <si>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</si>
  <si>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</si>
  <si>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</si>
  <si>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</si>
  <si>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</si>
  <si>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</si>
  <si>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</si>
  <si>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</si>
  <si>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</si>
  <si>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</si>
  <si>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</si>
  <si>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</si>
  <si>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</si>
  <si>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</si>
  <si>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</si>
  <si>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</si>
  <si>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</si>
  <si>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</si>
  <si>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</si>
  <si>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</si>
  <si>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</si>
  <si>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</si>
  <si>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</si>
  <si>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</si>
  <si>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</si>
  <si>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</si>
  <si>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</si>
  <si>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</si>
  <si>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</si>
  <si>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</si>
  <si>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</si>
  <si>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</si>
  <si>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</si>
  <si>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</si>
  <si>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</si>
  <si>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</si>
  <si>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</si>
  <si>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</si>
  <si>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</si>
  <si>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</si>
  <si>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</si>
  <si>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</si>
  <si>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</si>
  <si>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</si>
  <si>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</si>
  <si>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</si>
  <si>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</si>
  <si>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</si>
  <si>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</si>
  <si>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</si>
  <si>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</si>
  <si>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</si>
  <si>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</si>
  <si>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</si>
  <si>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</si>
  <si>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</si>
  <si>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</si>
  <si>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</si>
  <si>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</si>
  <si>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</si>
  <si>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</si>
  <si>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</si>
  <si>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</si>
  <si>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</si>
  <si>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</si>
  <si>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</si>
  <si>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</si>
  <si>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</si>
  <si>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</si>
  <si>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</si>
  <si>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</si>
  <si>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</si>
  <si>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</si>
  <si>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</si>
  <si>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</si>
  <si>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</si>
  <si>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</si>
  <si>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</si>
  <si>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</si>
  <si>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</si>
  <si>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</si>
  <si>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</si>
  <si>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</si>
  <si>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</si>
  <si>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</si>
  <si>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</si>
  <si>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</si>
  <si>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</si>
  <si>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</si>
  <si>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</si>
  <si>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</si>
  <si>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</si>
  <si>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</si>
  <si>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</si>
  <si>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</si>
  <si>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</si>
  <si>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</si>
  <si>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</si>
  <si>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</si>
  <si>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</si>
  <si>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</si>
  <si>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</si>
  <si>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</si>
  <si>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</si>
  <si>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</si>
  <si>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</si>
  <si>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</si>
  <si>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</si>
  <si>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</si>
  <si>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</si>
  <si>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</si>
  <si>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</si>
  <si>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</si>
  <si>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</si>
  <si>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</si>
  <si>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</si>
  <si>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</si>
  <si>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</si>
  <si>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</si>
  <si>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</si>
  <si>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</si>
  <si>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</si>
  <si>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</si>
  <si>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</si>
  <si>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</si>
  <si>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</si>
  <si>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</si>
  <si>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</si>
  <si>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</si>
  <si>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</si>
  <si>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</si>
  <si>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</si>
  <si>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</si>
  <si>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</si>
  <si>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</si>
  <si>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</si>
  <si>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</si>
  <si>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</si>
  <si>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</si>
  <si>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</si>
  <si>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</si>
  <si>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</si>
  <si>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</si>
  <si>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</si>
  <si>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</si>
  <si>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</si>
  <si>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</si>
  <si>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</si>
  <si>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</si>
  <si>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</si>
  <si>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</si>
  <si>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</si>
  <si>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</si>
  <si>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</si>
  <si>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</si>
  <si>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</si>
  <si>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</si>
  <si>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</si>
  <si>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</si>
  <si>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</si>
  <si>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</si>
  <si>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</si>
  <si>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</si>
  <si>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</si>
  <si>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</si>
  <si>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</si>
  <si>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</si>
  <si>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</si>
  <si>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</si>
  <si>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</si>
  <si>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</si>
  <si>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</si>
  <si>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</si>
  <si>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</si>
  <si>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</si>
  <si>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</si>
  <si>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</si>
  <si>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</si>
  <si>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</si>
  <si>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</si>
  <si>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</si>
  <si>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</si>
  <si>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</si>
  <si>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</si>
  <si>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</si>
  <si>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</si>
  <si>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</si>
  <si>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</si>
  <si>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</si>
  <si>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</si>
  <si>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</si>
  <si>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</si>
  <si>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</si>
  <si>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</si>
  <si>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</si>
  <si>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</si>
  <si>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</si>
  <si>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</si>
  <si>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</si>
  <si>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</si>
  <si>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</si>
  <si>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</si>
  <si>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</si>
  <si>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</si>
  <si>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</si>
  <si>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</si>
  <si>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</si>
  <si>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</si>
  <si>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</si>
  <si>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</si>
  <si>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</si>
  <si>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</si>
  <si>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</si>
  <si>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</si>
  <si>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</si>
  <si>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</si>
  <si>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</si>
  <si>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</si>
  <si>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</si>
  <si>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</si>
  <si>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</si>
  <si>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</si>
  <si>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</si>
  <si>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</si>
  <si>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</si>
  <si>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</si>
  <si>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</si>
  <si>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</si>
  <si>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</si>
  <si>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</si>
  <si>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</si>
  <si>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</si>
  <si>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</si>
  <si>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</si>
  <si>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</si>
  <si>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</si>
  <si>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</si>
  <si>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</si>
  <si>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</si>
  <si>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</si>
  <si>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</si>
  <si>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</si>
  <si>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</si>
  <si>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</si>
  <si>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</si>
  <si>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</si>
  <si>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</si>
  <si>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</si>
  <si>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</si>
  <si>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</si>
  <si>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</si>
  <si>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</si>
  <si>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</si>
  <si>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</si>
  <si>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</si>
  <si>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</si>
  <si>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</si>
  <si>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</si>
  <si>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</si>
  <si>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</si>
  <si>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</si>
  <si>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</si>
  <si>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</si>
  <si>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</si>
  <si>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</si>
  <si>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</si>
  <si>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</si>
  <si>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</si>
  <si>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</si>
  <si>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</si>
  <si>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</si>
  <si>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</si>
  <si>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</si>
  <si>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</si>
  <si>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</si>
  <si>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</si>
  <si>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</si>
  <si>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</si>
  <si>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</si>
  <si>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</si>
  <si>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</si>
  <si>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</si>
  <si>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</si>
  <si>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</si>
  <si>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</si>
  <si>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</si>
  <si>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</si>
  <si>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</si>
  <si>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</si>
  <si>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</si>
  <si>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</si>
  <si>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</si>
  <si>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</si>
  <si>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</si>
  <si>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</si>
  <si>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</si>
  <si>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</si>
  <si>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</si>
  <si>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</si>
  <si>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</si>
  <si>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</si>
  <si>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</si>
  <si>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</si>
  <si>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</si>
  <si>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</si>
  <si>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</si>
  <si>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</si>
  <si>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</si>
  <si>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</si>
  <si>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</si>
  <si>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</si>
  <si>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</si>
  <si>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</si>
  <si>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</si>
  <si>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</si>
  <si>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</si>
  <si>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</si>
  <si>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</si>
  <si>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</si>
  <si>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</si>
  <si>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</si>
  <si>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</si>
  <si>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</si>
  <si>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</si>
  <si>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</si>
  <si>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</si>
  <si>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</si>
  <si>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</si>
  <si>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</si>
  <si>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</si>
  <si>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</si>
  <si>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</si>
  <si>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</si>
  <si>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</si>
  <si>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</si>
  <si>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</si>
  <si>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</si>
  <si>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</si>
  <si>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</si>
  <si>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</si>
  <si>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</si>
  <si>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</si>
  <si>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</si>
  <si>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</si>
  <si>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</si>
  <si>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</si>
  <si>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</si>
  <si>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</si>
  <si>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</si>
  <si>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</si>
  <si>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</si>
  <si>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</si>
  <si>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</si>
  <si>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</si>
  <si>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</si>
  <si>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</si>
  <si>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</si>
  <si>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</si>
  <si>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</si>
  <si>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</si>
  <si>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</si>
  <si>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</si>
  <si>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</si>
  <si>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</si>
  <si>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</si>
  <si>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</si>
  <si>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</si>
  <si>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</si>
  <si>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</si>
  <si>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</si>
  <si>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</si>
  <si>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</si>
  <si>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</si>
  <si>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</si>
  <si>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</si>
  <si>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</si>
  <si>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</si>
  <si>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</si>
  <si>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</si>
  <si>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</si>
  <si>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</si>
  <si>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</si>
  <si>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</si>
  <si>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</si>
  <si>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</si>
  <si>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</si>
  <si>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</si>
  <si>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</si>
  <si>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</si>
  <si>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</si>
  <si>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</si>
  <si>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</si>
  <si>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</si>
  <si>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</si>
  <si>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</si>
  <si>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</si>
  <si>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</si>
  <si>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</si>
  <si>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</si>
  <si>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</si>
  <si>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</si>
  <si>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</si>
  <si>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</si>
  <si>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</si>
  <si>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</si>
  <si>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</si>
  <si>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</si>
  <si>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</si>
  <si>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</si>
  <si>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</si>
  <si>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</si>
  <si>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</si>
  <si>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</si>
  <si>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</si>
  <si>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</si>
  <si>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</si>
  <si>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</si>
  <si>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</si>
  <si>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</si>
  <si>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</si>
  <si>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</si>
  <si>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</si>
  <si>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</si>
  <si>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</si>
  <si>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</si>
  <si>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</si>
  <si>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</si>
  <si>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</si>
  <si>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</si>
  <si>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</si>
  <si>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</si>
  <si>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</si>
  <si>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</si>
  <si>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</si>
  <si>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</si>
  <si>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</si>
  <si>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</si>
  <si>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</si>
  <si>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</si>
  <si>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</si>
  <si>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</si>
  <si>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</si>
  <si>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</si>
  <si>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</si>
  <si>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</si>
  <si>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</si>
  <si>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</si>
  <si>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</si>
  <si>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</si>
  <si>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</si>
  <si>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</si>
  <si>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</si>
  <si>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</si>
  <si>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</si>
  <si>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</si>
  <si>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</si>
  <si>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</si>
  <si>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</si>
  <si>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</si>
  <si>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</si>
  <si>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</si>
  <si>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</si>
  <si>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</si>
  <si>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</si>
  <si>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</si>
  <si>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</si>
  <si>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</si>
  <si>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</si>
  <si>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</si>
  <si>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</si>
  <si>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</si>
  <si>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</si>
  <si>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</si>
  <si>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</si>
  <si>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</si>
  <si>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</si>
  <si>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</si>
  <si>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</si>
  <si>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</si>
  <si>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</si>
  <si>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</si>
  <si>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</si>
  <si>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</si>
  <si>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</si>
  <si>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</si>
  <si>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</si>
  <si>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</si>
  <si>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</si>
  <si>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</si>
  <si>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</si>
  <si>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</si>
  <si>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</si>
  <si>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</si>
  <si>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</si>
  <si>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</si>
  <si>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</si>
  <si>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</si>
  <si>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</si>
  <si>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</si>
  <si>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</si>
  <si>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</si>
  <si>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</si>
  <si>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</si>
  <si>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</si>
  <si>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</si>
  <si>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</si>
  <si>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</si>
  <si>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</si>
  <si>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</si>
  <si>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</si>
  <si>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</si>
  <si>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</si>
  <si>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</si>
  <si>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</si>
  <si>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</si>
  <si>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</si>
  <si>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</si>
  <si>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</si>
  <si>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</si>
  <si>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</si>
  <si>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</si>
  <si>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</si>
  <si>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</si>
  <si>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</si>
  <si>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</si>
  <si>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</si>
  <si>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</si>
  <si>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</si>
  <si>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</si>
  <si>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</si>
  <si>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</si>
  <si>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</si>
  <si>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</si>
  <si>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</si>
  <si>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</si>
  <si>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</si>
  <si>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</si>
  <si>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</si>
  <si>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</si>
  <si>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</si>
  <si>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</si>
  <si>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</si>
  <si>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</si>
  <si>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</si>
  <si>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</si>
  <si>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</si>
  <si>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</si>
  <si>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</si>
  <si>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</si>
  <si>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</si>
  <si>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</si>
  <si>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</si>
  <si>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</si>
  <si>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</si>
  <si>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</si>
  <si>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</si>
  <si>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</si>
  <si>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</si>
  <si>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</si>
  <si>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</si>
  <si>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</si>
  <si>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</si>
  <si>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</si>
  <si>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</si>
  <si>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</si>
  <si>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</si>
  <si>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</si>
  <si>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</si>
  <si>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</si>
  <si>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</si>
  <si>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</si>
  <si>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</si>
  <si>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</si>
  <si>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</si>
  <si>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</si>
  <si>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</si>
  <si>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</si>
  <si>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</si>
  <si>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</si>
  <si>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</si>
  <si>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</si>
  <si>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</si>
  <si>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</si>
  <si>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</si>
  <si>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</si>
  <si>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</si>
  <si>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</si>
  <si>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</si>
  <si>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</si>
  <si>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</si>
  <si>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</si>
  <si>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</si>
  <si>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</si>
  <si>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</si>
  <si>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</si>
  <si>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</si>
  <si>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</si>
  <si>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</si>
  <si>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</si>
  <si>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</si>
  <si>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</si>
  <si>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</si>
  <si>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</si>
  <si>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</si>
  <si>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</si>
  <si>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</si>
  <si>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</si>
  <si>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</si>
  <si>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</si>
  <si>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</si>
  <si>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</si>
  <si>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</si>
  <si>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</si>
  <si>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</si>
  <si>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</si>
  <si>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</si>
  <si>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</si>
  <si>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</si>
  <si>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</si>
  <si>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</si>
  <si>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</si>
  <si>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</si>
  <si>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</si>
  <si>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</si>
  <si>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</si>
  <si>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</si>
  <si>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</si>
  <si>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</si>
  <si>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</si>
  <si>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</si>
  <si>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</si>
  <si>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</si>
  <si>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</si>
  <si>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</si>
  <si>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</si>
  <si>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</si>
  <si>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</si>
  <si>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</si>
  <si>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</si>
  <si>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</si>
  <si>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</si>
  <si>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</si>
  <si>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</si>
  <si>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</si>
  <si>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</si>
  <si>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</si>
  <si>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</si>
  <si>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</si>
  <si>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</si>
  <si>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</si>
  <si>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</si>
  <si>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</si>
  <si>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</si>
  <si>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</si>
  <si>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</si>
  <si>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</si>
  <si>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</si>
  <si>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</si>
  <si>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</si>
  <si>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</si>
  <si>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</si>
  <si>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</si>
  <si>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</si>
  <si>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</si>
  <si>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</si>
  <si>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</si>
  <si>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</si>
  <si>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</si>
  <si>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</si>
  <si>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</si>
  <si>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</si>
  <si>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</si>
  <si>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</si>
  <si>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</si>
  <si>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</si>
  <si>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</si>
  <si>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</si>
  <si>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</si>
  <si>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</si>
  <si>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</si>
  <si>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</si>
  <si>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</si>
  <si>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</si>
  <si>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</si>
  <si>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</si>
  <si>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</si>
  <si>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</si>
  <si>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</si>
  <si>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</si>
  <si>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</si>
  <si>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</si>
  <si>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</si>
  <si>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</si>
  <si>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</si>
  <si>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</si>
  <si>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</si>
  <si>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</si>
  <si>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</si>
  <si>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</si>
  <si>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</si>
  <si>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</si>
  <si>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</si>
  <si>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</si>
  <si>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</si>
  <si>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</si>
  <si>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</si>
  <si>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</si>
  <si>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</si>
  <si>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</si>
  <si>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</si>
  <si>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</si>
  <si>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</si>
  <si>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</si>
  <si>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</si>
  <si>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</si>
  <si>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</si>
  <si>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</si>
  <si>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</si>
  <si>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</si>
  <si>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</si>
  <si>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</si>
  <si>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</si>
  <si>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</si>
  <si>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</si>
  <si>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</si>
  <si>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</si>
  <si>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</si>
  <si>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</si>
  <si>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</si>
  <si>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</si>
  <si>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</si>
  <si>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</si>
  <si>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</si>
  <si>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</si>
  <si>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</si>
  <si>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</si>
  <si>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</si>
  <si>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</si>
  <si>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</si>
  <si>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</si>
  <si>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</si>
  <si>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</si>
  <si>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</si>
  <si>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</si>
  <si>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</si>
  <si>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</si>
  <si>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</si>
  <si>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</si>
  <si>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</si>
  <si>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</si>
  <si>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</si>
  <si>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</si>
  <si>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</si>
  <si>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</si>
  <si>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</si>
  <si>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</si>
  <si>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</si>
  <si>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</si>
  <si>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</si>
  <si>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</si>
  <si>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</si>
  <si>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</si>
  <si>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</si>
  <si>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</si>
  <si>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</si>
  <si>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</si>
  <si>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</si>
  <si>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</si>
  <si>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</si>
  <si>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</si>
  <si>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</si>
  <si>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</si>
  <si>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</si>
  <si>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</si>
  <si>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</si>
  <si>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</si>
  <si>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</si>
  <si>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</si>
  <si>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</si>
  <si>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</si>
  <si>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</si>
  <si>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</si>
  <si>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</si>
  <si>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</si>
  <si>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</si>
  <si>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</si>
  <si>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</si>
  <si>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</si>
  <si>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</si>
  <si>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</si>
  <si>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</si>
  <si>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</si>
  <si>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</si>
  <si>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</si>
  <si>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</si>
  <si>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</si>
  <si>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</si>
  <si>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</si>
  <si>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</si>
  <si>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</si>
  <si>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</si>
  <si>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</si>
  <si>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</si>
  <si>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</si>
  <si>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</si>
  <si>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</si>
  <si>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</si>
  <si>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</si>
  <si>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</si>
  <si>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</si>
  <si>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</si>
  <si>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</si>
  <si>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</si>
  <si>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</si>
  <si>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</si>
  <si>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</si>
  <si>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</si>
  <si>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</si>
  <si>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</si>
  <si>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</si>
  <si>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</si>
  <si>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</si>
  <si>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</si>
  <si>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</si>
  <si>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</si>
  <si>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</si>
  <si>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</si>
  <si>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</si>
  <si>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</si>
  <si>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</si>
  <si>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</si>
  <si>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</si>
  <si>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</si>
  <si>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</si>
  <si>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</si>
  <si>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</si>
  <si>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</si>
  <si>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</si>
  <si>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</si>
  <si>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</si>
  <si>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</si>
  <si>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</si>
  <si>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</si>
  <si>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</si>
  <si>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</si>
  <si>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</si>
  <si>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</si>
  <si>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</si>
  <si>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</si>
  <si>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</si>
  <si>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</si>
  <si>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</si>
  <si>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</si>
  <si>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</si>
  <si>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</si>
  <si>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</si>
  <si>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</si>
  <si>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</si>
  <si>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</si>
  <si>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</si>
  <si>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</si>
  <si>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</si>
  <si>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</si>
  <si>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</si>
  <si>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</si>
  <si>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</si>
  <si>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</si>
  <si>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</si>
  <si>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</si>
  <si>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</si>
  <si>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</si>
  <si>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</si>
  <si>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</si>
  <si>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</si>
  <si>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</si>
  <si>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</si>
  <si>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</si>
  <si>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</si>
  <si>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</si>
  <si>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</si>
  <si>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</si>
  <si>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</si>
  <si>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</si>
  <si>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</si>
  <si>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</si>
  <si>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</si>
  <si>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</si>
  <si>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</si>
  <si>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</si>
  <si>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</si>
  <si>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</si>
  <si>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</si>
  <si>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</si>
  <si>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</si>
  <si>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</si>
  <si>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</si>
  <si>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</si>
  <si>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</si>
  <si>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</si>
  <si>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</si>
  <si>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</si>
  <si>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</si>
  <si>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</si>
  <si>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</si>
  <si>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</si>
  <si>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</si>
  <si>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</si>
  <si>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</si>
  <si>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</si>
  <si>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</si>
  <si>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</si>
  <si>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</si>
  <si>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</si>
  <si>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</si>
  <si>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</si>
  <si>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</si>
  <si>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</si>
  <si>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</si>
  <si>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</si>
  <si>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</si>
  <si>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</si>
  <si>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</si>
  <si>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</si>
  <si>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</si>
  <si>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</si>
  <si>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</si>
  <si>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</si>
  <si>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</si>
  <si>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</si>
  <si>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</si>
  <si>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</si>
  <si>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</si>
  <si>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</si>
  <si>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</si>
  <si>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</si>
  <si>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</si>
  <si>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</si>
  <si>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</si>
  <si>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</si>
  <si>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</si>
  <si>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</si>
  <si>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</si>
  <si>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</si>
  <si>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</si>
  <si>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</si>
  <si>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</si>
  <si>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</si>
  <si>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</si>
  <si>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</si>
  <si>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</si>
  <si>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</si>
  <si>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</si>
  <si>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</si>
  <si>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</si>
  <si>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</si>
  <si>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</si>
  <si>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</si>
  <si>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</si>
  <si>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</si>
  <si>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</si>
  <si>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</si>
  <si>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</si>
  <si>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</si>
  <si>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</si>
  <si>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</si>
  <si>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</si>
  <si>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</si>
  <si>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</si>
  <si>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</si>
  <si>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</si>
  <si>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</si>
  <si>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</si>
  <si>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</si>
  <si>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</si>
  <si>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</si>
  <si>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</si>
  <si>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</si>
  <si>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</si>
  <si>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</si>
  <si>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</si>
  <si>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</si>
  <si>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</si>
  <si>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</si>
  <si>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</si>
  <si>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</si>
  <si>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</si>
  <si>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</si>
  <si>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</si>
  <si>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</si>
  <si>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</si>
  <si>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</si>
  <si>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</si>
  <si>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</si>
  <si>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</si>
  <si>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</si>
  <si>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</si>
  <si>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</si>
  <si>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</si>
  <si>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</si>
  <si>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</si>
  <si>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</si>
  <si>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</si>
  <si>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</si>
  <si>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</si>
  <si>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</si>
  <si>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</si>
  <si>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</si>
  <si>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</si>
  <si>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</si>
  <si>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</si>
  <si>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</si>
  <si>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</si>
  <si>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</si>
  <si>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</si>
  <si>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</si>
  <si>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</si>
  <si>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</si>
  <si>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</si>
  <si>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</si>
  <si>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</si>
  <si>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</si>
  <si>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</si>
  <si>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</si>
  <si>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</si>
  <si>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</si>
  <si>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</si>
  <si>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</si>
  <si>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</si>
  <si>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</si>
  <si>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</si>
  <si>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</si>
  <si>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</si>
  <si>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</si>
  <si>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</si>
  <si>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</si>
  <si>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</si>
  <si>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</si>
  <si>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</si>
  <si>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</si>
  <si>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</si>
  <si>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</si>
  <si>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</si>
  <si>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</si>
  <si>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</si>
  <si>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</si>
  <si>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</si>
  <si>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</si>
  <si>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</si>
  <si>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</si>
  <si>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</si>
  <si>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</si>
  <si>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</si>
  <si>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</si>
  <si>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</si>
  <si>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</si>
  <si>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</si>
  <si>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</si>
  <si>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</si>
  <si>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</si>
  <si>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</si>
  <si>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</si>
  <si>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</si>
  <si>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</si>
  <si>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</si>
  <si>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</si>
  <si>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</si>
  <si>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</si>
  <si>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</si>
  <si>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</si>
  <si>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</si>
  <si>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</si>
  <si>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</si>
  <si>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</si>
  <si>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</si>
  <si>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</si>
  <si>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</si>
  <si>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</si>
  <si>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</si>
  <si>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</si>
  <si>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</si>
  <si>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</si>
  <si>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</si>
  <si>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</si>
  <si>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</si>
  <si>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</si>
  <si>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</si>
  <si>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</si>
  <si>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</si>
  <si>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</si>
  <si>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</si>
  <si>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</si>
  <si>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</si>
  <si>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</si>
  <si>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</si>
  <si>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</si>
  <si>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</si>
  <si>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</si>
  <si>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</si>
  <si>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</si>
  <si>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</si>
  <si>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</si>
  <si>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</si>
  <si>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</si>
  <si>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</si>
  <si>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</si>
  <si>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</si>
  <si>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</si>
  <si>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</si>
  <si>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</si>
  <si>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</si>
  <si>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</si>
  <si>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</si>
  <si>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</si>
  <si>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</si>
  <si>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</si>
  <si>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</si>
  <si>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</si>
  <si>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</si>
  <si>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</si>
  <si>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</si>
  <si>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</si>
  <si>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</si>
  <si>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</si>
  <si>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</si>
  <si>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</si>
  <si>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</si>
  <si>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</si>
  <si>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</si>
  <si>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</si>
  <si>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</si>
  <si>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</si>
  <si>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</si>
  <si>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</si>
  <si>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</si>
  <si>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</si>
  <si>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</si>
  <si>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</si>
  <si>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</si>
  <si>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</si>
  <si>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</si>
  <si>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</si>
  <si>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</si>
  <si>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</si>
  <si>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</si>
  <si>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</si>
  <si>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</si>
  <si>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</si>
  <si>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</si>
  <si>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</si>
  <si>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</si>
  <si>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</si>
  <si>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</si>
  <si>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</si>
  <si>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</si>
  <si>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</si>
  <si>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</si>
  <si>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</si>
  <si>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</si>
  <si>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</si>
  <si>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</si>
  <si>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</si>
  <si>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</si>
  <si>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</si>
  <si>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</si>
  <si>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</si>
  <si>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</si>
  <si>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</si>
  <si>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</si>
  <si>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</si>
  <si>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</si>
  <si>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</si>
  <si>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</si>
  <si>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</si>
  <si>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</si>
  <si>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</si>
  <si>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</si>
  <si>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</si>
  <si>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</si>
  <si>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</si>
  <si>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</si>
  <si>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</si>
  <si>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</si>
  <si>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</si>
  <si>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</si>
  <si>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</si>
  <si>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</si>
  <si>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</si>
  <si>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</si>
  <si>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</si>
  <si>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</si>
  <si>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</si>
  <si>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</si>
  <si>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</si>
  <si>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</si>
  <si>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</si>
  <si>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</si>
  <si>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</si>
  <si>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</si>
  <si>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</si>
  <si>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</si>
  <si>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</si>
  <si>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</si>
  <si>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</si>
  <si>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</si>
  <si>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</si>
  <si>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</si>
  <si>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</si>
  <si>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</si>
  <si>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</si>
  <si>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</si>
  <si>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</si>
  <si>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</si>
  <si>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</si>
  <si>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</si>
  <si>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</si>
  <si>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</si>
  <si>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</si>
  <si>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</si>
  <si>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</si>
  <si>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</si>
  <si>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</si>
  <si>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</si>
  <si>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</si>
  <si>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</si>
  <si>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</si>
  <si>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</si>
  <si>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</si>
  <si>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</si>
  <si>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</si>
  <si>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</si>
  <si>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</si>
  <si>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</si>
  <si>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</si>
  <si>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</si>
  <si>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</si>
  <si>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</si>
  <si>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</si>
  <si>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</si>
  <si>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</si>
  <si>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</si>
  <si>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</si>
  <si>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</si>
  <si>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</si>
  <si>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</si>
  <si>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</si>
  <si>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</si>
  <si>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</si>
  <si>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</si>
  <si>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</si>
  <si>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</si>
  <si>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</si>
  <si>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</si>
  <si>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</si>
  <si>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</si>
  <si>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</si>
  <si>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</si>
  <si>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</si>
  <si>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</si>
  <si>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</si>
  <si>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</si>
  <si>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</si>
  <si>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</si>
  <si>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</si>
  <si>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</si>
  <si>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</si>
  <si>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</si>
  <si>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</si>
  <si>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</si>
  <si>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</si>
  <si>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</si>
  <si>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</si>
  <si>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</si>
  <si>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</si>
  <si>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</si>
  <si>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</si>
  <si>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</si>
  <si>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</si>
  <si>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</si>
  <si>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</si>
  <si>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</si>
  <si>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</si>
  <si>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</si>
  <si>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</si>
  <si>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</si>
  <si>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</si>
  <si>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</si>
  <si>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</si>
  <si>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</si>
  <si>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</si>
  <si>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</si>
  <si>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</si>
  <si>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</si>
  <si>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</si>
  <si>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</si>
  <si>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</si>
  <si>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</si>
  <si>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</si>
  <si>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</si>
  <si>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</si>
  <si>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</si>
  <si>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</si>
  <si>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</si>
  <si>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</si>
  <si>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</si>
  <si>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</si>
  <si>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</si>
  <si>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</si>
  <si>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</si>
  <si>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</si>
  <si>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</si>
  <si>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</si>
  <si>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</si>
  <si>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</si>
  <si>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</si>
  <si>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</si>
  <si>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</si>
  <si>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</si>
  <si>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</si>
  <si>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</si>
  <si>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</si>
  <si>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</si>
  <si>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</si>
  <si>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</si>
  <si>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</si>
  <si>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</si>
  <si>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</si>
  <si>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</si>
  <si>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</si>
  <si>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</si>
  <si>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</si>
  <si>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</si>
  <si>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</si>
  <si>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</si>
  <si>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</si>
  <si>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</si>
  <si>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</si>
  <si>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</si>
  <si>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</si>
  <si>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</si>
  <si>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</si>
  <si>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</si>
  <si>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</si>
  <si>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</si>
  <si>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</si>
  <si>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</si>
  <si>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</si>
  <si>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</si>
  <si>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</si>
  <si>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</si>
  <si>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</si>
  <si>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</si>
  <si>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</si>
  <si>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</si>
  <si>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</si>
  <si>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</si>
  <si>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</si>
  <si>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</si>
  <si>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</si>
  <si>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</si>
  <si>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</si>
  <si>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</si>
  <si>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</si>
  <si>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</si>
  <si>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</si>
  <si>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</si>
  <si>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</si>
  <si>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</si>
  <si>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</si>
  <si>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</si>
  <si>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</si>
  <si>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</si>
  <si>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</si>
  <si>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</si>
  <si>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</si>
  <si>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</si>
  <si>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</si>
  <si>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</si>
  <si>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</si>
  <si>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</si>
  <si>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</si>
  <si>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</si>
  <si>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</si>
  <si>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</si>
  <si>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</si>
  <si>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</si>
  <si>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</si>
  <si>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</si>
  <si>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</si>
  <si>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</si>
  <si>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</si>
  <si>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</si>
  <si>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</si>
  <si>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</si>
  <si>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</si>
  <si>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</si>
  <si>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</si>
  <si>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</si>
  <si>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</si>
  <si>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</si>
  <si>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</si>
  <si>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</si>
  <si>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</si>
  <si>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</si>
  <si>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</si>
  <si>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</si>
  <si>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</si>
  <si>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</si>
  <si>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</si>
  <si>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</si>
  <si>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</si>
  <si>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</si>
  <si>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</si>
  <si>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</si>
  <si>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</si>
  <si>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</si>
  <si>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</si>
  <si>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</si>
  <si>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</si>
  <si>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</si>
  <si>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</si>
  <si>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</si>
  <si>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</si>
  <si>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</si>
  <si>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</si>
  <si>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</si>
  <si>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</si>
  <si>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</si>
  <si>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</si>
  <si>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</si>
  <si>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</si>
  <si>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</si>
  <si>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</si>
  <si>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</si>
  <si>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</si>
  <si>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</si>
  <si>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</si>
  <si>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</si>
  <si>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</si>
  <si>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</si>
  <si>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</si>
  <si>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</si>
  <si>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</si>
  <si>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</si>
  <si>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</si>
  <si>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</si>
  <si>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</si>
  <si>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</si>
  <si>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</si>
  <si>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</si>
  <si>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</si>
  <si>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</si>
  <si>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</si>
  <si>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</si>
  <si>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</si>
  <si>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</si>
  <si>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</si>
  <si>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</si>
  <si>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</si>
  <si>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</si>
  <si>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</si>
  <si>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</si>
  <si>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</si>
  <si>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</si>
  <si>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</si>
  <si>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</si>
  <si>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</si>
  <si>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</si>
  <si>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</si>
  <si>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</si>
  <si>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</si>
  <si>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</si>
  <si>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</si>
  <si>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</si>
  <si>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</si>
  <si>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</si>
  <si>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</si>
  <si>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</si>
  <si>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</si>
  <si>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</si>
  <si>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</si>
  <si>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</si>
  <si>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</si>
  <si>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</si>
  <si>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</si>
  <si>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</si>
  <si>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</si>
  <si>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</si>
  <si>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</si>
  <si>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</si>
  <si>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</si>
  <si>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</si>
  <si>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</si>
  <si>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</si>
  <si>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</si>
  <si>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</si>
  <si>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</si>
  <si>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</si>
  <si>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</si>
  <si>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</si>
  <si>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</si>
  <si>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</si>
  <si>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</si>
  <si>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</si>
  <si>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</si>
  <si>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</si>
  <si>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</si>
  <si>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</si>
  <si>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</si>
  <si>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</si>
  <si>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</si>
  <si>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</si>
  <si>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</si>
  <si>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</si>
  <si>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</si>
  <si>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</si>
  <si>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</si>
  <si>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</si>
  <si>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</si>
  <si>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</si>
  <si>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</si>
  <si>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</si>
  <si>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</si>
  <si>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</si>
  <si>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</si>
  <si>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</si>
  <si>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</si>
  <si>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</si>
  <si>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</si>
  <si>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</si>
  <si>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</si>
  <si>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</si>
  <si>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</si>
  <si>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</si>
  <si>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</si>
  <si>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</si>
  <si>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</si>
  <si>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</si>
  <si>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</si>
  <si>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</si>
  <si>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</si>
  <si>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</si>
  <si>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</si>
  <si>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</si>
  <si>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</si>
  <si>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</si>
  <si>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</si>
  <si>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</si>
  <si>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</si>
  <si>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</si>
  <si>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</si>
  <si>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</si>
  <si>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</si>
  <si>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</si>
  <si>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</si>
  <si>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</si>
  <si>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</si>
  <si>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</si>
  <si>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</si>
  <si>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</si>
  <si>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</si>
  <si>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</si>
  <si>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</si>
  <si>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</si>
  <si>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</si>
  <si>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</si>
  <si>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</si>
  <si>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</si>
  <si>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</si>
  <si>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</si>
  <si>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</si>
  <si>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</si>
  <si>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</si>
  <si>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</si>
  <si>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</si>
  <si>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</si>
  <si>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</si>
  <si>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</si>
  <si>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</si>
  <si>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</si>
  <si>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</si>
  <si>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</si>
  <si>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</si>
  <si>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</si>
  <si>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</si>
  <si>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</si>
  <si>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</si>
  <si>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</si>
  <si>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</si>
  <si>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</si>
  <si>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</si>
  <si>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</si>
  <si>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</si>
  <si>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</si>
  <si>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</si>
  <si>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</si>
  <si>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</si>
  <si>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</si>
  <si>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</si>
  <si>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</si>
  <si>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</si>
  <si>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</si>
  <si>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</si>
  <si>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</si>
  <si>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</si>
  <si>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</si>
  <si>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</si>
  <si>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</si>
  <si>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</si>
  <si>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</si>
  <si>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</si>
  <si>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</si>
  <si>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</si>
  <si>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</si>
  <si>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</si>
  <si>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</si>
  <si>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</si>
  <si>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</si>
  <si>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</si>
  <si>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</si>
  <si>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</si>
  <si>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</si>
  <si>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</si>
  <si>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</si>
  <si>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</si>
  <si>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</si>
  <si>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</si>
  <si>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</si>
  <si>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</si>
  <si>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</si>
  <si>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</si>
  <si>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</si>
  <si>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</si>
  <si>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</si>
  <si>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</si>
  <si>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</si>
  <si>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</si>
  <si>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</si>
  <si>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</si>
  <si>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</si>
  <si>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</si>
  <si>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</si>
  <si>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</si>
  <si>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</si>
  <si>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</si>
  <si>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</si>
  <si>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</si>
  <si>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</si>
  <si>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</si>
  <si>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</si>
  <si>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</si>
  <si>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</si>
  <si>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</si>
  <si>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</si>
  <si>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</si>
  <si>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</si>
  <si>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</si>
  <si>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</si>
  <si>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</si>
  <si>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</si>
  <si>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</si>
  <si>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</si>
  <si>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</si>
  <si>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</si>
  <si>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</si>
  <si>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</si>
  <si>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</si>
  <si>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</si>
  <si>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</si>
  <si>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</si>
  <si>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</si>
  <si>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</si>
  <si>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</si>
  <si>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</si>
  <si>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</si>
  <si>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</si>
  <si>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</si>
  <si>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</si>
  <si>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</si>
  <si>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</si>
  <si>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</si>
  <si>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</si>
  <si>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</si>
  <si>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</si>
  <si>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</si>
  <si>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</si>
  <si>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</si>
  <si>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</si>
  <si>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</si>
  <si>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</si>
  <si>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</si>
  <si>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</si>
  <si>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</si>
  <si>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</si>
  <si>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</si>
  <si>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</si>
  <si>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</si>
  <si>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</si>
  <si>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</si>
  <si>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</si>
  <si>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</si>
  <si>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</si>
  <si>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</si>
  <si>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</si>
  <si>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</si>
  <si>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</si>
  <si>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</si>
  <si>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</si>
  <si>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</si>
  <si>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</si>
  <si>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</si>
  <si>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</si>
  <si>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</si>
  <si>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</si>
  <si>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</si>
  <si>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</si>
  <si>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</si>
  <si>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</si>
  <si>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</si>
  <si>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</si>
  <si>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</si>
  <si>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</si>
  <si>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</si>
  <si>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</si>
  <si>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</si>
  <si>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</si>
  <si>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</si>
  <si>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</si>
  <si>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</si>
  <si>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</si>
  <si>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</si>
  <si>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</si>
  <si>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</si>
  <si>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</si>
  <si>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</si>
  <si>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</si>
  <si>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</si>
  <si>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</si>
  <si>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</si>
  <si>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</si>
  <si>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</si>
  <si>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</si>
  <si>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</si>
  <si>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</si>
  <si>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</si>
  <si>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</si>
  <si>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</si>
  <si>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</si>
  <si>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</si>
  <si>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</si>
  <si>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</si>
  <si>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</si>
  <si>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</si>
  <si>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</si>
  <si>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</si>
  <si>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</si>
  <si>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</si>
  <si>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</si>
  <si>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</si>
  <si>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</si>
  <si>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</si>
  <si>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</si>
  <si>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</si>
  <si>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</si>
  <si>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</si>
  <si>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</si>
  <si>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</si>
  <si>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</si>
  <si>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</si>
  <si>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</si>
  <si>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</si>
  <si>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</si>
  <si>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</si>
  <si>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</si>
  <si>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</si>
  <si>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</si>
  <si>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</si>
  <si>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</si>
  <si>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</si>
  <si>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</si>
  <si>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</si>
  <si>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</si>
  <si>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</si>
  <si>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</si>
  <si>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</si>
  <si>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</si>
  <si>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</si>
  <si>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</si>
  <si>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</si>
  <si>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</si>
  <si>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</si>
  <si>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</si>
  <si>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</si>
  <si>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</si>
  <si>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</si>
  <si>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</si>
  <si>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</si>
  <si>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</si>
  <si>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</si>
  <si>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</si>
  <si>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</si>
  <si>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</si>
  <si>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</si>
  <si>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</si>
  <si>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</si>
  <si>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</si>
  <si>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</si>
  <si>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</si>
  <si>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</si>
  <si>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</si>
  <si>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</si>
  <si>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</si>
  <si>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</si>
  <si>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</si>
  <si>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</si>
  <si>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</si>
  <si>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</si>
  <si>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</si>
  <si>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</si>
  <si>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</si>
  <si>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</si>
  <si>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</si>
  <si>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</si>
  <si>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</si>
  <si>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</si>
  <si>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</si>
  <si>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</si>
  <si>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</si>
  <si>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</si>
  <si>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</si>
  <si>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</si>
  <si>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</si>
  <si>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</si>
  <si>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</si>
  <si>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</si>
  <si>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</si>
  <si>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</si>
  <si>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</si>
  <si>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</si>
  <si>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</si>
  <si>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</si>
  <si>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</si>
  <si>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</si>
  <si>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</si>
  <si>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</si>
  <si>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</si>
  <si>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</si>
  <si>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</si>
  <si>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</si>
  <si>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</si>
  <si>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</si>
  <si>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</si>
  <si>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</si>
  <si>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</si>
  <si>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</si>
  <si>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</si>
  <si>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</si>
  <si>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</si>
  <si>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</si>
  <si>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</si>
  <si>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</si>
  <si>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</si>
  <si>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</si>
  <si>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</si>
  <si>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</si>
  <si>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</si>
  <si>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</si>
  <si>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</si>
  <si>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</si>
  <si>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</si>
  <si>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</si>
  <si>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</si>
  <si>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</si>
  <si>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</si>
  <si>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</si>
  <si>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</si>
  <si>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</si>
  <si>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</si>
  <si>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</si>
  <si>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</si>
  <si>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</si>
  <si>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</si>
  <si>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</si>
  <si>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</si>
  <si>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</si>
  <si>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</si>
  <si>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</si>
  <si>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</si>
  <si>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</si>
  <si>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</si>
  <si>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</si>
  <si>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</si>
  <si>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</si>
  <si>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</si>
  <si>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</si>
  <si>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</si>
  <si>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</si>
  <si>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</si>
  <si>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</si>
  <si>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</si>
  <si>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</si>
  <si>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</si>
  <si>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</si>
  <si>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</si>
  <si>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</si>
  <si>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</si>
  <si>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</si>
  <si>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</si>
  <si>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</si>
  <si>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</si>
  <si>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</si>
  <si>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</si>
  <si>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</si>
  <si>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</si>
  <si>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</si>
  <si>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</si>
  <si>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</si>
  <si>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</si>
  <si>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</si>
  <si>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</si>
  <si>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</si>
  <si>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</si>
  <si>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</si>
  <si>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</si>
  <si>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</si>
  <si>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</si>
  <si>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</si>
  <si>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</si>
  <si>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</si>
  <si>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</si>
  <si>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</si>
  <si>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</si>
  <si>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</si>
  <si>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</si>
  <si>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</si>
  <si>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</si>
  <si>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</si>
  <si>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</si>
  <si>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</si>
  <si>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</si>
  <si>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</si>
  <si>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</si>
  <si>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</si>
  <si>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</si>
  <si>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</si>
  <si>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</si>
  <si>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</si>
  <si>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</si>
  <si>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</si>
  <si>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</si>
  <si>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</si>
  <si>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</si>
  <si>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</si>
  <si>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</si>
  <si>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</si>
  <si>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</si>
  <si>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</si>
  <si>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</si>
  <si>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</si>
  <si>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</si>
  <si>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</si>
  <si>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</si>
  <si>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</si>
  <si>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</si>
  <si>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</si>
  <si>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</si>
  <si>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</si>
  <si>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</si>
  <si>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</si>
  <si>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</si>
  <si>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</si>
  <si>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</si>
  <si>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</si>
  <si>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</si>
  <si>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</si>
  <si>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</si>
  <si>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</si>
  <si>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</si>
  <si>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</si>
  <si>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</si>
  <si>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</si>
  <si>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</si>
  <si>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</si>
  <si>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</si>
  <si>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</si>
  <si>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</si>
  <si>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</si>
  <si>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</si>
  <si>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</si>
  <si>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</si>
  <si>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</si>
  <si>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</si>
  <si>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</si>
  <si>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</si>
  <si>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</si>
  <si>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</si>
  <si>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</si>
  <si>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</si>
  <si>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</si>
  <si>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</si>
  <si>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</si>
  <si>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</si>
  <si>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</si>
  <si>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</si>
  <si>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</si>
  <si>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</si>
  <si>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</si>
  <si>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</si>
  <si>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</si>
  <si>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</si>
  <si>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</si>
  <si>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</si>
  <si>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</si>
  <si>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</si>
  <si>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</si>
  <si>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</si>
  <si>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</si>
  <si>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</si>
  <si>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</si>
  <si>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</si>
  <si>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</si>
  <si>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</si>
  <si>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</si>
  <si>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</si>
  <si>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</si>
  <si>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</si>
  <si>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</si>
  <si>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</si>
  <si>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</si>
  <si>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</si>
  <si>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</si>
  <si>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</si>
  <si>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</si>
  <si>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</si>
  <si>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</si>
  <si>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</si>
  <si>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</si>
  <si>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</si>
  <si>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</si>
  <si>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</si>
  <si>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</si>
  <si>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</si>
  <si>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</si>
  <si>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</si>
  <si>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</si>
  <si>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</si>
  <si>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</si>
  <si>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</si>
  <si>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</si>
  <si>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</si>
  <si>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</si>
  <si>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</si>
  <si>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</si>
  <si>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</si>
  <si>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</si>
  <si>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</si>
  <si>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</si>
  <si>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</si>
  <si>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</si>
  <si>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</si>
  <si>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</si>
  <si>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</si>
  <si>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</si>
  <si>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</si>
  <si>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</si>
  <si>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</si>
  <si>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</si>
  <si>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</si>
  <si>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</si>
  <si>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</si>
  <si>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</si>
  <si>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</si>
  <si>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</si>
  <si>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</si>
  <si>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</si>
  <si>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</si>
  <si>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</si>
  <si>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</si>
  <si>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</si>
  <si>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</si>
  <si>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</si>
  <si>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</si>
  <si>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</si>
  <si>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</si>
  <si>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</si>
  <si>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</si>
  <si>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</si>
  <si>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</si>
  <si>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</si>
  <si>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</si>
  <si>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</si>
  <si>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</si>
  <si>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</si>
  <si>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</si>
  <si>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</si>
  <si>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</si>
  <si>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</si>
  <si>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</si>
  <si>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</si>
  <si>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</si>
  <si>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</si>
  <si>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</si>
  <si>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</si>
  <si>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</si>
  <si>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</si>
  <si>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</si>
  <si>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</si>
  <si>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</si>
  <si>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</si>
  <si>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</si>
  <si>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</si>
  <si>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</si>
  <si>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</si>
  <si>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</si>
  <si>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</si>
  <si>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</si>
  <si>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</si>
  <si>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</si>
  <si>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</si>
  <si>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</si>
  <si>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</si>
  <si>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</si>
  <si>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</si>
  <si>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</si>
  <si>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</si>
  <si>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</si>
  <si>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</si>
  <si>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</si>
  <si>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</si>
  <si>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</si>
  <si>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</si>
  <si>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</si>
  <si>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</si>
  <si>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</si>
  <si>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</si>
  <si>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</si>
  <si>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</si>
  <si>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</si>
  <si>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</si>
  <si>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</si>
  <si>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</si>
  <si>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</si>
  <si>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</si>
  <si>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</si>
  <si>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</si>
  <si>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</si>
  <si>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</si>
  <si>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</si>
  <si>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</si>
  <si>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</si>
  <si>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</si>
  <si>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</si>
  <si>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</si>
  <si>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</si>
  <si>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</si>
  <si>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</si>
  <si>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</si>
  <si>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</si>
  <si>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</si>
  <si>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</si>
  <si>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</si>
  <si>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</si>
  <si>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</si>
  <si>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</si>
  <si>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</si>
  <si>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</si>
  <si>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</si>
  <si>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</si>
  <si>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</si>
  <si>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</si>
  <si>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</si>
  <si>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</si>
  <si>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</si>
  <si>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</si>
  <si>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</si>
  <si>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</si>
  <si>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</si>
  <si>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</si>
  <si>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</si>
  <si>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</si>
  <si>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</si>
  <si>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</si>
  <si>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</si>
  <si>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</si>
  <si>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</si>
  <si>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</si>
  <si>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</si>
  <si>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</si>
  <si>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</si>
  <si>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</si>
  <si>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</si>
  <si>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</si>
  <si>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</si>
  <si>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</si>
  <si>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</si>
  <si>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</si>
  <si>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</si>
  <si>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</si>
  <si>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</si>
  <si>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</si>
  <si>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</si>
  <si>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</si>
  <si>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</si>
  <si>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</si>
  <si>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</si>
  <si>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</si>
  <si>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</si>
  <si>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</si>
  <si>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</si>
  <si>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</si>
  <si>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</si>
  <si>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</si>
  <si>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</si>
  <si>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</si>
  <si>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</si>
  <si>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</si>
  <si>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</si>
  <si>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</si>
  <si>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</si>
  <si>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</si>
  <si>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</si>
  <si>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</si>
  <si>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</si>
  <si>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</si>
  <si>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</si>
  <si>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</si>
  <si>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</si>
  <si>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</si>
  <si>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</si>
  <si>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</si>
  <si>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</si>
  <si>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</si>
  <si>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</si>
  <si>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</si>
  <si>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</si>
  <si>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</si>
  <si>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</si>
  <si>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</si>
  <si>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</si>
  <si>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</si>
  <si>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</si>
  <si>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</si>
  <si>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</si>
  <si>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</si>
  <si>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</si>
  <si>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</si>
  <si>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</si>
  <si>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</si>
  <si>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</si>
  <si>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</si>
  <si>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</si>
  <si>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</si>
  <si>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</si>
  <si>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</si>
  <si>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</si>
  <si>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</si>
  <si>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</si>
  <si>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</si>
  <si>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</si>
  <si>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</si>
  <si>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</si>
  <si>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</si>
  <si>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</si>
  <si>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</si>
  <si>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</si>
  <si>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</si>
  <si>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</si>
  <si>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</si>
  <si>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</si>
  <si>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</si>
  <si>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</si>
  <si>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</si>
  <si>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</si>
  <si>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</si>
  <si>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</si>
  <si>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</si>
  <si>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</si>
  <si>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</si>
  <si>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</si>
  <si>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</si>
  <si>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</si>
  <si>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</si>
  <si>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</si>
  <si>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</si>
  <si>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</si>
  <si>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</si>
  <si>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</si>
  <si>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</si>
  <si>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</si>
  <si>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</si>
  <si>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</si>
  <si>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</si>
  <si>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</si>
  <si>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</si>
  <si>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</si>
  <si>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</si>
  <si>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</si>
  <si>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</si>
  <si>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</si>
  <si>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</si>
  <si>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</si>
  <si>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</si>
  <si>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</si>
  <si>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</si>
  <si>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</si>
  <si>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</si>
  <si>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</si>
  <si>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</si>
  <si>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</si>
  <si>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</si>
  <si>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</si>
  <si>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</si>
  <si>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</si>
  <si>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</si>
  <si>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</si>
  <si>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</si>
  <si>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</si>
  <si>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</si>
  <si>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</si>
  <si>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</si>
  <si>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</si>
  <si>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</si>
  <si>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</si>
  <si>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</si>
  <si>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</si>
  <si>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</si>
  <si>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</si>
  <si>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</si>
  <si>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</si>
  <si>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</si>
  <si>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</si>
  <si>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</si>
  <si>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</si>
  <si>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</si>
  <si>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</si>
  <si>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</si>
  <si>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</si>
  <si>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</si>
  <si>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</si>
  <si>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</si>
  <si>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</si>
  <si>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</si>
  <si>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</si>
  <si>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</si>
  <si>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</si>
  <si>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</si>
  <si>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</si>
  <si>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</si>
  <si>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</si>
  <si>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</si>
  <si>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</si>
  <si>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</si>
  <si>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</si>
  <si>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</si>
  <si>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</si>
  <si>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</si>
  <si>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</si>
  <si>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</si>
  <si>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</si>
  <si>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</si>
  <si>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</si>
  <si>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</si>
  <si>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</si>
  <si>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</si>
  <si>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</si>
  <si>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</si>
  <si>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</si>
  <si>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</si>
  <si>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</si>
  <si>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</si>
  <si>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</si>
  <si>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</si>
  <si>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</si>
  <si>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</si>
  <si>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</si>
  <si>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</si>
  <si>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</si>
  <si>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</si>
  <si>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</si>
  <si>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</si>
  <si>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</si>
  <si>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</si>
  <si>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</si>
  <si>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</si>
  <si>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</si>
  <si>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</si>
  <si>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</si>
  <si>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</si>
  <si>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</si>
  <si>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</si>
  <si>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</si>
  <si>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</si>
  <si>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</si>
  <si>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</si>
  <si>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</si>
  <si>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</si>
  <si>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</si>
  <si>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</si>
  <si>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</si>
  <si>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</si>
  <si>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</si>
  <si>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</si>
  <si>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</si>
  <si>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</si>
  <si>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</si>
  <si>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</si>
  <si>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</si>
  <si>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</si>
  <si>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</si>
  <si>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</si>
  <si>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</si>
  <si>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</si>
  <si>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</si>
  <si>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</si>
  <si>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</si>
  <si>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</si>
  <si>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</si>
  <si>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</si>
  <si>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</si>
  <si>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</si>
  <si>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</si>
  <si>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</si>
  <si>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</si>
  <si>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</si>
  <si>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</si>
  <si>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</si>
  <si>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</si>
  <si>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</si>
  <si>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</si>
  <si>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</si>
  <si>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</si>
  <si>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</si>
  <si>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</si>
  <si>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</si>
  <si>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</si>
  <si>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</si>
  <si>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</si>
  <si>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</si>
  <si>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</si>
  <si>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</si>
  <si>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</si>
  <si>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</si>
  <si>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</si>
  <si>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</si>
  <si>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</si>
  <si>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</si>
  <si>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</si>
  <si>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</si>
  <si>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</si>
  <si>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</si>
  <si>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</si>
  <si>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</si>
  <si>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</si>
  <si>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</si>
  <si>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</si>
  <si>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</si>
  <si>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</si>
  <si>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</si>
  <si>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</si>
  <si>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</si>
  <si>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</si>
  <si>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</si>
  <si>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</si>
  <si>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</si>
  <si>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</si>
  <si>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</si>
  <si>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</si>
  <si>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</si>
  <si>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</si>
  <si>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</si>
  <si>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</si>
  <si>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</si>
  <si>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</si>
  <si>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</si>
  <si>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</si>
  <si>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</si>
  <si>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</si>
  <si>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</si>
  <si>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</si>
  <si>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</si>
  <si>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</si>
  <si>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</si>
  <si>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</si>
  <si>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</si>
  <si>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</si>
  <si>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</si>
  <si>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</si>
  <si>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</si>
  <si>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</si>
  <si>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</si>
  <si>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</si>
  <si>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</si>
  <si>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</si>
  <si>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</si>
  <si>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</si>
  <si>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</si>
  <si>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</si>
  <si>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</si>
  <si>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</si>
  <si>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</si>
  <si>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</si>
  <si>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</si>
  <si>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</si>
  <si>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</si>
  <si>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</si>
  <si>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</si>
  <si>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</si>
  <si>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</si>
  <si>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</si>
  <si>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</si>
  <si>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</si>
  <si>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</si>
  <si>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</si>
  <si>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</si>
  <si>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</si>
  <si>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</si>
  <si>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</si>
  <si>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</si>
  <si>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</si>
  <si>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</si>
  <si>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</si>
  <si>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</si>
  <si>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</si>
  <si>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</si>
  <si>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</si>
  <si>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</si>
  <si>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</si>
  <si>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</si>
  <si>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</si>
  <si>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</si>
  <si>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</si>
  <si>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</si>
  <si>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</si>
  <si>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</si>
  <si>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</si>
  <si>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</si>
  <si>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</si>
  <si>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</si>
  <si>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</si>
  <si>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</si>
  <si>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</si>
  <si>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</si>
  <si>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</si>
  <si>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</si>
  <si>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</si>
  <si>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</si>
  <si>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</si>
  <si>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</si>
  <si>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</si>
  <si>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</si>
  <si>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</si>
  <si>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</si>
  <si>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</si>
  <si>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</si>
  <si>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</si>
  <si>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</si>
  <si>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</si>
  <si>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</si>
  <si>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</si>
  <si>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</si>
  <si>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</si>
  <si>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</si>
  <si>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</si>
  <si>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</si>
  <si>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</si>
  <si>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</si>
  <si>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</si>
  <si>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</si>
  <si>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</si>
  <si>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</si>
  <si>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</si>
  <si>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</si>
  <si>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</si>
  <si>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</si>
  <si>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</si>
  <si>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</si>
  <si>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</si>
  <si>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</si>
  <si>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</si>
  <si>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</si>
  <si>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</si>
  <si>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</si>
  <si>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</si>
  <si>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</si>
  <si>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</si>
  <si>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</si>
  <si>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</si>
  <si>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</si>
  <si>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</si>
  <si>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</si>
  <si>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</si>
  <si>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</si>
  <si>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</si>
  <si>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</si>
  <si>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</si>
  <si>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</si>
  <si>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</si>
  <si>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</si>
  <si>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</si>
  <si>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</si>
  <si>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</si>
  <si>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</si>
  <si>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</si>
  <si>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</si>
  <si>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</si>
  <si>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</si>
  <si>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</si>
  <si>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</si>
  <si>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</si>
  <si>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</si>
  <si>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</si>
  <si>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</si>
  <si>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</si>
  <si>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</si>
  <si>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</si>
  <si>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</si>
  <si>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</si>
  <si>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</si>
  <si>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</si>
  <si>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</si>
  <si>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</si>
  <si>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</si>
  <si>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</si>
  <si>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</si>
  <si>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</si>
  <si>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</si>
  <si>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</si>
  <si>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</si>
  <si>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</si>
  <si>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</si>
  <si>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</si>
  <si>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</si>
  <si>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</si>
  <si>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</si>
  <si>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</si>
  <si>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</si>
  <si>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</si>
  <si>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</si>
  <si>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</si>
  <si>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</si>
  <si>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</si>
  <si>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</si>
  <si>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</si>
  <si>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</si>
  <si>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</si>
  <si>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</si>
  <si>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</si>
  <si>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</si>
  <si>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</si>
  <si>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</si>
  <si>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</si>
  <si>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</si>
  <si>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</si>
  <si>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</si>
  <si>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</si>
  <si>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</si>
  <si>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</si>
  <si>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</si>
  <si>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</si>
  <si>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</si>
  <si>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</si>
  <si>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</si>
  <si>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</si>
  <si>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</si>
  <si>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</si>
  <si>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</si>
  <si>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</si>
  <si>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</si>
  <si>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</si>
  <si>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</si>
  <si>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</si>
  <si>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</si>
  <si>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</si>
  <si>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</si>
  <si>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</si>
  <si>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</si>
  <si>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</si>
  <si>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</si>
  <si>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</si>
  <si>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</si>
  <si>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</si>
  <si>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</si>
  <si>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</si>
  <si>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</si>
  <si>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</si>
  <si>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</si>
  <si>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</si>
  <si>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</si>
  <si>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</si>
  <si>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</si>
  <si>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</si>
  <si>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</si>
  <si>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</si>
  <si>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</si>
  <si>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</si>
  <si>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</si>
  <si>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</si>
  <si>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</si>
  <si>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</si>
  <si>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</si>
  <si>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</si>
  <si>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</si>
  <si>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</si>
  <si>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</si>
  <si>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</si>
  <si>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</si>
  <si>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</si>
  <si>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</si>
  <si>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</si>
  <si>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</si>
  <si>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</si>
  <si>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</si>
  <si>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</si>
  <si>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</si>
  <si>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</si>
  <si>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</si>
  <si>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</si>
  <si>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</si>
  <si>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</si>
  <si>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</si>
  <si>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</si>
  <si>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</si>
  <si>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</si>
  <si>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</si>
  <si>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</si>
  <si>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</si>
  <si>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</si>
  <si>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</si>
  <si>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</si>
  <si>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</si>
  <si>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</si>
  <si>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</si>
  <si>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</si>
  <si>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</si>
  <si>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</si>
  <si>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</si>
  <si>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</si>
  <si>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</si>
  <si>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</si>
  <si>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</si>
  <si>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</si>
  <si>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</si>
  <si>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</si>
  <si>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</si>
  <si>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</si>
  <si>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</si>
  <si>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</si>
  <si>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</si>
  <si>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</si>
  <si>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</si>
  <si>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</si>
  <si>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</si>
  <si>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</si>
  <si>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</si>
  <si>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</si>
  <si>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</si>
  <si>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</si>
  <si>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</si>
  <si>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</si>
  <si>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</si>
  <si>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</si>
  <si>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</si>
  <si>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</si>
  <si>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</si>
  <si>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</si>
  <si>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</si>
  <si>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</si>
  <si>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</si>
  <si>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</si>
  <si>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</si>
  <si>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</si>
  <si>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</si>
  <si>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</si>
  <si>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</si>
  <si>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</si>
  <si>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</si>
  <si>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</si>
  <si>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</si>
  <si>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</si>
  <si>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</si>
  <si>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</si>
  <si>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</si>
  <si>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</si>
  <si>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</si>
  <si>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</si>
  <si>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</si>
  <si>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</si>
  <si>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</si>
  <si>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</si>
  <si>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</si>
  <si>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</si>
  <si>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</si>
  <si>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</si>
  <si>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</si>
  <si>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</si>
  <si>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</si>
  <si>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</si>
  <si>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</si>
  <si>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</si>
  <si>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</si>
  <si>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</si>
  <si>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</si>
  <si>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</si>
  <si>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</si>
  <si>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</si>
  <si>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</si>
  <si>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</si>
  <si>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</si>
  <si>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</si>
  <si>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</si>
  <si>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</si>
  <si>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</si>
  <si>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</si>
  <si>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</si>
  <si>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</si>
  <si>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</si>
  <si>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</si>
  <si>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</si>
  <si>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</si>
  <si>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</si>
  <si>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</si>
  <si>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</si>
  <si>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</si>
  <si>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</si>
  <si>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</si>
  <si>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</si>
  <si>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</si>
  <si>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</si>
  <si>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</si>
  <si>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</si>
  <si>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</si>
  <si>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</si>
  <si>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</si>
  <si>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</si>
  <si>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</si>
  <si>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</si>
  <si>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</si>
  <si>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</si>
  <si>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</si>
  <si>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</si>
  <si>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</si>
  <si>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</si>
  <si>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</si>
  <si>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</si>
  <si>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</si>
  <si>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</si>
  <si>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</si>
  <si>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</si>
  <si>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</si>
  <si>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</si>
  <si>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</si>
  <si>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</si>
  <si>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</si>
  <si>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</si>
  <si>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</si>
  <si>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</si>
  <si>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</si>
  <si>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</si>
  <si>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</si>
  <si>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</si>
  <si>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</si>
  <si>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</si>
  <si>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</si>
  <si>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</si>
  <si>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</si>
  <si>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</si>
  <si>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</si>
  <si>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</si>
  <si>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</si>
  <si>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</si>
  <si>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</si>
  <si>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</si>
  <si>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</si>
  <si>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</si>
  <si>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</si>
  <si>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</si>
  <si>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</si>
  <si>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</si>
  <si>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</si>
  <si>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</si>
  <si>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</si>
  <si>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</si>
  <si>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</si>
  <si>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</si>
  <si>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</si>
  <si>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</si>
  <si>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</si>
  <si>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</si>
  <si>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</si>
  <si>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</si>
  <si>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</si>
  <si>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</si>
  <si>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</si>
  <si>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</si>
  <si>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</si>
  <si>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</si>
  <si>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</si>
  <si>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</si>
  <si>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</si>
  <si>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</si>
  <si>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</si>
  <si>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</si>
  <si>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</si>
  <si>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</si>
  <si>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</si>
  <si>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</si>
  <si>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</si>
  <si>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</si>
  <si>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</si>
  <si>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</si>
  <si>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</si>
  <si>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</si>
  <si>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</si>
  <si>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</si>
  <si>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</si>
  <si>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</si>
  <si>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</si>
  <si>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</si>
  <si>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</si>
  <si>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</si>
  <si>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</si>
  <si>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</si>
  <si>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</si>
  <si>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</si>
  <si>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</si>
  <si>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</si>
  <si>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</si>
  <si>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</si>
  <si>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</si>
  <si>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</si>
  <si>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</si>
  <si>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</si>
  <si>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</si>
  <si>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</si>
  <si>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</si>
  <si>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</si>
  <si>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</si>
  <si>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</si>
  <si>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</si>
  <si>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</si>
  <si>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</si>
  <si>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</si>
  <si>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</si>
  <si>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</si>
  <si>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</si>
  <si>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</si>
  <si>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</si>
  <si>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</si>
  <si>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</si>
  <si>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</si>
  <si>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</si>
  <si>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</si>
  <si>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</si>
  <si>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</si>
  <si>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</si>
  <si>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</si>
  <si>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</si>
  <si>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</si>
  <si>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</si>
  <si>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</si>
  <si>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</si>
  <si>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</si>
  <si>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</si>
  <si>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</si>
  <si>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</si>
  <si>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</si>
  <si>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</si>
  <si>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</si>
  <si>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</si>
  <si>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</si>
  <si>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</si>
  <si>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</si>
  <si>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</si>
  <si>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</si>
  <si>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</si>
  <si>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</si>
  <si>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</si>
  <si>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</si>
  <si>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</si>
  <si>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</si>
  <si>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</si>
  <si>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</si>
  <si>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</si>
  <si>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</si>
  <si>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</si>
  <si>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</si>
  <si>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</si>
  <si>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</si>
  <si>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</si>
  <si>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</si>
  <si>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</si>
  <si>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</si>
  <si>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</si>
  <si>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</si>
  <si>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</si>
  <si>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</si>
  <si>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</si>
  <si>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</si>
  <si>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</si>
  <si>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</si>
  <si>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</si>
  <si>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</si>
  <si>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</si>
  <si>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</si>
  <si>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</si>
  <si>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</si>
  <si>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</si>
  <si>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</si>
  <si>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</si>
  <si>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</si>
  <si>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</si>
  <si>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</si>
  <si>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</si>
  <si>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</si>
  <si>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</si>
  <si>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</si>
  <si>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</si>
  <si>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</si>
  <si>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</si>
  <si>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</si>
  <si>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</si>
  <si>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</si>
  <si>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</si>
  <si>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</si>
  <si>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</si>
  <si>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</si>
  <si>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</si>
  <si>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</si>
  <si>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</si>
  <si>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</si>
  <si>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</si>
  <si>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</si>
  <si>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</si>
  <si>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</si>
  <si>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</si>
  <si>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</si>
  <si>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</si>
  <si>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</si>
  <si>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</si>
  <si>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</si>
  <si>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</si>
  <si>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</si>
  <si>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</si>
  <si>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</si>
  <si>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</si>
  <si>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</si>
  <si>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</si>
  <si>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</si>
  <si>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</si>
  <si>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</si>
  <si>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</si>
  <si>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</si>
  <si>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</si>
  <si>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</si>
  <si>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</si>
  <si>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</si>
  <si>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</si>
  <si>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</si>
  <si>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</si>
  <si>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</si>
  <si>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</si>
  <si>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</si>
  <si>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</si>
  <si>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</si>
  <si>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</si>
  <si>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</si>
  <si>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</si>
  <si>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</si>
  <si>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</si>
  <si>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</si>
  <si>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</si>
  <si>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</si>
  <si>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</si>
  <si>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</si>
  <si>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</si>
  <si>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</si>
  <si>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</si>
  <si>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</si>
  <si>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</si>
  <si>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</si>
  <si>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</si>
  <si>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</si>
  <si>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</si>
  <si>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</si>
  <si>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</si>
  <si>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</si>
  <si>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</si>
  <si>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</si>
  <si>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</si>
  <si>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</si>
  <si>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</si>
  <si>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</si>
  <si>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</si>
  <si>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</si>
  <si>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</si>
  <si>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</si>
  <si>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</si>
  <si>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</si>
  <si>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</si>
  <si>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</si>
  <si>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</si>
  <si>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</si>
  <si>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</si>
  <si>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</si>
  <si>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</si>
  <si>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</si>
  <si>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</si>
  <si>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</si>
  <si>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</si>
  <si>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</si>
  <si>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</si>
  <si>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</si>
  <si>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</si>
  <si>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</si>
  <si>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</si>
  <si>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</si>
  <si>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</si>
  <si>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</si>
  <si>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</si>
  <si>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</si>
  <si>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</si>
  <si>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</si>
  <si>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</si>
  <si>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</si>
  <si>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</si>
  <si>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</si>
  <si>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</si>
  <si>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</si>
  <si>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</si>
  <si>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</si>
  <si>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</si>
  <si>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</si>
  <si>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</si>
  <si>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</si>
  <si>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</si>
  <si>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</si>
  <si>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</si>
  <si>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</si>
  <si>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</si>
  <si>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</si>
  <si>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</si>
  <si>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</si>
  <si>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</si>
  <si>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</si>
  <si>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</si>
  <si>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</si>
  <si>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</si>
  <si>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</si>
  <si>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</si>
  <si>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</si>
  <si>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</si>
  <si>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</si>
  <si>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</si>
  <si>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</si>
  <si>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</si>
  <si>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</si>
  <si>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</si>
  <si>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</si>
  <si>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</si>
  <si>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</si>
  <si>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</si>
  <si>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</si>
  <si>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</si>
  <si>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</si>
  <si>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</si>
  <si>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</si>
  <si>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</si>
  <si>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</si>
  <si>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</si>
  <si>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</si>
  <si>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</si>
  <si>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</si>
  <si>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</si>
  <si>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</si>
  <si>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</si>
  <si>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</si>
  <si>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</si>
  <si>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</si>
  <si>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</si>
  <si>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</si>
  <si>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</si>
  <si>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</si>
  <si>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</si>
  <si>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</si>
  <si>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</si>
  <si>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</si>
  <si>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</si>
  <si>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</si>
  <si>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</si>
  <si>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</si>
  <si>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</si>
  <si>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</si>
  <si>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</si>
  <si>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</si>
  <si>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</si>
  <si>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</si>
  <si>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</si>
  <si>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</si>
  <si>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</si>
  <si>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</si>
  <si>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</si>
  <si>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</si>
  <si>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</si>
  <si>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</si>
  <si>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</si>
  <si>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</si>
  <si>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</si>
  <si>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</si>
  <si>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</si>
  <si>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</si>
  <si>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</si>
  <si>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</si>
  <si>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</si>
  <si>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</si>
  <si>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</si>
  <si>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</si>
  <si>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</si>
  <si>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</si>
  <si>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</si>
  <si>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</si>
  <si>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</si>
  <si>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</si>
  <si>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</si>
  <si>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</si>
  <si>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</si>
  <si>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</si>
  <si>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</si>
  <si>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</si>
  <si>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</si>
  <si>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</si>
  <si>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</si>
  <si>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</si>
  <si>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</si>
  <si>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</si>
  <si>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</si>
  <si>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</si>
  <si>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</si>
  <si>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</si>
  <si>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</si>
  <si>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</si>
  <si>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</si>
  <si>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</si>
  <si>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</si>
  <si>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</si>
  <si>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</si>
  <si>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</si>
  <si>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</si>
  <si>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</si>
  <si>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</si>
  <si>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</si>
  <si>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</si>
  <si>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</si>
  <si>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</si>
  <si>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</si>
  <si>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</si>
  <si>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</si>
  <si>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</si>
  <si>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</si>
  <si>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</si>
  <si>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</si>
  <si>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</si>
  <si>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</si>
  <si>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</si>
  <si>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</si>
  <si>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</si>
  <si>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</si>
  <si>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</si>
  <si>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</si>
  <si>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</si>
  <si>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</si>
  <si>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</si>
  <si>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</si>
  <si>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</si>
  <si>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</si>
  <si>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</si>
  <si>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</si>
  <si>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</si>
  <si>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</si>
  <si>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</si>
  <si>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</si>
  <si>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</si>
  <si>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</si>
  <si>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</si>
  <si>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</si>
  <si>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</si>
  <si>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</si>
  <si>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</si>
  <si>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</si>
  <si>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</si>
  <si>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</si>
  <si>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</si>
  <si>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</si>
  <si>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</si>
  <si>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</si>
  <si>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</si>
  <si>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</si>
  <si>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</si>
  <si>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</si>
  <si>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</si>
  <si>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</si>
  <si>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</si>
  <si>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</si>
  <si>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</si>
  <si>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</si>
  <si>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</si>
  <si>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</si>
  <si>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</si>
  <si>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</si>
  <si>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</si>
  <si>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</si>
  <si>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</si>
  <si>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</si>
  <si>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</si>
  <si>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</si>
  <si>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</si>
  <si>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</si>
  <si>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</si>
  <si>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</si>
  <si>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</si>
  <si>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</si>
  <si>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</si>
  <si>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</si>
  <si>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</si>
  <si>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</si>
  <si>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</si>
  <si>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</si>
  <si>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</si>
  <si>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</si>
  <si>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</si>
  <si>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</si>
  <si>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</si>
  <si>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</si>
  <si>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</si>
  <si>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</si>
  <si>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</si>
  <si>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</si>
  <si>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</si>
  <si>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</si>
  <si>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</si>
  <si>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</si>
  <si>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</si>
  <si>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</si>
  <si>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</si>
  <si>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</si>
  <si>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</si>
  <si>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</si>
  <si>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</si>
  <si>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</si>
  <si>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</si>
  <si>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</si>
  <si>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</si>
  <si>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</si>
  <si>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</si>
  <si>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</si>
  <si>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</si>
  <si>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</si>
  <si>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</si>
  <si>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</si>
  <si>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</si>
  <si>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</si>
  <si>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</si>
  <si>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</si>
  <si>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</si>
  <si>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</si>
  <si>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</si>
  <si>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</si>
  <si>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</si>
  <si>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</si>
  <si>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</si>
  <si>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</si>
  <si>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</si>
  <si>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</si>
  <si>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</si>
  <si>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</si>
  <si>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</si>
  <si>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</si>
  <si>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</si>
  <si>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</si>
  <si>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</si>
  <si>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</si>
  <si>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</si>
  <si>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</si>
  <si>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</si>
  <si>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</si>
  <si>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</si>
  <si>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</si>
  <si>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</si>
  <si>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</si>
  <si>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</si>
  <si>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</si>
  <si>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</si>
  <si>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</si>
  <si>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</si>
  <si>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</si>
  <si>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</si>
  <si>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</si>
  <si>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</si>
  <si>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</si>
  <si>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</si>
  <si>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</si>
  <si>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</si>
  <si>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</si>
  <si>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</si>
  <si>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</si>
  <si>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</si>
  <si>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</si>
  <si>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</si>
  <si>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</si>
  <si>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</si>
  <si>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</si>
  <si>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</si>
  <si>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</si>
  <si>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</si>
  <si>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</si>
  <si>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</si>
  <si>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</si>
  <si>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</si>
  <si>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</si>
  <si>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</si>
  <si>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</si>
  <si>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</si>
  <si>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</si>
  <si>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</si>
  <si>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</si>
  <si>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</si>
  <si>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</si>
  <si>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</si>
  <si>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</si>
  <si>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</si>
  <si>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</si>
  <si>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</si>
  <si>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</si>
  <si>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</si>
  <si>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</si>
  <si>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</si>
  <si>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</si>
  <si>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</si>
  <si>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</si>
  <si>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</si>
  <si>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</si>
  <si>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</si>
  <si>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</si>
  <si>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</si>
  <si>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</si>
  <si>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</si>
  <si>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</si>
  <si>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</si>
  <si>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</si>
  <si>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</si>
  <si>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</si>
  <si>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</si>
  <si>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</si>
  <si>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</si>
  <si>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</si>
  <si>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</si>
  <si>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</si>
  <si>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</si>
  <si>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</si>
  <si>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</si>
  <si>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</si>
  <si>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</si>
  <si>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</si>
  <si>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</si>
  <si>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</si>
  <si>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</si>
  <si>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</si>
  <si>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</si>
  <si>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</si>
  <si>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</si>
  <si>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</si>
  <si>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</si>
  <si>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</si>
  <si>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</si>
  <si>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</si>
  <si>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</si>
  <si>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</si>
  <si>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</si>
  <si>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</si>
  <si>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</si>
  <si>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</si>
  <si>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</si>
  <si>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</si>
  <si>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</si>
  <si>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</si>
  <si>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</si>
  <si>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</si>
  <si>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</si>
  <si>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</si>
  <si>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</si>
  <si>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</si>
  <si>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</si>
  <si>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</si>
  <si>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</si>
  <si>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</si>
  <si>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</si>
  <si>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</si>
  <si>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</si>
  <si>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</si>
  <si>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</si>
  <si>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</si>
  <si>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</si>
  <si>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</si>
  <si>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</si>
  <si>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</si>
  <si>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</si>
  <si>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</si>
  <si>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</si>
  <si>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</si>
  <si>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</si>
  <si>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</si>
  <si>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</si>
  <si>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</si>
  <si>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</si>
  <si>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</si>
  <si>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</si>
  <si>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</si>
  <si>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</si>
  <si>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</si>
  <si>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</si>
  <si>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</si>
  <si>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</si>
  <si>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</si>
  <si>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</si>
  <si>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</si>
  <si>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</si>
  <si>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</si>
  <si>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</si>
  <si>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</si>
  <si>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</si>
  <si>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</si>
  <si>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</si>
  <si>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</si>
  <si>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</si>
  <si>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</si>
  <si>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</si>
  <si>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</si>
  <si>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</si>
  <si>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</si>
  <si>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</si>
  <si>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</si>
  <si>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</si>
  <si>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</si>
  <si>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</si>
  <si>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</si>
  <si>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</si>
  <si>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</si>
  <si>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</si>
  <si>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</si>
  <si>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</si>
  <si>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</si>
  <si>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</si>
  <si>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</si>
  <si>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</si>
  <si>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</si>
  <si>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</si>
  <si>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</si>
  <si>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</si>
  <si>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</si>
  <si>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</si>
  <si>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</si>
  <si>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</si>
  <si>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</si>
  <si>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</si>
  <si>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</si>
  <si>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</si>
  <si>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</si>
  <si>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</si>
  <si>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</si>
  <si>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</si>
  <si>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</si>
  <si>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</si>
  <si>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</si>
  <si>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</si>
  <si>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</si>
  <si>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</si>
  <si>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</si>
  <si>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</si>
  <si>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</si>
  <si>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</si>
  <si>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</si>
  <si>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</si>
  <si>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</si>
  <si>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</si>
  <si>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</si>
  <si>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</si>
  <si>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</si>
  <si>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</si>
  <si>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</si>
  <si>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</si>
  <si>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</si>
  <si>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</si>
  <si>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</si>
  <si>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</si>
  <si>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</si>
  <si>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</si>
  <si>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</si>
  <si>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</si>
  <si>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</si>
  <si>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</si>
  <si>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</si>
  <si>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</si>
  <si>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</si>
  <si>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</si>
  <si>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</si>
  <si>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</si>
  <si>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</si>
  <si>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</si>
  <si>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</si>
  <si>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</si>
  <si>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</si>
  <si>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</si>
  <si>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</si>
  <si>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</si>
  <si>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</si>
  <si>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</si>
  <si>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</si>
  <si>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</si>
  <si>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</si>
  <si>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</si>
  <si>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</si>
  <si>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</si>
  <si>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</si>
  <si>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</si>
  <si>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</si>
  <si>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</si>
  <si>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</si>
  <si>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</si>
  <si>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</si>
  <si>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</si>
  <si>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</si>
  <si>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</si>
  <si>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</si>
  <si>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</si>
  <si>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</si>
  <si>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</si>
  <si>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</si>
  <si>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</si>
  <si>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</si>
  <si>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</si>
  <si>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</si>
  <si>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</si>
  <si>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</si>
  <si>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</si>
  <si>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</si>
  <si>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</si>
  <si>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</si>
  <si>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</si>
  <si>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</si>
  <si>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</si>
  <si>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</si>
  <si>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</si>
  <si>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</si>
  <si>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</si>
  <si>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</si>
  <si>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</si>
  <si>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</si>
  <si>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</si>
  <si>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</si>
  <si>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</si>
  <si>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</si>
  <si>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</si>
  <si>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</si>
  <si>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</si>
  <si>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</si>
  <si>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</si>
  <si>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</si>
  <si>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</si>
  <si>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</si>
  <si>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</si>
  <si>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</si>
  <si>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</si>
  <si>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</si>
  <si>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</si>
  <si>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</si>
  <si>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</si>
  <si>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</si>
  <si>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</si>
  <si>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</si>
  <si>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</si>
  <si>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</si>
  <si>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</si>
  <si>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</si>
  <si>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</si>
  <si>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</si>
  <si>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</si>
  <si>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</si>
  <si>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</si>
  <si>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</si>
  <si>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</si>
  <si>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</si>
  <si>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</si>
  <si>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</si>
  <si>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</si>
  <si>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</si>
  <si>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</si>
  <si>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</si>
  <si>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</si>
  <si>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</si>
  <si>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</si>
  <si>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</si>
  <si>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</si>
  <si>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</si>
  <si>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</si>
  <si>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</si>
  <si>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</si>
  <si>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</si>
  <si>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</si>
  <si>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</si>
  <si>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</si>
  <si>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</si>
  <si>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</si>
  <si>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</si>
  <si>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</si>
  <si>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</si>
  <si>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</si>
  <si>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</si>
  <si>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</si>
  <si>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</si>
  <si>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</si>
  <si>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</si>
  <si>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</si>
  <si>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</si>
  <si>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</si>
  <si>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</si>
  <si>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</si>
  <si>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</si>
  <si>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</si>
  <si>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</si>
  <si>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</si>
  <si>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</si>
  <si>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</si>
  <si>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</si>
  <si>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</si>
  <si>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</si>
  <si>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</si>
  <si>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</si>
  <si>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</si>
  <si>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</si>
  <si>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</si>
  <si>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</si>
  <si>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</si>
  <si>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</si>
  <si>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</si>
  <si>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</si>
  <si>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</si>
  <si>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</si>
  <si>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</si>
  <si>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</si>
  <si>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</si>
  <si>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</si>
  <si>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</si>
  <si>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</si>
  <si>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</si>
  <si>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</si>
  <si>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</si>
  <si>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</si>
  <si>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</si>
  <si>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</si>
  <si>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</si>
  <si>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</si>
  <si>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</si>
  <si>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</si>
  <si>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</si>
  <si>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</si>
  <si>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</si>
  <si>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</si>
  <si>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</si>
  <si>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</si>
  <si>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</si>
  <si>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</si>
  <si>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</si>
  <si>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</si>
  <si>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</si>
  <si>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</si>
  <si>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</si>
  <si>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</si>
  <si>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</si>
  <si>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</si>
  <si>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</si>
  <si>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</si>
  <si>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</si>
  <si>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</si>
  <si>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</si>
  <si>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</si>
  <si>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</si>
  <si>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</si>
  <si>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</si>
  <si>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</si>
  <si>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</si>
  <si>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</si>
  <si>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</si>
  <si>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</si>
  <si>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</si>
  <si>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</si>
  <si>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</si>
  <si>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</si>
  <si>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</si>
  <si>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</si>
  <si>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</si>
  <si>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</si>
  <si>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</si>
  <si>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</si>
  <si>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</si>
  <si>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</si>
  <si>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</si>
  <si>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</si>
  <si>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</si>
  <si>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</si>
  <si>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</si>
  <si>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</si>
  <si>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</si>
  <si>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</si>
  <si>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</si>
  <si>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</si>
  <si>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</si>
  <si>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</si>
  <si>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</si>
  <si>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</si>
  <si>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</si>
  <si>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</si>
  <si>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</si>
  <si>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</si>
  <si>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</si>
  <si>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</si>
  <si>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</si>
  <si>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</si>
  <si>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</si>
  <si>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</si>
  <si>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</si>
  <si>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</si>
  <si>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</si>
  <si>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</si>
  <si>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</si>
  <si>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</si>
  <si>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</si>
  <si>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</si>
  <si>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</si>
  <si>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</si>
  <si>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</si>
  <si>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</si>
  <si>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</si>
  <si>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</si>
  <si>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</si>
  <si>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</si>
  <si>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</si>
  <si>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</si>
  <si>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</si>
  <si>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</si>
  <si>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</si>
  <si>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</si>
  <si>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</si>
  <si>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</si>
  <si>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</si>
  <si>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</si>
  <si>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</si>
  <si>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</si>
  <si>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</si>
  <si>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</si>
  <si>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</si>
  <si>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</si>
  <si>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</si>
  <si>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</si>
  <si>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</si>
  <si>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</si>
  <si>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</si>
  <si>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</si>
  <si>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</si>
  <si>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</si>
  <si>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</si>
  <si>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</si>
  <si>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</si>
  <si>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</si>
  <si>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</si>
  <si>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</si>
  <si>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</si>
  <si>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</si>
  <si>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</si>
  <si>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</si>
  <si>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</si>
  <si>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</si>
  <si>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</si>
  <si>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</si>
  <si>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</si>
  <si>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</si>
  <si>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</si>
  <si>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</si>
  <si>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</si>
  <si>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</si>
  <si>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</si>
  <si>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</si>
  <si>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</si>
  <si>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</si>
  <si>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</si>
  <si>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</si>
  <si>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</si>
  <si>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</si>
  <si>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</si>
  <si>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</si>
  <si>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</si>
  <si>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</si>
  <si>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</si>
  <si>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</si>
  <si>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</si>
  <si>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</si>
  <si>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</si>
  <si>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</si>
  <si>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</si>
  <si>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</si>
  <si>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</si>
  <si>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</si>
  <si>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</si>
  <si>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</si>
  <si>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</si>
  <si>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</si>
  <si>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</si>
  <si>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</si>
  <si>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</si>
  <si>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</si>
  <si>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</si>
  <si>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</si>
  <si>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</si>
  <si>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</si>
  <si>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</si>
  <si>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</si>
  <si>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</si>
  <si>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</si>
  <si>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</si>
  <si>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</si>
  <si>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</si>
  <si>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</si>
  <si>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</si>
  <si>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</si>
  <si>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</si>
  <si>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</si>
  <si>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</si>
  <si>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</si>
  <si>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</si>
  <si>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</si>
  <si>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</si>
  <si>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</si>
  <si>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</si>
  <si>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</si>
  <si>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</si>
  <si>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</si>
  <si>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</si>
  <si>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</si>
  <si>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</si>
  <si>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</si>
  <si>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</si>
  <si>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</si>
  <si>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</si>
  <si>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</si>
  <si>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</si>
  <si>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</si>
  <si>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</si>
  <si>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</si>
  <si>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</si>
  <si>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</si>
  <si>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</si>
  <si>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</si>
  <si>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</si>
  <si>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</si>
  <si>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</si>
  <si>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</si>
  <si>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</si>
  <si>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</si>
  <si>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</si>
  <si>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</si>
  <si>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</si>
  <si>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</si>
  <si>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</si>
  <si>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</si>
  <si>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</si>
  <si>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</si>
  <si>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</si>
  <si>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</si>
  <si>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</si>
  <si>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</si>
  <si>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</si>
  <si>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</si>
  <si>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</si>
  <si>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</si>
  <si>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</si>
  <si>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</si>
  <si>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</si>
  <si>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</si>
  <si>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</si>
  <si>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</si>
  <si>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</si>
  <si>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</si>
  <si>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</si>
  <si>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</si>
  <si>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</si>
  <si>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</si>
  <si>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</si>
  <si>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</si>
  <si>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</si>
  <si>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</si>
  <si>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</si>
  <si>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</si>
  <si>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</si>
  <si>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</si>
  <si>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</si>
  <si>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</si>
  <si>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</si>
  <si>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</si>
  <si>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</si>
  <si>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</si>
  <si>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</si>
  <si>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</si>
  <si>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</si>
  <si>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</si>
  <si>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</si>
  <si>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</si>
  <si>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</si>
  <si>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</si>
  <si>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</si>
  <si>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</si>
  <si>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</si>
  <si>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</si>
  <si>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</si>
  <si>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</si>
  <si>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</si>
  <si>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</si>
  <si>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</si>
  <si>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</si>
  <si>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</si>
  <si>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</si>
  <si>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</si>
  <si>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</si>
  <si>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</si>
  <si>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</si>
  <si>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</si>
  <si>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</si>
  <si>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</si>
  <si>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</si>
  <si>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</si>
  <si>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</si>
  <si>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</si>
  <si>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</si>
  <si>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</si>
  <si>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</si>
  <si>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</si>
  <si>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</si>
  <si>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</si>
  <si>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</si>
  <si>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</si>
  <si>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</si>
  <si>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</si>
  <si>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</si>
  <si>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</si>
  <si>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</si>
  <si>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</si>
  <si>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</si>
  <si>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</si>
  <si>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</si>
  <si>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</si>
  <si>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</si>
  <si>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</si>
  <si>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</si>
  <si>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</si>
  <si>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</si>
  <si>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</si>
  <si>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</si>
  <si>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</si>
  <si>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</si>
  <si>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</si>
  <si>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</si>
  <si>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</si>
  <si>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</si>
  <si>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</si>
  <si>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</si>
  <si>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</si>
  <si>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</si>
  <si>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</si>
  <si>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</si>
  <si>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</si>
  <si>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</si>
  <si>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</si>
  <si>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</si>
  <si>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</si>
  <si>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</si>
  <si>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</si>
  <si>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</si>
  <si>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</si>
  <si>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</si>
  <si>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</si>
  <si>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</si>
  <si>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</si>
  <si>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</si>
  <si>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</si>
  <si>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</si>
  <si>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</si>
  <si>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</si>
  <si>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</si>
  <si>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</si>
  <si>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</si>
  <si>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</si>
  <si>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</si>
  <si>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</si>
  <si>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</si>
  <si>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</si>
  <si>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</si>
  <si>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</si>
  <si>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</si>
  <si>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</si>
  <si>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</si>
  <si>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</si>
  <si>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</si>
  <si>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</si>
  <si>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</si>
  <si>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</si>
  <si>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</si>
  <si>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</si>
  <si>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</si>
  <si>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</si>
  <si>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</si>
  <si>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</si>
  <si>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</si>
  <si>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</si>
  <si>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</si>
  <si>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</si>
  <si>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</si>
  <si>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</si>
  <si>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</si>
  <si>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</si>
  <si>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</si>
  <si>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</si>
  <si>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</si>
  <si>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</si>
  <si>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</si>
  <si>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</si>
  <si>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</si>
  <si>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</si>
  <si>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</si>
  <si>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</si>
  <si>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</si>
  <si>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</si>
  <si>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</si>
  <si>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</si>
  <si>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</si>
  <si>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</si>
  <si>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</si>
  <si>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</si>
  <si>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</si>
  <si>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</si>
  <si>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</si>
  <si>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</si>
  <si>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</si>
  <si>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</si>
  <si>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</si>
  <si>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</si>
  <si>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</si>
  <si>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</si>
  <si>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</si>
  <si>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</si>
  <si>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</si>
  <si>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</si>
  <si>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</si>
  <si>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</si>
  <si>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</si>
  <si>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</si>
  <si>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</si>
  <si>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</si>
  <si>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</si>
  <si>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</si>
  <si>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</si>
  <si>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</si>
  <si>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</si>
  <si>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</si>
  <si>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</si>
  <si>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</si>
  <si>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</si>
  <si>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</si>
  <si>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</si>
  <si>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</si>
  <si>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</si>
  <si>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</si>
  <si>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</si>
  <si>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</si>
  <si>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</si>
  <si>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</si>
  <si>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</si>
  <si>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</si>
  <si>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</si>
  <si>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</si>
  <si>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</si>
  <si>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</si>
  <si>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</si>
  <si>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</si>
  <si>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</si>
  <si>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</si>
  <si>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</si>
  <si>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</si>
  <si>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</si>
  <si>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</si>
  <si>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</si>
  <si>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</si>
  <si>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</si>
  <si>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</si>
  <si>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</si>
  <si>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</si>
  <si>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</si>
  <si>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</si>
  <si>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</si>
  <si>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</si>
  <si>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</si>
  <si>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</si>
  <si>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</si>
  <si>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</si>
  <si>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</si>
  <si>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</si>
  <si>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</si>
  <si>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</si>
  <si>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</si>
  <si>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</si>
  <si>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</si>
  <si>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</si>
  <si>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</si>
  <si>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</si>
  <si>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</si>
  <si>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</si>
  <si>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</si>
  <si>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</si>
  <si>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</si>
  <si>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</si>
  <si>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</si>
  <si>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</si>
  <si>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</si>
  <si>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</si>
  <si>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</si>
  <si>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</si>
  <si>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</si>
  <si>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</si>
  <si>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</si>
  <si>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</si>
  <si>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</si>
  <si>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</si>
  <si>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</si>
  <si>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</si>
  <si>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</si>
  <si>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</si>
  <si>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</si>
  <si>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</si>
  <si>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</si>
  <si>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</si>
  <si>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</si>
  <si>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</si>
  <si>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</si>
  <si>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</si>
  <si>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</si>
  <si>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</si>
  <si>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</si>
  <si>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</si>
  <si>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</si>
  <si>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</si>
  <si>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</si>
  <si>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</si>
  <si>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</si>
  <si>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</si>
  <si>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</si>
  <si>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</si>
  <si>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</si>
  <si>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</si>
  <si>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</si>
  <si>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</si>
  <si>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</si>
  <si>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</si>
  <si>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</si>
  <si>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</si>
  <si>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</si>
  <si>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</si>
  <si>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</si>
  <si>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</si>
  <si>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</si>
  <si>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</si>
  <si>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</si>
  <si>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</si>
  <si>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</si>
  <si>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</si>
  <si>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</si>
  <si>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</si>
  <si>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</si>
  <si>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</si>
  <si>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</si>
  <si>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</si>
  <si>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</si>
  <si>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</si>
  <si>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</si>
  <si>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</si>
  <si>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</si>
  <si>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</si>
  <si>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</si>
  <si>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</si>
  <si>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</si>
  <si>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</si>
  <si>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</si>
  <si>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</si>
  <si>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</si>
  <si>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</si>
  <si>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</si>
  <si>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</si>
  <si>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</si>
  <si>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</si>
  <si>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</si>
  <si>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</si>
  <si>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</si>
  <si>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</si>
  <si>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</si>
  <si>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</si>
  <si>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</si>
  <si>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</si>
  <si>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</si>
  <si>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</si>
  <si>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</si>
  <si>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</si>
  <si>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</si>
  <si>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</si>
  <si>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</si>
  <si>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</si>
  <si>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</si>
  <si>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</si>
  <si>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</si>
  <si>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</si>
  <si>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</si>
  <si>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</si>
  <si>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</si>
  <si>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</si>
  <si>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</si>
  <si>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</si>
  <si>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</si>
  <si>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</si>
  <si>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</si>
  <si>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</si>
  <si>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</si>
  <si>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</si>
  <si>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</si>
  <si>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</si>
  <si>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</si>
  <si>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</si>
  <si>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</si>
  <si>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</si>
  <si>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</si>
  <si>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</si>
  <si>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</si>
  <si>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</si>
  <si>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</si>
  <si>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</si>
  <si>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</si>
  <si>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</si>
  <si>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</si>
  <si>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</si>
  <si>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</si>
  <si>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</si>
  <si>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</si>
  <si>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</si>
  <si>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</si>
  <si>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</si>
  <si>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</si>
  <si>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</si>
  <si>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</si>
  <si>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</si>
  <si>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</si>
  <si>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</si>
  <si>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</si>
  <si>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</si>
  <si>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</si>
  <si>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</si>
  <si>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</si>
  <si>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</si>
  <si>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</si>
  <si>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</si>
  <si>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</si>
  <si>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</si>
  <si>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</si>
  <si>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</si>
  <si>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</si>
  <si>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</si>
  <si>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</si>
  <si>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</si>
  <si>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</si>
  <si>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</si>
  <si>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</si>
  <si>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</si>
  <si>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</si>
  <si>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</si>
  <si>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</si>
  <si>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</si>
  <si>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</si>
  <si>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</si>
  <si>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</si>
  <si>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</si>
  <si>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</si>
  <si>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</si>
  <si>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</si>
  <si>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</si>
  <si>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</si>
  <si>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</si>
  <si>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</si>
  <si>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</si>
  <si>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</si>
  <si>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</si>
  <si>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</si>
  <si>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</si>
  <si>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</si>
  <si>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</si>
  <si>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</si>
  <si>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</si>
  <si>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</si>
  <si>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</si>
  <si>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</si>
  <si>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</si>
  <si>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</si>
  <si>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</si>
  <si>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</si>
  <si>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</si>
  <si>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</si>
  <si>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</si>
  <si>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</si>
  <si>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</si>
  <si>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</si>
  <si>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</si>
  <si>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</si>
  <si>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</si>
  <si>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</si>
  <si>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</si>
  <si>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</si>
  <si>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</si>
  <si>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</si>
  <si>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</si>
  <si>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</si>
  <si>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</si>
  <si>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</si>
  <si>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</si>
  <si>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</si>
  <si>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</si>
  <si>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</si>
  <si>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</si>
  <si>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</si>
  <si>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</si>
  <si>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</si>
  <si>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</si>
  <si>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</si>
  <si>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</si>
  <si>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</si>
  <si>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</si>
  <si>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</si>
  <si>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</si>
  <si>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</si>
  <si>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</si>
  <si>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</si>
  <si>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</si>
  <si>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</si>
  <si>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</si>
  <si>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</si>
  <si>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</si>
  <si>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</si>
  <si>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</si>
  <si>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</si>
  <si>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</si>
  <si>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</si>
  <si>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</si>
  <si>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</si>
  <si>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</si>
  <si>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</si>
  <si>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</si>
  <si>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</si>
  <si>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</si>
  <si>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</si>
  <si>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</si>
  <si>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</si>
  <si>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</si>
  <si>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</si>
  <si>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</si>
  <si>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</si>
  <si>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</si>
  <si>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</si>
  <si>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</si>
  <si>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</si>
  <si>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</si>
  <si>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</si>
  <si>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</si>
  <si>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</si>
  <si>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</si>
  <si>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</si>
  <si>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</si>
  <si>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</si>
  <si>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</si>
  <si>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</si>
  <si>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</si>
  <si>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</si>
  <si>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</si>
  <si>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</si>
  <si>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</si>
  <si>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</si>
  <si>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</si>
  <si>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</si>
  <si>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</si>
  <si>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</si>
  <si>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</si>
  <si>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</si>
  <si>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</si>
  <si>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</si>
  <si>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</si>
  <si>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</si>
  <si>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</si>
  <si>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</si>
  <si>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</si>
  <si>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</si>
  <si>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</si>
  <si>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</si>
  <si>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</si>
  <si>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</si>
  <si>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</si>
  <si>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</si>
  <si>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</si>
  <si>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</si>
  <si>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</si>
  <si>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</si>
  <si>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</si>
  <si>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</si>
  <si>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</si>
  <si>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</si>
  <si>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</si>
  <si>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 xml:space="preserve">Lolality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</si>
</sst>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8" formatCode="[$-14009]yyyy/mm/dd;@"/>
    <numFmt numFmtId="171"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71" fontId="0" fillId="0" borderId="0" xfId="0" applyNumberFormat="1"/>
    <xf numFmtId="0" fontId="0" fillId="0" borderId="0" xfId="0" pivotButton="1"/>
    <xf numFmtId="3" fontId="0" fillId="0" borderId="0" xfId="0" applyNumberFormat="1"/>
  </cellXfs>
  <cellStyles count="1">
    <cellStyle name="Normal" xfId="0" builtinId="0"/>
  </cellStyles>
  <dxfs count="4">
    <dxf>
      <fill>
        <patternFill>
          <bgColor theme="0"/>
        </patternFill>
      </fill>
    </dxf>
    <dxf>
      <fill>
        <patternFill>
          <bgColor rgb="FF552579"/>
        </patternFill>
      </fill>
    </dxf>
    <dxf>
      <font>
        <b/>
        <sz val="11"/>
        <color theme="1"/>
      </font>
      <fill>
        <patternFill>
          <bgColor theme="0"/>
        </patternFill>
      </fill>
    </dxf>
    <dxf>
      <font>
        <b val="0"/>
        <i val="0"/>
        <sz val="11"/>
        <name val="Calibri"/>
        <family val="2"/>
        <scheme val="minor"/>
      </font>
      <fill>
        <patternFill patternType="solid">
          <fgColor theme="0"/>
          <bgColor rgb="FF512373"/>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Slicer Style 1" pivot="0" table="0" count="8" xr9:uid="{47EA3ED6-1F2D-4F5B-A0BA-E77A4B11E806}">
      <tableStyleElement type="wholeTable" dxfId="1"/>
      <tableStyleElement type="headerRow" dxfId="0"/>
    </tableStyle>
    <tableStyle name="Timeline Style 1" pivot="0" table="0" count="8" xr9:uid="{FF70E4EE-D649-45F1-9476-2897B49BE7DA}">
      <tableStyleElement type="wholeTable" dxfId="3"/>
      <tableStyleElement type="headerRow" dxfId="2"/>
    </tableStyle>
  </tableStyles>
  <colors>
    <mruColors>
      <color rgb="FF512373"/>
      <color rgb="FF934BC9"/>
      <color rgb="FF3E1B59"/>
      <color rgb="FF481F67"/>
      <color rgb="FF461E64"/>
      <color rgb="FF552579"/>
      <color rgb="FF660066"/>
      <color rgb="FF3C1464"/>
      <color rgb="FF3C14A0"/>
      <color rgb="FFCDACEE"/>
    </mruColors>
  </colors>
  <extLst>
    <ext xmlns:x14="http://schemas.microsoft.com/office/spreadsheetml/2009/9/main" uri="{46F421CA-312F-682f-3DD2-61675219B42D}">
      <x14:dxfs count="6">
        <dxf>
          <fill>
            <patternFill>
              <bgColor theme="0"/>
            </patternFill>
          </fill>
        </dxf>
        <dxf>
          <fill>
            <patternFill>
              <bgColor theme="0"/>
            </patternFill>
          </fill>
        </dxf>
        <dxf>
          <fill>
            <patternFill>
              <bgColor theme="0"/>
            </patternFill>
          </fill>
        </dxf>
        <dxf>
          <fill>
            <patternFill>
              <bgColor theme="0"/>
            </patternFill>
          </fill>
        </dxf>
        <dxf>
          <fill>
            <patternFill>
              <bgColor theme="0" tint="-0.14996795556505021"/>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chemeClr val="accent1"/>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6C7-49FC-A361-2F3F9F57528F}"/>
            </c:ext>
          </c:extLst>
        </c:ser>
        <c:ser>
          <c:idx val="1"/>
          <c:order val="1"/>
          <c:tx>
            <c:strRef>
              <c:f>'Total sales'!$D$1:$D$2</c:f>
              <c:strCache>
                <c:ptCount val="1"/>
                <c:pt idx="0">
                  <c:v>Excelsa</c:v>
                </c:pt>
              </c:strCache>
            </c:strRef>
          </c:tx>
          <c:spPr>
            <a:ln w="28575" cap="rnd">
              <a:solidFill>
                <a:schemeClr val="accent2"/>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6C7-49FC-A361-2F3F9F57528F}"/>
            </c:ext>
          </c:extLst>
        </c:ser>
        <c:ser>
          <c:idx val="2"/>
          <c:order val="2"/>
          <c:tx>
            <c:strRef>
              <c:f>'Total sales'!$E$1:$E$2</c:f>
              <c:strCache>
                <c:ptCount val="1"/>
                <c:pt idx="0">
                  <c:v>Liberica</c:v>
                </c:pt>
              </c:strCache>
            </c:strRef>
          </c:tx>
          <c:spPr>
            <a:ln w="28575" cap="rnd">
              <a:solidFill>
                <a:srgbClr val="00206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6C7-49FC-A361-2F3F9F57528F}"/>
            </c:ext>
          </c:extLst>
        </c:ser>
        <c:ser>
          <c:idx val="3"/>
          <c:order val="3"/>
          <c:tx>
            <c:strRef>
              <c:f>'Total sales'!$F$1:$F$2</c:f>
              <c:strCache>
                <c:ptCount val="1"/>
                <c:pt idx="0">
                  <c:v>Robusta</c:v>
                </c:pt>
              </c:strCache>
            </c:strRef>
          </c:tx>
          <c:spPr>
            <a:ln w="28575" cap="rnd">
              <a:solidFill>
                <a:schemeClr val="accent4"/>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6C7-49FC-A361-2F3F9F57528F}"/>
            </c:ext>
          </c:extLst>
        </c:ser>
        <c:dLbls>
          <c:showLegendKey val="0"/>
          <c:showVal val="0"/>
          <c:showCatName val="0"/>
          <c:showSerName val="0"/>
          <c:showPercent val="0"/>
          <c:showBubbleSize val="0"/>
        </c:dLbls>
        <c:smooth val="0"/>
        <c:axId val="2056853183"/>
        <c:axId val="1920608127"/>
      </c:lineChart>
      <c:catAx>
        <c:axId val="205685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608127"/>
        <c:crosses val="autoZero"/>
        <c:auto val="1"/>
        <c:lblAlgn val="ctr"/>
        <c:lblOffset val="100"/>
        <c:noMultiLvlLbl val="0"/>
      </c:catAx>
      <c:valAx>
        <c:axId val="192060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85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orders.xlsx]Sales by country!PivotTable1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country'!$B$1</c:f>
              <c:strCache>
                <c:ptCount val="1"/>
                <c:pt idx="0">
                  <c:v>Total</c:v>
                </c:pt>
              </c:strCache>
            </c:strRef>
          </c:tx>
          <c:spPr>
            <a:solidFill>
              <a:schemeClr val="accent1"/>
            </a:solidFill>
            <a:ln>
              <a:noFill/>
            </a:ln>
            <a:effectLst/>
          </c:spPr>
          <c:invertIfNegative val="0"/>
          <c:cat>
            <c:strRef>
              <c:f>'Sales by country'!$A$2:$A$4</c:f>
              <c:strCache>
                <c:ptCount val="3"/>
                <c:pt idx="0">
                  <c:v>United Kingdom</c:v>
                </c:pt>
                <c:pt idx="1">
                  <c:v>Ireland</c:v>
                </c:pt>
                <c:pt idx="2">
                  <c:v>United States</c:v>
                </c:pt>
              </c:strCache>
            </c:strRef>
          </c:cat>
          <c:val>
            <c:numRef>
              <c:f>'Sales by country'!$B$2:$B$4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6CF-4C52-9D71-90F53A4EB9F8}"/>
            </c:ext>
          </c:extLst>
        </c:ser>
        <c:dLbls>
          <c:showLegendKey val="0"/>
          <c:showVal val="0"/>
          <c:showCatName val="0"/>
          <c:showSerName val="0"/>
          <c:showPercent val="0"/>
          <c:showBubbleSize val="0"/>
        </c:dLbls>
        <c:gapWidth val="182"/>
        <c:axId val="51590255"/>
        <c:axId val="49874399"/>
      </c:barChart>
      <c:catAx>
        <c:axId val="5159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4399"/>
        <c:crosses val="autoZero"/>
        <c:auto val="1"/>
        <c:lblAlgn val="ctr"/>
        <c:lblOffset val="100"/>
        <c:noMultiLvlLbl val="0"/>
      </c:catAx>
      <c:valAx>
        <c:axId val="49874399"/>
        <c:scaling>
          <c:orientation val="minMax"/>
        </c:scaling>
        <c:delete val="0"/>
        <c:axPos val="b"/>
        <c:majorGridlines>
          <c:spPr>
            <a:ln w="9525" cap="flat" cmpd="sng" algn="ctr">
              <a:solidFill>
                <a:srgbClr val="00206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orders.xlsx]Top5 coustomers!PivotTable1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coustomers'!$B$1</c:f>
              <c:strCache>
                <c:ptCount val="1"/>
                <c:pt idx="0">
                  <c:v>Total</c:v>
                </c:pt>
              </c:strCache>
            </c:strRef>
          </c:tx>
          <c:spPr>
            <a:solidFill>
              <a:schemeClr val="accent1"/>
            </a:solidFill>
            <a:ln>
              <a:noFill/>
            </a:ln>
            <a:effectLst/>
          </c:spPr>
          <c:invertIfNegative val="0"/>
          <c:cat>
            <c:strRef>
              <c:f>'Top5 coustomers'!$A$2:$A$6</c:f>
              <c:strCache>
                <c:ptCount val="5"/>
                <c:pt idx="0">
                  <c:v>Don Flintiff</c:v>
                </c:pt>
                <c:pt idx="1">
                  <c:v>Nealson Cuttler</c:v>
                </c:pt>
                <c:pt idx="2">
                  <c:v>Terri Farra</c:v>
                </c:pt>
                <c:pt idx="3">
                  <c:v>Brenn Dundredge</c:v>
                </c:pt>
                <c:pt idx="4">
                  <c:v>Allis Wilmore</c:v>
                </c:pt>
              </c:strCache>
            </c:strRef>
          </c:cat>
          <c:val>
            <c:numRef>
              <c:f>'Top5 coustomers'!$B$2:$B$6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8B5-4346-9FBB-ECE5A942AC6C}"/>
            </c:ext>
          </c:extLst>
        </c:ser>
        <c:dLbls>
          <c:showLegendKey val="0"/>
          <c:showVal val="0"/>
          <c:showCatName val="0"/>
          <c:showSerName val="0"/>
          <c:showPercent val="0"/>
          <c:showBubbleSize val="0"/>
        </c:dLbls>
        <c:gapWidth val="182"/>
        <c:axId val="326424031"/>
        <c:axId val="176139519"/>
      </c:barChart>
      <c:catAx>
        <c:axId val="326424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39519"/>
        <c:crosses val="autoZero"/>
        <c:auto val="1"/>
        <c:lblAlgn val="ctr"/>
        <c:lblOffset val="100"/>
        <c:noMultiLvlLbl val="0"/>
      </c:catAx>
      <c:valAx>
        <c:axId val="176139519"/>
        <c:scaling>
          <c:orientation val="minMax"/>
        </c:scaling>
        <c:delete val="0"/>
        <c:axPos val="b"/>
        <c:majorGridlines>
          <c:spPr>
            <a:ln w="9525" cap="flat" cmpd="sng" algn="ctr">
              <a:solidFill>
                <a:srgbClr val="00206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24031"/>
        <c:crosses val="autoZero"/>
        <c:crossBetween val="between"/>
      </c:valAx>
      <c:spPr>
        <a:solidFill>
          <a:srgbClr val="E2CF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orders.xlsx]Total sales!PivotTable1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chemeClr val="accent1"/>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F1-45BB-A032-E14AFC20DEAC}"/>
            </c:ext>
          </c:extLst>
        </c:ser>
        <c:ser>
          <c:idx val="1"/>
          <c:order val="1"/>
          <c:tx>
            <c:strRef>
              <c:f>'Total sales'!$D$1:$D$2</c:f>
              <c:strCache>
                <c:ptCount val="1"/>
                <c:pt idx="0">
                  <c:v>Excelsa</c:v>
                </c:pt>
              </c:strCache>
            </c:strRef>
          </c:tx>
          <c:spPr>
            <a:ln w="28575" cap="rnd">
              <a:solidFill>
                <a:schemeClr val="accent2"/>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F1-45BB-A032-E14AFC20DEAC}"/>
            </c:ext>
          </c:extLst>
        </c:ser>
        <c:ser>
          <c:idx val="2"/>
          <c:order val="2"/>
          <c:tx>
            <c:strRef>
              <c:f>'Total sales'!$E$1:$E$2</c:f>
              <c:strCache>
                <c:ptCount val="1"/>
                <c:pt idx="0">
                  <c:v>Liberica</c:v>
                </c:pt>
              </c:strCache>
            </c:strRef>
          </c:tx>
          <c:spPr>
            <a:ln w="28575" cap="rnd">
              <a:solidFill>
                <a:srgbClr val="00206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F1-45BB-A032-E14AFC20DEAC}"/>
            </c:ext>
          </c:extLst>
        </c:ser>
        <c:ser>
          <c:idx val="3"/>
          <c:order val="3"/>
          <c:tx>
            <c:strRef>
              <c:f>'Total sales'!$F$1:$F$2</c:f>
              <c:strCache>
                <c:ptCount val="1"/>
                <c:pt idx="0">
                  <c:v>Robusta</c:v>
                </c:pt>
              </c:strCache>
            </c:strRef>
          </c:tx>
          <c:spPr>
            <a:ln w="28575" cap="rnd">
              <a:solidFill>
                <a:schemeClr val="accent4"/>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F1-45BB-A032-E14AFC20DEAC}"/>
            </c:ext>
          </c:extLst>
        </c:ser>
        <c:dLbls>
          <c:showLegendKey val="0"/>
          <c:showVal val="0"/>
          <c:showCatName val="0"/>
          <c:showSerName val="0"/>
          <c:showPercent val="0"/>
          <c:showBubbleSize val="0"/>
        </c:dLbls>
        <c:smooth val="0"/>
        <c:axId val="2056853183"/>
        <c:axId val="1920608127"/>
      </c:lineChart>
      <c:catAx>
        <c:axId val="205685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608127"/>
        <c:crosses val="autoZero"/>
        <c:auto val="1"/>
        <c:lblAlgn val="ctr"/>
        <c:lblOffset val="100"/>
        <c:noMultiLvlLbl val="0"/>
      </c:catAx>
      <c:valAx>
        <c:axId val="192060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85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orders.xlsx]Sales by country!PivotTable1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country'!$B$1</c:f>
              <c:strCache>
                <c:ptCount val="1"/>
                <c:pt idx="0">
                  <c:v>Total</c:v>
                </c:pt>
              </c:strCache>
            </c:strRef>
          </c:tx>
          <c:spPr>
            <a:solidFill>
              <a:schemeClr val="accent1"/>
            </a:solidFill>
            <a:ln>
              <a:noFill/>
            </a:ln>
            <a:effectLst/>
          </c:spPr>
          <c:invertIfNegative val="0"/>
          <c:cat>
            <c:strRef>
              <c:f>'Sales by country'!$A$2:$A$4</c:f>
              <c:strCache>
                <c:ptCount val="3"/>
                <c:pt idx="0">
                  <c:v>United Kingdom</c:v>
                </c:pt>
                <c:pt idx="1">
                  <c:v>Ireland</c:v>
                </c:pt>
                <c:pt idx="2">
                  <c:v>United States</c:v>
                </c:pt>
              </c:strCache>
            </c:strRef>
          </c:cat>
          <c:val>
            <c:numRef>
              <c:f>'Sales by country'!$B$2:$B$4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968-457F-BB09-1554339C084C}"/>
            </c:ext>
          </c:extLst>
        </c:ser>
        <c:dLbls>
          <c:showLegendKey val="0"/>
          <c:showVal val="0"/>
          <c:showCatName val="0"/>
          <c:showSerName val="0"/>
          <c:showPercent val="0"/>
          <c:showBubbleSize val="0"/>
        </c:dLbls>
        <c:gapWidth val="182"/>
        <c:axId val="51590255"/>
        <c:axId val="49874399"/>
      </c:barChart>
      <c:catAx>
        <c:axId val="5159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4399"/>
        <c:crosses val="autoZero"/>
        <c:auto val="1"/>
        <c:lblAlgn val="ctr"/>
        <c:lblOffset val="100"/>
        <c:noMultiLvlLbl val="0"/>
      </c:catAx>
      <c:valAx>
        <c:axId val="49874399"/>
        <c:scaling>
          <c:orientation val="minMax"/>
        </c:scaling>
        <c:delete val="0"/>
        <c:axPos val="b"/>
        <c:majorGridlines>
          <c:spPr>
            <a:ln w="9525" cap="flat" cmpd="sng" algn="ctr">
              <a:solidFill>
                <a:srgbClr val="00206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orders.xlsx]Top5 coustomers!PivotTable1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coustomers'!$B$1</c:f>
              <c:strCache>
                <c:ptCount val="1"/>
                <c:pt idx="0">
                  <c:v>Total</c:v>
                </c:pt>
              </c:strCache>
            </c:strRef>
          </c:tx>
          <c:spPr>
            <a:solidFill>
              <a:schemeClr val="accent1"/>
            </a:solidFill>
            <a:ln>
              <a:noFill/>
            </a:ln>
            <a:effectLst/>
          </c:spPr>
          <c:invertIfNegative val="0"/>
          <c:cat>
            <c:strRef>
              <c:f>'Top5 coustomers'!$A$2:$A$6</c:f>
              <c:strCache>
                <c:ptCount val="5"/>
                <c:pt idx="0">
                  <c:v>Don Flintiff</c:v>
                </c:pt>
                <c:pt idx="1">
                  <c:v>Nealson Cuttler</c:v>
                </c:pt>
                <c:pt idx="2">
                  <c:v>Terri Farra</c:v>
                </c:pt>
                <c:pt idx="3">
                  <c:v>Brenn Dundredge</c:v>
                </c:pt>
                <c:pt idx="4">
                  <c:v>Allis Wilmore</c:v>
                </c:pt>
              </c:strCache>
            </c:strRef>
          </c:cat>
          <c:val>
            <c:numRef>
              <c:f>'Top5 coustomers'!$B$2:$B$6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1EC-47AC-9F68-EDA40C23669B}"/>
            </c:ext>
          </c:extLst>
        </c:ser>
        <c:dLbls>
          <c:showLegendKey val="0"/>
          <c:showVal val="0"/>
          <c:showCatName val="0"/>
          <c:showSerName val="0"/>
          <c:showPercent val="0"/>
          <c:showBubbleSize val="0"/>
        </c:dLbls>
        <c:gapWidth val="182"/>
        <c:axId val="326424031"/>
        <c:axId val="176139519"/>
      </c:barChart>
      <c:catAx>
        <c:axId val="326424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39519"/>
        <c:crosses val="autoZero"/>
        <c:auto val="1"/>
        <c:lblAlgn val="ctr"/>
        <c:lblOffset val="100"/>
        <c:noMultiLvlLbl val="0"/>
      </c:catAx>
      <c:valAx>
        <c:axId val="176139519"/>
        <c:scaling>
          <c:orientation val="minMax"/>
        </c:scaling>
        <c:delete val="0"/>
        <c:axPos val="b"/>
        <c:majorGridlines>
          <c:spPr>
            <a:ln w="9525" cap="flat" cmpd="sng" algn="ctr">
              <a:solidFill>
                <a:srgbClr val="00206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24031"/>
        <c:crosses val="autoZero"/>
        <c:crossBetween val="between"/>
      </c:valAx>
      <c:spPr>
        <a:solidFill>
          <a:srgbClr val="E2CF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243840</xdr:colOff>
      <xdr:row>0</xdr:row>
      <xdr:rowOff>99060</xdr:rowOff>
    </xdr:from>
    <xdr:to>
      <xdr:col>20</xdr:col>
      <xdr:colOff>594360</xdr:colOff>
      <xdr:row>5</xdr:row>
      <xdr:rowOff>99060</xdr:rowOff>
    </xdr:to>
    <xdr:sp macro="" textlink="">
      <xdr:nvSpPr>
        <xdr:cNvPr id="4" name="Rectangle 3">
          <a:extLst>
            <a:ext uri="{FF2B5EF4-FFF2-40B4-BE49-F238E27FC236}">
              <a16:creationId xmlns:a16="http://schemas.microsoft.com/office/drawing/2014/main" id="{A84F1399-1039-0083-1477-045D71633373}"/>
            </a:ext>
          </a:extLst>
        </xdr:cNvPr>
        <xdr:cNvSpPr/>
      </xdr:nvSpPr>
      <xdr:spPr>
        <a:xfrm>
          <a:off x="243840" y="99060"/>
          <a:ext cx="12542520" cy="914400"/>
        </a:xfrm>
        <a:prstGeom prst="rect">
          <a:avLst/>
        </a:prstGeom>
        <a:solidFill>
          <a:srgbClr val="512373"/>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aseline="0"/>
            <a:t> COFFEE SALES DASHBOARD</a:t>
          </a:r>
        </a:p>
        <a:p>
          <a:pPr algn="l"/>
          <a:r>
            <a:rPr lang="en-IN" sz="4400"/>
            <a:t> </a:t>
          </a:r>
        </a:p>
      </xdr:txBody>
    </xdr:sp>
    <xdr:clientData/>
  </xdr:twoCellAnchor>
  <xdr:twoCellAnchor>
    <xdr:from>
      <xdr:col>0</xdr:col>
      <xdr:colOff>286174</xdr:colOff>
      <xdr:row>14</xdr:row>
      <xdr:rowOff>74930</xdr:rowOff>
    </xdr:from>
    <xdr:to>
      <xdr:col>12</xdr:col>
      <xdr:colOff>548640</xdr:colOff>
      <xdr:row>37</xdr:row>
      <xdr:rowOff>129540</xdr:rowOff>
    </xdr:to>
    <xdr:graphicFrame macro="">
      <xdr:nvGraphicFramePr>
        <xdr:cNvPr id="5" name="Chart 4">
          <a:extLst>
            <a:ext uri="{FF2B5EF4-FFF2-40B4-BE49-F238E27FC236}">
              <a16:creationId xmlns:a16="http://schemas.microsoft.com/office/drawing/2014/main" id="{FD5E66B3-6420-405D-9299-F13D627B0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266700</xdr:colOff>
      <xdr:row>6</xdr:row>
      <xdr:rowOff>22860</xdr:rowOff>
    </xdr:from>
    <xdr:to>
      <xdr:col>14</xdr:col>
      <xdr:colOff>205740</xdr:colOff>
      <xdr:row>13</xdr:row>
      <xdr:rowOff>99907</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E839920D-D7B2-45C7-BBCE-3B9AF8EEDAB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66700" y="1120140"/>
              <a:ext cx="8473440" cy="13572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466514</xdr:colOff>
      <xdr:row>5</xdr:row>
      <xdr:rowOff>149013</xdr:rowOff>
    </xdr:from>
    <xdr:to>
      <xdr:col>17</xdr:col>
      <xdr:colOff>466514</xdr:colOff>
      <xdr:row>13</xdr:row>
      <xdr:rowOff>167640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6DB4598A-875D-462D-B22E-36688CFC818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000914" y="1063413"/>
              <a:ext cx="1828800" cy="1481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507155</xdr:colOff>
      <xdr:row>5</xdr:row>
      <xdr:rowOff>173567</xdr:rowOff>
    </xdr:from>
    <xdr:to>
      <xdr:col>20</xdr:col>
      <xdr:colOff>507155</xdr:colOff>
      <xdr:row>13</xdr:row>
      <xdr:rowOff>160020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2E6A7271-2770-41E9-874F-697D9964E5A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870355" y="1087967"/>
              <a:ext cx="1828800" cy="1449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45720</xdr:colOff>
      <xdr:row>14</xdr:row>
      <xdr:rowOff>68580</xdr:rowOff>
    </xdr:from>
    <xdr:to>
      <xdr:col>21</xdr:col>
      <xdr:colOff>441960</xdr:colOff>
      <xdr:row>24</xdr:row>
      <xdr:rowOff>175260</xdr:rowOff>
    </xdr:to>
    <xdr:graphicFrame macro="">
      <xdr:nvGraphicFramePr>
        <xdr:cNvPr id="9" name="Chart 8">
          <a:extLst>
            <a:ext uri="{FF2B5EF4-FFF2-40B4-BE49-F238E27FC236}">
              <a16:creationId xmlns:a16="http://schemas.microsoft.com/office/drawing/2014/main" id="{FF9BD0C4-AC70-4FA1-8E5E-67FBE3DB3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45720</xdr:colOff>
      <xdr:row>25</xdr:row>
      <xdr:rowOff>68580</xdr:rowOff>
    </xdr:from>
    <xdr:to>
      <xdr:col>21</xdr:col>
      <xdr:colOff>434340</xdr:colOff>
      <xdr:row>37</xdr:row>
      <xdr:rowOff>114300</xdr:rowOff>
    </xdr:to>
    <xdr:graphicFrame macro="">
      <xdr:nvGraphicFramePr>
        <xdr:cNvPr id="10" name="Chart 9">
          <a:extLst>
            <a:ext uri="{FF2B5EF4-FFF2-40B4-BE49-F238E27FC236}">
              <a16:creationId xmlns:a16="http://schemas.microsoft.com/office/drawing/2014/main" id="{1792DA17-3963-415E-AFF8-F9DCDD470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13</xdr:row>
      <xdr:rowOff>37676</xdr:rowOff>
    </xdr:from>
    <xdr:to>
      <xdr:col>16</xdr:col>
      <xdr:colOff>245534</xdr:colOff>
      <xdr:row>30</xdr:row>
      <xdr:rowOff>42333</xdr:rowOff>
    </xdr:to>
    <xdr:graphicFrame macro="">
      <xdr:nvGraphicFramePr>
        <xdr:cNvPr id="2" name="Chart 1">
          <a:extLst>
            <a:ext uri="{FF2B5EF4-FFF2-40B4-BE49-F238E27FC236}">
              <a16:creationId xmlns:a16="http://schemas.microsoft.com/office/drawing/2014/main" id="{8C7540B7-CD23-DD2D-B45C-A473188C5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590126</xdr:colOff>
      <xdr:row>5</xdr:row>
      <xdr:rowOff>20320</xdr:rowOff>
    </xdr:from>
    <xdr:to>
      <xdr:col>16</xdr:col>
      <xdr:colOff>101599</xdr:colOff>
      <xdr:row>12</xdr:row>
      <xdr:rowOff>73660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50E11D4-8854-203A-D52D-7C1670AAE53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90259" y="951653"/>
              <a:ext cx="5607473" cy="13572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485140</xdr:colOff>
      <xdr:row>19</xdr:row>
      <xdr:rowOff>83819</xdr:rowOff>
    </xdr:from>
    <xdr:to>
      <xdr:col>19</xdr:col>
      <xdr:colOff>485140</xdr:colOff>
      <xdr:row>27</xdr:row>
      <xdr:rowOff>16933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A6BFA73-3734-24B8-8812-12CEFFCD41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81273" y="3622886"/>
              <a:ext cx="1828800" cy="1423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457201</xdr:colOff>
      <xdr:row>11</xdr:row>
      <xdr:rowOff>165947</xdr:rowOff>
    </xdr:from>
    <xdr:to>
      <xdr:col>19</xdr:col>
      <xdr:colOff>457201</xdr:colOff>
      <xdr:row>18</xdr:row>
      <xdr:rowOff>67733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829CE00-A1C9-A4FB-B28A-4252ABEA61B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53334" y="2214880"/>
              <a:ext cx="1828800" cy="1205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516467</xdr:colOff>
      <xdr:row>7</xdr:row>
      <xdr:rowOff>16933</xdr:rowOff>
    </xdr:from>
    <xdr:to>
      <xdr:col>13</xdr:col>
      <xdr:colOff>254000</xdr:colOff>
      <xdr:row>21</xdr:row>
      <xdr:rowOff>152400</xdr:rowOff>
    </xdr:to>
    <xdr:graphicFrame macro="">
      <xdr:nvGraphicFramePr>
        <xdr:cNvPr id="6" name="Chart 5">
          <a:extLst>
            <a:ext uri="{FF2B5EF4-FFF2-40B4-BE49-F238E27FC236}">
              <a16:creationId xmlns:a16="http://schemas.microsoft.com/office/drawing/2014/main" id="{CD850F73-FC26-3137-5D0F-110239E74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101600</xdr:colOff>
      <xdr:row>4</xdr:row>
      <xdr:rowOff>169333</xdr:rowOff>
    </xdr:from>
    <xdr:to>
      <xdr:col>12</xdr:col>
      <xdr:colOff>448733</xdr:colOff>
      <xdr:row>19</xdr:row>
      <xdr:rowOff>118533</xdr:rowOff>
    </xdr:to>
    <xdr:graphicFrame macro="">
      <xdr:nvGraphicFramePr>
        <xdr:cNvPr id="3" name="Chart 2">
          <a:extLst>
            <a:ext uri="{FF2B5EF4-FFF2-40B4-BE49-F238E27FC236}">
              <a16:creationId xmlns:a16="http://schemas.microsoft.com/office/drawing/2014/main" id="{1297A096-51D6-780E-B167-9EF41ECD7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singh" refreshedDate="45279.335525462964" createdVersion="8" refreshedVersion="8" minRefreshableVersion="3" recordCount="1000" xr:uid="{5D0DE2E2-77A2-4D38-B8B6-5FED3C33F1EB}">
  <cacheSource type="worksheet">
    <worksheetSource ref="A1:O1001" sheet="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38504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n v="0"/>
    <x v="1"/>
    <s v="Exc"/>
    <s v="M"/>
    <x v="0"/>
    <n v="13.75"/>
    <n v="27.5"/>
    <x v="1"/>
    <x v="0"/>
  </r>
  <r>
    <s v="KAC-83089-793"/>
    <x v="2"/>
    <s v="23806-46781-OU"/>
    <s v="R-L-2.5"/>
    <n v="2"/>
    <x v="2"/>
    <n v="0"/>
    <x v="1"/>
    <s v="Rob"/>
    <s v="L"/>
    <x v="2"/>
    <n v="27.484999999999996"/>
    <n v="54.969999999999992"/>
    <x v="0"/>
    <x v="1"/>
  </r>
  <r>
    <s v="CVP-18956-553"/>
    <x v="3"/>
    <s v="86561-91660-RB"/>
    <s v="L-D-1"/>
    <n v="3"/>
    <x v="3"/>
    <n v="0"/>
    <x v="0"/>
    <s v="Lib"/>
    <s v="D"/>
    <x v="0"/>
    <n v="12.95"/>
    <n v="38.849999999999994"/>
    <x v="3"/>
    <x v="2"/>
  </r>
  <r>
    <s v="IPP-31994-879"/>
    <x v="4"/>
    <s v="65223-29612-CB"/>
    <s v="E-D-0.5"/>
    <n v="3"/>
    <x v="4"/>
    <s v="slobe6@nifty.com"/>
    <x v="0"/>
    <s v="Exc"/>
    <s v="D"/>
    <x v="1"/>
    <n v="7.29"/>
    <n v="21.87"/>
    <x v="1"/>
    <x v="2"/>
  </r>
  <r>
    <s v="SNZ-65340-705"/>
    <x v="5"/>
    <s v="21134-81676-FR"/>
    <s v="L-L-0.2"/>
    <n v="1"/>
    <x v="5"/>
    <n v="0"/>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n v="0"/>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n v="0"/>
    <x v="0"/>
    <s v="Lib"/>
    <s v="M"/>
    <x v="3"/>
    <n v="4.3650000000000002"/>
    <n v="21.825000000000003"/>
    <x v="3"/>
    <x v="0"/>
  </r>
  <r>
    <s v="WOQ-36015-429"/>
    <x v="24"/>
    <s v="51427-89175-QJ"/>
    <s v="A-D-0.5"/>
    <n v="6"/>
    <x v="27"/>
    <n v="0"/>
    <x v="0"/>
    <s v="Ara"/>
    <s v="D"/>
    <x v="1"/>
    <n v="5.97"/>
    <n v="35.82"/>
    <x v="2"/>
    <x v="2"/>
  </r>
  <r>
    <s v="WOQ-36015-429"/>
    <x v="24"/>
    <s v="51427-89175-QJ"/>
    <s v="L-M-0.5"/>
    <n v="6"/>
    <x v="27"/>
    <n v="0"/>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n v="0"/>
    <x v="0"/>
    <s v="Rob"/>
    <s v="M"/>
    <x v="0"/>
    <n v="9.9499999999999993"/>
    <n v="59.699999999999996"/>
    <x v="0"/>
    <x v="0"/>
  </r>
  <r>
    <s v="LUO-37559-016"/>
    <x v="32"/>
    <s v="21240-83132-SP"/>
    <s v="L-M-1"/>
    <n v="3"/>
    <x v="35"/>
    <n v="0"/>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n v="0"/>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n v="0"/>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n v="0"/>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n v="0"/>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n v="0"/>
    <x v="2"/>
    <s v="Rob"/>
    <s v="D"/>
    <x v="1"/>
    <n v="5.3699999999999992"/>
    <n v="26.849999999999994"/>
    <x v="0"/>
    <x v="2"/>
  </r>
  <r>
    <s v="EEJ-16185-108"/>
    <x v="53"/>
    <s v="65552-60476-KY"/>
    <s v="L-L-0.2"/>
    <n v="5"/>
    <x v="56"/>
    <n v="0"/>
    <x v="0"/>
    <s v="Lib"/>
    <s v="L"/>
    <x v="3"/>
    <n v="4.7549999999999999"/>
    <n v="23.774999999999999"/>
    <x v="3"/>
    <x v="1"/>
  </r>
  <r>
    <s v="RWR-77888-800"/>
    <x v="54"/>
    <s v="69904-02729-YS"/>
    <s v="A-M-0.5"/>
    <n v="1"/>
    <x v="57"/>
    <s v="adykes1r@eventbrite.com"/>
    <x v="0"/>
    <s v="Ara"/>
    <s v="M"/>
    <x v="1"/>
    <n v="6.75"/>
    <n v="6.75"/>
    <x v="2"/>
    <x v="0"/>
  </r>
  <r>
    <s v="LHN-75209-742"/>
    <x v="55"/>
    <s v="01433-04270-AX"/>
    <s v="R-M-0.5"/>
    <n v="6"/>
    <x v="58"/>
    <n v="0"/>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n v="0"/>
    <x v="0"/>
    <s v="Ara"/>
    <s v="M"/>
    <x v="2"/>
    <n v="25.874999999999996"/>
    <n v="77.624999999999986"/>
    <x v="2"/>
    <x v="0"/>
  </r>
  <r>
    <s v="LEF-83057-763"/>
    <x v="64"/>
    <s v="15395-90855-VB"/>
    <s v="L-M-0.2"/>
    <n v="5"/>
    <x v="67"/>
    <n v="0"/>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n v="0"/>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n v="0"/>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n v="0"/>
    <x v="1"/>
    <s v="Ara"/>
    <s v="L"/>
    <x v="0"/>
    <n v="12.95"/>
    <n v="51.8"/>
    <x v="2"/>
    <x v="1"/>
  </r>
  <r>
    <s v="ROV-87448-086"/>
    <x v="81"/>
    <s v="30381-64762-NG"/>
    <s v="A-M-2.5"/>
    <n v="4"/>
    <x v="84"/>
    <s v="agreenhead2j@dailymail.co.uk"/>
    <x v="0"/>
    <s v="Ara"/>
    <s v="M"/>
    <x v="2"/>
    <n v="25.874999999999996"/>
    <n v="103.49999999999999"/>
    <x v="2"/>
    <x v="0"/>
  </r>
  <r>
    <s v="DGY-35773-612"/>
    <x v="82"/>
    <s v="17503-27693-ZH"/>
    <s v="E-L-1"/>
    <n v="3"/>
    <x v="85"/>
    <n v="0"/>
    <x v="0"/>
    <s v="Exc"/>
    <s v="L"/>
    <x v="0"/>
    <n v="14.85"/>
    <n v="44.55"/>
    <x v="1"/>
    <x v="1"/>
  </r>
  <r>
    <s v="YWH-50638-556"/>
    <x v="83"/>
    <s v="89442-35633-HJ"/>
    <s v="E-L-0.5"/>
    <n v="4"/>
    <x v="86"/>
    <s v="elangcaster2l@spotify.com"/>
    <x v="2"/>
    <s v="Exc"/>
    <s v="L"/>
    <x v="1"/>
    <n v="8.91"/>
    <n v="35.64"/>
    <x v="1"/>
    <x v="1"/>
  </r>
  <r>
    <s v="ISL-11200-600"/>
    <x v="84"/>
    <s v="13654-85265-IL"/>
    <s v="A-D-0.2"/>
    <n v="6"/>
    <x v="87"/>
    <n v="0"/>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n v="0"/>
    <x v="1"/>
    <s v="Ara"/>
    <s v="D"/>
    <x v="3"/>
    <n v="2.9849999999999999"/>
    <n v="2.9849999999999999"/>
    <x v="2"/>
    <x v="2"/>
  </r>
  <r>
    <s v="DBC-44122-300"/>
    <x v="88"/>
    <s v="13366-78506-KP"/>
    <s v="L-M-0.2"/>
    <n v="3"/>
    <x v="92"/>
    <n v="0"/>
    <x v="0"/>
    <s v="Lib"/>
    <s v="M"/>
    <x v="3"/>
    <n v="4.3650000000000002"/>
    <n v="13.095000000000001"/>
    <x v="3"/>
    <x v="0"/>
  </r>
  <r>
    <s v="FJQ-60035-234"/>
    <x v="89"/>
    <s v="08847-29858-HN"/>
    <s v="A-L-0.2"/>
    <n v="2"/>
    <x v="93"/>
    <n v="0"/>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n v="0"/>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n v="0"/>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n v="0"/>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n v="0"/>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n v="0"/>
    <x v="1"/>
    <s v="Exc"/>
    <s v="L"/>
    <x v="2"/>
    <n v="34.154999999999994"/>
    <n v="102.46499999999997"/>
    <x v="1"/>
    <x v="1"/>
  </r>
  <r>
    <s v="PPP-78935-365"/>
    <x v="123"/>
    <s v="91074-60023-IP"/>
    <s v="E-D-1"/>
    <n v="4"/>
    <x v="129"/>
    <n v="0"/>
    <x v="0"/>
    <s v="Exc"/>
    <s v="D"/>
    <x v="0"/>
    <n v="12.15"/>
    <n v="48.6"/>
    <x v="1"/>
    <x v="2"/>
  </r>
  <r>
    <s v="JUO-34131-517"/>
    <x v="124"/>
    <s v="07972-83748-JI"/>
    <s v="L-D-1"/>
    <n v="6"/>
    <x v="130"/>
    <n v="0"/>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n v="0"/>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n v="0"/>
    <x v="0"/>
    <s v="Ara"/>
    <s v="M"/>
    <x v="2"/>
    <n v="25.874999999999996"/>
    <n v="51.749999999999993"/>
    <x v="2"/>
    <x v="0"/>
  </r>
  <r>
    <s v="AMT-40418-362"/>
    <x v="133"/>
    <s v="04513-76520-QO"/>
    <s v="L-D-1"/>
    <n v="1"/>
    <x v="140"/>
    <s v="jbalsillie46@princeton.edu"/>
    <x v="0"/>
    <s v="Lib"/>
    <s v="D"/>
    <x v="0"/>
    <n v="12.95"/>
    <n v="12.95"/>
    <x v="3"/>
    <x v="2"/>
  </r>
  <r>
    <s v="NFQ-23241-793"/>
    <x v="134"/>
    <s v="88446-59251-SQ"/>
    <s v="A-M-1"/>
    <n v="3"/>
    <x v="141"/>
    <n v="0"/>
    <x v="0"/>
    <s v="Ara"/>
    <s v="M"/>
    <x v="0"/>
    <n v="11.25"/>
    <n v="33.75"/>
    <x v="2"/>
    <x v="0"/>
  </r>
  <r>
    <s v="JQK-64922-985"/>
    <x v="113"/>
    <s v="23779-10274-KN"/>
    <s v="R-M-2.5"/>
    <n v="3"/>
    <x v="142"/>
    <s v="bleffek48@ning.com"/>
    <x v="0"/>
    <s v="Rob"/>
    <s v="M"/>
    <x v="2"/>
    <n v="22.884999999999998"/>
    <n v="68.655000000000001"/>
    <x v="0"/>
    <x v="0"/>
  </r>
  <r>
    <s v="YET-17732-678"/>
    <x v="135"/>
    <s v="57235-92842-DK"/>
    <s v="R-D-0.2"/>
    <n v="1"/>
    <x v="143"/>
    <n v="0"/>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n v="0"/>
    <x v="0"/>
    <s v="Rob"/>
    <s v="D"/>
    <x v="2"/>
    <n v="20.584999999999997"/>
    <n v="123.50999999999999"/>
    <x v="0"/>
    <x v="2"/>
  </r>
  <r>
    <s v="TME-59627-221"/>
    <x v="140"/>
    <s v="72282-40594-RX"/>
    <s v="L-L-2.5"/>
    <n v="6"/>
    <x v="149"/>
    <n v="0"/>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n v="0"/>
    <x v="0"/>
    <s v="Rob"/>
    <s v="D"/>
    <x v="0"/>
    <n v="8.9499999999999993"/>
    <n v="53.699999999999996"/>
    <x v="0"/>
    <x v="2"/>
  </r>
  <r>
    <s v="EIL-44855-309"/>
    <x v="147"/>
    <s v="59741-90220-OW"/>
    <s v="R-D-0.5"/>
    <n v="5"/>
    <x v="156"/>
    <n v="0"/>
    <x v="0"/>
    <s v="Rob"/>
    <s v="D"/>
    <x v="1"/>
    <n v="5.3699999999999992"/>
    <n v="26.849999999999994"/>
    <x v="0"/>
    <x v="2"/>
  </r>
  <r>
    <s v="HCA-87224-420"/>
    <x v="148"/>
    <s v="62682-27930-PD"/>
    <s v="E-M-0.5"/>
    <n v="5"/>
    <x v="157"/>
    <s v="tfero4n@comsenz.com"/>
    <x v="0"/>
    <s v="Exc"/>
    <s v="M"/>
    <x v="1"/>
    <n v="8.25"/>
    <n v="41.25"/>
    <x v="1"/>
    <x v="0"/>
  </r>
  <r>
    <s v="ABO-29054-365"/>
    <x v="149"/>
    <s v="00256-19905-YG"/>
    <s v="A-M-0.5"/>
    <n v="6"/>
    <x v="158"/>
    <n v="0"/>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n v="0"/>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n v="0"/>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n v="0"/>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n v="0"/>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n v="0"/>
    <x v="0"/>
    <s v="Exc"/>
    <s v="M"/>
    <x v="0"/>
    <n v="13.75"/>
    <n v="82.5"/>
    <x v="1"/>
    <x v="0"/>
  </r>
  <r>
    <s v="TJG-73587-353"/>
    <x v="175"/>
    <s v="24766-58139-GT"/>
    <s v="R-D-0.2"/>
    <n v="3"/>
    <x v="190"/>
    <n v="0"/>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n v="0"/>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n v="0"/>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n v="0"/>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n v="0"/>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n v="0"/>
    <x v="0"/>
    <s v="Ara"/>
    <s v="M"/>
    <x v="2"/>
    <n v="25.874999999999996"/>
    <n v="155.24999999999997"/>
    <x v="2"/>
    <x v="0"/>
  </r>
  <r>
    <s v="AHV-66988-037"/>
    <x v="208"/>
    <s v="12743-00952-KO"/>
    <s v="R-M-2.5"/>
    <n v="2"/>
    <x v="225"/>
    <n v="0"/>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n v="0"/>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n v="0"/>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n v="0"/>
    <x v="0"/>
    <s v="Lib"/>
    <s v="M"/>
    <x v="2"/>
    <n v="33.464999999999996"/>
    <n v="133.85999999999999"/>
    <x v="3"/>
    <x v="0"/>
  </r>
  <r>
    <s v="VZH-86274-142"/>
    <x v="226"/>
    <s v="53120-45532-KL"/>
    <s v="R-L-1"/>
    <n v="5"/>
    <x v="247"/>
    <n v="0"/>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n v="0"/>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n v="0"/>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n v="0"/>
    <x v="0"/>
    <s v="Exc"/>
    <s v="M"/>
    <x v="2"/>
    <n v="31.624999999999996"/>
    <n v="94.874999999999986"/>
    <x v="1"/>
    <x v="0"/>
  </r>
  <r>
    <s v="BYZ-39669-954"/>
    <x v="243"/>
    <s v="66408-53777-VE"/>
    <s v="L-L-2.5"/>
    <n v="1"/>
    <x v="267"/>
    <n v="0"/>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n v="0"/>
    <x v="1"/>
    <s v="Exc"/>
    <s v="M"/>
    <x v="1"/>
    <n v="8.25"/>
    <n v="8.25"/>
    <x v="1"/>
    <x v="0"/>
  </r>
  <r>
    <s v="DFK-35846-692"/>
    <x v="247"/>
    <s v="49612-33852-CN"/>
    <s v="R-D-0.2"/>
    <n v="5"/>
    <x v="271"/>
    <n v="0"/>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n v="0"/>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n v="0"/>
    <x v="0"/>
    <s v="Exc"/>
    <s v="L"/>
    <x v="0"/>
    <n v="14.85"/>
    <n v="44.55"/>
    <x v="1"/>
    <x v="1"/>
  </r>
  <r>
    <s v="ULM-49433-003"/>
    <x v="252"/>
    <s v="99421-80253-UI"/>
    <s v="E-M-1"/>
    <n v="2"/>
    <x v="277"/>
    <n v="0"/>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n v="0"/>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n v="0"/>
    <x v="0"/>
    <s v="Exc"/>
    <s v="M"/>
    <x v="0"/>
    <n v="13.75"/>
    <n v="13.75"/>
    <x v="1"/>
    <x v="0"/>
  </r>
  <r>
    <s v="IBW-87442-480"/>
    <x v="272"/>
    <s v="79814-23626-JR"/>
    <s v="A-L-2.5"/>
    <n v="1"/>
    <x v="305"/>
    <s v="tle91@epa.gov"/>
    <x v="0"/>
    <s v="Ara"/>
    <s v="L"/>
    <x v="2"/>
    <n v="29.784999999999997"/>
    <n v="29.784999999999997"/>
    <x v="2"/>
    <x v="1"/>
  </r>
  <r>
    <s v="DGZ-82537-477"/>
    <x v="252"/>
    <s v="43439-94003-DW"/>
    <s v="R-D-1"/>
    <n v="5"/>
    <x v="306"/>
    <n v="0"/>
    <x v="0"/>
    <s v="Rob"/>
    <s v="D"/>
    <x v="0"/>
    <n v="8.9499999999999993"/>
    <n v="44.75"/>
    <x v="0"/>
    <x v="2"/>
  </r>
  <r>
    <s v="LPS-39089-432"/>
    <x v="273"/>
    <s v="97655-45555-LI"/>
    <s v="R-D-1"/>
    <n v="5"/>
    <x v="307"/>
    <s v="balldridge93@yandex.ru"/>
    <x v="0"/>
    <s v="Rob"/>
    <s v="D"/>
    <x v="0"/>
    <n v="8.9499999999999993"/>
    <n v="44.75"/>
    <x v="0"/>
    <x v="2"/>
  </r>
  <r>
    <s v="MQU-86100-929"/>
    <x v="274"/>
    <s v="64418-01720-VW"/>
    <s v="L-L-0.5"/>
    <n v="4"/>
    <x v="308"/>
    <n v="0"/>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n v="0"/>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n v="0"/>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n v="0"/>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n v="0"/>
    <x v="0"/>
    <s v="Exc"/>
    <s v="D"/>
    <x v="1"/>
    <n v="7.29"/>
    <n v="36.450000000000003"/>
    <x v="1"/>
    <x v="2"/>
  </r>
  <r>
    <s v="UEB-09112-118"/>
    <x v="297"/>
    <s v="82718-93677-XO"/>
    <s v="A-M-0.5"/>
    <n v="4"/>
    <x v="329"/>
    <n v="0"/>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n v="0"/>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n v="0"/>
    <x v="0"/>
    <s v="Exc"/>
    <s v="D"/>
    <x v="1"/>
    <n v="7.29"/>
    <n v="43.74"/>
    <x v="1"/>
    <x v="2"/>
  </r>
  <r>
    <s v="DGL-29648-995"/>
    <x v="307"/>
    <s v="59367-30821-ZQ"/>
    <s v="L-M-0.2"/>
    <n v="2"/>
    <x v="342"/>
    <n v="0"/>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n v="0"/>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n v="0"/>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n v="0"/>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n v="0"/>
    <x v="0"/>
    <s v="Exc"/>
    <s v="L"/>
    <x v="1"/>
    <n v="8.91"/>
    <n v="53.46"/>
    <x v="1"/>
    <x v="1"/>
  </r>
  <r>
    <s v="UBW-50312-037"/>
    <x v="321"/>
    <s v="69503-12127-YD"/>
    <s v="A-L-2.5"/>
    <n v="4"/>
    <x v="358"/>
    <n v="0"/>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n v="0"/>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n v="0"/>
    <x v="1"/>
    <s v="Exc"/>
    <s v="M"/>
    <x v="1"/>
    <n v="8.25"/>
    <n v="49.5"/>
    <x v="1"/>
    <x v="0"/>
  </r>
  <r>
    <s v="WKL-27981-758"/>
    <x v="177"/>
    <s v="73699-93557-FZ"/>
    <s v="A-M-2.5"/>
    <n v="2"/>
    <x v="381"/>
    <s v="fmiellbc@spiegel.de"/>
    <x v="0"/>
    <s v="Ara"/>
    <s v="M"/>
    <x v="2"/>
    <n v="25.874999999999996"/>
    <n v="51.749999999999993"/>
    <x v="2"/>
    <x v="0"/>
  </r>
  <r>
    <s v="VRT-39834-265"/>
    <x v="341"/>
    <s v="86686-37462-CK"/>
    <s v="L-L-1"/>
    <n v="3"/>
    <x v="382"/>
    <n v="0"/>
    <x v="1"/>
    <s v="Lib"/>
    <s v="L"/>
    <x v="0"/>
    <n v="15.85"/>
    <n v="47.55"/>
    <x v="3"/>
    <x v="1"/>
  </r>
  <r>
    <s v="QTC-71005-730"/>
    <x v="342"/>
    <s v="14298-02150-KH"/>
    <s v="A-L-0.2"/>
    <n v="4"/>
    <x v="383"/>
    <n v="0"/>
    <x v="0"/>
    <s v="Ara"/>
    <s v="L"/>
    <x v="3"/>
    <n v="3.8849999999999998"/>
    <n v="15.54"/>
    <x v="2"/>
    <x v="1"/>
  </r>
  <r>
    <s v="TNX-09857-717"/>
    <x v="343"/>
    <s v="48675-07824-HJ"/>
    <s v="L-M-1"/>
    <n v="6"/>
    <x v="384"/>
    <n v="0"/>
    <x v="0"/>
    <s v="Lib"/>
    <s v="M"/>
    <x v="0"/>
    <n v="14.55"/>
    <n v="87.300000000000011"/>
    <x v="3"/>
    <x v="0"/>
  </r>
  <r>
    <s v="JZV-43874-185"/>
    <x v="344"/>
    <s v="18551-80943-YQ"/>
    <s v="A-M-1"/>
    <n v="5"/>
    <x v="385"/>
    <n v="0"/>
    <x v="0"/>
    <s v="Ara"/>
    <s v="M"/>
    <x v="0"/>
    <n v="11.25"/>
    <n v="56.25"/>
    <x v="2"/>
    <x v="0"/>
  </r>
  <r>
    <s v="ICF-17486-106"/>
    <x v="47"/>
    <s v="19196-09748-DB"/>
    <s v="L-L-2.5"/>
    <n v="1"/>
    <x v="386"/>
    <s v="wspringallbh@jugem.jp"/>
    <x v="0"/>
    <s v="Lib"/>
    <s v="L"/>
    <x v="2"/>
    <n v="36.454999999999998"/>
    <n v="36.454999999999998"/>
    <x v="3"/>
    <x v="1"/>
  </r>
  <r>
    <s v="BMK-49520-383"/>
    <x v="345"/>
    <s v="72233-08665-IP"/>
    <s v="R-L-0.2"/>
    <n v="3"/>
    <x v="387"/>
    <n v="0"/>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n v="0"/>
    <x v="0"/>
    <s v="Ara"/>
    <s v="L"/>
    <x v="1"/>
    <n v="7.77"/>
    <n v="23.31"/>
    <x v="2"/>
    <x v="1"/>
  </r>
  <r>
    <s v="KJJ-12573-591"/>
    <x v="347"/>
    <s v="12997-41076-FQ"/>
    <s v="A-L-2.5"/>
    <n v="1"/>
    <x v="390"/>
    <n v="0"/>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n v="0"/>
    <x v="0"/>
    <s v="Ara"/>
    <s v="D"/>
    <x v="1"/>
    <n v="5.97"/>
    <n v="29.849999999999998"/>
    <x v="2"/>
    <x v="2"/>
  </r>
  <r>
    <s v="CYH-53243-218"/>
    <x v="237"/>
    <s v="88167-57964-PH"/>
    <s v="R-M-0.5"/>
    <n v="3"/>
    <x v="394"/>
    <n v="0"/>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n v="0"/>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n v="0"/>
    <x v="0"/>
    <s v="Ara"/>
    <s v="M"/>
    <x v="0"/>
    <n v="11.25"/>
    <n v="22.5"/>
    <x v="2"/>
    <x v="0"/>
  </r>
  <r>
    <s v="XEY-48929-474"/>
    <x v="204"/>
    <s v="21889-94615-WT"/>
    <s v="L-M-2.5"/>
    <n v="6"/>
    <x v="403"/>
    <s v="lrignoldc1@miibeian.gov.cn"/>
    <x v="0"/>
    <s v="Lib"/>
    <s v="M"/>
    <x v="2"/>
    <n v="33.464999999999996"/>
    <n v="200.78999999999996"/>
    <x v="3"/>
    <x v="0"/>
  </r>
  <r>
    <s v="SQT-07286-736"/>
    <x v="356"/>
    <s v="87726-16941-QW"/>
    <s v="A-M-1"/>
    <n v="6"/>
    <x v="404"/>
    <n v="0"/>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n v="0"/>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n v="0"/>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n v="0"/>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n v="0"/>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n v="0"/>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n v="0"/>
    <x v="1"/>
    <s v="Rob"/>
    <s v="D"/>
    <x v="3"/>
    <n v="2.6849999999999996"/>
    <n v="8.0549999999999997"/>
    <x v="0"/>
    <x v="2"/>
  </r>
  <r>
    <s v="JIG-27636-870"/>
    <x v="402"/>
    <s v="67204-04870-LG"/>
    <s v="R-L-1"/>
    <n v="4"/>
    <x v="466"/>
    <n v="0"/>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n v="0"/>
    <x v="0"/>
    <s v="Rob"/>
    <s v="D"/>
    <x v="2"/>
    <n v="20.584999999999997"/>
    <n v="102.92499999999998"/>
    <x v="0"/>
    <x v="2"/>
  </r>
  <r>
    <s v="DGC-21813-731"/>
    <x v="127"/>
    <s v="43606-83072-OA"/>
    <s v="L-D-0.2"/>
    <n v="2"/>
    <x v="479"/>
    <n v="0"/>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n v="0"/>
    <x v="0"/>
    <s v="Lib"/>
    <s v="L"/>
    <x v="2"/>
    <n v="36.454999999999998"/>
    <n v="72.91"/>
    <x v="3"/>
    <x v="1"/>
  </r>
  <r>
    <s v="ITR-54735-364"/>
    <x v="416"/>
    <s v="92599-58687-CS"/>
    <s v="R-D-0.2"/>
    <n v="5"/>
    <x v="485"/>
    <n v="0"/>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n v="0"/>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n v="0"/>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n v="0"/>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n v="0"/>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n v="0"/>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n v="0"/>
    <x v="0"/>
    <s v="Lib"/>
    <s v="D"/>
    <x v="3"/>
    <n v="3.8849999999999998"/>
    <n v="15.54"/>
    <x v="3"/>
    <x v="2"/>
  </r>
  <r>
    <s v="ICC-73030-502"/>
    <x v="435"/>
    <s v="59480-02795-IU"/>
    <s v="A-L-1"/>
    <n v="3"/>
    <x v="516"/>
    <s v="raynoldfj@ustream.tv"/>
    <x v="0"/>
    <s v="Ara"/>
    <s v="L"/>
    <x v="0"/>
    <n v="12.95"/>
    <n v="38.849999999999994"/>
    <x v="2"/>
    <x v="1"/>
  </r>
  <r>
    <s v="ADP-04506-084"/>
    <x v="436"/>
    <s v="61809-87758-LJ"/>
    <s v="E-M-2.5"/>
    <n v="6"/>
    <x v="517"/>
    <n v="0"/>
    <x v="0"/>
    <s v="Exc"/>
    <s v="M"/>
    <x v="2"/>
    <n v="31.624999999999996"/>
    <n v="189.74999999999997"/>
    <x v="1"/>
    <x v="0"/>
  </r>
  <r>
    <s v="PNU-22150-408"/>
    <x v="437"/>
    <s v="77408-43873-RS"/>
    <s v="A-D-0.2"/>
    <n v="6"/>
    <x v="518"/>
    <n v="0"/>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n v="0"/>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n v="0"/>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n v="0"/>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n v="0"/>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n v="0"/>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n v="0"/>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n v="0"/>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n v="0"/>
    <x v="1"/>
    <s v="Ara"/>
    <s v="M"/>
    <x v="3"/>
    <n v="3.375"/>
    <n v="13.5"/>
    <x v="2"/>
    <x v="0"/>
  </r>
  <r>
    <s v="DYP-74337-787"/>
    <x v="431"/>
    <s v="41486-52502-QQ"/>
    <s v="R-M-0.5"/>
    <n v="1"/>
    <x v="565"/>
    <n v="0"/>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n v="0"/>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n v="0"/>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n v="0"/>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n v="0"/>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n v="0"/>
    <x v="0"/>
    <s v="Lib"/>
    <s v="D"/>
    <x v="2"/>
    <n v="29.784999999999997"/>
    <n v="119.13999999999999"/>
    <x v="3"/>
    <x v="2"/>
  </r>
  <r>
    <s v="EZL-27919-704"/>
    <x v="481"/>
    <s v="49480-85909-DG"/>
    <s v="L-L-0.5"/>
    <n v="5"/>
    <x v="621"/>
    <n v="0"/>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n v="0"/>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n v="0"/>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n v="0"/>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n v="0"/>
    <x v="1"/>
    <s v="Lib"/>
    <s v="D"/>
    <x v="2"/>
    <n v="29.784999999999997"/>
    <n v="119.13999999999999"/>
    <x v="3"/>
    <x v="2"/>
  </r>
  <r>
    <s v="CWT-27056-328"/>
    <x v="531"/>
    <s v="18570-80998-ZS"/>
    <s v="E-D-0.2"/>
    <n v="6"/>
    <x v="648"/>
    <n v="0"/>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n v="0"/>
    <x v="1"/>
    <s v="Lib"/>
    <s v="D"/>
    <x v="0"/>
    <n v="12.95"/>
    <n v="25.9"/>
    <x v="3"/>
    <x v="2"/>
  </r>
  <r>
    <s v="BLI-21697-702"/>
    <x v="534"/>
    <s v="21141-12455-VB"/>
    <s v="A-M-0.5"/>
    <n v="2"/>
    <x v="652"/>
    <s v="sdejo@newsvine.com"/>
    <x v="0"/>
    <s v="Ara"/>
    <s v="M"/>
    <x v="1"/>
    <n v="6.75"/>
    <n v="13.5"/>
    <x v="2"/>
    <x v="0"/>
  </r>
  <r>
    <s v="KFJ-46568-890"/>
    <x v="535"/>
    <s v="71003-85639-HB"/>
    <s v="E-L-0.5"/>
    <n v="2"/>
    <x v="653"/>
    <n v="0"/>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n v="0"/>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n v="0"/>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n v="0"/>
    <x v="0"/>
    <s v="Ara"/>
    <s v="M"/>
    <x v="3"/>
    <n v="3.375"/>
    <n v="6.75"/>
    <x v="2"/>
    <x v="0"/>
  </r>
  <r>
    <s v="ATY-28980-884"/>
    <x v="117"/>
    <s v="50705-17295-NK"/>
    <s v="A-L-0.2"/>
    <n v="6"/>
    <x v="668"/>
    <s v="caleixok5@globo.com"/>
    <x v="0"/>
    <s v="Ara"/>
    <s v="L"/>
    <x v="3"/>
    <n v="3.8849999999999998"/>
    <n v="23.31"/>
    <x v="2"/>
    <x v="1"/>
  </r>
  <r>
    <s v="SWP-88281-918"/>
    <x v="543"/>
    <s v="77657-61366-FY"/>
    <s v="L-L-2.5"/>
    <n v="4"/>
    <x v="669"/>
    <n v="0"/>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n v="0"/>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n v="0"/>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n v="0"/>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n v="0"/>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n v="0"/>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n v="0"/>
    <x v="0"/>
    <s v="Exc"/>
    <s v="M"/>
    <x v="0"/>
    <n v="13.75"/>
    <n v="82.5"/>
    <x v="1"/>
    <x v="0"/>
  </r>
  <r>
    <s v="BZE-96093-118"/>
    <x v="91"/>
    <s v="43452-18035-DH"/>
    <s v="L-M-0.2"/>
    <n v="2"/>
    <x v="711"/>
    <s v="afilipczaklh@ning.com"/>
    <x v="1"/>
    <s v="Lib"/>
    <s v="M"/>
    <x v="3"/>
    <n v="4.3650000000000002"/>
    <n v="8.73"/>
    <x v="3"/>
    <x v="0"/>
  </r>
  <r>
    <s v="LOU-41819-242"/>
    <x v="272"/>
    <s v="88060-50676-MV"/>
    <s v="R-M-1"/>
    <n v="2"/>
    <x v="712"/>
    <n v="0"/>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n v="0"/>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n v="0"/>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n v="0"/>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n v="0"/>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n v="0"/>
    <x v="2"/>
    <s v="Rob"/>
    <s v="L"/>
    <x v="0"/>
    <n v="11.95"/>
    <n v="23.9"/>
    <x v="0"/>
    <x v="1"/>
  </r>
  <r>
    <s v="XNU-83276-288"/>
    <x v="595"/>
    <s v="98185-92775-KT"/>
    <s v="R-M-0.5"/>
    <n v="1"/>
    <x v="742"/>
    <n v="0"/>
    <x v="0"/>
    <s v="Rob"/>
    <s v="M"/>
    <x v="1"/>
    <n v="5.97"/>
    <n v="5.97"/>
    <x v="0"/>
    <x v="0"/>
  </r>
  <r>
    <s v="YOG-94666-679"/>
    <x v="596"/>
    <s v="86991-53901-AT"/>
    <s v="L-D-0.2"/>
    <n v="2"/>
    <x v="743"/>
    <n v="0"/>
    <x v="2"/>
    <s v="Lib"/>
    <s v="D"/>
    <x v="3"/>
    <n v="3.8849999999999998"/>
    <n v="7.77"/>
    <x v="3"/>
    <x v="2"/>
  </r>
  <r>
    <s v="KHG-33953-115"/>
    <x v="514"/>
    <s v="78226-97287-JI"/>
    <s v="L-D-0.5"/>
    <n v="3"/>
    <x v="744"/>
    <s v="kferrettimf@huffingtonpost.com"/>
    <x v="1"/>
    <s v="Lib"/>
    <s v="D"/>
    <x v="1"/>
    <n v="7.77"/>
    <n v="23.31"/>
    <x v="3"/>
    <x v="2"/>
  </r>
  <r>
    <s v="MHD-95615-696"/>
    <x v="54"/>
    <s v="27930-59250-JT"/>
    <s v="R-L-2.5"/>
    <n v="5"/>
    <x v="745"/>
    <n v="0"/>
    <x v="0"/>
    <s v="Rob"/>
    <s v="L"/>
    <x v="2"/>
    <n v="27.484999999999996"/>
    <n v="137.42499999999998"/>
    <x v="0"/>
    <x v="1"/>
  </r>
  <r>
    <s v="HBH-64794-080"/>
    <x v="597"/>
    <s v="40560-18556-YE"/>
    <s v="R-D-0.2"/>
    <n v="3"/>
    <x v="746"/>
    <n v="0"/>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n v="0"/>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n v="0"/>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n v="0"/>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n v="0"/>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n v="0"/>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n v="0"/>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n v="0"/>
    <x v="0"/>
    <s v="Rob"/>
    <s v="L"/>
    <x v="2"/>
    <n v="27.484999999999996"/>
    <n v="27.484999999999996"/>
    <x v="0"/>
    <x v="1"/>
  </r>
  <r>
    <s v="FWD-85967-769"/>
    <x v="631"/>
    <s v="20256-54689-LO"/>
    <s v="E-D-0.2"/>
    <n v="3"/>
    <x v="807"/>
    <n v="0"/>
    <x v="0"/>
    <s v="Exc"/>
    <s v="D"/>
    <x v="3"/>
    <n v="3.645"/>
    <n v="10.935"/>
    <x v="1"/>
    <x v="2"/>
  </r>
  <r>
    <s v="KTO-53793-109"/>
    <x v="229"/>
    <s v="17572-27091-AA"/>
    <s v="R-L-0.2"/>
    <n v="2"/>
    <x v="808"/>
    <s v="chatfullog@ebay.com"/>
    <x v="0"/>
    <s v="Rob"/>
    <s v="L"/>
    <x v="3"/>
    <n v="3.5849999999999995"/>
    <n v="7.169999999999999"/>
    <x v="0"/>
    <x v="1"/>
  </r>
  <r>
    <s v="OCK-89033-348"/>
    <x v="632"/>
    <s v="82300-88786-UE"/>
    <s v="A-L-0.2"/>
    <n v="6"/>
    <x v="809"/>
    <n v="0"/>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n v="0"/>
    <x v="1"/>
    <s v="Rob"/>
    <s v="D"/>
    <x v="2"/>
    <n v="20.584999999999997"/>
    <n v="82.339999999999989"/>
    <x v="0"/>
    <x v="2"/>
  </r>
  <r>
    <s v="QDO-57268-842"/>
    <x v="612"/>
    <s v="57808-90533-UE"/>
    <s v="E-M-2.5"/>
    <n v="5"/>
    <x v="822"/>
    <n v="0"/>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n v="0"/>
    <x v="0"/>
    <s v="Rob"/>
    <s v="L"/>
    <x v="1"/>
    <n v="7.169999999999999"/>
    <n v="35.849999999999994"/>
    <x v="0"/>
    <x v="1"/>
  </r>
  <r>
    <s v="VKQ-39009-292"/>
    <x v="219"/>
    <s v="57808-90533-UE"/>
    <s v="L-M-1"/>
    <n v="5"/>
    <x v="822"/>
    <n v="0"/>
    <x v="0"/>
    <s v="Lib"/>
    <s v="M"/>
    <x v="0"/>
    <n v="14.55"/>
    <n v="72.75"/>
    <x v="3"/>
    <x v="0"/>
  </r>
  <r>
    <s v="PDB-98743-282"/>
    <x v="643"/>
    <s v="51940-02669-OR"/>
    <s v="L-L-1"/>
    <n v="3"/>
    <x v="826"/>
    <n v="0"/>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n v="0"/>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n v="0"/>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n v="0"/>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n v="0"/>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n v="0"/>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n v="0"/>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n v="0"/>
    <x v="0"/>
    <s v="Ara"/>
    <s v="D"/>
    <x v="1"/>
    <n v="5.97"/>
    <n v="23.88"/>
    <x v="2"/>
    <x v="2"/>
  </r>
  <r>
    <s v="EQH-53569-934"/>
    <x v="659"/>
    <s v="53667-91553-LT"/>
    <s v="E-M-1"/>
    <n v="4"/>
    <x v="856"/>
    <s v="bsillispw@istockphoto.com"/>
    <x v="0"/>
    <s v="Exc"/>
    <s v="M"/>
    <x v="0"/>
    <n v="13.75"/>
    <n v="55"/>
    <x v="1"/>
    <x v="0"/>
  </r>
  <r>
    <s v="XKK-06692-189"/>
    <x v="558"/>
    <s v="86579-92122-OC"/>
    <s v="R-D-1"/>
    <n v="3"/>
    <x v="857"/>
    <n v="0"/>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n v="0"/>
    <x v="0"/>
    <s v="Lib"/>
    <s v="D"/>
    <x v="2"/>
    <n v="29.784999999999997"/>
    <n v="119.13999999999999"/>
    <x v="3"/>
    <x v="2"/>
  </r>
  <r>
    <s v="UBI-59229-277"/>
    <x v="44"/>
    <s v="00886-35803-FG"/>
    <s v="L-D-0.5"/>
    <n v="3"/>
    <x v="869"/>
    <n v="0"/>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n v="0"/>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n v="0"/>
    <x v="0"/>
    <s v="Ara"/>
    <s v="L"/>
    <x v="3"/>
    <n v="3.8849999999999998"/>
    <n v="3.8849999999999998"/>
    <x v="2"/>
    <x v="1"/>
  </r>
  <r>
    <s v="HEL-86709-449"/>
    <x v="667"/>
    <s v="86579-92122-OC"/>
    <s v="E-D-2.5"/>
    <n v="1"/>
    <x v="857"/>
    <n v="0"/>
    <x v="0"/>
    <s v="Exc"/>
    <s v="D"/>
    <x v="2"/>
    <n v="27.945"/>
    <n v="27.945"/>
    <x v="1"/>
    <x v="2"/>
  </r>
  <r>
    <s v="NCH-55389-562"/>
    <x v="110"/>
    <s v="86579-92122-OC"/>
    <s v="E-L-2.5"/>
    <n v="5"/>
    <x v="857"/>
    <n v="0"/>
    <x v="0"/>
    <s v="Exc"/>
    <s v="L"/>
    <x v="2"/>
    <n v="34.154999999999994"/>
    <n v="170.77499999999998"/>
    <x v="1"/>
    <x v="1"/>
  </r>
  <r>
    <s v="NCH-55389-562"/>
    <x v="110"/>
    <s v="86579-92122-OC"/>
    <s v="R-L-2.5"/>
    <n v="2"/>
    <x v="857"/>
    <n v="0"/>
    <x v="0"/>
    <s v="Rob"/>
    <s v="L"/>
    <x v="2"/>
    <n v="27.484999999999996"/>
    <n v="54.969999999999992"/>
    <x v="0"/>
    <x v="1"/>
  </r>
  <r>
    <s v="NCH-55389-562"/>
    <x v="110"/>
    <s v="86579-92122-OC"/>
    <s v="E-L-1"/>
    <n v="1"/>
    <x v="857"/>
    <n v="0"/>
    <x v="0"/>
    <s v="Exc"/>
    <s v="L"/>
    <x v="0"/>
    <n v="14.85"/>
    <n v="14.85"/>
    <x v="1"/>
    <x v="1"/>
  </r>
  <r>
    <s v="NCH-55389-562"/>
    <x v="110"/>
    <s v="86579-92122-OC"/>
    <s v="A-L-0.2"/>
    <n v="2"/>
    <x v="857"/>
    <n v="0"/>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n v="0"/>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n v="0"/>
    <x v="0"/>
    <s v="Exc"/>
    <s v="M"/>
    <x v="1"/>
    <n v="8.25"/>
    <n v="8.25"/>
    <x v="1"/>
    <x v="0"/>
  </r>
  <r>
    <s v="TED-81959-419"/>
    <x v="677"/>
    <s v="27702-50024-XC"/>
    <s v="A-L-2.5"/>
    <n v="5"/>
    <x v="888"/>
    <s v="nfurberqz@jugem.jp"/>
    <x v="0"/>
    <s v="Ara"/>
    <s v="L"/>
    <x v="2"/>
    <n v="29.784999999999997"/>
    <n v="148.92499999999998"/>
    <x v="2"/>
    <x v="1"/>
  </r>
  <r>
    <s v="FDO-25756-141"/>
    <x v="629"/>
    <s v="57360-46846-NS"/>
    <s v="A-L-2.5"/>
    <n v="3"/>
    <x v="889"/>
    <n v="0"/>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n v="0"/>
    <x v="0"/>
    <s v="Rob"/>
    <s v="D"/>
    <x v="1"/>
    <n v="5.3699999999999992"/>
    <n v="10.739999999999998"/>
    <x v="0"/>
    <x v="2"/>
  </r>
  <r>
    <s v="MVV-19034-198"/>
    <x v="94"/>
    <s v="98476-63654-CG"/>
    <s v="E-D-2.5"/>
    <n v="6"/>
    <x v="896"/>
    <n v="0"/>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n v="0"/>
    <x v="2"/>
    <s v="Rob"/>
    <s v="M"/>
    <x v="0"/>
    <n v="9.9499999999999993"/>
    <n v="29.849999999999998"/>
    <x v="0"/>
    <x v="0"/>
  </r>
  <r>
    <s v="OQA-93249-841"/>
    <x v="647"/>
    <s v="03917-13632-KC"/>
    <s v="A-M-2.5"/>
    <n v="6"/>
    <x v="905"/>
    <n v="0"/>
    <x v="0"/>
    <s v="Ara"/>
    <s v="M"/>
    <x v="2"/>
    <n v="25.874999999999996"/>
    <n v="155.24999999999997"/>
    <x v="2"/>
    <x v="0"/>
  </r>
  <r>
    <s v="DUV-12075-132"/>
    <x v="366"/>
    <s v="62494-09113-RP"/>
    <s v="E-D-0.2"/>
    <n v="5"/>
    <x v="906"/>
    <n v="0"/>
    <x v="0"/>
    <s v="Exc"/>
    <s v="D"/>
    <x v="3"/>
    <n v="3.645"/>
    <n v="18.225000000000001"/>
    <x v="1"/>
    <x v="2"/>
  </r>
  <r>
    <s v="DUV-12075-132"/>
    <x v="366"/>
    <s v="62494-09113-RP"/>
    <s v="L-D-0.5"/>
    <n v="2"/>
    <x v="906"/>
    <n v="0"/>
    <x v="0"/>
    <s v="Lib"/>
    <s v="D"/>
    <x v="1"/>
    <n v="7.77"/>
    <n v="15.54"/>
    <x v="3"/>
    <x v="2"/>
  </r>
  <r>
    <s v="KPO-24942-184"/>
    <x v="684"/>
    <s v="70567-65133-CN"/>
    <s v="L-L-2.5"/>
    <n v="3"/>
    <x v="907"/>
    <n v="0"/>
    <x v="1"/>
    <s v="Lib"/>
    <s v="L"/>
    <x v="2"/>
    <n v="36.454999999999998"/>
    <n v="109.36499999999999"/>
    <x v="3"/>
    <x v="1"/>
  </r>
  <r>
    <s v="SRJ-79353-838"/>
    <x v="506"/>
    <s v="77869-81373-AY"/>
    <s v="A-L-1"/>
    <n v="6"/>
    <x v="908"/>
    <n v="0"/>
    <x v="0"/>
    <s v="Ara"/>
    <s v="L"/>
    <x v="0"/>
    <n v="12.95"/>
    <n v="77.699999999999989"/>
    <x v="2"/>
    <x v="1"/>
  </r>
  <r>
    <s v="XBV-40336-071"/>
    <x v="685"/>
    <s v="38536-98293-JZ"/>
    <s v="A-D-0.2"/>
    <n v="3"/>
    <x v="909"/>
    <n v="0"/>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n v="0"/>
    <x v="0"/>
    <s v="Rob"/>
    <s v="M"/>
    <x v="1"/>
    <n v="5.97"/>
    <n v="29.849999999999998"/>
    <x v="0"/>
    <x v="0"/>
  </r>
  <r>
    <s v="UME-75640-698"/>
    <x v="687"/>
    <s v="62494-09113-RP"/>
    <s v="A-M-0.5"/>
    <n v="4"/>
    <x v="906"/>
    <n v="0"/>
    <x v="0"/>
    <s v="Ara"/>
    <s v="M"/>
    <x v="1"/>
    <n v="6.75"/>
    <n v="27"/>
    <x v="2"/>
    <x v="0"/>
  </r>
  <r>
    <s v="GJC-66474-557"/>
    <x v="629"/>
    <s v="64965-78386-MY"/>
    <s v="A-D-1"/>
    <n v="1"/>
    <x v="911"/>
    <s v="njennyrq@bigcartel.com"/>
    <x v="0"/>
    <s v="Ara"/>
    <s v="D"/>
    <x v="0"/>
    <n v="9.9499999999999993"/>
    <n v="9.9499999999999993"/>
    <x v="2"/>
    <x v="2"/>
  </r>
  <r>
    <s v="IRV-20769-219"/>
    <x v="688"/>
    <s v="77131-58092-GE"/>
    <s v="E-M-0.2"/>
    <n v="3"/>
    <x v="912"/>
    <n v="0"/>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24A03-F752-4263-9626-E69367DE5E5E}" name="PivotTable1"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1:F46"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7"/>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50FD85-372C-4B8B-B1FF-DDB70562030F}" name="PivotTable1"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B4"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3"/>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2AC27-95F1-4267-AA99-9C686B3772C4}" name="PivotTable1"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1: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71"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5" baseItem="255" numFmtId="3"/>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85F85C-B060-4210-B2B3-6F284D79387A}" sourceName="Size">
  <pivotTables>
    <pivotTable tabId="18" name="PivotTable1"/>
  </pivotTables>
  <data>
    <tabular pivotCacheId="14385047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24711C0-F329-453A-846B-FA262D72867F}" sourceName="Roast type name">
  <pivotTables>
    <pivotTable tabId="18" name="PivotTable1"/>
  </pivotTables>
  <data>
    <tabular pivotCacheId="143850471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22A8CA5-6604-41C7-9218-DD8C1C3DF40C}" cache="Slicer_Size" caption="Size" style="Slicer Style 1" rowHeight="234950"/>
  <slicer name="Roast type name 1" xr10:uid="{9732622A-76E2-4BB2-B06A-6672DAA44CB9}" cache="Slicer_Roast_type_name" caption="Roast type name"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AD91D1-1B94-4BCB-947F-648E18261690}" cache="Slicer_Size" caption="Size" style="Slicer Style 1" rowHeight="234950"/>
  <slicer name="Roast type name" xr10:uid="{FCC4D7C6-43BD-4E35-87EE-E23082E2EFA3}" cache="Slicer_Roast_type_name" caption="Roast type name"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3AA4170-F34C-49A3-93AF-B49354477B21}" sourceName="Order Date">
  <pivotTables>
    <pivotTable tabId="18" name="PivotTable1"/>
  </pivotTables>
  <state minimalRefreshVersion="6" lastRefreshVersion="6" pivotCacheId="14385047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5E910CB-1AD5-4CF4-82FA-AAA353CE40AE}"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7FCB87B-9373-40C7-82BA-135F0D7CF71F}"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0DD85-4C44-4416-82BD-671968C221FC}">
  <dimension ref="A1"/>
  <sheetViews>
    <sheetView showGridLines="0" tabSelected="1" workbookViewId="0">
      <selection activeCell="E40" sqref="E4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28E2-B7F5-4217-861E-CCCB5470DFA4}">
  <dimension ref="A1:F46"/>
  <sheetViews>
    <sheetView zoomScale="90" zoomScaleNormal="90" workbookViewId="0">
      <selection activeCell="B43" sqref="B43"/>
    </sheetView>
  </sheetViews>
  <sheetFormatPr defaultRowHeight="14.4" x14ac:dyDescent="0.3"/>
  <cols>
    <col min="1" max="1" width="12.5546875" bestFit="1" customWidth="1"/>
    <col min="2" max="2" width="22.21875" bestFit="1" customWidth="1"/>
    <col min="3" max="3" width="19" bestFit="1" customWidth="1"/>
    <col min="4" max="4" width="7.44140625" bestFit="1" customWidth="1"/>
    <col min="5" max="5" width="7.77734375" bestFit="1" customWidth="1"/>
    <col min="6" max="6" width="8.21875" bestFit="1" customWidth="1"/>
  </cols>
  <sheetData>
    <row r="1" spans="1:6" x14ac:dyDescent="0.3">
      <c r="A1" s="5" t="s">
        <v>6220</v>
      </c>
      <c r="C1" s="5" t="s">
        <v>6196</v>
      </c>
    </row>
    <row r="2" spans="1:6" x14ac:dyDescent="0.3">
      <c r="A2" s="5" t="s">
        <v>6214</v>
      </c>
      <c r="B2" s="5" t="s">
        <v>6215</v>
      </c>
      <c r="C2" t="s">
        <v>6216</v>
      </c>
      <c r="D2" t="s">
        <v>6217</v>
      </c>
      <c r="E2" t="s">
        <v>6218</v>
      </c>
      <c r="F2" t="s">
        <v>6219</v>
      </c>
    </row>
    <row r="3" spans="1:6" x14ac:dyDescent="0.3">
      <c r="A3" t="s">
        <v>6198</v>
      </c>
      <c r="B3" t="s">
        <v>6199</v>
      </c>
      <c r="C3" s="6">
        <v>186.85499999999999</v>
      </c>
      <c r="D3" s="6">
        <v>305.97000000000003</v>
      </c>
      <c r="E3" s="6">
        <v>213.15999999999997</v>
      </c>
      <c r="F3" s="6">
        <v>123</v>
      </c>
    </row>
    <row r="4" spans="1:6" x14ac:dyDescent="0.3">
      <c r="B4" t="s">
        <v>6200</v>
      </c>
      <c r="C4" s="6">
        <v>251.96499999999997</v>
      </c>
      <c r="D4" s="6">
        <v>129.46</v>
      </c>
      <c r="E4" s="6">
        <v>434.03999999999996</v>
      </c>
      <c r="F4" s="6">
        <v>171.93999999999997</v>
      </c>
    </row>
    <row r="5" spans="1:6" x14ac:dyDescent="0.3">
      <c r="B5" t="s">
        <v>6201</v>
      </c>
      <c r="C5" s="6">
        <v>224.94499999999999</v>
      </c>
      <c r="D5" s="6">
        <v>349.12</v>
      </c>
      <c r="E5" s="6">
        <v>321.04000000000002</v>
      </c>
      <c r="F5" s="6">
        <v>126.035</v>
      </c>
    </row>
    <row r="6" spans="1:6" x14ac:dyDescent="0.3">
      <c r="B6" t="s">
        <v>6202</v>
      </c>
      <c r="C6" s="6">
        <v>307.12</v>
      </c>
      <c r="D6" s="6">
        <v>681.07499999999993</v>
      </c>
      <c r="E6" s="6">
        <v>533.70499999999993</v>
      </c>
      <c r="F6" s="6">
        <v>158.85</v>
      </c>
    </row>
    <row r="7" spans="1:6" x14ac:dyDescent="0.3">
      <c r="B7" t="s">
        <v>6203</v>
      </c>
      <c r="C7" s="6">
        <v>53.664999999999992</v>
      </c>
      <c r="D7" s="6">
        <v>83.025000000000006</v>
      </c>
      <c r="E7" s="6">
        <v>193.83499999999998</v>
      </c>
      <c r="F7" s="6">
        <v>68.039999999999992</v>
      </c>
    </row>
    <row r="8" spans="1:6" x14ac:dyDescent="0.3">
      <c r="B8" t="s">
        <v>6204</v>
      </c>
      <c r="C8" s="6">
        <v>163.01999999999998</v>
      </c>
      <c r="D8" s="6">
        <v>678.3599999999999</v>
      </c>
      <c r="E8" s="6">
        <v>171.04500000000002</v>
      </c>
      <c r="F8" s="6">
        <v>372.255</v>
      </c>
    </row>
    <row r="9" spans="1:6" x14ac:dyDescent="0.3">
      <c r="B9" t="s">
        <v>6205</v>
      </c>
      <c r="C9" s="6">
        <v>345.02</v>
      </c>
      <c r="D9" s="6">
        <v>273.86999999999995</v>
      </c>
      <c r="E9" s="6">
        <v>184.12999999999997</v>
      </c>
      <c r="F9" s="6">
        <v>201.11499999999998</v>
      </c>
    </row>
    <row r="10" spans="1:6" x14ac:dyDescent="0.3">
      <c r="B10" t="s">
        <v>6206</v>
      </c>
      <c r="C10" s="6">
        <v>334.89</v>
      </c>
      <c r="D10" s="6">
        <v>70.95</v>
      </c>
      <c r="E10" s="6">
        <v>134.23000000000002</v>
      </c>
      <c r="F10" s="6">
        <v>166.27499999999998</v>
      </c>
    </row>
    <row r="11" spans="1:6" x14ac:dyDescent="0.3">
      <c r="B11" t="s">
        <v>6207</v>
      </c>
      <c r="C11" s="6">
        <v>178.70999999999998</v>
      </c>
      <c r="D11" s="6">
        <v>166.1</v>
      </c>
      <c r="E11" s="6">
        <v>439.30999999999995</v>
      </c>
      <c r="F11" s="6">
        <v>492.9</v>
      </c>
    </row>
    <row r="12" spans="1:6" x14ac:dyDescent="0.3">
      <c r="B12" t="s">
        <v>6208</v>
      </c>
      <c r="C12" s="6">
        <v>301.98500000000001</v>
      </c>
      <c r="D12" s="6">
        <v>153.76499999999999</v>
      </c>
      <c r="E12" s="6">
        <v>215.55499999999998</v>
      </c>
      <c r="F12" s="6">
        <v>213.66499999999999</v>
      </c>
    </row>
    <row r="13" spans="1:6" x14ac:dyDescent="0.3">
      <c r="B13" t="s">
        <v>6209</v>
      </c>
      <c r="C13" s="6">
        <v>312.83499999999998</v>
      </c>
      <c r="D13" s="6">
        <v>63.249999999999993</v>
      </c>
      <c r="E13" s="6">
        <v>350.89500000000004</v>
      </c>
      <c r="F13" s="6">
        <v>96.405000000000001</v>
      </c>
    </row>
    <row r="14" spans="1:6" x14ac:dyDescent="0.3">
      <c r="B14" t="s">
        <v>6210</v>
      </c>
      <c r="C14" s="6">
        <v>265.62</v>
      </c>
      <c r="D14" s="6">
        <v>526.51499999999987</v>
      </c>
      <c r="E14" s="6">
        <v>187.06</v>
      </c>
      <c r="F14" s="6">
        <v>210.58999999999997</v>
      </c>
    </row>
    <row r="15" spans="1:6" x14ac:dyDescent="0.3">
      <c r="A15" t="s">
        <v>6211</v>
      </c>
      <c r="B15" t="s">
        <v>6199</v>
      </c>
      <c r="C15" s="6">
        <v>47.25</v>
      </c>
      <c r="D15" s="6">
        <v>65.805000000000007</v>
      </c>
      <c r="E15" s="6">
        <v>274.67500000000001</v>
      </c>
      <c r="F15" s="6">
        <v>179.22</v>
      </c>
    </row>
    <row r="16" spans="1:6" x14ac:dyDescent="0.3">
      <c r="B16" t="s">
        <v>6200</v>
      </c>
      <c r="C16" s="6">
        <v>745.44999999999993</v>
      </c>
      <c r="D16" s="6">
        <v>428.88499999999999</v>
      </c>
      <c r="E16" s="6">
        <v>194.17499999999998</v>
      </c>
      <c r="F16" s="6">
        <v>429.82999999999993</v>
      </c>
    </row>
    <row r="17" spans="1:6" x14ac:dyDescent="0.3">
      <c r="B17" t="s">
        <v>6201</v>
      </c>
      <c r="C17" s="6">
        <v>130.47</v>
      </c>
      <c r="D17" s="6">
        <v>271.48500000000001</v>
      </c>
      <c r="E17" s="6">
        <v>281.20499999999998</v>
      </c>
      <c r="F17" s="6">
        <v>231.63000000000002</v>
      </c>
    </row>
    <row r="18" spans="1:6" x14ac:dyDescent="0.3">
      <c r="B18" t="s">
        <v>6202</v>
      </c>
      <c r="C18" s="6">
        <v>27</v>
      </c>
      <c r="D18" s="6">
        <v>347.26</v>
      </c>
      <c r="E18" s="6">
        <v>147.51</v>
      </c>
      <c r="F18" s="6">
        <v>240.04</v>
      </c>
    </row>
    <row r="19" spans="1:6" x14ac:dyDescent="0.3">
      <c r="B19" t="s">
        <v>6203</v>
      </c>
      <c r="C19" s="6">
        <v>255.11499999999995</v>
      </c>
      <c r="D19" s="6">
        <v>541.73</v>
      </c>
      <c r="E19" s="6">
        <v>83.43</v>
      </c>
      <c r="F19" s="6">
        <v>59.079999999999991</v>
      </c>
    </row>
    <row r="20" spans="1:6" x14ac:dyDescent="0.3">
      <c r="B20" t="s">
        <v>6204</v>
      </c>
      <c r="C20" s="6">
        <v>584.78999999999985</v>
      </c>
      <c r="D20" s="6">
        <v>357.42999999999995</v>
      </c>
      <c r="E20" s="6">
        <v>355.34</v>
      </c>
      <c r="F20" s="6">
        <v>140.88</v>
      </c>
    </row>
    <row r="21" spans="1:6" x14ac:dyDescent="0.3">
      <c r="B21" t="s">
        <v>6205</v>
      </c>
      <c r="C21" s="6">
        <v>430.62</v>
      </c>
      <c r="D21" s="6">
        <v>227.42500000000001</v>
      </c>
      <c r="E21" s="6">
        <v>236.315</v>
      </c>
      <c r="F21" s="6">
        <v>414.58499999999992</v>
      </c>
    </row>
    <row r="22" spans="1:6" x14ac:dyDescent="0.3">
      <c r="B22" t="s">
        <v>6206</v>
      </c>
      <c r="C22" s="6">
        <v>22.5</v>
      </c>
      <c r="D22" s="6">
        <v>77.72</v>
      </c>
      <c r="E22" s="6">
        <v>60.5</v>
      </c>
      <c r="F22" s="6">
        <v>139.67999999999998</v>
      </c>
    </row>
    <row r="23" spans="1:6" x14ac:dyDescent="0.3">
      <c r="B23" t="s">
        <v>6207</v>
      </c>
      <c r="C23" s="6">
        <v>126.14999999999999</v>
      </c>
      <c r="D23" s="6">
        <v>195.11</v>
      </c>
      <c r="E23" s="6">
        <v>89.13</v>
      </c>
      <c r="F23" s="6">
        <v>302.65999999999997</v>
      </c>
    </row>
    <row r="24" spans="1:6" x14ac:dyDescent="0.3">
      <c r="B24" t="s">
        <v>6208</v>
      </c>
      <c r="C24" s="6">
        <v>376.03</v>
      </c>
      <c r="D24" s="6">
        <v>523.24</v>
      </c>
      <c r="E24" s="6">
        <v>440.96499999999997</v>
      </c>
      <c r="F24" s="6">
        <v>174.46999999999997</v>
      </c>
    </row>
    <row r="25" spans="1:6" x14ac:dyDescent="0.3">
      <c r="B25" t="s">
        <v>6209</v>
      </c>
      <c r="C25" s="6">
        <v>515.17999999999995</v>
      </c>
      <c r="D25" s="6">
        <v>142.56</v>
      </c>
      <c r="E25" s="6">
        <v>347.03999999999996</v>
      </c>
      <c r="F25" s="6">
        <v>104.08499999999999</v>
      </c>
    </row>
    <row r="26" spans="1:6" x14ac:dyDescent="0.3">
      <c r="B26" t="s">
        <v>6210</v>
      </c>
      <c r="C26" s="6">
        <v>95.859999999999985</v>
      </c>
      <c r="D26" s="6">
        <v>484.76</v>
      </c>
      <c r="E26" s="6">
        <v>94.17</v>
      </c>
      <c r="F26" s="6">
        <v>77.10499999999999</v>
      </c>
    </row>
    <row r="27" spans="1:6" x14ac:dyDescent="0.3">
      <c r="A27" t="s">
        <v>6212</v>
      </c>
      <c r="B27" t="s">
        <v>6199</v>
      </c>
      <c r="C27" s="6">
        <v>258.34500000000003</v>
      </c>
      <c r="D27" s="6">
        <v>139.625</v>
      </c>
      <c r="E27" s="6">
        <v>279.52000000000004</v>
      </c>
      <c r="F27" s="6">
        <v>160.19499999999999</v>
      </c>
    </row>
    <row r="28" spans="1:6" x14ac:dyDescent="0.3">
      <c r="B28" t="s">
        <v>6200</v>
      </c>
      <c r="C28" s="6">
        <v>342.2</v>
      </c>
      <c r="D28" s="6">
        <v>284.24999999999994</v>
      </c>
      <c r="E28" s="6">
        <v>251.83</v>
      </c>
      <c r="F28" s="6">
        <v>80.550000000000011</v>
      </c>
    </row>
    <row r="29" spans="1:6" x14ac:dyDescent="0.3">
      <c r="B29" t="s">
        <v>6201</v>
      </c>
      <c r="C29" s="6">
        <v>418.30499999999989</v>
      </c>
      <c r="D29" s="6">
        <v>468.125</v>
      </c>
      <c r="E29" s="6">
        <v>405.05500000000006</v>
      </c>
      <c r="F29" s="6">
        <v>253.15499999999997</v>
      </c>
    </row>
    <row r="30" spans="1:6" x14ac:dyDescent="0.3">
      <c r="B30" t="s">
        <v>6202</v>
      </c>
      <c r="C30" s="6">
        <v>102.32999999999998</v>
      </c>
      <c r="D30" s="6">
        <v>242.14000000000001</v>
      </c>
      <c r="E30" s="6">
        <v>554.875</v>
      </c>
      <c r="F30" s="6">
        <v>106.23999999999998</v>
      </c>
    </row>
    <row r="31" spans="1:6" x14ac:dyDescent="0.3">
      <c r="B31" t="s">
        <v>6203</v>
      </c>
      <c r="C31" s="6">
        <v>234.71999999999997</v>
      </c>
      <c r="D31" s="6">
        <v>133.08000000000001</v>
      </c>
      <c r="E31" s="6">
        <v>267.2</v>
      </c>
      <c r="F31" s="6">
        <v>272.68999999999994</v>
      </c>
    </row>
    <row r="32" spans="1:6" x14ac:dyDescent="0.3">
      <c r="B32" t="s">
        <v>6204</v>
      </c>
      <c r="C32" s="6">
        <v>430.39</v>
      </c>
      <c r="D32" s="6">
        <v>136.20500000000001</v>
      </c>
      <c r="E32" s="6">
        <v>209.6</v>
      </c>
      <c r="F32" s="6">
        <v>88.334999999999994</v>
      </c>
    </row>
    <row r="33" spans="1:6" x14ac:dyDescent="0.3">
      <c r="B33" t="s">
        <v>6205</v>
      </c>
      <c r="C33" s="6">
        <v>109.005</v>
      </c>
      <c r="D33" s="6">
        <v>393.57499999999999</v>
      </c>
      <c r="E33" s="6">
        <v>61.034999999999997</v>
      </c>
      <c r="F33" s="6">
        <v>199.48999999999998</v>
      </c>
    </row>
    <row r="34" spans="1:6" x14ac:dyDescent="0.3">
      <c r="B34" t="s">
        <v>6206</v>
      </c>
      <c r="C34" s="6">
        <v>287.52499999999998</v>
      </c>
      <c r="D34" s="6">
        <v>288.67</v>
      </c>
      <c r="E34" s="6">
        <v>125.58</v>
      </c>
      <c r="F34" s="6">
        <v>374.13499999999999</v>
      </c>
    </row>
    <row r="35" spans="1:6" x14ac:dyDescent="0.3">
      <c r="B35" t="s">
        <v>6207</v>
      </c>
      <c r="C35" s="6">
        <v>840.92999999999984</v>
      </c>
      <c r="D35" s="6">
        <v>409.875</v>
      </c>
      <c r="E35" s="6">
        <v>171.32999999999998</v>
      </c>
      <c r="F35" s="6">
        <v>221.43999999999997</v>
      </c>
    </row>
    <row r="36" spans="1:6" x14ac:dyDescent="0.3">
      <c r="B36" t="s">
        <v>6208</v>
      </c>
      <c r="C36" s="6">
        <v>299.07</v>
      </c>
      <c r="D36" s="6">
        <v>260.32499999999999</v>
      </c>
      <c r="E36" s="6">
        <v>584.64</v>
      </c>
      <c r="F36" s="6">
        <v>256.36500000000001</v>
      </c>
    </row>
    <row r="37" spans="1:6" x14ac:dyDescent="0.3">
      <c r="B37" t="s">
        <v>6209</v>
      </c>
      <c r="C37" s="6">
        <v>323.32499999999999</v>
      </c>
      <c r="D37" s="6">
        <v>565.57000000000005</v>
      </c>
      <c r="E37" s="6">
        <v>537.80999999999995</v>
      </c>
      <c r="F37" s="6">
        <v>189.47499999999999</v>
      </c>
    </row>
    <row r="38" spans="1:6" x14ac:dyDescent="0.3">
      <c r="B38" t="s">
        <v>6210</v>
      </c>
      <c r="C38" s="6">
        <v>399.48499999999996</v>
      </c>
      <c r="D38" s="6">
        <v>148.19999999999999</v>
      </c>
      <c r="E38" s="6">
        <v>388.21999999999997</v>
      </c>
      <c r="F38" s="6">
        <v>212.07499999999999</v>
      </c>
    </row>
    <row r="39" spans="1:6" x14ac:dyDescent="0.3">
      <c r="A39" t="s">
        <v>6213</v>
      </c>
      <c r="B39" t="s">
        <v>6199</v>
      </c>
      <c r="C39" s="6">
        <v>112.69499999999999</v>
      </c>
      <c r="D39" s="6">
        <v>166.32</v>
      </c>
      <c r="E39" s="6">
        <v>843.71499999999992</v>
      </c>
      <c r="F39" s="6">
        <v>146.685</v>
      </c>
    </row>
    <row r="40" spans="1:6" x14ac:dyDescent="0.3">
      <c r="B40" t="s">
        <v>6200</v>
      </c>
      <c r="C40" s="6">
        <v>114.87999999999998</v>
      </c>
      <c r="D40" s="6">
        <v>133.815</v>
      </c>
      <c r="E40" s="6">
        <v>91.175000000000011</v>
      </c>
      <c r="F40" s="6">
        <v>53.759999999999991</v>
      </c>
    </row>
    <row r="41" spans="1:6" x14ac:dyDescent="0.3">
      <c r="B41" t="s">
        <v>6201</v>
      </c>
      <c r="C41" s="6">
        <v>277.76</v>
      </c>
      <c r="D41" s="6">
        <v>175.41</v>
      </c>
      <c r="E41" s="6">
        <v>462.50999999999993</v>
      </c>
      <c r="F41" s="6">
        <v>399.52499999999998</v>
      </c>
    </row>
    <row r="42" spans="1:6" x14ac:dyDescent="0.3">
      <c r="B42" t="s">
        <v>6202</v>
      </c>
      <c r="C42" s="6">
        <v>197.89499999999998</v>
      </c>
      <c r="D42" s="6">
        <v>289.755</v>
      </c>
      <c r="E42" s="6">
        <v>88.545000000000002</v>
      </c>
      <c r="F42" s="6">
        <v>200.25499999999997</v>
      </c>
    </row>
    <row r="43" spans="1:6" x14ac:dyDescent="0.3">
      <c r="B43" t="s">
        <v>6203</v>
      </c>
      <c r="C43" s="6">
        <v>193.11499999999998</v>
      </c>
      <c r="D43" s="6">
        <v>212.49499999999998</v>
      </c>
      <c r="E43" s="6">
        <v>292.29000000000002</v>
      </c>
      <c r="F43" s="6">
        <v>304.46999999999997</v>
      </c>
    </row>
    <row r="44" spans="1:6" x14ac:dyDescent="0.3">
      <c r="B44" t="s">
        <v>6204</v>
      </c>
      <c r="C44" s="6">
        <v>179.79</v>
      </c>
      <c r="D44" s="6">
        <v>426.2</v>
      </c>
      <c r="E44" s="6">
        <v>170.08999999999997</v>
      </c>
      <c r="F44" s="6">
        <v>379.31</v>
      </c>
    </row>
    <row r="45" spans="1:6" x14ac:dyDescent="0.3">
      <c r="B45" t="s">
        <v>6205</v>
      </c>
      <c r="C45" s="6">
        <v>247.28999999999996</v>
      </c>
      <c r="D45" s="6">
        <v>246.685</v>
      </c>
      <c r="E45" s="6">
        <v>271.05499999999995</v>
      </c>
      <c r="F45" s="6">
        <v>141.69999999999999</v>
      </c>
    </row>
    <row r="46" spans="1:6" x14ac:dyDescent="0.3">
      <c r="B46" t="s">
        <v>6206</v>
      </c>
      <c r="C46" s="6">
        <v>116.39499999999998</v>
      </c>
      <c r="D46" s="6">
        <v>41.25</v>
      </c>
      <c r="E46" s="6">
        <v>15.54</v>
      </c>
      <c r="F46" s="6">
        <v>71.06</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1299-AE4E-43B9-B2E6-2CD0A7288FC3}">
  <dimension ref="A1:B4"/>
  <sheetViews>
    <sheetView zoomScale="90" zoomScaleNormal="90" workbookViewId="0">
      <selection activeCell="G23" sqref="G23"/>
    </sheetView>
  </sheetViews>
  <sheetFormatPr defaultRowHeight="14.4" x14ac:dyDescent="0.3"/>
  <cols>
    <col min="1" max="1" width="15.21875" bestFit="1" customWidth="1"/>
    <col min="2" max="2" width="12.109375" bestFit="1" customWidth="1"/>
    <col min="3" max="5" width="6.5546875" bestFit="1" customWidth="1"/>
    <col min="6" max="6" width="8.21875" bestFit="1" customWidth="1"/>
  </cols>
  <sheetData>
    <row r="1" spans="1:2" x14ac:dyDescent="0.3">
      <c r="A1" s="5" t="s">
        <v>7</v>
      </c>
      <c r="B1" t="s">
        <v>6220</v>
      </c>
    </row>
    <row r="2" spans="1:2" x14ac:dyDescent="0.3">
      <c r="A2" t="s">
        <v>28</v>
      </c>
      <c r="B2" s="6">
        <v>2798.5050000000001</v>
      </c>
    </row>
    <row r="3" spans="1:2" x14ac:dyDescent="0.3">
      <c r="A3" t="s">
        <v>318</v>
      </c>
      <c r="B3" s="6">
        <v>6696.8649999999989</v>
      </c>
    </row>
    <row r="4" spans="1:2" x14ac:dyDescent="0.3">
      <c r="A4" t="s">
        <v>19</v>
      </c>
      <c r="B4" s="6">
        <v>35638.88499999998</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DB1A-01EE-42B8-B247-8603EA9688A0}">
  <dimension ref="A1:B6"/>
  <sheetViews>
    <sheetView zoomScale="90" zoomScaleNormal="90" workbookViewId="0">
      <selection activeCell="H27" sqref="H27"/>
    </sheetView>
  </sheetViews>
  <sheetFormatPr defaultRowHeight="14.4" x14ac:dyDescent="0.3"/>
  <cols>
    <col min="1" max="1" width="17.88671875" bestFit="1" customWidth="1"/>
    <col min="2" max="2" width="12.109375" bestFit="1" customWidth="1"/>
    <col min="3" max="5" width="6.5546875" bestFit="1" customWidth="1"/>
    <col min="6" max="6" width="8.21875" bestFit="1" customWidth="1"/>
  </cols>
  <sheetData>
    <row r="1" spans="1:2" x14ac:dyDescent="0.3">
      <c r="A1" s="5" t="s">
        <v>4</v>
      </c>
      <c r="B1" t="s">
        <v>6220</v>
      </c>
    </row>
    <row r="2" spans="1:2" x14ac:dyDescent="0.3">
      <c r="A2" t="s">
        <v>3753</v>
      </c>
      <c r="B2" s="6">
        <v>278.01</v>
      </c>
    </row>
    <row r="3" spans="1:2" x14ac:dyDescent="0.3">
      <c r="A3" t="s">
        <v>1598</v>
      </c>
      <c r="B3" s="6">
        <v>281.67499999999995</v>
      </c>
    </row>
    <row r="4" spans="1:2" x14ac:dyDescent="0.3">
      <c r="A4" t="s">
        <v>2587</v>
      </c>
      <c r="B4" s="6">
        <v>289.11</v>
      </c>
    </row>
    <row r="5" spans="1:2" x14ac:dyDescent="0.3">
      <c r="A5" t="s">
        <v>5765</v>
      </c>
      <c r="B5" s="6">
        <v>307.04499999999996</v>
      </c>
    </row>
    <row r="6" spans="1:2" x14ac:dyDescent="0.3">
      <c r="A6" t="s">
        <v>5114</v>
      </c>
      <c r="B6" s="6">
        <v>317.06999999999994</v>
      </c>
    </row>
  </sheetData>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L23" sqref="L23"/>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35.5546875" bestFit="1" customWidth="1"/>
    <col min="8" max="8" width="14" bestFit="1" customWidth="1"/>
    <col min="9" max="9" width="11.6640625" bestFit="1" customWidth="1"/>
    <col min="10" max="10" width="10.5546875" bestFit="1" customWidth="1"/>
    <col min="11" max="11" width="5.88671875" bestFit="1" customWidth="1"/>
    <col min="12" max="12" width="9.5546875" bestFit="1" customWidth="1"/>
    <col min="13" max="13" width="5.5546875" bestFit="1" customWidth="1"/>
    <col min="14" max="14" width="15.44140625" bestFit="1" customWidth="1"/>
    <col min="15" max="15" width="14.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_xlfn.XLOOKUP(D2,products!$A$2:$A$49,products!$B$2:$B$49,,0)</f>
        <v>Rob</v>
      </c>
      <c r="J2" t="str">
        <f>_xlfn.XLOOKUP(D2,products!$A$2:$A$49,products!$C$2:$C$49,,0)</f>
        <v>M</v>
      </c>
      <c r="K2" s="4">
        <f>_xlfn.XLOOKUP(D2,products!A$1:A$49,products!$D$1:$D$49,,0)</f>
        <v>1</v>
      </c>
      <c r="L2">
        <f>_xlfn.XLOOKUP(D2,products!A$1:A$49,products!$E$1:$E$49,,0)</f>
        <v>9.9499999999999993</v>
      </c>
      <c r="M2">
        <f>L2*E2</f>
        <v>19.899999999999999</v>
      </c>
      <c r="N2" t="str">
        <f>IF(I2="Rob","Robusta",IF(I2="Exc","Excelsa",IF(I2="Ara","Arabica",IF(I2="Lib","Liberica",""))))</f>
        <v>Robusta</v>
      </c>
      <c r="O2" t="str">
        <f>IF(J2="M","Medium",IF(J2="L","Light",IF(J2="D","Dark","")))</f>
        <v>Medium</v>
      </c>
      <c r="P2" t="str">
        <f>_xlfn.XLOOKUP(C2,customers!$A$2:$A$1001,customers!$I$2:$I$1001,,0)</f>
        <v>Yes</v>
      </c>
    </row>
    <row r="3" spans="1:16" x14ac:dyDescent="0.3">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_xlfn.XLOOKUP(D3,products!$A$2:$A$49,products!$B$2:$B$49,,0)</f>
        <v>Exc</v>
      </c>
      <c r="J3" t="str">
        <f>_xlfn.XLOOKUP(D3,products!$A$2:$A$49,products!$C$2:$C$49,,0)</f>
        <v>M</v>
      </c>
      <c r="K3" s="4">
        <f>_xlfn.XLOOKUP(D3,products!A$1:A$49,products!$D$1:$D$49,,0)</f>
        <v>0.5</v>
      </c>
      <c r="L3">
        <f>_xlfn.XLOOKUP(D3,products!A$1:A$49,products!$E$1:$E$49,,0)</f>
        <v>8.25</v>
      </c>
      <c r="M3">
        <f t="shared" ref="M3:M66" si="0">L3*E3</f>
        <v>41.25</v>
      </c>
      <c r="N3" t="str">
        <f t="shared" ref="N3:N66" si="1">IF(I3="Rob","Robusta",IF(I3="Exc","Excelsa",IF(I3="Ara","Arabica",IF(I3="Lib","Liberica",""))))</f>
        <v>Excelsa</v>
      </c>
      <c r="O3" t="str">
        <f t="shared" ref="O3:O66" si="2">IF(J3="M","Medium",IF(J3="L","Light",IF(J3="D","Dark","")))</f>
        <v>Medium</v>
      </c>
      <c r="P3" t="str">
        <f>_xlfn.XLOOKUP(C3,customers!$A$2:$A$1001,customers!$I$2:$I$1001,,0)</f>
        <v>Yes</v>
      </c>
    </row>
    <row r="4" spans="1:16" x14ac:dyDescent="0.3">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_xlfn.XLOOKUP(D4,products!$A$2:$A$49,products!$B$2:$B$49,,0)</f>
        <v>Ara</v>
      </c>
      <c r="J4" t="str">
        <f>_xlfn.XLOOKUP(D4,products!$A$2:$A$49,products!$C$2:$C$49,,0)</f>
        <v>L</v>
      </c>
      <c r="K4" s="4">
        <f>_xlfn.XLOOKUP(D4,products!A$1:A$49,products!$D$1:$D$49,,0)</f>
        <v>1</v>
      </c>
      <c r="L4">
        <f>_xlfn.XLOOKUP(D4,products!A$1:A$49,products!$E$1:$E$49,,0)</f>
        <v>12.95</v>
      </c>
      <c r="M4">
        <f t="shared" si="0"/>
        <v>12.95</v>
      </c>
      <c r="N4" t="str">
        <f t="shared" si="1"/>
        <v>Arabica</v>
      </c>
      <c r="O4" t="str">
        <f t="shared" si="2"/>
        <v>Light</v>
      </c>
      <c r="P4" t="str">
        <f>_xlfn.XLOOKUP(C4,customers!$A$2:$A$1001,customers!$I$2:$I$1001,,0)</f>
        <v>Yes</v>
      </c>
    </row>
    <row r="5" spans="1:16" x14ac:dyDescent="0.3">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_xlfn.XLOOKUP(D5,products!$A$2:$A$49,products!$B$2:$B$49,,0)</f>
        <v>Exc</v>
      </c>
      <c r="J5" t="str">
        <f>_xlfn.XLOOKUP(D5,products!$A$2:$A$49,products!$C$2:$C$49,,0)</f>
        <v>M</v>
      </c>
      <c r="K5" s="4">
        <f>_xlfn.XLOOKUP(D5,products!A$1:A$49,products!$D$1:$D$49,,0)</f>
        <v>1</v>
      </c>
      <c r="L5">
        <f>_xlfn.XLOOKUP(D5,products!A$1:A$49,products!$E$1:$E$49,,0)</f>
        <v>13.75</v>
      </c>
      <c r="M5">
        <f t="shared" si="0"/>
        <v>27.5</v>
      </c>
      <c r="N5" t="str">
        <f t="shared" si="1"/>
        <v>Excelsa</v>
      </c>
      <c r="O5" t="str">
        <f t="shared" si="2"/>
        <v>Medium</v>
      </c>
      <c r="P5" t="str">
        <f>_xlfn.XLOOKUP(C5,customers!$A$2:$A$1001,customers!$I$2:$I$1001,,0)</f>
        <v>No</v>
      </c>
    </row>
    <row r="6" spans="1:16" x14ac:dyDescent="0.3">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_xlfn.XLOOKUP(D6,products!$A$2:$A$49,products!$B$2:$B$49,,0)</f>
        <v>Rob</v>
      </c>
      <c r="J6" t="str">
        <f>_xlfn.XLOOKUP(D6,products!$A$2:$A$49,products!$C$2:$C$49,,0)</f>
        <v>L</v>
      </c>
      <c r="K6" s="4">
        <f>_xlfn.XLOOKUP(D6,products!A$1:A$49,products!$D$1:$D$49,,0)</f>
        <v>2.5</v>
      </c>
      <c r="L6">
        <f>_xlfn.XLOOKUP(D6,products!A$1:A$49,products!$E$1:$E$49,,0)</f>
        <v>27.484999999999996</v>
      </c>
      <c r="M6">
        <f t="shared" si="0"/>
        <v>54.969999999999992</v>
      </c>
      <c r="N6" t="str">
        <f t="shared" si="1"/>
        <v>Robusta</v>
      </c>
      <c r="O6" t="str">
        <f t="shared" si="2"/>
        <v>Light</v>
      </c>
      <c r="P6" t="str">
        <f>_xlfn.XLOOKUP(C6,customers!$A$2:$A$1001,customers!$I$2:$I$1001,,0)</f>
        <v>No</v>
      </c>
    </row>
    <row r="7" spans="1:16" x14ac:dyDescent="0.3">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_xlfn.XLOOKUP(D7,products!$A$2:$A$49,products!$B$2:$B$49,,0)</f>
        <v>Lib</v>
      </c>
      <c r="J7" t="str">
        <f>_xlfn.XLOOKUP(D7,products!$A$2:$A$49,products!$C$2:$C$49,,0)</f>
        <v>D</v>
      </c>
      <c r="K7" s="4">
        <f>_xlfn.XLOOKUP(D7,products!A$1:A$49,products!$D$1:$D$49,,0)</f>
        <v>1</v>
      </c>
      <c r="L7">
        <f>_xlfn.XLOOKUP(D7,products!A$1:A$49,products!$E$1:$E$49,,0)</f>
        <v>12.95</v>
      </c>
      <c r="M7">
        <f t="shared" si="0"/>
        <v>38.849999999999994</v>
      </c>
      <c r="N7" t="str">
        <f t="shared" si="1"/>
        <v>Liberica</v>
      </c>
      <c r="O7" t="str">
        <f t="shared" si="2"/>
        <v>Dark</v>
      </c>
      <c r="P7" t="str">
        <f>_xlfn.XLOOKUP(C7,customers!$A$2:$A$1001,customers!$I$2:$I$1001,,0)</f>
        <v>No</v>
      </c>
    </row>
    <row r="8" spans="1:16" x14ac:dyDescent="0.3">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_xlfn.XLOOKUP(D8,products!$A$2:$A$49,products!$B$2:$B$49,,0)</f>
        <v>Exc</v>
      </c>
      <c r="J8" t="str">
        <f>_xlfn.XLOOKUP(D8,products!$A$2:$A$49,products!$C$2:$C$49,,0)</f>
        <v>D</v>
      </c>
      <c r="K8" s="4">
        <f>_xlfn.XLOOKUP(D8,products!A$1:A$49,products!$D$1:$D$49,,0)</f>
        <v>0.5</v>
      </c>
      <c r="L8">
        <f>_xlfn.XLOOKUP(D8,products!A$1:A$49,products!$E$1:$E$49,,0)</f>
        <v>7.29</v>
      </c>
      <c r="M8">
        <f t="shared" si="0"/>
        <v>21.87</v>
      </c>
      <c r="N8" t="str">
        <f t="shared" si="1"/>
        <v>Excelsa</v>
      </c>
      <c r="O8" t="str">
        <f t="shared" si="2"/>
        <v>Dark</v>
      </c>
      <c r="P8" t="str">
        <f>_xlfn.XLOOKUP(C8,customers!$A$2:$A$1001,customers!$I$2:$I$1001,,0)</f>
        <v>Yes</v>
      </c>
    </row>
    <row r="9" spans="1:16" x14ac:dyDescent="0.3">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_xlfn.XLOOKUP(D9,products!$A$2:$A$49,products!$B$2:$B$49,,0)</f>
        <v>Lib</v>
      </c>
      <c r="J9" t="str">
        <f>_xlfn.XLOOKUP(D9,products!$A$2:$A$49,products!$C$2:$C$49,,0)</f>
        <v>L</v>
      </c>
      <c r="K9" s="4">
        <f>_xlfn.XLOOKUP(D9,products!A$1:A$49,products!$D$1:$D$49,,0)</f>
        <v>0.2</v>
      </c>
      <c r="L9">
        <f>_xlfn.XLOOKUP(D9,products!A$1:A$49,products!$E$1:$E$49,,0)</f>
        <v>4.7549999999999999</v>
      </c>
      <c r="M9">
        <f t="shared" si="0"/>
        <v>4.7549999999999999</v>
      </c>
      <c r="N9" t="str">
        <f t="shared" si="1"/>
        <v>Liberica</v>
      </c>
      <c r="O9" t="str">
        <f t="shared" si="2"/>
        <v>Light</v>
      </c>
      <c r="P9" t="str">
        <f>_xlfn.XLOOKUP(C9,customers!$A$2:$A$1001,customers!$I$2:$I$1001,,0)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_xlfn.XLOOKUP(D10,products!$A$2:$A$49,products!$B$2:$B$49,,0)</f>
        <v>Rob</v>
      </c>
      <c r="J10" t="str">
        <f>_xlfn.XLOOKUP(D10,products!$A$2:$A$49,products!$C$2:$C$49,,0)</f>
        <v>M</v>
      </c>
      <c r="K10" s="4">
        <f>_xlfn.XLOOKUP(D10,products!A$1:A$49,products!$D$1:$D$49,,0)</f>
        <v>0.5</v>
      </c>
      <c r="L10">
        <f>_xlfn.XLOOKUP(D10,products!A$1:A$49,products!$E$1:$E$49,,0)</f>
        <v>5.97</v>
      </c>
      <c r="M10">
        <f t="shared" si="0"/>
        <v>17.91</v>
      </c>
      <c r="N10" t="str">
        <f t="shared" si="1"/>
        <v>Robusta</v>
      </c>
      <c r="O10" t="str">
        <f t="shared" si="2"/>
        <v>Medium</v>
      </c>
      <c r="P10" t="str">
        <f>_xlfn.XLOOKUP(C10,customers!$A$2:$A$1001,customers!$I$2:$I$1001,,0)</f>
        <v>No</v>
      </c>
    </row>
    <row r="11" spans="1:16" x14ac:dyDescent="0.3">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_xlfn.XLOOKUP(D11,products!$A$2:$A$49,products!$B$2:$B$49,,0)</f>
        <v>Rob</v>
      </c>
      <c r="J11" t="str">
        <f>_xlfn.XLOOKUP(D11,products!$A$2:$A$49,products!$C$2:$C$49,,0)</f>
        <v>M</v>
      </c>
      <c r="K11" s="4">
        <f>_xlfn.XLOOKUP(D11,products!A$1:A$49,products!$D$1:$D$49,,0)</f>
        <v>0.5</v>
      </c>
      <c r="L11">
        <f>_xlfn.XLOOKUP(D11,products!A$1:A$49,products!$E$1:$E$49,,0)</f>
        <v>5.97</v>
      </c>
      <c r="M11">
        <f t="shared" si="0"/>
        <v>5.97</v>
      </c>
      <c r="N11" t="str">
        <f t="shared" si="1"/>
        <v>Robusta</v>
      </c>
      <c r="O11" t="str">
        <f t="shared" si="2"/>
        <v>Medium</v>
      </c>
      <c r="P11" t="str">
        <f>_xlfn.XLOOKUP(C11,customers!$A$2:$A$1001,customers!$I$2:$I$1001,,0)</f>
        <v>No</v>
      </c>
    </row>
    <row r="12" spans="1:16" x14ac:dyDescent="0.3">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_xlfn.XLOOKUP(D12,products!$A$2:$A$49,products!$B$2:$B$49,,0)</f>
        <v>Ara</v>
      </c>
      <c r="J12" t="str">
        <f>_xlfn.XLOOKUP(D12,products!$A$2:$A$49,products!$C$2:$C$49,,0)</f>
        <v>D</v>
      </c>
      <c r="K12" s="4">
        <f>_xlfn.XLOOKUP(D12,products!A$1:A$49,products!$D$1:$D$49,,0)</f>
        <v>1</v>
      </c>
      <c r="L12">
        <f>_xlfn.XLOOKUP(D12,products!A$1:A$49,products!$E$1:$E$49,,0)</f>
        <v>9.9499999999999993</v>
      </c>
      <c r="M12">
        <f t="shared" si="0"/>
        <v>39.799999999999997</v>
      </c>
      <c r="N12" t="str">
        <f t="shared" si="1"/>
        <v>Arabica</v>
      </c>
      <c r="O12" t="str">
        <f t="shared" si="2"/>
        <v>Dark</v>
      </c>
      <c r="P12" t="str">
        <f>_xlfn.XLOOKUP(C12,customers!$A$2:$A$1001,customers!$I$2:$I$1001,,0)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_xlfn.XLOOKUP(D13,products!$A$2:$A$49,products!$B$2:$B$49,,0)</f>
        <v>Exc</v>
      </c>
      <c r="J13" t="str">
        <f>_xlfn.XLOOKUP(D13,products!$A$2:$A$49,products!$C$2:$C$49,,0)</f>
        <v>L</v>
      </c>
      <c r="K13" s="4">
        <f>_xlfn.XLOOKUP(D13,products!A$1:A$49,products!$D$1:$D$49,,0)</f>
        <v>2.5</v>
      </c>
      <c r="L13">
        <f>_xlfn.XLOOKUP(D13,products!A$1:A$49,products!$E$1:$E$49,,0)</f>
        <v>34.154999999999994</v>
      </c>
      <c r="M13">
        <f t="shared" si="0"/>
        <v>170.77499999999998</v>
      </c>
      <c r="N13" t="str">
        <f t="shared" si="1"/>
        <v>Excelsa</v>
      </c>
      <c r="O13" t="str">
        <f t="shared" si="2"/>
        <v>Light</v>
      </c>
      <c r="P13" t="str">
        <f>_xlfn.XLOOKUP(C13,customers!$A$2:$A$1001,customers!$I$2:$I$1001,,0)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_xlfn.XLOOKUP(D14,products!$A$2:$A$49,products!$B$2:$B$49,,0)</f>
        <v>Rob</v>
      </c>
      <c r="J14" t="str">
        <f>_xlfn.XLOOKUP(D14,products!$A$2:$A$49,products!$C$2:$C$49,,0)</f>
        <v>M</v>
      </c>
      <c r="K14" s="4">
        <f>_xlfn.XLOOKUP(D14,products!A$1:A$49,products!$D$1:$D$49,,0)</f>
        <v>1</v>
      </c>
      <c r="L14">
        <f>_xlfn.XLOOKUP(D14,products!A$1:A$49,products!$E$1:$E$49,,0)</f>
        <v>9.9499999999999993</v>
      </c>
      <c r="M14">
        <f t="shared" si="0"/>
        <v>49.75</v>
      </c>
      <c r="N14" t="str">
        <f t="shared" si="1"/>
        <v>Robusta</v>
      </c>
      <c r="O14" t="str">
        <f t="shared" si="2"/>
        <v>Medium</v>
      </c>
      <c r="P14" t="str">
        <f>_xlfn.XLOOKUP(C14,customers!$A$2:$A$1001,customers!$I$2:$I$1001,,0)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_xlfn.XLOOKUP(D15,products!$A$2:$A$49,products!$B$2:$B$49,,0)</f>
        <v>Rob</v>
      </c>
      <c r="J15" t="str">
        <f>_xlfn.XLOOKUP(D15,products!$A$2:$A$49,products!$C$2:$C$49,,0)</f>
        <v>D</v>
      </c>
      <c r="K15" s="4">
        <f>_xlfn.XLOOKUP(D15,products!A$1:A$49,products!$D$1:$D$49,,0)</f>
        <v>2.5</v>
      </c>
      <c r="L15">
        <f>_xlfn.XLOOKUP(D15,products!A$1:A$49,products!$E$1:$E$49,,0)</f>
        <v>20.584999999999997</v>
      </c>
      <c r="M15">
        <f t="shared" si="0"/>
        <v>41.169999999999995</v>
      </c>
      <c r="N15" t="str">
        <f t="shared" si="1"/>
        <v>Robusta</v>
      </c>
      <c r="O15" t="str">
        <f t="shared" si="2"/>
        <v>Dark</v>
      </c>
      <c r="P15" t="str">
        <f>_xlfn.XLOOKUP(C15,customers!$A$2:$A$1001,customers!$I$2:$I$1001,,0)</f>
        <v>No</v>
      </c>
    </row>
    <row r="16" spans="1:16" x14ac:dyDescent="0.3">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_xlfn.XLOOKUP(D16,products!$A$2:$A$49,products!$B$2:$B$49,,0)</f>
        <v>Lib</v>
      </c>
      <c r="J16" t="str">
        <f>_xlfn.XLOOKUP(D16,products!$A$2:$A$49,products!$C$2:$C$49,,0)</f>
        <v>D</v>
      </c>
      <c r="K16" s="4">
        <f>_xlfn.XLOOKUP(D16,products!A$1:A$49,products!$D$1:$D$49,,0)</f>
        <v>0.2</v>
      </c>
      <c r="L16">
        <f>_xlfn.XLOOKUP(D16,products!A$1:A$49,products!$E$1:$E$49,,0)</f>
        <v>3.8849999999999998</v>
      </c>
      <c r="M16">
        <f t="shared" si="0"/>
        <v>11.654999999999999</v>
      </c>
      <c r="N16" t="str">
        <f t="shared" si="1"/>
        <v>Liberica</v>
      </c>
      <c r="O16" t="str">
        <f t="shared" si="2"/>
        <v>Dark</v>
      </c>
      <c r="P16" t="str">
        <f>_xlfn.XLOOKUP(C16,customers!$A$2:$A$1001,customers!$I$2:$I$1001,,0)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_xlfn.XLOOKUP(D17,products!$A$2:$A$49,products!$B$2:$B$49,,0)</f>
        <v>Rob</v>
      </c>
      <c r="J17" t="str">
        <f>_xlfn.XLOOKUP(D17,products!$A$2:$A$49,products!$C$2:$C$49,,0)</f>
        <v>M</v>
      </c>
      <c r="K17" s="4">
        <f>_xlfn.XLOOKUP(D17,products!A$1:A$49,products!$D$1:$D$49,,0)</f>
        <v>2.5</v>
      </c>
      <c r="L17">
        <f>_xlfn.XLOOKUP(D17,products!A$1:A$49,products!$E$1:$E$49,,0)</f>
        <v>22.884999999999998</v>
      </c>
      <c r="M17">
        <f t="shared" si="0"/>
        <v>114.42499999999998</v>
      </c>
      <c r="N17" t="str">
        <f t="shared" si="1"/>
        <v>Robusta</v>
      </c>
      <c r="O17" t="str">
        <f t="shared" si="2"/>
        <v>Medium</v>
      </c>
      <c r="P17" t="str">
        <f>_xlfn.XLOOKUP(C17,customers!$A$2:$A$1001,customers!$I$2:$I$1001,,0)</f>
        <v>No</v>
      </c>
    </row>
    <row r="18" spans="1:16" x14ac:dyDescent="0.3">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_xlfn.XLOOKUP(D18,products!$A$2:$A$49,products!$B$2:$B$49,,0)</f>
        <v>Ara</v>
      </c>
      <c r="J18" t="str">
        <f>_xlfn.XLOOKUP(D18,products!$A$2:$A$49,products!$C$2:$C$49,,0)</f>
        <v>M</v>
      </c>
      <c r="K18" s="4">
        <f>_xlfn.XLOOKUP(D18,products!A$1:A$49,products!$D$1:$D$49,,0)</f>
        <v>0.2</v>
      </c>
      <c r="L18">
        <f>_xlfn.XLOOKUP(D18,products!A$1:A$49,products!$E$1:$E$49,,0)</f>
        <v>3.375</v>
      </c>
      <c r="M18">
        <f t="shared" si="0"/>
        <v>20.25</v>
      </c>
      <c r="N18" t="str">
        <f t="shared" si="1"/>
        <v>Arabica</v>
      </c>
      <c r="O18" t="str">
        <f t="shared" si="2"/>
        <v>Medium</v>
      </c>
      <c r="P18" t="str">
        <f>_xlfn.XLOOKUP(C18,customers!$A$2:$A$1001,customers!$I$2:$I$1001,,0)</f>
        <v>No</v>
      </c>
    </row>
    <row r="19" spans="1:16" x14ac:dyDescent="0.3">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_xlfn.XLOOKUP(D19,products!$A$2:$A$49,products!$B$2:$B$49,,0)</f>
        <v>Ara</v>
      </c>
      <c r="J19" t="str">
        <f>_xlfn.XLOOKUP(D19,products!$A$2:$A$49,products!$C$2:$C$49,,0)</f>
        <v>L</v>
      </c>
      <c r="K19" s="4">
        <f>_xlfn.XLOOKUP(D19,products!A$1:A$49,products!$D$1:$D$49,,0)</f>
        <v>1</v>
      </c>
      <c r="L19">
        <f>_xlfn.XLOOKUP(D19,products!A$1:A$49,products!$E$1:$E$49,,0)</f>
        <v>12.95</v>
      </c>
      <c r="M19">
        <f t="shared" si="0"/>
        <v>77.699999999999989</v>
      </c>
      <c r="N19" t="str">
        <f t="shared" si="1"/>
        <v>Arabica</v>
      </c>
      <c r="O19" t="str">
        <f t="shared" si="2"/>
        <v>Light</v>
      </c>
      <c r="P19" t="str">
        <f>_xlfn.XLOOKUP(C19,customers!$A$2:$A$1001,customers!$I$2:$I$1001,,0)</f>
        <v>No</v>
      </c>
    </row>
    <row r="20" spans="1:16" x14ac:dyDescent="0.3">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_xlfn.XLOOKUP(D20,products!$A$2:$A$49,products!$B$2:$B$49,,0)</f>
        <v>Rob</v>
      </c>
      <c r="J20" t="str">
        <f>_xlfn.XLOOKUP(D20,products!$A$2:$A$49,products!$C$2:$C$49,,0)</f>
        <v>D</v>
      </c>
      <c r="K20" s="4">
        <f>_xlfn.XLOOKUP(D20,products!A$1:A$49,products!$D$1:$D$49,,0)</f>
        <v>2.5</v>
      </c>
      <c r="L20">
        <f>_xlfn.XLOOKUP(D20,products!A$1:A$49,products!$E$1:$E$49,,0)</f>
        <v>20.584999999999997</v>
      </c>
      <c r="M20">
        <f t="shared" si="0"/>
        <v>82.339999999999989</v>
      </c>
      <c r="N20" t="str">
        <f t="shared" si="1"/>
        <v>Robusta</v>
      </c>
      <c r="O20" t="str">
        <f t="shared" si="2"/>
        <v>Dark</v>
      </c>
      <c r="P20" t="str">
        <f>_xlfn.XLOOKUP(C20,customers!$A$2:$A$1001,customers!$I$2:$I$1001,,0)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_xlfn.XLOOKUP(D21,products!$A$2:$A$49,products!$B$2:$B$49,,0)</f>
        <v>Ara</v>
      </c>
      <c r="J21" t="str">
        <f>_xlfn.XLOOKUP(D21,products!$A$2:$A$49,products!$C$2:$C$49,,0)</f>
        <v>M</v>
      </c>
      <c r="K21" s="4">
        <f>_xlfn.XLOOKUP(D21,products!A$1:A$49,products!$D$1:$D$49,,0)</f>
        <v>0.2</v>
      </c>
      <c r="L21">
        <f>_xlfn.XLOOKUP(D21,products!A$1:A$49,products!$E$1:$E$49,,0)</f>
        <v>3.375</v>
      </c>
      <c r="M21">
        <f t="shared" si="0"/>
        <v>16.875</v>
      </c>
      <c r="N21" t="str">
        <f t="shared" si="1"/>
        <v>Arabica</v>
      </c>
      <c r="O21" t="str">
        <f t="shared" si="2"/>
        <v>Medium</v>
      </c>
      <c r="P21" t="str">
        <f>_xlfn.XLOOKUP(C21,customers!$A$2:$A$1001,customers!$I$2:$I$1001,,0)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_xlfn.XLOOKUP(D22,products!$A$2:$A$49,products!$B$2:$B$49,,0)</f>
        <v>Exc</v>
      </c>
      <c r="J22" t="str">
        <f>_xlfn.XLOOKUP(D22,products!$A$2:$A$49,products!$C$2:$C$49,,0)</f>
        <v>D</v>
      </c>
      <c r="K22" s="4">
        <f>_xlfn.XLOOKUP(D22,products!A$1:A$49,products!$D$1:$D$49,,0)</f>
        <v>0.2</v>
      </c>
      <c r="L22">
        <f>_xlfn.XLOOKUP(D22,products!A$1:A$49,products!$E$1:$E$49,,0)</f>
        <v>3.645</v>
      </c>
      <c r="M22">
        <f t="shared" si="0"/>
        <v>14.58</v>
      </c>
      <c r="N22" t="str">
        <f t="shared" si="1"/>
        <v>Excelsa</v>
      </c>
      <c r="O22" t="str">
        <f t="shared" si="2"/>
        <v>Dark</v>
      </c>
      <c r="P22" t="str">
        <f>_xlfn.XLOOKUP(C22,customers!$A$2:$A$1001,customers!$I$2:$I$1001,,0)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_xlfn.XLOOKUP(D23,products!$A$2:$A$49,products!$B$2:$B$49,,0)</f>
        <v>Ara</v>
      </c>
      <c r="J23" t="str">
        <f>_xlfn.XLOOKUP(D23,products!$A$2:$A$49,products!$C$2:$C$49,,0)</f>
        <v>D</v>
      </c>
      <c r="K23" s="4">
        <f>_xlfn.XLOOKUP(D23,products!A$1:A$49,products!$D$1:$D$49,,0)</f>
        <v>0.2</v>
      </c>
      <c r="L23">
        <f>_xlfn.XLOOKUP(D23,products!A$1:A$49,products!$E$1:$E$49,,0)</f>
        <v>2.9849999999999999</v>
      </c>
      <c r="M23">
        <f t="shared" si="0"/>
        <v>17.91</v>
      </c>
      <c r="N23" t="str">
        <f t="shared" si="1"/>
        <v>Arabica</v>
      </c>
      <c r="O23" t="str">
        <f t="shared" si="2"/>
        <v>Dark</v>
      </c>
      <c r="P23" t="str">
        <f>_xlfn.XLOOKUP(C23,customers!$A$2:$A$1001,customers!$I$2:$I$1001,,0)</f>
        <v>No</v>
      </c>
    </row>
    <row r="24" spans="1:16" x14ac:dyDescent="0.3">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_xlfn.XLOOKUP(D24,products!$A$2:$A$49,products!$B$2:$B$49,,0)</f>
        <v>Rob</v>
      </c>
      <c r="J24" t="str">
        <f>_xlfn.XLOOKUP(D24,products!$A$2:$A$49,products!$C$2:$C$49,,0)</f>
        <v>M</v>
      </c>
      <c r="K24" s="4">
        <f>_xlfn.XLOOKUP(D24,products!A$1:A$49,products!$D$1:$D$49,,0)</f>
        <v>2.5</v>
      </c>
      <c r="L24">
        <f>_xlfn.XLOOKUP(D24,products!A$1:A$49,products!$E$1:$E$49,,0)</f>
        <v>22.884999999999998</v>
      </c>
      <c r="M24">
        <f t="shared" si="0"/>
        <v>91.539999999999992</v>
      </c>
      <c r="N24" t="str">
        <f t="shared" si="1"/>
        <v>Robusta</v>
      </c>
      <c r="O24" t="str">
        <f t="shared" si="2"/>
        <v>Medium</v>
      </c>
      <c r="P24" t="str">
        <f>_xlfn.XLOOKUP(C24,customers!$A$2:$A$1001,customers!$I$2:$I$1001,,0)</f>
        <v>Yes</v>
      </c>
    </row>
    <row r="25" spans="1:16" x14ac:dyDescent="0.3">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_xlfn.XLOOKUP(D25,products!$A$2:$A$49,products!$B$2:$B$49,,0)</f>
        <v>Ara</v>
      </c>
      <c r="J25" t="str">
        <f>_xlfn.XLOOKUP(D25,products!$A$2:$A$49,products!$C$2:$C$49,,0)</f>
        <v>D</v>
      </c>
      <c r="K25" s="4">
        <f>_xlfn.XLOOKUP(D25,products!A$1:A$49,products!$D$1:$D$49,,0)</f>
        <v>0.2</v>
      </c>
      <c r="L25">
        <f>_xlfn.XLOOKUP(D25,products!A$1:A$49,products!$E$1:$E$49,,0)</f>
        <v>2.9849999999999999</v>
      </c>
      <c r="M25">
        <f t="shared" si="0"/>
        <v>11.94</v>
      </c>
      <c r="N25" t="str">
        <f t="shared" si="1"/>
        <v>Arabica</v>
      </c>
      <c r="O25" t="str">
        <f t="shared" si="2"/>
        <v>Dark</v>
      </c>
      <c r="P25" t="str">
        <f>_xlfn.XLOOKUP(C25,customers!$A$2:$A$1001,customers!$I$2:$I$1001,,0)</f>
        <v>Yes</v>
      </c>
    </row>
    <row r="26" spans="1:16" x14ac:dyDescent="0.3">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_xlfn.XLOOKUP(D26,products!$A$2:$A$49,products!$B$2:$B$49,,0)</f>
        <v>Ara</v>
      </c>
      <c r="J26" t="str">
        <f>_xlfn.XLOOKUP(D26,products!$A$2:$A$49,products!$C$2:$C$49,,0)</f>
        <v>M</v>
      </c>
      <c r="K26" s="4">
        <f>_xlfn.XLOOKUP(D26,products!A$1:A$49,products!$D$1:$D$49,,0)</f>
        <v>1</v>
      </c>
      <c r="L26">
        <f>_xlfn.XLOOKUP(D26,products!A$1:A$49,products!$E$1:$E$49,,0)</f>
        <v>11.25</v>
      </c>
      <c r="M26">
        <f t="shared" si="0"/>
        <v>11.25</v>
      </c>
      <c r="N26" t="str">
        <f t="shared" si="1"/>
        <v>Arabica</v>
      </c>
      <c r="O26" t="str">
        <f t="shared" si="2"/>
        <v>Medium</v>
      </c>
      <c r="P26" t="str">
        <f>_xlfn.XLOOKUP(C26,customers!$A$2:$A$1001,customers!$I$2:$I$1001,,0)</f>
        <v>No</v>
      </c>
    </row>
    <row r="27" spans="1:16" x14ac:dyDescent="0.3">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_xlfn.XLOOKUP(D27,products!$A$2:$A$49,products!$B$2:$B$49,,0)</f>
        <v>Exc</v>
      </c>
      <c r="J27" t="str">
        <f>_xlfn.XLOOKUP(D27,products!$A$2:$A$49,products!$C$2:$C$49,,0)</f>
        <v>M</v>
      </c>
      <c r="K27" s="4">
        <f>_xlfn.XLOOKUP(D27,products!A$1:A$49,products!$D$1:$D$49,,0)</f>
        <v>0.2</v>
      </c>
      <c r="L27">
        <f>_xlfn.XLOOKUP(D27,products!A$1:A$49,products!$E$1:$E$49,,0)</f>
        <v>4.125</v>
      </c>
      <c r="M27">
        <f t="shared" si="0"/>
        <v>12.375</v>
      </c>
      <c r="N27" t="str">
        <f t="shared" si="1"/>
        <v>Excelsa</v>
      </c>
      <c r="O27" t="str">
        <f t="shared" si="2"/>
        <v>Medium</v>
      </c>
      <c r="P27" t="str">
        <f>_xlfn.XLOOKUP(C27,customers!$A$2:$A$1001,customers!$I$2:$I$1001,,0)</f>
        <v>Yes</v>
      </c>
    </row>
    <row r="28" spans="1:16" x14ac:dyDescent="0.3">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_xlfn.XLOOKUP(D28,products!$A$2:$A$49,products!$B$2:$B$49,,0)</f>
        <v>Ara</v>
      </c>
      <c r="J28" t="str">
        <f>_xlfn.XLOOKUP(D28,products!$A$2:$A$49,products!$C$2:$C$49,,0)</f>
        <v>M</v>
      </c>
      <c r="K28" s="4">
        <f>_xlfn.XLOOKUP(D28,products!A$1:A$49,products!$D$1:$D$49,,0)</f>
        <v>0.5</v>
      </c>
      <c r="L28">
        <f>_xlfn.XLOOKUP(D28,products!A$1:A$49,products!$E$1:$E$49,,0)</f>
        <v>6.75</v>
      </c>
      <c r="M28">
        <f t="shared" si="0"/>
        <v>27</v>
      </c>
      <c r="N28" t="str">
        <f t="shared" si="1"/>
        <v>Arabica</v>
      </c>
      <c r="O28" t="str">
        <f t="shared" si="2"/>
        <v>Medium</v>
      </c>
      <c r="P28" t="str">
        <f>_xlfn.XLOOKUP(C28,customers!$A$2:$A$1001,customers!$I$2:$I$1001,,0)</f>
        <v>Yes</v>
      </c>
    </row>
    <row r="29" spans="1:16" x14ac:dyDescent="0.3">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_xlfn.XLOOKUP(D29,products!$A$2:$A$49,products!$B$2:$B$49,,0)</f>
        <v>Ara</v>
      </c>
      <c r="J29" t="str">
        <f>_xlfn.XLOOKUP(D29,products!$A$2:$A$49,products!$C$2:$C$49,,0)</f>
        <v>M</v>
      </c>
      <c r="K29" s="4">
        <f>_xlfn.XLOOKUP(D29,products!A$1:A$49,products!$D$1:$D$49,,0)</f>
        <v>0.2</v>
      </c>
      <c r="L29">
        <f>_xlfn.XLOOKUP(D29,products!A$1:A$49,products!$E$1:$E$49,,0)</f>
        <v>3.375</v>
      </c>
      <c r="M29">
        <f t="shared" si="0"/>
        <v>16.875</v>
      </c>
      <c r="N29" t="str">
        <f t="shared" si="1"/>
        <v>Arabica</v>
      </c>
      <c r="O29" t="str">
        <f t="shared" si="2"/>
        <v>Medium</v>
      </c>
      <c r="P29" t="str">
        <f>_xlfn.XLOOKUP(C29,customers!$A$2:$A$1001,customers!$I$2:$I$1001,,0)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_xlfn.XLOOKUP(D30,products!$A$2:$A$49,products!$B$2:$B$49,,0)</f>
        <v>Ara</v>
      </c>
      <c r="J30" t="str">
        <f>_xlfn.XLOOKUP(D30,products!$A$2:$A$49,products!$C$2:$C$49,,0)</f>
        <v>D</v>
      </c>
      <c r="K30" s="4">
        <f>_xlfn.XLOOKUP(D30,products!A$1:A$49,products!$D$1:$D$49,,0)</f>
        <v>0.5</v>
      </c>
      <c r="L30">
        <f>_xlfn.XLOOKUP(D30,products!A$1:A$49,products!$E$1:$E$49,,0)</f>
        <v>5.97</v>
      </c>
      <c r="M30">
        <f t="shared" si="0"/>
        <v>17.91</v>
      </c>
      <c r="N30" t="str">
        <f t="shared" si="1"/>
        <v>Arabica</v>
      </c>
      <c r="O30" t="str">
        <f t="shared" si="2"/>
        <v>Dark</v>
      </c>
      <c r="P30" t="str">
        <f>_xlfn.XLOOKUP(C30,customers!$A$2:$A$1001,customers!$I$2:$I$1001,,0)</f>
        <v>No</v>
      </c>
    </row>
    <row r="31" spans="1:16" x14ac:dyDescent="0.3">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_xlfn.XLOOKUP(D31,products!$A$2:$A$49,products!$B$2:$B$49,,0)</f>
        <v>Ara</v>
      </c>
      <c r="J31" t="str">
        <f>_xlfn.XLOOKUP(D31,products!$A$2:$A$49,products!$C$2:$C$49,,0)</f>
        <v>D</v>
      </c>
      <c r="K31" s="4">
        <f>_xlfn.XLOOKUP(D31,products!A$1:A$49,products!$D$1:$D$49,,0)</f>
        <v>1</v>
      </c>
      <c r="L31">
        <f>_xlfn.XLOOKUP(D31,products!A$1:A$49,products!$E$1:$E$49,,0)</f>
        <v>9.9499999999999993</v>
      </c>
      <c r="M31">
        <f t="shared" si="0"/>
        <v>39.799999999999997</v>
      </c>
      <c r="N31" t="str">
        <f t="shared" si="1"/>
        <v>Arabica</v>
      </c>
      <c r="O31" t="str">
        <f t="shared" si="2"/>
        <v>Dark</v>
      </c>
      <c r="P31" t="str">
        <f>_xlfn.XLOOKUP(C31,customers!$A$2:$A$1001,customers!$I$2:$I$1001,,0)</f>
        <v>Yes</v>
      </c>
    </row>
    <row r="32" spans="1:16" x14ac:dyDescent="0.3">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_xlfn.XLOOKUP(D32,products!$A$2:$A$49,products!$B$2:$B$49,,0)</f>
        <v>Lib</v>
      </c>
      <c r="J32" t="str">
        <f>_xlfn.XLOOKUP(D32,products!$A$2:$A$49,products!$C$2:$C$49,,0)</f>
        <v>M</v>
      </c>
      <c r="K32" s="4">
        <f>_xlfn.XLOOKUP(D32,products!A$1:A$49,products!$D$1:$D$49,,0)</f>
        <v>0.2</v>
      </c>
      <c r="L32">
        <f>_xlfn.XLOOKUP(D32,products!A$1:A$49,products!$E$1:$E$49,,0)</f>
        <v>4.3650000000000002</v>
      </c>
      <c r="M32">
        <f t="shared" si="0"/>
        <v>21.825000000000003</v>
      </c>
      <c r="N32" t="str">
        <f t="shared" si="1"/>
        <v>Liberica</v>
      </c>
      <c r="O32" t="str">
        <f t="shared" si="2"/>
        <v>Medium</v>
      </c>
      <c r="P32" t="str">
        <f>_xlfn.XLOOKUP(C32,customers!$A$2:$A$1001,customers!$I$2:$I$1001,,0)</f>
        <v>No</v>
      </c>
    </row>
    <row r="33" spans="1:16" x14ac:dyDescent="0.3">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_xlfn.XLOOKUP(D33,products!$A$2:$A$49,products!$B$2:$B$49,,0)</f>
        <v>Ara</v>
      </c>
      <c r="J33" t="str">
        <f>_xlfn.XLOOKUP(D33,products!$A$2:$A$49,products!$C$2:$C$49,,0)</f>
        <v>D</v>
      </c>
      <c r="K33" s="4">
        <f>_xlfn.XLOOKUP(D33,products!A$1:A$49,products!$D$1:$D$49,,0)</f>
        <v>0.5</v>
      </c>
      <c r="L33">
        <f>_xlfn.XLOOKUP(D33,products!A$1:A$49,products!$E$1:$E$49,,0)</f>
        <v>5.97</v>
      </c>
      <c r="M33">
        <f t="shared" si="0"/>
        <v>35.82</v>
      </c>
      <c r="N33" t="str">
        <f t="shared" si="1"/>
        <v>Arabica</v>
      </c>
      <c r="O33" t="str">
        <f t="shared" si="2"/>
        <v>Dark</v>
      </c>
      <c r="P33" t="str">
        <f>_xlfn.XLOOKUP(C33,customers!$A$2:$A$1001,customers!$I$2:$I$1001,,0)</f>
        <v>No</v>
      </c>
    </row>
    <row r="34" spans="1:16" x14ac:dyDescent="0.3">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_xlfn.XLOOKUP(D34,products!$A$2:$A$49,products!$B$2:$B$49,,0)</f>
        <v>Lib</v>
      </c>
      <c r="J34" t="str">
        <f>_xlfn.XLOOKUP(D34,products!$A$2:$A$49,products!$C$2:$C$49,,0)</f>
        <v>M</v>
      </c>
      <c r="K34" s="4">
        <f>_xlfn.XLOOKUP(D34,products!A$1:A$49,products!$D$1:$D$49,,0)</f>
        <v>0.5</v>
      </c>
      <c r="L34">
        <f>_xlfn.XLOOKUP(D34,products!A$1:A$49,products!$E$1:$E$49,,0)</f>
        <v>8.73</v>
      </c>
      <c r="M34">
        <f t="shared" si="0"/>
        <v>52.38</v>
      </c>
      <c r="N34" t="str">
        <f t="shared" si="1"/>
        <v>Liberica</v>
      </c>
      <c r="O34" t="str">
        <f t="shared" si="2"/>
        <v>Medium</v>
      </c>
      <c r="P34" t="str">
        <f>_xlfn.XLOOKUP(C34,customers!$A$2:$A$1001,customers!$I$2:$I$1001,,0)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_xlfn.XLOOKUP(D35,products!$A$2:$A$49,products!$B$2:$B$49,,0)</f>
        <v>Lib</v>
      </c>
      <c r="J35" t="str">
        <f>_xlfn.XLOOKUP(D35,products!$A$2:$A$49,products!$C$2:$C$49,,0)</f>
        <v>L</v>
      </c>
      <c r="K35" s="4">
        <f>_xlfn.XLOOKUP(D35,products!A$1:A$49,products!$D$1:$D$49,,0)</f>
        <v>0.2</v>
      </c>
      <c r="L35">
        <f>_xlfn.XLOOKUP(D35,products!A$1:A$49,products!$E$1:$E$49,,0)</f>
        <v>4.7549999999999999</v>
      </c>
      <c r="M35">
        <f t="shared" si="0"/>
        <v>23.774999999999999</v>
      </c>
      <c r="N35" t="str">
        <f t="shared" si="1"/>
        <v>Liberica</v>
      </c>
      <c r="O35" t="str">
        <f t="shared" si="2"/>
        <v>Light</v>
      </c>
      <c r="P35" t="str">
        <f>_xlfn.XLOOKUP(C35,customers!$A$2:$A$1001,customers!$I$2:$I$1001,,0)</f>
        <v>No</v>
      </c>
    </row>
    <row r="36" spans="1:16" x14ac:dyDescent="0.3">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_xlfn.XLOOKUP(D36,products!$A$2:$A$49,products!$B$2:$B$49,,0)</f>
        <v>Lib</v>
      </c>
      <c r="J36" t="str">
        <f>_xlfn.XLOOKUP(D36,products!$A$2:$A$49,products!$C$2:$C$49,,0)</f>
        <v>L</v>
      </c>
      <c r="K36" s="4">
        <f>_xlfn.XLOOKUP(D36,products!A$1:A$49,products!$D$1:$D$49,,0)</f>
        <v>0.5</v>
      </c>
      <c r="L36">
        <f>_xlfn.XLOOKUP(D36,products!A$1:A$49,products!$E$1:$E$49,,0)</f>
        <v>9.51</v>
      </c>
      <c r="M36">
        <f t="shared" si="0"/>
        <v>57.06</v>
      </c>
      <c r="N36" t="str">
        <f t="shared" si="1"/>
        <v>Liberica</v>
      </c>
      <c r="O36" t="str">
        <f t="shared" si="2"/>
        <v>Light</v>
      </c>
      <c r="P36" t="str">
        <f>_xlfn.XLOOKUP(C36,customers!$A$2:$A$1001,customers!$I$2:$I$1001,,0)</f>
        <v>Yes</v>
      </c>
    </row>
    <row r="37" spans="1:16" x14ac:dyDescent="0.3">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_xlfn.XLOOKUP(D37,products!$A$2:$A$49,products!$B$2:$B$49,,0)</f>
        <v>Ara</v>
      </c>
      <c r="J37" t="str">
        <f>_xlfn.XLOOKUP(D37,products!$A$2:$A$49,products!$C$2:$C$49,,0)</f>
        <v>D</v>
      </c>
      <c r="K37" s="4">
        <f>_xlfn.XLOOKUP(D37,products!A$1:A$49,products!$D$1:$D$49,,0)</f>
        <v>0.5</v>
      </c>
      <c r="L37">
        <f>_xlfn.XLOOKUP(D37,products!A$1:A$49,products!$E$1:$E$49,,0)</f>
        <v>5.97</v>
      </c>
      <c r="M37">
        <f t="shared" si="0"/>
        <v>35.82</v>
      </c>
      <c r="N37" t="str">
        <f t="shared" si="1"/>
        <v>Arabica</v>
      </c>
      <c r="O37" t="str">
        <f t="shared" si="2"/>
        <v>Dark</v>
      </c>
      <c r="P37" t="str">
        <f>_xlfn.XLOOKUP(C37,customers!$A$2:$A$1001,customers!$I$2:$I$1001,,0)</f>
        <v>No</v>
      </c>
    </row>
    <row r="38" spans="1:16" x14ac:dyDescent="0.3">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_xlfn.XLOOKUP(D38,products!$A$2:$A$49,products!$B$2:$B$49,,0)</f>
        <v>Lib</v>
      </c>
      <c r="J38" t="str">
        <f>_xlfn.XLOOKUP(D38,products!$A$2:$A$49,products!$C$2:$C$49,,0)</f>
        <v>M</v>
      </c>
      <c r="K38" s="4">
        <f>_xlfn.XLOOKUP(D38,products!A$1:A$49,products!$D$1:$D$49,,0)</f>
        <v>0.2</v>
      </c>
      <c r="L38">
        <f>_xlfn.XLOOKUP(D38,products!A$1:A$49,products!$E$1:$E$49,,0)</f>
        <v>4.3650000000000002</v>
      </c>
      <c r="M38">
        <f t="shared" si="0"/>
        <v>8.73</v>
      </c>
      <c r="N38" t="str">
        <f t="shared" si="1"/>
        <v>Liberica</v>
      </c>
      <c r="O38" t="str">
        <f t="shared" si="2"/>
        <v>Medium</v>
      </c>
      <c r="P38" t="str">
        <f>_xlfn.XLOOKUP(C38,customers!$A$2:$A$1001,customers!$I$2:$I$1001,,0)</f>
        <v>No</v>
      </c>
    </row>
    <row r="39" spans="1:16" x14ac:dyDescent="0.3">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_xlfn.XLOOKUP(D39,products!$A$2:$A$49,products!$B$2:$B$49,,0)</f>
        <v>Lib</v>
      </c>
      <c r="J39" t="str">
        <f>_xlfn.XLOOKUP(D39,products!$A$2:$A$49,products!$C$2:$C$49,,0)</f>
        <v>L</v>
      </c>
      <c r="K39" s="4">
        <f>_xlfn.XLOOKUP(D39,products!A$1:A$49,products!$D$1:$D$49,,0)</f>
        <v>0.5</v>
      </c>
      <c r="L39">
        <f>_xlfn.XLOOKUP(D39,products!A$1:A$49,products!$E$1:$E$49,,0)</f>
        <v>9.51</v>
      </c>
      <c r="M39">
        <f t="shared" si="0"/>
        <v>28.53</v>
      </c>
      <c r="N39" t="str">
        <f t="shared" si="1"/>
        <v>Liberica</v>
      </c>
      <c r="O39" t="str">
        <f t="shared" si="2"/>
        <v>Light</v>
      </c>
      <c r="P39" t="str">
        <f>_xlfn.XLOOKUP(C39,customers!$A$2:$A$1001,customers!$I$2:$I$1001,,0)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_xlfn.XLOOKUP(D40,products!$A$2:$A$49,products!$B$2:$B$49,,0)</f>
        <v>Rob</v>
      </c>
      <c r="J40" t="str">
        <f>_xlfn.XLOOKUP(D40,products!$A$2:$A$49,products!$C$2:$C$49,,0)</f>
        <v>M</v>
      </c>
      <c r="K40" s="4">
        <f>_xlfn.XLOOKUP(D40,products!A$1:A$49,products!$D$1:$D$49,,0)</f>
        <v>2.5</v>
      </c>
      <c r="L40">
        <f>_xlfn.XLOOKUP(D40,products!A$1:A$49,products!$E$1:$E$49,,0)</f>
        <v>22.884999999999998</v>
      </c>
      <c r="M40">
        <f t="shared" si="0"/>
        <v>114.42499999999998</v>
      </c>
      <c r="N40" t="str">
        <f t="shared" si="1"/>
        <v>Robusta</v>
      </c>
      <c r="O40" t="str">
        <f t="shared" si="2"/>
        <v>Medium</v>
      </c>
      <c r="P40" t="str">
        <f>_xlfn.XLOOKUP(C40,customers!$A$2:$A$1001,customers!$I$2:$I$1001,,0)</f>
        <v>No</v>
      </c>
    </row>
    <row r="41" spans="1:16" x14ac:dyDescent="0.3">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_xlfn.XLOOKUP(D41,products!$A$2:$A$49,products!$B$2:$B$49,,0)</f>
        <v>Rob</v>
      </c>
      <c r="J41" t="str">
        <f>_xlfn.XLOOKUP(D41,products!$A$2:$A$49,products!$C$2:$C$49,,0)</f>
        <v>M</v>
      </c>
      <c r="K41" s="4">
        <f>_xlfn.XLOOKUP(D41,products!A$1:A$49,products!$D$1:$D$49,,0)</f>
        <v>1</v>
      </c>
      <c r="L41">
        <f>_xlfn.XLOOKUP(D41,products!A$1:A$49,products!$E$1:$E$49,,0)</f>
        <v>9.9499999999999993</v>
      </c>
      <c r="M41">
        <f t="shared" si="0"/>
        <v>59.699999999999996</v>
      </c>
      <c r="N41" t="str">
        <f t="shared" si="1"/>
        <v>Robusta</v>
      </c>
      <c r="O41" t="str">
        <f t="shared" si="2"/>
        <v>Medium</v>
      </c>
      <c r="P41" t="str">
        <f>_xlfn.XLOOKUP(C41,customers!$A$2:$A$1001,customers!$I$2:$I$1001,,0)</f>
        <v>Yes</v>
      </c>
    </row>
    <row r="42" spans="1:16" x14ac:dyDescent="0.3">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_xlfn.XLOOKUP(D42,products!$A$2:$A$49,products!$B$2:$B$49,,0)</f>
        <v>Lib</v>
      </c>
      <c r="J42" t="str">
        <f>_xlfn.XLOOKUP(D42,products!$A$2:$A$49,products!$C$2:$C$49,,0)</f>
        <v>M</v>
      </c>
      <c r="K42" s="4">
        <f>_xlfn.XLOOKUP(D42,products!A$1:A$49,products!$D$1:$D$49,,0)</f>
        <v>1</v>
      </c>
      <c r="L42">
        <f>_xlfn.XLOOKUP(D42,products!A$1:A$49,products!$E$1:$E$49,,0)</f>
        <v>14.55</v>
      </c>
      <c r="M42">
        <f t="shared" si="0"/>
        <v>43.650000000000006</v>
      </c>
      <c r="N42" t="str">
        <f t="shared" si="1"/>
        <v>Liberica</v>
      </c>
      <c r="O42" t="str">
        <f t="shared" si="2"/>
        <v>Medium</v>
      </c>
      <c r="P42" t="str">
        <f>_xlfn.XLOOKUP(C42,customers!$A$2:$A$1001,customers!$I$2:$I$1001,,0)</f>
        <v>No</v>
      </c>
    </row>
    <row r="43" spans="1:16" x14ac:dyDescent="0.3">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_xlfn.XLOOKUP(D43,products!$A$2:$A$49,products!$B$2:$B$49,,0)</f>
        <v>Exc</v>
      </c>
      <c r="J43" t="str">
        <f>_xlfn.XLOOKUP(D43,products!$A$2:$A$49,products!$C$2:$C$49,,0)</f>
        <v>D</v>
      </c>
      <c r="K43" s="4">
        <f>_xlfn.XLOOKUP(D43,products!A$1:A$49,products!$D$1:$D$49,,0)</f>
        <v>0.2</v>
      </c>
      <c r="L43">
        <f>_xlfn.XLOOKUP(D43,products!A$1:A$49,products!$E$1:$E$49,,0)</f>
        <v>3.645</v>
      </c>
      <c r="M43">
        <f t="shared" si="0"/>
        <v>7.29</v>
      </c>
      <c r="N43" t="str">
        <f t="shared" si="1"/>
        <v>Excelsa</v>
      </c>
      <c r="O43" t="str">
        <f t="shared" si="2"/>
        <v>Dark</v>
      </c>
      <c r="P43" t="str">
        <f>_xlfn.XLOOKUP(C43,customers!$A$2:$A$1001,customers!$I$2:$I$1001,,0)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_xlfn.XLOOKUP(D44,products!$A$2:$A$49,products!$B$2:$B$49,,0)</f>
        <v>Rob</v>
      </c>
      <c r="J44" t="str">
        <f>_xlfn.XLOOKUP(D44,products!$A$2:$A$49,products!$C$2:$C$49,,0)</f>
        <v>D</v>
      </c>
      <c r="K44" s="4">
        <f>_xlfn.XLOOKUP(D44,products!A$1:A$49,products!$D$1:$D$49,,0)</f>
        <v>0.2</v>
      </c>
      <c r="L44">
        <f>_xlfn.XLOOKUP(D44,products!A$1:A$49,products!$E$1:$E$49,,0)</f>
        <v>2.6849999999999996</v>
      </c>
      <c r="M44">
        <f t="shared" si="0"/>
        <v>8.0549999999999997</v>
      </c>
      <c r="N44" t="str">
        <f t="shared" si="1"/>
        <v>Robusta</v>
      </c>
      <c r="O44" t="str">
        <f t="shared" si="2"/>
        <v>Dark</v>
      </c>
      <c r="P44" t="str">
        <f>_xlfn.XLOOKUP(C44,customers!$A$2:$A$1001,customers!$I$2:$I$1001,,0)</f>
        <v>Yes</v>
      </c>
    </row>
    <row r="45" spans="1:16" x14ac:dyDescent="0.3">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_xlfn.XLOOKUP(D45,products!$A$2:$A$49,products!$B$2:$B$49,,0)</f>
        <v>Lib</v>
      </c>
      <c r="J45" t="str">
        <f>_xlfn.XLOOKUP(D45,products!$A$2:$A$49,products!$C$2:$C$49,,0)</f>
        <v>L</v>
      </c>
      <c r="K45" s="4">
        <f>_xlfn.XLOOKUP(D45,products!A$1:A$49,products!$D$1:$D$49,,0)</f>
        <v>2.5</v>
      </c>
      <c r="L45">
        <f>_xlfn.XLOOKUP(D45,products!A$1:A$49,products!$E$1:$E$49,,0)</f>
        <v>36.454999999999998</v>
      </c>
      <c r="M45">
        <f t="shared" si="0"/>
        <v>72.91</v>
      </c>
      <c r="N45" t="str">
        <f t="shared" si="1"/>
        <v>Liberica</v>
      </c>
      <c r="O45" t="str">
        <f t="shared" si="2"/>
        <v>Light</v>
      </c>
      <c r="P45" t="str">
        <f>_xlfn.XLOOKUP(C45,customers!$A$2:$A$1001,customers!$I$2:$I$1001,,0)</f>
        <v>No</v>
      </c>
    </row>
    <row r="46" spans="1:16" x14ac:dyDescent="0.3">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_xlfn.XLOOKUP(D46,products!$A$2:$A$49,products!$B$2:$B$49,,0)</f>
        <v>Exc</v>
      </c>
      <c r="J46" t="str">
        <f>_xlfn.XLOOKUP(D46,products!$A$2:$A$49,products!$C$2:$C$49,,0)</f>
        <v>M</v>
      </c>
      <c r="K46" s="4">
        <f>_xlfn.XLOOKUP(D46,products!A$1:A$49,products!$D$1:$D$49,,0)</f>
        <v>0.5</v>
      </c>
      <c r="L46">
        <f>_xlfn.XLOOKUP(D46,products!A$1:A$49,products!$E$1:$E$49,,0)</f>
        <v>8.25</v>
      </c>
      <c r="M46">
        <f t="shared" si="0"/>
        <v>16.5</v>
      </c>
      <c r="N46" t="str">
        <f t="shared" si="1"/>
        <v>Excelsa</v>
      </c>
      <c r="O46" t="str">
        <f t="shared" si="2"/>
        <v>Medium</v>
      </c>
      <c r="P46" t="str">
        <f>_xlfn.XLOOKUP(C46,customers!$A$2:$A$1001,customers!$I$2:$I$1001,,0)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_xlfn.XLOOKUP(D47,products!$A$2:$A$49,products!$B$2:$B$49,,0)</f>
        <v>Lib</v>
      </c>
      <c r="J47" t="str">
        <f>_xlfn.XLOOKUP(D47,products!$A$2:$A$49,products!$C$2:$C$49,,0)</f>
        <v>D</v>
      </c>
      <c r="K47" s="4">
        <f>_xlfn.XLOOKUP(D47,products!A$1:A$49,products!$D$1:$D$49,,0)</f>
        <v>2.5</v>
      </c>
      <c r="L47">
        <f>_xlfn.XLOOKUP(D47,products!A$1:A$49,products!$E$1:$E$49,,0)</f>
        <v>29.784999999999997</v>
      </c>
      <c r="M47">
        <f t="shared" si="0"/>
        <v>178.70999999999998</v>
      </c>
      <c r="N47" t="str">
        <f t="shared" si="1"/>
        <v>Liberica</v>
      </c>
      <c r="O47" t="str">
        <f t="shared" si="2"/>
        <v>Dark</v>
      </c>
      <c r="P47" t="str">
        <f>_xlfn.XLOOKUP(C47,customers!$A$2:$A$1001,customers!$I$2:$I$1001,,0)</f>
        <v>No</v>
      </c>
    </row>
    <row r="48" spans="1:16" x14ac:dyDescent="0.3">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_xlfn.XLOOKUP(D48,products!$A$2:$A$49,products!$B$2:$B$49,,0)</f>
        <v>Exc</v>
      </c>
      <c r="J48" t="str">
        <f>_xlfn.XLOOKUP(D48,products!$A$2:$A$49,products!$C$2:$C$49,,0)</f>
        <v>M</v>
      </c>
      <c r="K48" s="4">
        <f>_xlfn.XLOOKUP(D48,products!A$1:A$49,products!$D$1:$D$49,,0)</f>
        <v>2.5</v>
      </c>
      <c r="L48">
        <f>_xlfn.XLOOKUP(D48,products!A$1:A$49,products!$E$1:$E$49,,0)</f>
        <v>31.624999999999996</v>
      </c>
      <c r="M48">
        <f t="shared" si="0"/>
        <v>63.249999999999993</v>
      </c>
      <c r="N48" t="str">
        <f t="shared" si="1"/>
        <v>Excelsa</v>
      </c>
      <c r="O48" t="str">
        <f t="shared" si="2"/>
        <v>Medium</v>
      </c>
      <c r="P48" t="str">
        <f>_xlfn.XLOOKUP(C48,customers!$A$2:$A$1001,customers!$I$2:$I$1001,,0)</f>
        <v>Yes</v>
      </c>
    </row>
    <row r="49" spans="1:16" x14ac:dyDescent="0.3">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_xlfn.XLOOKUP(D49,products!$A$2:$A$49,products!$B$2:$B$49,,0)</f>
        <v>Ara</v>
      </c>
      <c r="J49" t="str">
        <f>_xlfn.XLOOKUP(D49,products!$A$2:$A$49,products!$C$2:$C$49,,0)</f>
        <v>L</v>
      </c>
      <c r="K49" s="4">
        <f>_xlfn.XLOOKUP(D49,products!A$1:A$49,products!$D$1:$D$49,,0)</f>
        <v>0.2</v>
      </c>
      <c r="L49">
        <f>_xlfn.XLOOKUP(D49,products!A$1:A$49,products!$E$1:$E$49,,0)</f>
        <v>3.8849999999999998</v>
      </c>
      <c r="M49">
        <f t="shared" si="0"/>
        <v>7.77</v>
      </c>
      <c r="N49" t="str">
        <f t="shared" si="1"/>
        <v>Arabica</v>
      </c>
      <c r="O49" t="str">
        <f t="shared" si="2"/>
        <v>Light</v>
      </c>
      <c r="P49" t="str">
        <f>_xlfn.XLOOKUP(C49,customers!$A$2:$A$1001,customers!$I$2:$I$1001,,0)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_xlfn.XLOOKUP(D50,products!$A$2:$A$49,products!$B$2:$B$49,,0)</f>
        <v>Ara</v>
      </c>
      <c r="J50" t="str">
        <f>_xlfn.XLOOKUP(D50,products!$A$2:$A$49,products!$C$2:$C$49,,0)</f>
        <v>D</v>
      </c>
      <c r="K50" s="4">
        <f>_xlfn.XLOOKUP(D50,products!A$1:A$49,products!$D$1:$D$49,,0)</f>
        <v>2.5</v>
      </c>
      <c r="L50">
        <f>_xlfn.XLOOKUP(D50,products!A$1:A$49,products!$E$1:$E$49,,0)</f>
        <v>22.884999999999998</v>
      </c>
      <c r="M50">
        <f t="shared" si="0"/>
        <v>91.539999999999992</v>
      </c>
      <c r="N50" t="str">
        <f t="shared" si="1"/>
        <v>Arabica</v>
      </c>
      <c r="O50" t="str">
        <f t="shared" si="2"/>
        <v>Dark</v>
      </c>
      <c r="P50" t="str">
        <f>_xlfn.XLOOKUP(C50,customers!$A$2:$A$1001,customers!$I$2:$I$1001,,0)</f>
        <v>No</v>
      </c>
    </row>
    <row r="51" spans="1:16" x14ac:dyDescent="0.3">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_xlfn.XLOOKUP(D51,products!$A$2:$A$49,products!$B$2:$B$49,,0)</f>
        <v>Ara</v>
      </c>
      <c r="J51" t="str">
        <f>_xlfn.XLOOKUP(D51,products!$A$2:$A$49,products!$C$2:$C$49,,0)</f>
        <v>L</v>
      </c>
      <c r="K51" s="4">
        <f>_xlfn.XLOOKUP(D51,products!A$1:A$49,products!$D$1:$D$49,,0)</f>
        <v>1</v>
      </c>
      <c r="L51">
        <f>_xlfn.XLOOKUP(D51,products!A$1:A$49,products!$E$1:$E$49,,0)</f>
        <v>12.95</v>
      </c>
      <c r="M51">
        <f t="shared" si="0"/>
        <v>38.849999999999994</v>
      </c>
      <c r="N51" t="str">
        <f t="shared" si="1"/>
        <v>Arabica</v>
      </c>
      <c r="O51" t="str">
        <f t="shared" si="2"/>
        <v>Light</v>
      </c>
      <c r="P51" t="str">
        <f>_xlfn.XLOOKUP(C51,customers!$A$2:$A$1001,customers!$I$2:$I$1001,,0)</f>
        <v>No</v>
      </c>
    </row>
    <row r="52" spans="1:16" x14ac:dyDescent="0.3">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_xlfn.XLOOKUP(D52,products!$A$2:$A$49,products!$B$2:$B$49,,0)</f>
        <v>Lib</v>
      </c>
      <c r="J52" t="str">
        <f>_xlfn.XLOOKUP(D52,products!$A$2:$A$49,products!$C$2:$C$49,,0)</f>
        <v>D</v>
      </c>
      <c r="K52" s="4">
        <f>_xlfn.XLOOKUP(D52,products!A$1:A$49,products!$D$1:$D$49,,0)</f>
        <v>0.5</v>
      </c>
      <c r="L52">
        <f>_xlfn.XLOOKUP(D52,products!A$1:A$49,products!$E$1:$E$49,,0)</f>
        <v>7.77</v>
      </c>
      <c r="M52">
        <f t="shared" si="0"/>
        <v>15.54</v>
      </c>
      <c r="N52" t="str">
        <f t="shared" si="1"/>
        <v>Liberica</v>
      </c>
      <c r="O52" t="str">
        <f t="shared" si="2"/>
        <v>Dark</v>
      </c>
      <c r="P52" t="str">
        <f>_xlfn.XLOOKUP(C52,customers!$A$2:$A$1001,customers!$I$2:$I$1001,,0)</f>
        <v>No</v>
      </c>
    </row>
    <row r="53" spans="1:16" x14ac:dyDescent="0.3">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_xlfn.XLOOKUP(D53,products!$A$2:$A$49,products!$B$2:$B$49,,0)</f>
        <v>Lib</v>
      </c>
      <c r="J53" t="str">
        <f>_xlfn.XLOOKUP(D53,products!$A$2:$A$49,products!$C$2:$C$49,,0)</f>
        <v>L</v>
      </c>
      <c r="K53" s="4">
        <f>_xlfn.XLOOKUP(D53,products!A$1:A$49,products!$D$1:$D$49,,0)</f>
        <v>2.5</v>
      </c>
      <c r="L53">
        <f>_xlfn.XLOOKUP(D53,products!A$1:A$49,products!$E$1:$E$49,,0)</f>
        <v>36.454999999999998</v>
      </c>
      <c r="M53">
        <f t="shared" si="0"/>
        <v>145.82</v>
      </c>
      <c r="N53" t="str">
        <f t="shared" si="1"/>
        <v>Liberica</v>
      </c>
      <c r="O53" t="str">
        <f t="shared" si="2"/>
        <v>Light</v>
      </c>
      <c r="P53" t="str">
        <f>_xlfn.XLOOKUP(C53,customers!$A$2:$A$1001,customers!$I$2:$I$1001,,0)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_xlfn.XLOOKUP(D54,products!$A$2:$A$49,products!$B$2:$B$49,,0)</f>
        <v>Rob</v>
      </c>
      <c r="J54" t="str">
        <f>_xlfn.XLOOKUP(D54,products!$A$2:$A$49,products!$C$2:$C$49,,0)</f>
        <v>M</v>
      </c>
      <c r="K54" s="4">
        <f>_xlfn.XLOOKUP(D54,products!A$1:A$49,products!$D$1:$D$49,,0)</f>
        <v>0.5</v>
      </c>
      <c r="L54">
        <f>_xlfn.XLOOKUP(D54,products!A$1:A$49,products!$E$1:$E$49,,0)</f>
        <v>5.97</v>
      </c>
      <c r="M54">
        <f t="shared" si="0"/>
        <v>29.849999999999998</v>
      </c>
      <c r="N54" t="str">
        <f t="shared" si="1"/>
        <v>Robusta</v>
      </c>
      <c r="O54" t="str">
        <f t="shared" si="2"/>
        <v>Medium</v>
      </c>
      <c r="P54" t="str">
        <f>_xlfn.XLOOKUP(C54,customers!$A$2:$A$1001,customers!$I$2:$I$1001,,0)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_xlfn.XLOOKUP(D55,products!$A$2:$A$49,products!$B$2:$B$49,,0)</f>
        <v>Lib</v>
      </c>
      <c r="J55" t="str">
        <f>_xlfn.XLOOKUP(D55,products!$A$2:$A$49,products!$C$2:$C$49,,0)</f>
        <v>L</v>
      </c>
      <c r="K55" s="4">
        <f>_xlfn.XLOOKUP(D55,products!A$1:A$49,products!$D$1:$D$49,,0)</f>
        <v>2.5</v>
      </c>
      <c r="L55">
        <f>_xlfn.XLOOKUP(D55,products!A$1:A$49,products!$E$1:$E$49,,0)</f>
        <v>36.454999999999998</v>
      </c>
      <c r="M55">
        <f t="shared" si="0"/>
        <v>72.91</v>
      </c>
      <c r="N55" t="str">
        <f t="shared" si="1"/>
        <v>Liberica</v>
      </c>
      <c r="O55" t="str">
        <f t="shared" si="2"/>
        <v>Light</v>
      </c>
      <c r="P55" t="str">
        <f>_xlfn.XLOOKUP(C55,customers!$A$2:$A$1001,customers!$I$2:$I$1001,,0)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_xlfn.XLOOKUP(D56,products!$A$2:$A$49,products!$B$2:$B$49,,0)</f>
        <v>Lib</v>
      </c>
      <c r="J56" t="str">
        <f>_xlfn.XLOOKUP(D56,products!$A$2:$A$49,products!$C$2:$C$49,,0)</f>
        <v>M</v>
      </c>
      <c r="K56" s="4">
        <f>_xlfn.XLOOKUP(D56,products!A$1:A$49,products!$D$1:$D$49,,0)</f>
        <v>1</v>
      </c>
      <c r="L56">
        <f>_xlfn.XLOOKUP(D56,products!A$1:A$49,products!$E$1:$E$49,,0)</f>
        <v>14.55</v>
      </c>
      <c r="M56">
        <f t="shared" si="0"/>
        <v>72.75</v>
      </c>
      <c r="N56" t="str">
        <f t="shared" si="1"/>
        <v>Liberica</v>
      </c>
      <c r="O56" t="str">
        <f t="shared" si="2"/>
        <v>Medium</v>
      </c>
      <c r="P56" t="str">
        <f>_xlfn.XLOOKUP(C56,customers!$A$2:$A$1001,customers!$I$2:$I$1001,,0)</f>
        <v>No</v>
      </c>
    </row>
    <row r="57" spans="1:16" x14ac:dyDescent="0.3">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_xlfn.XLOOKUP(D57,products!$A$2:$A$49,products!$B$2:$B$49,,0)</f>
        <v>Lib</v>
      </c>
      <c r="J57" t="str">
        <f>_xlfn.XLOOKUP(D57,products!$A$2:$A$49,products!$C$2:$C$49,,0)</f>
        <v>L</v>
      </c>
      <c r="K57" s="4">
        <f>_xlfn.XLOOKUP(D57,products!A$1:A$49,products!$D$1:$D$49,,0)</f>
        <v>1</v>
      </c>
      <c r="L57">
        <f>_xlfn.XLOOKUP(D57,products!A$1:A$49,products!$E$1:$E$49,,0)</f>
        <v>15.85</v>
      </c>
      <c r="M57">
        <f t="shared" si="0"/>
        <v>47.55</v>
      </c>
      <c r="N57" t="str">
        <f t="shared" si="1"/>
        <v>Liberica</v>
      </c>
      <c r="O57" t="str">
        <f t="shared" si="2"/>
        <v>Light</v>
      </c>
      <c r="P57" t="str">
        <f>_xlfn.XLOOKUP(C57,customers!$A$2:$A$1001,customers!$I$2:$I$1001,,0)</f>
        <v>No</v>
      </c>
    </row>
    <row r="58" spans="1:16" x14ac:dyDescent="0.3">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_xlfn.XLOOKUP(D58,products!$A$2:$A$49,products!$B$2:$B$49,,0)</f>
        <v>Exc</v>
      </c>
      <c r="J58" t="str">
        <f>_xlfn.XLOOKUP(D58,products!$A$2:$A$49,products!$C$2:$C$49,,0)</f>
        <v>D</v>
      </c>
      <c r="K58" s="4">
        <f>_xlfn.XLOOKUP(D58,products!A$1:A$49,products!$D$1:$D$49,,0)</f>
        <v>0.2</v>
      </c>
      <c r="L58">
        <f>_xlfn.XLOOKUP(D58,products!A$1:A$49,products!$E$1:$E$49,,0)</f>
        <v>3.645</v>
      </c>
      <c r="M58">
        <f t="shared" si="0"/>
        <v>10.935</v>
      </c>
      <c r="N58" t="str">
        <f t="shared" si="1"/>
        <v>Excelsa</v>
      </c>
      <c r="O58" t="str">
        <f t="shared" si="2"/>
        <v>Dark</v>
      </c>
      <c r="P58" t="str">
        <f>_xlfn.XLOOKUP(C58,customers!$A$2:$A$1001,customers!$I$2:$I$1001,,0)</f>
        <v>Yes</v>
      </c>
    </row>
    <row r="59" spans="1:16" x14ac:dyDescent="0.3">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_xlfn.XLOOKUP(D59,products!$A$2:$A$49,products!$B$2:$B$49,,0)</f>
        <v>Exc</v>
      </c>
      <c r="J59" t="str">
        <f>_xlfn.XLOOKUP(D59,products!$A$2:$A$49,products!$C$2:$C$49,,0)</f>
        <v>L</v>
      </c>
      <c r="K59" s="4">
        <f>_xlfn.XLOOKUP(D59,products!A$1:A$49,products!$D$1:$D$49,,0)</f>
        <v>1</v>
      </c>
      <c r="L59">
        <f>_xlfn.XLOOKUP(D59,products!A$1:A$49,products!$E$1:$E$49,,0)</f>
        <v>14.85</v>
      </c>
      <c r="M59">
        <f t="shared" si="0"/>
        <v>59.4</v>
      </c>
      <c r="N59" t="str">
        <f t="shared" si="1"/>
        <v>Excelsa</v>
      </c>
      <c r="O59" t="str">
        <f t="shared" si="2"/>
        <v>Light</v>
      </c>
      <c r="P59" t="str">
        <f>_xlfn.XLOOKUP(C59,customers!$A$2:$A$1001,customers!$I$2:$I$1001,,0)</f>
        <v>No</v>
      </c>
    </row>
    <row r="60" spans="1:16" x14ac:dyDescent="0.3">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_xlfn.XLOOKUP(D60,products!$A$2:$A$49,products!$B$2:$B$49,,0)</f>
        <v>Lib</v>
      </c>
      <c r="J60" t="str">
        <f>_xlfn.XLOOKUP(D60,products!$A$2:$A$49,products!$C$2:$C$49,,0)</f>
        <v>D</v>
      </c>
      <c r="K60" s="4">
        <f>_xlfn.XLOOKUP(D60,products!A$1:A$49,products!$D$1:$D$49,,0)</f>
        <v>2.5</v>
      </c>
      <c r="L60">
        <f>_xlfn.XLOOKUP(D60,products!A$1:A$49,products!$E$1:$E$49,,0)</f>
        <v>29.784999999999997</v>
      </c>
      <c r="M60">
        <f t="shared" si="0"/>
        <v>89.35499999999999</v>
      </c>
      <c r="N60" t="str">
        <f t="shared" si="1"/>
        <v>Liberica</v>
      </c>
      <c r="O60" t="str">
        <f t="shared" si="2"/>
        <v>Dark</v>
      </c>
      <c r="P60" t="str">
        <f>_xlfn.XLOOKUP(C60,customers!$A$2:$A$1001,customers!$I$2:$I$1001,,0)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_xlfn.XLOOKUP(D61,products!$A$2:$A$49,products!$B$2:$B$49,,0)</f>
        <v>Lib</v>
      </c>
      <c r="J61" t="str">
        <f>_xlfn.XLOOKUP(D61,products!$A$2:$A$49,products!$C$2:$C$49,,0)</f>
        <v>M</v>
      </c>
      <c r="K61" s="4">
        <f>_xlfn.XLOOKUP(D61,products!A$1:A$49,products!$D$1:$D$49,,0)</f>
        <v>0.5</v>
      </c>
      <c r="L61">
        <f>_xlfn.XLOOKUP(D61,products!A$1:A$49,products!$E$1:$E$49,,0)</f>
        <v>8.73</v>
      </c>
      <c r="M61">
        <f t="shared" si="0"/>
        <v>26.19</v>
      </c>
      <c r="N61" t="str">
        <f t="shared" si="1"/>
        <v>Liberica</v>
      </c>
      <c r="O61" t="str">
        <f t="shared" si="2"/>
        <v>Medium</v>
      </c>
      <c r="P61" t="str">
        <f>_xlfn.XLOOKUP(C61,customers!$A$2:$A$1001,customers!$I$2:$I$1001,,0)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_xlfn.XLOOKUP(D62,products!$A$2:$A$49,products!$B$2:$B$49,,0)</f>
        <v>Ara</v>
      </c>
      <c r="J62" t="str">
        <f>_xlfn.XLOOKUP(D62,products!$A$2:$A$49,products!$C$2:$C$49,,0)</f>
        <v>D</v>
      </c>
      <c r="K62" s="4">
        <f>_xlfn.XLOOKUP(D62,products!A$1:A$49,products!$D$1:$D$49,,0)</f>
        <v>2.5</v>
      </c>
      <c r="L62">
        <f>_xlfn.XLOOKUP(D62,products!A$1:A$49,products!$E$1:$E$49,,0)</f>
        <v>22.884999999999998</v>
      </c>
      <c r="M62">
        <f t="shared" si="0"/>
        <v>114.42499999999998</v>
      </c>
      <c r="N62" t="str">
        <f t="shared" si="1"/>
        <v>Arabica</v>
      </c>
      <c r="O62" t="str">
        <f t="shared" si="2"/>
        <v>Dark</v>
      </c>
      <c r="P62" t="str">
        <f>_xlfn.XLOOKUP(C62,customers!$A$2:$A$1001,customers!$I$2:$I$1001,,0)</f>
        <v>No</v>
      </c>
    </row>
    <row r="63" spans="1:16" x14ac:dyDescent="0.3">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_xlfn.XLOOKUP(D63,products!$A$2:$A$49,products!$B$2:$B$49,,0)</f>
        <v>Rob</v>
      </c>
      <c r="J63" t="str">
        <f>_xlfn.XLOOKUP(D63,products!$A$2:$A$49,products!$C$2:$C$49,,0)</f>
        <v>D</v>
      </c>
      <c r="K63" s="4">
        <f>_xlfn.XLOOKUP(D63,products!A$1:A$49,products!$D$1:$D$49,,0)</f>
        <v>0.5</v>
      </c>
      <c r="L63">
        <f>_xlfn.XLOOKUP(D63,products!A$1:A$49,products!$E$1:$E$49,,0)</f>
        <v>5.3699999999999992</v>
      </c>
      <c r="M63">
        <f t="shared" si="0"/>
        <v>26.849999999999994</v>
      </c>
      <c r="N63" t="str">
        <f t="shared" si="1"/>
        <v>Robusta</v>
      </c>
      <c r="O63" t="str">
        <f t="shared" si="2"/>
        <v>Dark</v>
      </c>
      <c r="P63" t="str">
        <f>_xlfn.XLOOKUP(C63,customers!$A$2:$A$1001,customers!$I$2:$I$1001,,0)</f>
        <v>Yes</v>
      </c>
    </row>
    <row r="64" spans="1:16" x14ac:dyDescent="0.3">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_xlfn.XLOOKUP(D64,products!$A$2:$A$49,products!$B$2:$B$49,,0)</f>
        <v>Lib</v>
      </c>
      <c r="J64" t="str">
        <f>_xlfn.XLOOKUP(D64,products!$A$2:$A$49,products!$C$2:$C$49,,0)</f>
        <v>L</v>
      </c>
      <c r="K64" s="4">
        <f>_xlfn.XLOOKUP(D64,products!A$1:A$49,products!$D$1:$D$49,,0)</f>
        <v>0.2</v>
      </c>
      <c r="L64">
        <f>_xlfn.XLOOKUP(D64,products!A$1:A$49,products!$E$1:$E$49,,0)</f>
        <v>4.7549999999999999</v>
      </c>
      <c r="M64">
        <f t="shared" si="0"/>
        <v>23.774999999999999</v>
      </c>
      <c r="N64" t="str">
        <f t="shared" si="1"/>
        <v>Liberica</v>
      </c>
      <c r="O64" t="str">
        <f t="shared" si="2"/>
        <v>Light</v>
      </c>
      <c r="P64" t="str">
        <f>_xlfn.XLOOKUP(C64,customers!$A$2:$A$1001,customers!$I$2:$I$1001,,0)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_xlfn.XLOOKUP(D65,products!$A$2:$A$49,products!$B$2:$B$49,,0)</f>
        <v>Ara</v>
      </c>
      <c r="J65" t="str">
        <f>_xlfn.XLOOKUP(D65,products!$A$2:$A$49,products!$C$2:$C$49,,0)</f>
        <v>M</v>
      </c>
      <c r="K65" s="4">
        <f>_xlfn.XLOOKUP(D65,products!A$1:A$49,products!$D$1:$D$49,,0)</f>
        <v>0.5</v>
      </c>
      <c r="L65">
        <f>_xlfn.XLOOKUP(D65,products!A$1:A$49,products!$E$1:$E$49,,0)</f>
        <v>6.75</v>
      </c>
      <c r="M65">
        <f t="shared" si="0"/>
        <v>6.75</v>
      </c>
      <c r="N65" t="str">
        <f t="shared" si="1"/>
        <v>Arabica</v>
      </c>
      <c r="O65" t="str">
        <f t="shared" si="2"/>
        <v>Medium</v>
      </c>
      <c r="P65" t="str">
        <f>_xlfn.XLOOKUP(C65,customers!$A$2:$A$1001,customers!$I$2:$I$1001,,0)</f>
        <v>No</v>
      </c>
    </row>
    <row r="66" spans="1:16" x14ac:dyDescent="0.3">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_xlfn.XLOOKUP(D66,products!$A$2:$A$49,products!$B$2:$B$49,,0)</f>
        <v>Rob</v>
      </c>
      <c r="J66" t="str">
        <f>_xlfn.XLOOKUP(D66,products!$A$2:$A$49,products!$C$2:$C$49,,0)</f>
        <v>M</v>
      </c>
      <c r="K66" s="4">
        <f>_xlfn.XLOOKUP(D66,products!A$1:A$49,products!$D$1:$D$49,,0)</f>
        <v>0.5</v>
      </c>
      <c r="L66">
        <f>_xlfn.XLOOKUP(D66,products!A$1:A$49,products!$E$1:$E$49,,0)</f>
        <v>5.97</v>
      </c>
      <c r="M66">
        <f t="shared" si="0"/>
        <v>35.82</v>
      </c>
      <c r="N66" t="str">
        <f t="shared" si="1"/>
        <v>Robusta</v>
      </c>
      <c r="O66" t="str">
        <f t="shared" si="2"/>
        <v>Medium</v>
      </c>
      <c r="P66" t="str">
        <f>_xlfn.XLOOKUP(C66,customers!$A$2:$A$1001,customers!$I$2:$I$1001,,0)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_xlfn.XLOOKUP(D67,products!$A$2:$A$49,products!$B$2:$B$49,,0)</f>
        <v>Rob</v>
      </c>
      <c r="J67" t="str">
        <f>_xlfn.XLOOKUP(D67,products!$A$2:$A$49,products!$C$2:$C$49,,0)</f>
        <v>D</v>
      </c>
      <c r="K67" s="4">
        <f>_xlfn.XLOOKUP(D67,products!A$1:A$49,products!$D$1:$D$49,,0)</f>
        <v>2.5</v>
      </c>
      <c r="L67">
        <f>_xlfn.XLOOKUP(D67,products!A$1:A$49,products!$E$1:$E$49,,0)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_xlfn.XLOOKUP(C67,customers!$A$2:$A$1001,customers!$I$2:$I$1001,,0)</f>
        <v>Yes</v>
      </c>
    </row>
    <row r="68" spans="1:16" x14ac:dyDescent="0.3">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_xlfn.XLOOKUP(D68,products!$A$2:$A$49,products!$B$2:$B$49,,0)</f>
        <v>Rob</v>
      </c>
      <c r="J68" t="str">
        <f>_xlfn.XLOOKUP(D68,products!$A$2:$A$49,products!$C$2:$C$49,,0)</f>
        <v>L</v>
      </c>
      <c r="K68" s="4">
        <f>_xlfn.XLOOKUP(D68,products!A$1:A$49,products!$D$1:$D$49,,0)</f>
        <v>0.5</v>
      </c>
      <c r="L68">
        <f>_xlfn.XLOOKUP(D68,products!A$1:A$49,products!$E$1:$E$49,,0)</f>
        <v>7.169999999999999</v>
      </c>
      <c r="M68">
        <f t="shared" si="3"/>
        <v>7.169999999999999</v>
      </c>
      <c r="N68" t="str">
        <f t="shared" si="4"/>
        <v>Robusta</v>
      </c>
      <c r="O68" t="str">
        <f t="shared" si="5"/>
        <v>Light</v>
      </c>
      <c r="P68" t="str">
        <f>_xlfn.XLOOKUP(C68,customers!$A$2:$A$1001,customers!$I$2:$I$1001,,0)</f>
        <v>Yes</v>
      </c>
    </row>
    <row r="69" spans="1:16" x14ac:dyDescent="0.3">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_xlfn.XLOOKUP(D69,products!$A$2:$A$49,products!$B$2:$B$49,,0)</f>
        <v>Lib</v>
      </c>
      <c r="J69" t="str">
        <f>_xlfn.XLOOKUP(D69,products!$A$2:$A$49,products!$C$2:$C$49,,0)</f>
        <v>L</v>
      </c>
      <c r="K69" s="4">
        <f>_xlfn.XLOOKUP(D69,products!A$1:A$49,products!$D$1:$D$49,,0)</f>
        <v>0.2</v>
      </c>
      <c r="L69">
        <f>_xlfn.XLOOKUP(D69,products!A$1:A$49,products!$E$1:$E$49,,0)</f>
        <v>4.7549999999999999</v>
      </c>
      <c r="M69">
        <f t="shared" si="3"/>
        <v>9.51</v>
      </c>
      <c r="N69" t="str">
        <f t="shared" si="4"/>
        <v>Liberica</v>
      </c>
      <c r="O69" t="str">
        <f t="shared" si="5"/>
        <v>Light</v>
      </c>
      <c r="P69" t="str">
        <f>_xlfn.XLOOKUP(C69,customers!$A$2:$A$1001,customers!$I$2:$I$1001,,0)</f>
        <v>No</v>
      </c>
    </row>
    <row r="70" spans="1:16" x14ac:dyDescent="0.3">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_xlfn.XLOOKUP(D70,products!$A$2:$A$49,products!$B$2:$B$49,,0)</f>
        <v>Rob</v>
      </c>
      <c r="J70" t="str">
        <f>_xlfn.XLOOKUP(D70,products!$A$2:$A$49,products!$C$2:$C$49,,0)</f>
        <v>M</v>
      </c>
      <c r="K70" s="4">
        <f>_xlfn.XLOOKUP(D70,products!A$1:A$49,products!$D$1:$D$49,,0)</f>
        <v>0.2</v>
      </c>
      <c r="L70">
        <f>_xlfn.XLOOKUP(D70,products!A$1:A$49,products!$E$1:$E$49,,0)</f>
        <v>2.9849999999999999</v>
      </c>
      <c r="M70">
        <f t="shared" si="3"/>
        <v>2.9849999999999999</v>
      </c>
      <c r="N70" t="str">
        <f t="shared" si="4"/>
        <v>Robusta</v>
      </c>
      <c r="O70" t="str">
        <f t="shared" si="5"/>
        <v>Medium</v>
      </c>
      <c r="P70" t="str">
        <f>_xlfn.XLOOKUP(C70,customers!$A$2:$A$1001,customers!$I$2:$I$1001,,0)</f>
        <v>No</v>
      </c>
    </row>
    <row r="71" spans="1:16" x14ac:dyDescent="0.3">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_xlfn.XLOOKUP(D71,products!$A$2:$A$49,products!$B$2:$B$49,,0)</f>
        <v>Rob</v>
      </c>
      <c r="J71" t="str">
        <f>_xlfn.XLOOKUP(D71,products!$A$2:$A$49,products!$C$2:$C$49,,0)</f>
        <v>M</v>
      </c>
      <c r="K71" s="4">
        <f>_xlfn.XLOOKUP(D71,products!A$1:A$49,products!$D$1:$D$49,,0)</f>
        <v>1</v>
      </c>
      <c r="L71">
        <f>_xlfn.XLOOKUP(D71,products!A$1:A$49,products!$E$1:$E$49,,0)</f>
        <v>9.9499999999999993</v>
      </c>
      <c r="M71">
        <f t="shared" si="3"/>
        <v>59.699999999999996</v>
      </c>
      <c r="N71" t="str">
        <f t="shared" si="4"/>
        <v>Robusta</v>
      </c>
      <c r="O71" t="str">
        <f t="shared" si="5"/>
        <v>Medium</v>
      </c>
      <c r="P71" t="str">
        <f>_xlfn.XLOOKUP(C71,customers!$A$2:$A$1001,customers!$I$2:$I$1001,,0)</f>
        <v>Yes</v>
      </c>
    </row>
    <row r="72" spans="1:16" x14ac:dyDescent="0.3">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_xlfn.XLOOKUP(D72,products!$A$2:$A$49,products!$B$2:$B$49,,0)</f>
        <v>Exc</v>
      </c>
      <c r="J72" t="str">
        <f>_xlfn.XLOOKUP(D72,products!$A$2:$A$49,products!$C$2:$C$49,,0)</f>
        <v>L</v>
      </c>
      <c r="K72" s="4">
        <f>_xlfn.XLOOKUP(D72,products!A$1:A$49,products!$D$1:$D$49,,0)</f>
        <v>2.5</v>
      </c>
      <c r="L72">
        <f>_xlfn.XLOOKUP(D72,products!A$1:A$49,products!$E$1:$E$49,,0)</f>
        <v>34.154999999999994</v>
      </c>
      <c r="M72">
        <f t="shared" si="3"/>
        <v>136.61999999999998</v>
      </c>
      <c r="N72" t="str">
        <f t="shared" si="4"/>
        <v>Excelsa</v>
      </c>
      <c r="O72" t="str">
        <f t="shared" si="5"/>
        <v>Light</v>
      </c>
      <c r="P72" t="str">
        <f>_xlfn.XLOOKUP(C72,customers!$A$2:$A$1001,customers!$I$2:$I$1001,,0)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_xlfn.XLOOKUP(D73,products!$A$2:$A$49,products!$B$2:$B$49,,0)</f>
        <v>Lib</v>
      </c>
      <c r="J73" t="str">
        <f>_xlfn.XLOOKUP(D73,products!$A$2:$A$49,products!$C$2:$C$49,,0)</f>
        <v>L</v>
      </c>
      <c r="K73" s="4">
        <f>_xlfn.XLOOKUP(D73,products!A$1:A$49,products!$D$1:$D$49,,0)</f>
        <v>0.2</v>
      </c>
      <c r="L73">
        <f>_xlfn.XLOOKUP(D73,products!A$1:A$49,products!$E$1:$E$49,,0)</f>
        <v>4.7549999999999999</v>
      </c>
      <c r="M73">
        <f t="shared" si="3"/>
        <v>9.51</v>
      </c>
      <c r="N73" t="str">
        <f t="shared" si="4"/>
        <v>Liberica</v>
      </c>
      <c r="O73" t="str">
        <f t="shared" si="5"/>
        <v>Light</v>
      </c>
      <c r="P73" t="str">
        <f>_xlfn.XLOOKUP(C73,customers!$A$2:$A$1001,customers!$I$2:$I$1001,,0)</f>
        <v>No</v>
      </c>
    </row>
    <row r="74" spans="1:16" x14ac:dyDescent="0.3">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_xlfn.XLOOKUP(D74,products!$A$2:$A$49,products!$B$2:$B$49,,0)</f>
        <v>Ara</v>
      </c>
      <c r="J74" t="str">
        <f>_xlfn.XLOOKUP(D74,products!$A$2:$A$49,products!$C$2:$C$49,,0)</f>
        <v>M</v>
      </c>
      <c r="K74" s="4">
        <f>_xlfn.XLOOKUP(D74,products!A$1:A$49,products!$D$1:$D$49,,0)</f>
        <v>2.5</v>
      </c>
      <c r="L74">
        <f>_xlfn.XLOOKUP(D74,products!A$1:A$49,products!$E$1:$E$49,,0)</f>
        <v>25.874999999999996</v>
      </c>
      <c r="M74">
        <f t="shared" si="3"/>
        <v>77.624999999999986</v>
      </c>
      <c r="N74" t="str">
        <f t="shared" si="4"/>
        <v>Arabica</v>
      </c>
      <c r="O74" t="str">
        <f t="shared" si="5"/>
        <v>Medium</v>
      </c>
      <c r="P74" t="str">
        <f>_xlfn.XLOOKUP(C74,customers!$A$2:$A$1001,customers!$I$2:$I$1001,,0)</f>
        <v>No</v>
      </c>
    </row>
    <row r="75" spans="1:16" x14ac:dyDescent="0.3">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_xlfn.XLOOKUP(D75,products!$A$2:$A$49,products!$B$2:$B$49,,0)</f>
        <v>Lib</v>
      </c>
      <c r="J75" t="str">
        <f>_xlfn.XLOOKUP(D75,products!$A$2:$A$49,products!$C$2:$C$49,,0)</f>
        <v>M</v>
      </c>
      <c r="K75" s="4">
        <f>_xlfn.XLOOKUP(D75,products!A$1:A$49,products!$D$1:$D$49,,0)</f>
        <v>0.2</v>
      </c>
      <c r="L75">
        <f>_xlfn.XLOOKUP(D75,products!A$1:A$49,products!$E$1:$E$49,,0)</f>
        <v>4.3650000000000002</v>
      </c>
      <c r="M75">
        <f t="shared" si="3"/>
        <v>21.825000000000003</v>
      </c>
      <c r="N75" t="str">
        <f t="shared" si="4"/>
        <v>Liberica</v>
      </c>
      <c r="O75" t="str">
        <f t="shared" si="5"/>
        <v>Medium</v>
      </c>
      <c r="P75" t="str">
        <f>_xlfn.XLOOKUP(C75,customers!$A$2:$A$1001,customers!$I$2:$I$1001,,0)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_xlfn.XLOOKUP(D76,products!$A$2:$A$49,products!$B$2:$B$49,,0)</f>
        <v>Exc</v>
      </c>
      <c r="J76" t="str">
        <f>_xlfn.XLOOKUP(D76,products!$A$2:$A$49,products!$C$2:$C$49,,0)</f>
        <v>L</v>
      </c>
      <c r="K76" s="4">
        <f>_xlfn.XLOOKUP(D76,products!A$1:A$49,products!$D$1:$D$49,,0)</f>
        <v>0.5</v>
      </c>
      <c r="L76">
        <f>_xlfn.XLOOKUP(D76,products!A$1:A$49,products!$E$1:$E$49,,0)</f>
        <v>8.91</v>
      </c>
      <c r="M76">
        <f t="shared" si="3"/>
        <v>17.82</v>
      </c>
      <c r="N76" t="str">
        <f t="shared" si="4"/>
        <v>Excelsa</v>
      </c>
      <c r="O76" t="str">
        <f t="shared" si="5"/>
        <v>Light</v>
      </c>
      <c r="P76" t="str">
        <f>_xlfn.XLOOKUP(C76,customers!$A$2:$A$1001,customers!$I$2:$I$1001,,0)</f>
        <v>Yes</v>
      </c>
    </row>
    <row r="77" spans="1:16" x14ac:dyDescent="0.3">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_xlfn.XLOOKUP(D77,products!$A$2:$A$49,products!$B$2:$B$49,,0)</f>
        <v>Rob</v>
      </c>
      <c r="J77" t="str">
        <f>_xlfn.XLOOKUP(D77,products!$A$2:$A$49,products!$C$2:$C$49,,0)</f>
        <v>D</v>
      </c>
      <c r="K77" s="4">
        <f>_xlfn.XLOOKUP(D77,products!A$1:A$49,products!$D$1:$D$49,,0)</f>
        <v>1</v>
      </c>
      <c r="L77">
        <f>_xlfn.XLOOKUP(D77,products!A$1:A$49,products!$E$1:$E$49,,0)</f>
        <v>8.9499999999999993</v>
      </c>
      <c r="M77">
        <f t="shared" si="3"/>
        <v>53.699999999999996</v>
      </c>
      <c r="N77" t="str">
        <f t="shared" si="4"/>
        <v>Robusta</v>
      </c>
      <c r="O77" t="str">
        <f t="shared" si="5"/>
        <v>Dark</v>
      </c>
      <c r="P77" t="str">
        <f>_xlfn.XLOOKUP(C77,customers!$A$2:$A$1001,customers!$I$2:$I$1001,,0)</f>
        <v>Yes</v>
      </c>
    </row>
    <row r="78" spans="1:16" x14ac:dyDescent="0.3">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_xlfn.XLOOKUP(D78,products!$A$2:$A$49,products!$B$2:$B$49,,0)</f>
        <v>Rob</v>
      </c>
      <c r="J78" t="str">
        <f>_xlfn.XLOOKUP(D78,products!$A$2:$A$49,products!$C$2:$C$49,,0)</f>
        <v>L</v>
      </c>
      <c r="K78" s="4">
        <f>_xlfn.XLOOKUP(D78,products!A$1:A$49,products!$D$1:$D$49,,0)</f>
        <v>0.2</v>
      </c>
      <c r="L78">
        <f>_xlfn.XLOOKUP(D78,products!A$1:A$49,products!$E$1:$E$49,,0)</f>
        <v>3.5849999999999995</v>
      </c>
      <c r="M78">
        <f t="shared" si="3"/>
        <v>3.5849999999999995</v>
      </c>
      <c r="N78" t="str">
        <f t="shared" si="4"/>
        <v>Robusta</v>
      </c>
      <c r="O78" t="str">
        <f t="shared" si="5"/>
        <v>Light</v>
      </c>
      <c r="P78" t="str">
        <f>_xlfn.XLOOKUP(C78,customers!$A$2:$A$1001,customers!$I$2:$I$1001,,0)</f>
        <v>Yes</v>
      </c>
    </row>
    <row r="79" spans="1:16" x14ac:dyDescent="0.3">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_xlfn.XLOOKUP(D79,products!$A$2:$A$49,products!$B$2:$B$49,,0)</f>
        <v>Exc</v>
      </c>
      <c r="J79" t="str">
        <f>_xlfn.XLOOKUP(D79,products!$A$2:$A$49,products!$C$2:$C$49,,0)</f>
        <v>D</v>
      </c>
      <c r="K79" s="4">
        <f>_xlfn.XLOOKUP(D79,products!A$1:A$49,products!$D$1:$D$49,,0)</f>
        <v>0.2</v>
      </c>
      <c r="L79">
        <f>_xlfn.XLOOKUP(D79,products!A$1:A$49,products!$E$1:$E$49,,0)</f>
        <v>3.645</v>
      </c>
      <c r="M79">
        <f t="shared" si="3"/>
        <v>7.29</v>
      </c>
      <c r="N79" t="str">
        <f t="shared" si="4"/>
        <v>Excelsa</v>
      </c>
      <c r="O79" t="str">
        <f t="shared" si="5"/>
        <v>Dark</v>
      </c>
      <c r="P79" t="str">
        <f>_xlfn.XLOOKUP(C79,customers!$A$2:$A$1001,customers!$I$2:$I$1001,,0)</f>
        <v>No</v>
      </c>
    </row>
    <row r="80" spans="1:16" x14ac:dyDescent="0.3">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_xlfn.XLOOKUP(D80,products!$A$2:$A$49,products!$B$2:$B$49,,0)</f>
        <v>Ara</v>
      </c>
      <c r="J80" t="str">
        <f>_xlfn.XLOOKUP(D80,products!$A$2:$A$49,products!$C$2:$C$49,,0)</f>
        <v>M</v>
      </c>
      <c r="K80" s="4">
        <f>_xlfn.XLOOKUP(D80,products!A$1:A$49,products!$D$1:$D$49,,0)</f>
        <v>0.5</v>
      </c>
      <c r="L80">
        <f>_xlfn.XLOOKUP(D80,products!A$1:A$49,products!$E$1:$E$49,,0)</f>
        <v>6.75</v>
      </c>
      <c r="M80">
        <f t="shared" si="3"/>
        <v>40.5</v>
      </c>
      <c r="N80" t="str">
        <f t="shared" si="4"/>
        <v>Arabica</v>
      </c>
      <c r="O80" t="str">
        <f t="shared" si="5"/>
        <v>Medium</v>
      </c>
      <c r="P80" t="str">
        <f>_xlfn.XLOOKUP(C80,customers!$A$2:$A$1001,customers!$I$2:$I$1001,,0)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_xlfn.XLOOKUP(D81,products!$A$2:$A$49,products!$B$2:$B$49,,0)</f>
        <v>Rob</v>
      </c>
      <c r="J81" t="str">
        <f>_xlfn.XLOOKUP(D81,products!$A$2:$A$49,products!$C$2:$C$49,,0)</f>
        <v>L</v>
      </c>
      <c r="K81" s="4">
        <f>_xlfn.XLOOKUP(D81,products!A$1:A$49,products!$D$1:$D$49,,0)</f>
        <v>1</v>
      </c>
      <c r="L81">
        <f>_xlfn.XLOOKUP(D81,products!A$1:A$49,products!$E$1:$E$49,,0)</f>
        <v>11.95</v>
      </c>
      <c r="M81">
        <f t="shared" si="3"/>
        <v>47.8</v>
      </c>
      <c r="N81" t="str">
        <f t="shared" si="4"/>
        <v>Robusta</v>
      </c>
      <c r="O81" t="str">
        <f t="shared" si="5"/>
        <v>Light</v>
      </c>
      <c r="P81" t="str">
        <f>_xlfn.XLOOKUP(C81,customers!$A$2:$A$1001,customers!$I$2:$I$1001,,0)</f>
        <v>No</v>
      </c>
    </row>
    <row r="82" spans="1:16" x14ac:dyDescent="0.3">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_xlfn.XLOOKUP(D82,products!$A$2:$A$49,products!$B$2:$B$49,,0)</f>
        <v>Ara</v>
      </c>
      <c r="J82" t="str">
        <f>_xlfn.XLOOKUP(D82,products!$A$2:$A$49,products!$C$2:$C$49,,0)</f>
        <v>L</v>
      </c>
      <c r="K82" s="4">
        <f>_xlfn.XLOOKUP(D82,products!A$1:A$49,products!$D$1:$D$49,,0)</f>
        <v>0.5</v>
      </c>
      <c r="L82">
        <f>_xlfn.XLOOKUP(D82,products!A$1:A$49,products!$E$1:$E$49,,0)</f>
        <v>7.77</v>
      </c>
      <c r="M82">
        <f t="shared" si="3"/>
        <v>38.849999999999994</v>
      </c>
      <c r="N82" t="str">
        <f t="shared" si="4"/>
        <v>Arabica</v>
      </c>
      <c r="O82" t="str">
        <f t="shared" si="5"/>
        <v>Light</v>
      </c>
      <c r="P82" t="str">
        <f>_xlfn.XLOOKUP(C82,customers!$A$2:$A$1001,customers!$I$2:$I$1001,,0)</f>
        <v>Yes</v>
      </c>
    </row>
    <row r="83" spans="1:16" x14ac:dyDescent="0.3">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_xlfn.XLOOKUP(D83,products!$A$2:$A$49,products!$B$2:$B$49,,0)</f>
        <v>Lib</v>
      </c>
      <c r="J83" t="str">
        <f>_xlfn.XLOOKUP(D83,products!$A$2:$A$49,products!$C$2:$C$49,,0)</f>
        <v>L</v>
      </c>
      <c r="K83" s="4">
        <f>_xlfn.XLOOKUP(D83,products!A$1:A$49,products!$D$1:$D$49,,0)</f>
        <v>2.5</v>
      </c>
      <c r="L83">
        <f>_xlfn.XLOOKUP(D83,products!A$1:A$49,products!$E$1:$E$49,,0)</f>
        <v>36.454999999999998</v>
      </c>
      <c r="M83">
        <f t="shared" si="3"/>
        <v>109.36499999999999</v>
      </c>
      <c r="N83" t="str">
        <f t="shared" si="4"/>
        <v>Liberica</v>
      </c>
      <c r="O83" t="str">
        <f t="shared" si="5"/>
        <v>Light</v>
      </c>
      <c r="P83" t="str">
        <f>_xlfn.XLOOKUP(C83,customers!$A$2:$A$1001,customers!$I$2:$I$1001,,0)</f>
        <v>Yes</v>
      </c>
    </row>
    <row r="84" spans="1:16" x14ac:dyDescent="0.3">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_xlfn.XLOOKUP(D84,products!$A$2:$A$49,products!$B$2:$B$49,,0)</f>
        <v>Lib</v>
      </c>
      <c r="J84" t="str">
        <f>_xlfn.XLOOKUP(D84,products!$A$2:$A$49,products!$C$2:$C$49,,0)</f>
        <v>M</v>
      </c>
      <c r="K84" s="4">
        <f>_xlfn.XLOOKUP(D84,products!A$1:A$49,products!$D$1:$D$49,,0)</f>
        <v>2.5</v>
      </c>
      <c r="L84">
        <f>_xlfn.XLOOKUP(D84,products!A$1:A$49,products!$E$1:$E$49,,0)</f>
        <v>33.464999999999996</v>
      </c>
      <c r="M84">
        <f t="shared" si="3"/>
        <v>100.39499999999998</v>
      </c>
      <c r="N84" t="str">
        <f t="shared" si="4"/>
        <v>Liberica</v>
      </c>
      <c r="O84" t="str">
        <f t="shared" si="5"/>
        <v>Medium</v>
      </c>
      <c r="P84" t="str">
        <f>_xlfn.XLOOKUP(C84,customers!$A$2:$A$1001,customers!$I$2:$I$1001,,0)</f>
        <v>Yes</v>
      </c>
    </row>
    <row r="85" spans="1:16" x14ac:dyDescent="0.3">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_xlfn.XLOOKUP(D85,products!$A$2:$A$49,products!$B$2:$B$49,,0)</f>
        <v>Rob</v>
      </c>
      <c r="J85" t="str">
        <f>_xlfn.XLOOKUP(D85,products!$A$2:$A$49,products!$C$2:$C$49,,0)</f>
        <v>D</v>
      </c>
      <c r="K85" s="4">
        <f>_xlfn.XLOOKUP(D85,products!A$1:A$49,products!$D$1:$D$49,,0)</f>
        <v>2.5</v>
      </c>
      <c r="L85">
        <f>_xlfn.XLOOKUP(D85,products!A$1:A$49,products!$E$1:$E$49,,0)</f>
        <v>20.584999999999997</v>
      </c>
      <c r="M85">
        <f t="shared" si="3"/>
        <v>82.339999999999989</v>
      </c>
      <c r="N85" t="str">
        <f t="shared" si="4"/>
        <v>Robusta</v>
      </c>
      <c r="O85" t="str">
        <f t="shared" si="5"/>
        <v>Dark</v>
      </c>
      <c r="P85" t="str">
        <f>_xlfn.XLOOKUP(C85,customers!$A$2:$A$1001,customers!$I$2:$I$1001,,0)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_xlfn.XLOOKUP(D86,products!$A$2:$A$49,products!$B$2:$B$49,,0)</f>
        <v>Lib</v>
      </c>
      <c r="J86" t="str">
        <f>_xlfn.XLOOKUP(D86,products!$A$2:$A$49,products!$C$2:$C$49,,0)</f>
        <v>L</v>
      </c>
      <c r="K86" s="4">
        <f>_xlfn.XLOOKUP(D86,products!A$1:A$49,products!$D$1:$D$49,,0)</f>
        <v>0.5</v>
      </c>
      <c r="L86">
        <f>_xlfn.XLOOKUP(D86,products!A$1:A$49,products!$E$1:$E$49,,0)</f>
        <v>9.51</v>
      </c>
      <c r="M86">
        <f t="shared" si="3"/>
        <v>9.51</v>
      </c>
      <c r="N86" t="str">
        <f t="shared" si="4"/>
        <v>Liberica</v>
      </c>
      <c r="O86" t="str">
        <f t="shared" si="5"/>
        <v>Light</v>
      </c>
      <c r="P86" t="str">
        <f>_xlfn.XLOOKUP(C86,customers!$A$2:$A$1001,customers!$I$2:$I$1001,,0)</f>
        <v>No</v>
      </c>
    </row>
    <row r="87" spans="1:16" x14ac:dyDescent="0.3">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_xlfn.XLOOKUP(D87,products!$A$2:$A$49,products!$B$2:$B$49,,0)</f>
        <v>Ara</v>
      </c>
      <c r="J87" t="str">
        <f>_xlfn.XLOOKUP(D87,products!$A$2:$A$49,products!$C$2:$C$49,,0)</f>
        <v>L</v>
      </c>
      <c r="K87" s="4">
        <f>_xlfn.XLOOKUP(D87,products!A$1:A$49,products!$D$1:$D$49,,0)</f>
        <v>2.5</v>
      </c>
      <c r="L87">
        <f>_xlfn.XLOOKUP(D87,products!A$1:A$49,products!$E$1:$E$49,,0)</f>
        <v>29.784999999999997</v>
      </c>
      <c r="M87">
        <f t="shared" si="3"/>
        <v>89.35499999999999</v>
      </c>
      <c r="N87" t="str">
        <f t="shared" si="4"/>
        <v>Arabica</v>
      </c>
      <c r="O87" t="str">
        <f t="shared" si="5"/>
        <v>Light</v>
      </c>
      <c r="P87" t="str">
        <f>_xlfn.XLOOKUP(C87,customers!$A$2:$A$1001,customers!$I$2:$I$1001,,0)</f>
        <v>No</v>
      </c>
    </row>
    <row r="88" spans="1:16" x14ac:dyDescent="0.3">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_xlfn.XLOOKUP(D88,products!$A$2:$A$49,products!$B$2:$B$49,,0)</f>
        <v>Ara</v>
      </c>
      <c r="J88" t="str">
        <f>_xlfn.XLOOKUP(D88,products!$A$2:$A$49,products!$C$2:$C$49,,0)</f>
        <v>D</v>
      </c>
      <c r="K88" s="4">
        <f>_xlfn.XLOOKUP(D88,products!A$1:A$49,products!$D$1:$D$49,,0)</f>
        <v>0.2</v>
      </c>
      <c r="L88">
        <f>_xlfn.XLOOKUP(D88,products!A$1:A$49,products!$E$1:$E$49,,0)</f>
        <v>2.9849999999999999</v>
      </c>
      <c r="M88">
        <f t="shared" si="3"/>
        <v>11.94</v>
      </c>
      <c r="N88" t="str">
        <f t="shared" si="4"/>
        <v>Arabica</v>
      </c>
      <c r="O88" t="str">
        <f t="shared" si="5"/>
        <v>Dark</v>
      </c>
      <c r="P88" t="str">
        <f>_xlfn.XLOOKUP(C88,customers!$A$2:$A$1001,customers!$I$2:$I$1001,,0)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_xlfn.XLOOKUP(D89,products!$A$2:$A$49,products!$B$2:$B$49,,0)</f>
        <v>Ara</v>
      </c>
      <c r="J89" t="str">
        <f>_xlfn.XLOOKUP(D89,products!$A$2:$A$49,products!$C$2:$C$49,,0)</f>
        <v>M</v>
      </c>
      <c r="K89" s="4">
        <f>_xlfn.XLOOKUP(D89,products!A$1:A$49,products!$D$1:$D$49,,0)</f>
        <v>1</v>
      </c>
      <c r="L89">
        <f>_xlfn.XLOOKUP(D89,products!A$1:A$49,products!$E$1:$E$49,,0)</f>
        <v>11.25</v>
      </c>
      <c r="M89">
        <f t="shared" si="3"/>
        <v>33.75</v>
      </c>
      <c r="N89" t="str">
        <f t="shared" si="4"/>
        <v>Arabica</v>
      </c>
      <c r="O89" t="str">
        <f t="shared" si="5"/>
        <v>Medium</v>
      </c>
      <c r="P89" t="str">
        <f>_xlfn.XLOOKUP(C89,customers!$A$2:$A$1001,customers!$I$2:$I$1001,,0)</f>
        <v>No</v>
      </c>
    </row>
    <row r="90" spans="1:16" x14ac:dyDescent="0.3">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_xlfn.XLOOKUP(D90,products!$A$2:$A$49,products!$B$2:$B$49,,0)</f>
        <v>Rob</v>
      </c>
      <c r="J90" t="str">
        <f>_xlfn.XLOOKUP(D90,products!$A$2:$A$49,products!$C$2:$C$49,,0)</f>
        <v>L</v>
      </c>
      <c r="K90" s="4">
        <f>_xlfn.XLOOKUP(D90,products!A$1:A$49,products!$D$1:$D$49,,0)</f>
        <v>1</v>
      </c>
      <c r="L90">
        <f>_xlfn.XLOOKUP(D90,products!A$1:A$49,products!$E$1:$E$49,,0)</f>
        <v>11.95</v>
      </c>
      <c r="M90">
        <f t="shared" si="3"/>
        <v>35.849999999999994</v>
      </c>
      <c r="N90" t="str">
        <f t="shared" si="4"/>
        <v>Robusta</v>
      </c>
      <c r="O90" t="str">
        <f t="shared" si="5"/>
        <v>Light</v>
      </c>
      <c r="P90" t="str">
        <f>_xlfn.XLOOKUP(C90,customers!$A$2:$A$1001,customers!$I$2:$I$1001,,0)</f>
        <v>No</v>
      </c>
    </row>
    <row r="91" spans="1:16" x14ac:dyDescent="0.3">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_xlfn.XLOOKUP(D91,products!$A$2:$A$49,products!$B$2:$B$49,,0)</f>
        <v>Ara</v>
      </c>
      <c r="J91" t="str">
        <f>_xlfn.XLOOKUP(D91,products!$A$2:$A$49,products!$C$2:$C$49,,0)</f>
        <v>L</v>
      </c>
      <c r="K91" s="4">
        <f>_xlfn.XLOOKUP(D91,products!A$1:A$49,products!$D$1:$D$49,,0)</f>
        <v>1</v>
      </c>
      <c r="L91">
        <f>_xlfn.XLOOKUP(D91,products!A$1:A$49,products!$E$1:$E$49,,0)</f>
        <v>12.95</v>
      </c>
      <c r="M91">
        <f t="shared" si="3"/>
        <v>77.699999999999989</v>
      </c>
      <c r="N91" t="str">
        <f t="shared" si="4"/>
        <v>Arabica</v>
      </c>
      <c r="O91" t="str">
        <f t="shared" si="5"/>
        <v>Light</v>
      </c>
      <c r="P91" t="str">
        <f>_xlfn.XLOOKUP(C91,customers!$A$2:$A$1001,customers!$I$2:$I$1001,,0)</f>
        <v>No</v>
      </c>
    </row>
    <row r="92" spans="1:16" x14ac:dyDescent="0.3">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_xlfn.XLOOKUP(D92,products!$A$2:$A$49,products!$B$2:$B$49,,0)</f>
        <v>Ara</v>
      </c>
      <c r="J92" t="str">
        <f>_xlfn.XLOOKUP(D92,products!$A$2:$A$49,products!$C$2:$C$49,,0)</f>
        <v>L</v>
      </c>
      <c r="K92" s="4">
        <f>_xlfn.XLOOKUP(D92,products!A$1:A$49,products!$D$1:$D$49,,0)</f>
        <v>1</v>
      </c>
      <c r="L92">
        <f>_xlfn.XLOOKUP(D92,products!A$1:A$49,products!$E$1:$E$49,,0)</f>
        <v>12.95</v>
      </c>
      <c r="M92">
        <f t="shared" si="3"/>
        <v>51.8</v>
      </c>
      <c r="N92" t="str">
        <f t="shared" si="4"/>
        <v>Arabica</v>
      </c>
      <c r="O92" t="str">
        <f t="shared" si="5"/>
        <v>Light</v>
      </c>
      <c r="P92" t="str">
        <f>_xlfn.XLOOKUP(C92,customers!$A$2:$A$1001,customers!$I$2:$I$1001,,0)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_xlfn.XLOOKUP(D93,products!$A$2:$A$49,products!$B$2:$B$49,,0)</f>
        <v>Ara</v>
      </c>
      <c r="J93" t="str">
        <f>_xlfn.XLOOKUP(D93,products!$A$2:$A$49,products!$C$2:$C$49,,0)</f>
        <v>M</v>
      </c>
      <c r="K93" s="4">
        <f>_xlfn.XLOOKUP(D93,products!A$1:A$49,products!$D$1:$D$49,,0)</f>
        <v>2.5</v>
      </c>
      <c r="L93">
        <f>_xlfn.XLOOKUP(D93,products!A$1:A$49,products!$E$1:$E$49,,0)</f>
        <v>25.874999999999996</v>
      </c>
      <c r="M93">
        <f t="shared" si="3"/>
        <v>103.49999999999999</v>
      </c>
      <c r="N93" t="str">
        <f t="shared" si="4"/>
        <v>Arabica</v>
      </c>
      <c r="O93" t="str">
        <f t="shared" si="5"/>
        <v>Medium</v>
      </c>
      <c r="P93" t="str">
        <f>_xlfn.XLOOKUP(C93,customers!$A$2:$A$1001,customers!$I$2:$I$1001,,0)</f>
        <v>No</v>
      </c>
    </row>
    <row r="94" spans="1:16" x14ac:dyDescent="0.3">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_xlfn.XLOOKUP(D94,products!$A$2:$A$49,products!$B$2:$B$49,,0)</f>
        <v>Exc</v>
      </c>
      <c r="J94" t="str">
        <f>_xlfn.XLOOKUP(D94,products!$A$2:$A$49,products!$C$2:$C$49,,0)</f>
        <v>L</v>
      </c>
      <c r="K94" s="4">
        <f>_xlfn.XLOOKUP(D94,products!A$1:A$49,products!$D$1:$D$49,,0)</f>
        <v>1</v>
      </c>
      <c r="L94">
        <f>_xlfn.XLOOKUP(D94,products!A$1:A$49,products!$E$1:$E$49,,0)</f>
        <v>14.85</v>
      </c>
      <c r="M94">
        <f t="shared" si="3"/>
        <v>44.55</v>
      </c>
      <c r="N94" t="str">
        <f t="shared" si="4"/>
        <v>Excelsa</v>
      </c>
      <c r="O94" t="str">
        <f t="shared" si="5"/>
        <v>Light</v>
      </c>
      <c r="P94" t="str">
        <f>_xlfn.XLOOKUP(C94,customers!$A$2:$A$1001,customers!$I$2:$I$1001,,0)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_xlfn.XLOOKUP(D95,products!$A$2:$A$49,products!$B$2:$B$49,,0)</f>
        <v>Exc</v>
      </c>
      <c r="J95" t="str">
        <f>_xlfn.XLOOKUP(D95,products!$A$2:$A$49,products!$C$2:$C$49,,0)</f>
        <v>L</v>
      </c>
      <c r="K95" s="4">
        <f>_xlfn.XLOOKUP(D95,products!A$1:A$49,products!$D$1:$D$49,,0)</f>
        <v>0.5</v>
      </c>
      <c r="L95">
        <f>_xlfn.XLOOKUP(D95,products!A$1:A$49,products!$E$1:$E$49,,0)</f>
        <v>8.91</v>
      </c>
      <c r="M95">
        <f t="shared" si="3"/>
        <v>35.64</v>
      </c>
      <c r="N95" t="str">
        <f t="shared" si="4"/>
        <v>Excelsa</v>
      </c>
      <c r="O95" t="str">
        <f t="shared" si="5"/>
        <v>Light</v>
      </c>
      <c r="P95" t="str">
        <f>_xlfn.XLOOKUP(C95,customers!$A$2:$A$1001,customers!$I$2:$I$1001,,0)</f>
        <v>Yes</v>
      </c>
    </row>
    <row r="96" spans="1:16" x14ac:dyDescent="0.3">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_xlfn.XLOOKUP(D96,products!$A$2:$A$49,products!$B$2:$B$49,,0)</f>
        <v>Ara</v>
      </c>
      <c r="J96" t="str">
        <f>_xlfn.XLOOKUP(D96,products!$A$2:$A$49,products!$C$2:$C$49,,0)</f>
        <v>D</v>
      </c>
      <c r="K96" s="4">
        <f>_xlfn.XLOOKUP(D96,products!A$1:A$49,products!$D$1:$D$49,,0)</f>
        <v>0.2</v>
      </c>
      <c r="L96">
        <f>_xlfn.XLOOKUP(D96,products!A$1:A$49,products!$E$1:$E$49,,0)</f>
        <v>2.9849999999999999</v>
      </c>
      <c r="M96">
        <f t="shared" si="3"/>
        <v>17.91</v>
      </c>
      <c r="N96" t="str">
        <f t="shared" si="4"/>
        <v>Arabica</v>
      </c>
      <c r="O96" t="str">
        <f t="shared" si="5"/>
        <v>Dark</v>
      </c>
      <c r="P96" t="str">
        <f>_xlfn.XLOOKUP(C96,customers!$A$2:$A$1001,customers!$I$2:$I$1001,,0)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_xlfn.XLOOKUP(D97,products!$A$2:$A$49,products!$B$2:$B$49,,0)</f>
        <v>Ara</v>
      </c>
      <c r="J97" t="str">
        <f>_xlfn.XLOOKUP(D97,products!$A$2:$A$49,products!$C$2:$C$49,,0)</f>
        <v>M</v>
      </c>
      <c r="K97" s="4">
        <f>_xlfn.XLOOKUP(D97,products!A$1:A$49,products!$D$1:$D$49,,0)</f>
        <v>2.5</v>
      </c>
      <c r="L97">
        <f>_xlfn.XLOOKUP(D97,products!A$1:A$49,products!$E$1:$E$49,,0)</f>
        <v>25.874999999999996</v>
      </c>
      <c r="M97">
        <f t="shared" si="3"/>
        <v>155.24999999999997</v>
      </c>
      <c r="N97" t="str">
        <f t="shared" si="4"/>
        <v>Arabica</v>
      </c>
      <c r="O97" t="str">
        <f t="shared" si="5"/>
        <v>Medium</v>
      </c>
      <c r="P97" t="str">
        <f>_xlfn.XLOOKUP(C97,customers!$A$2:$A$1001,customers!$I$2:$I$1001,,0)</f>
        <v>No</v>
      </c>
    </row>
    <row r="98" spans="1:16" x14ac:dyDescent="0.3">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_xlfn.XLOOKUP(D98,products!$A$2:$A$49,products!$B$2:$B$49,,0)</f>
        <v>Ara</v>
      </c>
      <c r="J98" t="str">
        <f>_xlfn.XLOOKUP(D98,products!$A$2:$A$49,products!$C$2:$C$49,,0)</f>
        <v>D</v>
      </c>
      <c r="K98" s="4">
        <f>_xlfn.XLOOKUP(D98,products!A$1:A$49,products!$D$1:$D$49,,0)</f>
        <v>0.2</v>
      </c>
      <c r="L98">
        <f>_xlfn.XLOOKUP(D98,products!A$1:A$49,products!$E$1:$E$49,,0)</f>
        <v>2.9849999999999999</v>
      </c>
      <c r="M98">
        <f t="shared" si="3"/>
        <v>5.97</v>
      </c>
      <c r="N98" t="str">
        <f t="shared" si="4"/>
        <v>Arabica</v>
      </c>
      <c r="O98" t="str">
        <f t="shared" si="5"/>
        <v>Dark</v>
      </c>
      <c r="P98" t="str">
        <f>_xlfn.XLOOKUP(C98,customers!$A$2:$A$1001,customers!$I$2:$I$1001,,0)</f>
        <v>No</v>
      </c>
    </row>
    <row r="99" spans="1:16" x14ac:dyDescent="0.3">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_xlfn.XLOOKUP(D99,products!$A$2:$A$49,products!$B$2:$B$49,,0)</f>
        <v>Ara</v>
      </c>
      <c r="J99" t="str">
        <f>_xlfn.XLOOKUP(D99,products!$A$2:$A$49,products!$C$2:$C$49,,0)</f>
        <v>M</v>
      </c>
      <c r="K99" s="4">
        <f>_xlfn.XLOOKUP(D99,products!A$1:A$49,products!$D$1:$D$49,,0)</f>
        <v>0.5</v>
      </c>
      <c r="L99">
        <f>_xlfn.XLOOKUP(D99,products!A$1:A$49,products!$E$1:$E$49,,0)</f>
        <v>6.75</v>
      </c>
      <c r="M99">
        <f t="shared" si="3"/>
        <v>13.5</v>
      </c>
      <c r="N99" t="str">
        <f t="shared" si="4"/>
        <v>Arabica</v>
      </c>
      <c r="O99" t="str">
        <f t="shared" si="5"/>
        <v>Medium</v>
      </c>
      <c r="P99" t="str">
        <f>_xlfn.XLOOKUP(C99,customers!$A$2:$A$1001,customers!$I$2:$I$1001,,0)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_xlfn.XLOOKUP(D100,products!$A$2:$A$49,products!$B$2:$B$49,,0)</f>
        <v>Ara</v>
      </c>
      <c r="J100" t="str">
        <f>_xlfn.XLOOKUP(D100,products!$A$2:$A$49,products!$C$2:$C$49,,0)</f>
        <v>D</v>
      </c>
      <c r="K100" s="4">
        <f>_xlfn.XLOOKUP(D100,products!A$1:A$49,products!$D$1:$D$49,,0)</f>
        <v>0.2</v>
      </c>
      <c r="L100">
        <f>_xlfn.XLOOKUP(D100,products!A$1:A$49,products!$E$1:$E$49,,0)</f>
        <v>2.9849999999999999</v>
      </c>
      <c r="M100">
        <f t="shared" si="3"/>
        <v>2.9849999999999999</v>
      </c>
      <c r="N100" t="str">
        <f t="shared" si="4"/>
        <v>Arabica</v>
      </c>
      <c r="O100" t="str">
        <f t="shared" si="5"/>
        <v>Dark</v>
      </c>
      <c r="P100" t="str">
        <f>_xlfn.XLOOKUP(C100,customers!$A$2:$A$1001,customers!$I$2:$I$1001,,0)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_xlfn.XLOOKUP(D101,products!$A$2:$A$49,products!$B$2:$B$49,,0)</f>
        <v>Lib</v>
      </c>
      <c r="J101" t="str">
        <f>_xlfn.XLOOKUP(D101,products!$A$2:$A$49,products!$C$2:$C$49,,0)</f>
        <v>M</v>
      </c>
      <c r="K101" s="4">
        <f>_xlfn.XLOOKUP(D101,products!A$1:A$49,products!$D$1:$D$49,,0)</f>
        <v>0.2</v>
      </c>
      <c r="L101">
        <f>_xlfn.XLOOKUP(D101,products!A$1:A$49,products!$E$1:$E$49,,0)</f>
        <v>4.3650000000000002</v>
      </c>
      <c r="M101">
        <f t="shared" si="3"/>
        <v>13.095000000000001</v>
      </c>
      <c r="N101" t="str">
        <f t="shared" si="4"/>
        <v>Liberica</v>
      </c>
      <c r="O101" t="str">
        <f t="shared" si="5"/>
        <v>Medium</v>
      </c>
      <c r="P101" t="str">
        <f>_xlfn.XLOOKUP(C101,customers!$A$2:$A$1001,customers!$I$2:$I$1001,,0)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_xlfn.XLOOKUP(D102,products!$A$2:$A$49,products!$B$2:$B$49,,0)</f>
        <v>Ara</v>
      </c>
      <c r="J102" t="str">
        <f>_xlfn.XLOOKUP(D102,products!$A$2:$A$49,products!$C$2:$C$49,,0)</f>
        <v>L</v>
      </c>
      <c r="K102" s="4">
        <f>_xlfn.XLOOKUP(D102,products!A$1:A$49,products!$D$1:$D$49,,0)</f>
        <v>0.2</v>
      </c>
      <c r="L102">
        <f>_xlfn.XLOOKUP(D102,products!A$1:A$49,products!$E$1:$E$49,,0)</f>
        <v>3.8849999999999998</v>
      </c>
      <c r="M102">
        <f t="shared" si="3"/>
        <v>7.77</v>
      </c>
      <c r="N102" t="str">
        <f t="shared" si="4"/>
        <v>Arabica</v>
      </c>
      <c r="O102" t="str">
        <f t="shared" si="5"/>
        <v>Light</v>
      </c>
      <c r="P102" t="str">
        <f>_xlfn.XLOOKUP(C102,customers!$A$2:$A$1001,customers!$I$2:$I$1001,,0)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_xlfn.XLOOKUP(D103,products!$A$2:$A$49,products!$B$2:$B$49,,0)</f>
        <v>Lib</v>
      </c>
      <c r="J103" t="str">
        <f>_xlfn.XLOOKUP(D103,products!$A$2:$A$49,products!$C$2:$C$49,,0)</f>
        <v>D</v>
      </c>
      <c r="K103" s="4">
        <f>_xlfn.XLOOKUP(D103,products!A$1:A$49,products!$D$1:$D$49,,0)</f>
        <v>2.5</v>
      </c>
      <c r="L103">
        <f>_xlfn.XLOOKUP(D103,products!A$1:A$49,products!$E$1:$E$49,,0)</f>
        <v>29.784999999999997</v>
      </c>
      <c r="M103">
        <f t="shared" si="3"/>
        <v>148.92499999999998</v>
      </c>
      <c r="N103" t="str">
        <f t="shared" si="4"/>
        <v>Liberica</v>
      </c>
      <c r="O103" t="str">
        <f t="shared" si="5"/>
        <v>Dark</v>
      </c>
      <c r="P103" t="str">
        <f>_xlfn.XLOOKUP(C103,customers!$A$2:$A$1001,customers!$I$2:$I$1001,,0)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_xlfn.XLOOKUP(D104,products!$A$2:$A$49,products!$B$2:$B$49,,0)</f>
        <v>Lib</v>
      </c>
      <c r="J104" t="str">
        <f>_xlfn.XLOOKUP(D104,products!$A$2:$A$49,products!$C$2:$C$49,,0)</f>
        <v>D</v>
      </c>
      <c r="K104" s="4">
        <f>_xlfn.XLOOKUP(D104,products!A$1:A$49,products!$D$1:$D$49,,0)</f>
        <v>1</v>
      </c>
      <c r="L104">
        <f>_xlfn.XLOOKUP(D104,products!A$1:A$49,products!$E$1:$E$49,,0)</f>
        <v>12.95</v>
      </c>
      <c r="M104">
        <f t="shared" si="3"/>
        <v>38.849999999999994</v>
      </c>
      <c r="N104" t="str">
        <f t="shared" si="4"/>
        <v>Liberica</v>
      </c>
      <c r="O104" t="str">
        <f t="shared" si="5"/>
        <v>Dark</v>
      </c>
      <c r="P104" t="str">
        <f>_xlfn.XLOOKUP(C104,customers!$A$2:$A$1001,customers!$I$2:$I$1001,,0)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_xlfn.XLOOKUP(D105,products!$A$2:$A$49,products!$B$2:$B$49,,0)</f>
        <v>Rob</v>
      </c>
      <c r="J105" t="str">
        <f>_xlfn.XLOOKUP(D105,products!$A$2:$A$49,products!$C$2:$C$49,,0)</f>
        <v>M</v>
      </c>
      <c r="K105" s="4">
        <f>_xlfn.XLOOKUP(D105,products!A$1:A$49,products!$D$1:$D$49,,0)</f>
        <v>0.2</v>
      </c>
      <c r="L105">
        <f>_xlfn.XLOOKUP(D105,products!A$1:A$49,products!$E$1:$E$49,,0)</f>
        <v>2.9849999999999999</v>
      </c>
      <c r="M105">
        <f t="shared" si="3"/>
        <v>11.94</v>
      </c>
      <c r="N105" t="str">
        <f t="shared" si="4"/>
        <v>Robusta</v>
      </c>
      <c r="O105" t="str">
        <f t="shared" si="5"/>
        <v>Medium</v>
      </c>
      <c r="P105" t="str">
        <f>_xlfn.XLOOKUP(C105,customers!$A$2:$A$1001,customers!$I$2:$I$1001,,0)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_xlfn.XLOOKUP(D106,products!$A$2:$A$49,products!$B$2:$B$49,,0)</f>
        <v>Lib</v>
      </c>
      <c r="J106" t="str">
        <f>_xlfn.XLOOKUP(D106,products!$A$2:$A$49,products!$C$2:$C$49,,0)</f>
        <v>M</v>
      </c>
      <c r="K106" s="4">
        <f>_xlfn.XLOOKUP(D106,products!A$1:A$49,products!$D$1:$D$49,,0)</f>
        <v>1</v>
      </c>
      <c r="L106">
        <f>_xlfn.XLOOKUP(D106,products!A$1:A$49,products!$E$1:$E$49,,0)</f>
        <v>14.55</v>
      </c>
      <c r="M106">
        <f t="shared" si="3"/>
        <v>87.300000000000011</v>
      </c>
      <c r="N106" t="str">
        <f t="shared" si="4"/>
        <v>Liberica</v>
      </c>
      <c r="O106" t="str">
        <f t="shared" si="5"/>
        <v>Medium</v>
      </c>
      <c r="P106" t="str">
        <f>_xlfn.XLOOKUP(C106,customers!$A$2:$A$1001,customers!$I$2:$I$1001,,0)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_xlfn.XLOOKUP(D107,products!$A$2:$A$49,products!$B$2:$B$49,,0)</f>
        <v>Ara</v>
      </c>
      <c r="J107" t="str">
        <f>_xlfn.XLOOKUP(D107,products!$A$2:$A$49,products!$C$2:$C$49,,0)</f>
        <v>M</v>
      </c>
      <c r="K107" s="4">
        <f>_xlfn.XLOOKUP(D107,products!A$1:A$49,products!$D$1:$D$49,,0)</f>
        <v>0.5</v>
      </c>
      <c r="L107">
        <f>_xlfn.XLOOKUP(D107,products!A$1:A$49,products!$E$1:$E$49,,0)</f>
        <v>6.75</v>
      </c>
      <c r="M107">
        <f t="shared" si="3"/>
        <v>40.5</v>
      </c>
      <c r="N107" t="str">
        <f t="shared" si="4"/>
        <v>Arabica</v>
      </c>
      <c r="O107" t="str">
        <f t="shared" si="5"/>
        <v>Medium</v>
      </c>
      <c r="P107" t="str">
        <f>_xlfn.XLOOKUP(C107,customers!$A$2:$A$1001,customers!$I$2:$I$1001,,0)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_xlfn.XLOOKUP(D108,products!$A$2:$A$49,products!$B$2:$B$49,,0)</f>
        <v>Exc</v>
      </c>
      <c r="J108" t="str">
        <f>_xlfn.XLOOKUP(D108,products!$A$2:$A$49,products!$C$2:$C$49,,0)</f>
        <v>D</v>
      </c>
      <c r="K108" s="4">
        <f>_xlfn.XLOOKUP(D108,products!A$1:A$49,products!$D$1:$D$49,,0)</f>
        <v>1</v>
      </c>
      <c r="L108">
        <f>_xlfn.XLOOKUP(D108,products!A$1:A$49,products!$E$1:$E$49,,0)</f>
        <v>12.15</v>
      </c>
      <c r="M108">
        <f t="shared" si="3"/>
        <v>24.3</v>
      </c>
      <c r="N108" t="str">
        <f t="shared" si="4"/>
        <v>Excelsa</v>
      </c>
      <c r="O108" t="str">
        <f t="shared" si="5"/>
        <v>Dark</v>
      </c>
      <c r="P108" t="str">
        <f>_xlfn.XLOOKUP(C108,customers!$A$2:$A$1001,customers!$I$2:$I$1001,,0)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_xlfn.XLOOKUP(D109,products!$A$2:$A$49,products!$B$2:$B$49,,0)</f>
        <v>Rob</v>
      </c>
      <c r="J109" t="str">
        <f>_xlfn.XLOOKUP(D109,products!$A$2:$A$49,products!$C$2:$C$49,,0)</f>
        <v>M</v>
      </c>
      <c r="K109" s="4">
        <f>_xlfn.XLOOKUP(D109,products!A$1:A$49,products!$D$1:$D$49,,0)</f>
        <v>0.5</v>
      </c>
      <c r="L109">
        <f>_xlfn.XLOOKUP(D109,products!A$1:A$49,products!$E$1:$E$49,,0)</f>
        <v>5.97</v>
      </c>
      <c r="M109">
        <f t="shared" si="3"/>
        <v>17.91</v>
      </c>
      <c r="N109" t="str">
        <f t="shared" si="4"/>
        <v>Robusta</v>
      </c>
      <c r="O109" t="str">
        <f t="shared" si="5"/>
        <v>Medium</v>
      </c>
      <c r="P109" t="str">
        <f>_xlfn.XLOOKUP(C109,customers!$A$2:$A$1001,customers!$I$2:$I$1001,,0)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_xlfn.XLOOKUP(D110,products!$A$2:$A$49,products!$B$2:$B$49,,0)</f>
        <v>Ara</v>
      </c>
      <c r="J110" t="str">
        <f>_xlfn.XLOOKUP(D110,products!$A$2:$A$49,products!$C$2:$C$49,,0)</f>
        <v>M</v>
      </c>
      <c r="K110" s="4">
        <f>_xlfn.XLOOKUP(D110,products!A$1:A$49,products!$D$1:$D$49,,0)</f>
        <v>0.5</v>
      </c>
      <c r="L110">
        <f>_xlfn.XLOOKUP(D110,products!A$1:A$49,products!$E$1:$E$49,,0)</f>
        <v>6.75</v>
      </c>
      <c r="M110">
        <f t="shared" si="3"/>
        <v>27</v>
      </c>
      <c r="N110" t="str">
        <f t="shared" si="4"/>
        <v>Arabica</v>
      </c>
      <c r="O110" t="str">
        <f t="shared" si="5"/>
        <v>Medium</v>
      </c>
      <c r="P110" t="str">
        <f>_xlfn.XLOOKUP(C110,customers!$A$2:$A$1001,customers!$I$2:$I$1001,,0)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_xlfn.XLOOKUP(D111,products!$A$2:$A$49,products!$B$2:$B$49,,0)</f>
        <v>Lib</v>
      </c>
      <c r="J111" t="str">
        <f>_xlfn.XLOOKUP(D111,products!$A$2:$A$49,products!$C$2:$C$49,,0)</f>
        <v>D</v>
      </c>
      <c r="K111" s="4">
        <f>_xlfn.XLOOKUP(D111,products!A$1:A$49,products!$D$1:$D$49,,0)</f>
        <v>0.5</v>
      </c>
      <c r="L111">
        <f>_xlfn.XLOOKUP(D111,products!A$1:A$49,products!$E$1:$E$49,,0)</f>
        <v>7.77</v>
      </c>
      <c r="M111">
        <f t="shared" si="3"/>
        <v>7.77</v>
      </c>
      <c r="N111" t="str">
        <f t="shared" si="4"/>
        <v>Liberica</v>
      </c>
      <c r="O111" t="str">
        <f t="shared" si="5"/>
        <v>Dark</v>
      </c>
      <c r="P111" t="str">
        <f>_xlfn.XLOOKUP(C111,customers!$A$2:$A$1001,customers!$I$2:$I$1001,,0)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_xlfn.XLOOKUP(D112,products!$A$2:$A$49,products!$B$2:$B$49,,0)</f>
        <v>Exc</v>
      </c>
      <c r="J112" t="str">
        <f>_xlfn.XLOOKUP(D112,products!$A$2:$A$49,products!$C$2:$C$49,,0)</f>
        <v>L</v>
      </c>
      <c r="K112" s="4">
        <f>_xlfn.XLOOKUP(D112,products!A$1:A$49,products!$D$1:$D$49,,0)</f>
        <v>0.2</v>
      </c>
      <c r="L112">
        <f>_xlfn.XLOOKUP(D112,products!A$1:A$49,products!$E$1:$E$49,,0)</f>
        <v>4.4550000000000001</v>
      </c>
      <c r="M112">
        <f t="shared" si="3"/>
        <v>13.365</v>
      </c>
      <c r="N112" t="str">
        <f t="shared" si="4"/>
        <v>Excelsa</v>
      </c>
      <c r="O112" t="str">
        <f t="shared" si="5"/>
        <v>Light</v>
      </c>
      <c r="P112" t="str">
        <f>_xlfn.XLOOKUP(C112,customers!$A$2:$A$1001,customers!$I$2:$I$1001,,0)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_xlfn.XLOOKUP(D113,products!$A$2:$A$49,products!$B$2:$B$49,,0)</f>
        <v>Rob</v>
      </c>
      <c r="J113" t="str">
        <f>_xlfn.XLOOKUP(D113,products!$A$2:$A$49,products!$C$2:$C$49,,0)</f>
        <v>D</v>
      </c>
      <c r="K113" s="4">
        <f>_xlfn.XLOOKUP(D113,products!A$1:A$49,products!$D$1:$D$49,,0)</f>
        <v>0.5</v>
      </c>
      <c r="L113">
        <f>_xlfn.XLOOKUP(D113,products!A$1:A$49,products!$E$1:$E$49,,0)</f>
        <v>5.3699999999999992</v>
      </c>
      <c r="M113">
        <f t="shared" si="3"/>
        <v>26.849999999999994</v>
      </c>
      <c r="N113" t="str">
        <f t="shared" si="4"/>
        <v>Robusta</v>
      </c>
      <c r="O113" t="str">
        <f t="shared" si="5"/>
        <v>Dark</v>
      </c>
      <c r="P113" t="str">
        <f>_xlfn.XLOOKUP(C113,customers!$A$2:$A$1001,customers!$I$2:$I$1001,,0)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_xlfn.XLOOKUP(D114,products!$A$2:$A$49,products!$B$2:$B$49,,0)</f>
        <v>Ara</v>
      </c>
      <c r="J114" t="str">
        <f>_xlfn.XLOOKUP(D114,products!$A$2:$A$49,products!$C$2:$C$49,,0)</f>
        <v>M</v>
      </c>
      <c r="K114" s="4">
        <f>_xlfn.XLOOKUP(D114,products!A$1:A$49,products!$D$1:$D$49,,0)</f>
        <v>1</v>
      </c>
      <c r="L114">
        <f>_xlfn.XLOOKUP(D114,products!A$1:A$49,products!$E$1:$E$49,,0)</f>
        <v>11.25</v>
      </c>
      <c r="M114">
        <f t="shared" si="3"/>
        <v>11.25</v>
      </c>
      <c r="N114" t="str">
        <f t="shared" si="4"/>
        <v>Arabica</v>
      </c>
      <c r="O114" t="str">
        <f t="shared" si="5"/>
        <v>Medium</v>
      </c>
      <c r="P114" t="str">
        <f>_xlfn.XLOOKUP(C114,customers!$A$2:$A$1001,customers!$I$2:$I$1001,,0)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_xlfn.XLOOKUP(D115,products!$A$2:$A$49,products!$B$2:$B$49,,0)</f>
        <v>Lib</v>
      </c>
      <c r="J115" t="str">
        <f>_xlfn.XLOOKUP(D115,products!$A$2:$A$49,products!$C$2:$C$49,,0)</f>
        <v>M</v>
      </c>
      <c r="K115" s="4">
        <f>_xlfn.XLOOKUP(D115,products!A$1:A$49,products!$D$1:$D$49,,0)</f>
        <v>1</v>
      </c>
      <c r="L115">
        <f>_xlfn.XLOOKUP(D115,products!A$1:A$49,products!$E$1:$E$49,,0)</f>
        <v>14.55</v>
      </c>
      <c r="M115">
        <f t="shared" si="3"/>
        <v>14.55</v>
      </c>
      <c r="N115" t="str">
        <f t="shared" si="4"/>
        <v>Liberica</v>
      </c>
      <c r="O115" t="str">
        <f t="shared" si="5"/>
        <v>Medium</v>
      </c>
      <c r="P115" t="str">
        <f>_xlfn.XLOOKUP(C115,customers!$A$2:$A$1001,customers!$I$2:$I$1001,,0)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_xlfn.XLOOKUP(D116,products!$A$2:$A$49,products!$B$2:$B$49,,0)</f>
        <v>Rob</v>
      </c>
      <c r="J116" t="str">
        <f>_xlfn.XLOOKUP(D116,products!$A$2:$A$49,products!$C$2:$C$49,,0)</f>
        <v>L</v>
      </c>
      <c r="K116" s="4">
        <f>_xlfn.XLOOKUP(D116,products!A$1:A$49,products!$D$1:$D$49,,0)</f>
        <v>0.2</v>
      </c>
      <c r="L116">
        <f>_xlfn.XLOOKUP(D116,products!A$1:A$49,products!$E$1:$E$49,,0)</f>
        <v>3.5849999999999995</v>
      </c>
      <c r="M116">
        <f t="shared" si="3"/>
        <v>14.339999999999998</v>
      </c>
      <c r="N116" t="str">
        <f t="shared" si="4"/>
        <v>Robusta</v>
      </c>
      <c r="O116" t="str">
        <f t="shared" si="5"/>
        <v>Light</v>
      </c>
      <c r="P116" t="str">
        <f>_xlfn.XLOOKUP(C116,customers!$A$2:$A$1001,customers!$I$2:$I$1001,,0)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_xlfn.XLOOKUP(D117,products!$A$2:$A$49,products!$B$2:$B$49,,0)</f>
        <v>Lib</v>
      </c>
      <c r="J117" t="str">
        <f>_xlfn.XLOOKUP(D117,products!$A$2:$A$49,products!$C$2:$C$49,,0)</f>
        <v>L</v>
      </c>
      <c r="K117" s="4">
        <f>_xlfn.XLOOKUP(D117,products!A$1:A$49,products!$D$1:$D$49,,0)</f>
        <v>1</v>
      </c>
      <c r="L117">
        <f>_xlfn.XLOOKUP(D117,products!A$1:A$49,products!$E$1:$E$49,,0)</f>
        <v>15.85</v>
      </c>
      <c r="M117">
        <f t="shared" si="3"/>
        <v>15.85</v>
      </c>
      <c r="N117" t="str">
        <f t="shared" si="4"/>
        <v>Liberica</v>
      </c>
      <c r="O117" t="str">
        <f t="shared" si="5"/>
        <v>Light</v>
      </c>
      <c r="P117" t="str">
        <f>_xlfn.XLOOKUP(C117,customers!$A$2:$A$1001,customers!$I$2:$I$1001,,0)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_xlfn.XLOOKUP(D118,products!$A$2:$A$49,products!$B$2:$B$49,,0)</f>
        <v>Lib</v>
      </c>
      <c r="J118" t="str">
        <f>_xlfn.XLOOKUP(D118,products!$A$2:$A$49,products!$C$2:$C$49,,0)</f>
        <v>L</v>
      </c>
      <c r="K118" s="4">
        <f>_xlfn.XLOOKUP(D118,products!A$1:A$49,products!$D$1:$D$49,,0)</f>
        <v>0.2</v>
      </c>
      <c r="L118">
        <f>_xlfn.XLOOKUP(D118,products!A$1:A$49,products!$E$1:$E$49,,0)</f>
        <v>4.7549999999999999</v>
      </c>
      <c r="M118">
        <f t="shared" si="3"/>
        <v>19.02</v>
      </c>
      <c r="N118" t="str">
        <f t="shared" si="4"/>
        <v>Liberica</v>
      </c>
      <c r="O118" t="str">
        <f t="shared" si="5"/>
        <v>Light</v>
      </c>
      <c r="P118" t="str">
        <f>_xlfn.XLOOKUP(C118,customers!$A$2:$A$1001,customers!$I$2:$I$1001,,0)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_xlfn.XLOOKUP(D119,products!$A$2:$A$49,products!$B$2:$B$49,,0)</f>
        <v>Lib</v>
      </c>
      <c r="J119" t="str">
        <f>_xlfn.XLOOKUP(D119,products!$A$2:$A$49,products!$C$2:$C$49,,0)</f>
        <v>L</v>
      </c>
      <c r="K119" s="4">
        <f>_xlfn.XLOOKUP(D119,products!A$1:A$49,products!$D$1:$D$49,,0)</f>
        <v>0.5</v>
      </c>
      <c r="L119">
        <f>_xlfn.XLOOKUP(D119,products!A$1:A$49,products!$E$1:$E$49,,0)</f>
        <v>9.51</v>
      </c>
      <c r="M119">
        <f t="shared" si="3"/>
        <v>38.04</v>
      </c>
      <c r="N119" t="str">
        <f t="shared" si="4"/>
        <v>Liberica</v>
      </c>
      <c r="O119" t="str">
        <f t="shared" si="5"/>
        <v>Light</v>
      </c>
      <c r="P119" t="str">
        <f>_xlfn.XLOOKUP(C119,customers!$A$2:$A$1001,customers!$I$2:$I$1001,,0)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_xlfn.XLOOKUP(D120,products!$A$2:$A$49,products!$B$2:$B$49,,0)</f>
        <v>Exc</v>
      </c>
      <c r="J120" t="str">
        <f>_xlfn.XLOOKUP(D120,products!$A$2:$A$49,products!$C$2:$C$49,,0)</f>
        <v>D</v>
      </c>
      <c r="K120" s="4">
        <f>_xlfn.XLOOKUP(D120,products!A$1:A$49,products!$D$1:$D$49,,0)</f>
        <v>0.5</v>
      </c>
      <c r="L120">
        <f>_xlfn.XLOOKUP(D120,products!A$1:A$49,products!$E$1:$E$49,,0)</f>
        <v>7.29</v>
      </c>
      <c r="M120">
        <f t="shared" si="3"/>
        <v>21.87</v>
      </c>
      <c r="N120" t="str">
        <f t="shared" si="4"/>
        <v>Excelsa</v>
      </c>
      <c r="O120" t="str">
        <f t="shared" si="5"/>
        <v>Dark</v>
      </c>
      <c r="P120" t="str">
        <f>_xlfn.XLOOKUP(C120,customers!$A$2:$A$1001,customers!$I$2:$I$1001,,0)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_xlfn.XLOOKUP(D121,products!$A$2:$A$49,products!$B$2:$B$49,,0)</f>
        <v>Exc</v>
      </c>
      <c r="J121" t="str">
        <f>_xlfn.XLOOKUP(D121,products!$A$2:$A$49,products!$C$2:$C$49,,0)</f>
        <v>M</v>
      </c>
      <c r="K121" s="4">
        <f>_xlfn.XLOOKUP(D121,products!A$1:A$49,products!$D$1:$D$49,,0)</f>
        <v>0.2</v>
      </c>
      <c r="L121">
        <f>_xlfn.XLOOKUP(D121,products!A$1:A$49,products!$E$1:$E$49,,0)</f>
        <v>4.125</v>
      </c>
      <c r="M121">
        <f t="shared" si="3"/>
        <v>4.125</v>
      </c>
      <c r="N121" t="str">
        <f t="shared" si="4"/>
        <v>Excelsa</v>
      </c>
      <c r="O121" t="str">
        <f t="shared" si="5"/>
        <v>Medium</v>
      </c>
      <c r="P121" t="str">
        <f>_xlfn.XLOOKUP(C121,customers!$A$2:$A$1001,customers!$I$2:$I$1001,,0)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_xlfn.XLOOKUP(D122,products!$A$2:$A$49,products!$B$2:$B$49,,0)</f>
        <v>Ara</v>
      </c>
      <c r="J122" t="str">
        <f>_xlfn.XLOOKUP(D122,products!$A$2:$A$49,products!$C$2:$C$49,,0)</f>
        <v>L</v>
      </c>
      <c r="K122" s="4">
        <f>_xlfn.XLOOKUP(D122,products!A$1:A$49,products!$D$1:$D$49,,0)</f>
        <v>0.2</v>
      </c>
      <c r="L122">
        <f>_xlfn.XLOOKUP(D122,products!A$1:A$49,products!$E$1:$E$49,,0)</f>
        <v>3.8849999999999998</v>
      </c>
      <c r="M122">
        <f t="shared" si="3"/>
        <v>3.8849999999999998</v>
      </c>
      <c r="N122" t="str">
        <f t="shared" si="4"/>
        <v>Arabica</v>
      </c>
      <c r="O122" t="str">
        <f t="shared" si="5"/>
        <v>Light</v>
      </c>
      <c r="P122" t="str">
        <f>_xlfn.XLOOKUP(C122,customers!$A$2:$A$1001,customers!$I$2:$I$1001,,0)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_xlfn.XLOOKUP(D123,products!$A$2:$A$49,products!$B$2:$B$49,,0)</f>
        <v>Exc</v>
      </c>
      <c r="J123" t="str">
        <f>_xlfn.XLOOKUP(D123,products!$A$2:$A$49,products!$C$2:$C$49,,0)</f>
        <v>M</v>
      </c>
      <c r="K123" s="4">
        <f>_xlfn.XLOOKUP(D123,products!A$1:A$49,products!$D$1:$D$49,,0)</f>
        <v>1</v>
      </c>
      <c r="L123">
        <f>_xlfn.XLOOKUP(D123,products!A$1:A$49,products!$E$1:$E$49,,0)</f>
        <v>13.75</v>
      </c>
      <c r="M123">
        <f t="shared" si="3"/>
        <v>68.75</v>
      </c>
      <c r="N123" t="str">
        <f t="shared" si="4"/>
        <v>Excelsa</v>
      </c>
      <c r="O123" t="str">
        <f t="shared" si="5"/>
        <v>Medium</v>
      </c>
      <c r="P123" t="str">
        <f>_xlfn.XLOOKUP(C123,customers!$A$2:$A$1001,customers!$I$2:$I$1001,,0)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_xlfn.XLOOKUP(D124,products!$A$2:$A$49,products!$B$2:$B$49,,0)</f>
        <v>Ara</v>
      </c>
      <c r="J124" t="str">
        <f>_xlfn.XLOOKUP(D124,products!$A$2:$A$49,products!$C$2:$C$49,,0)</f>
        <v>D</v>
      </c>
      <c r="K124" s="4">
        <f>_xlfn.XLOOKUP(D124,products!A$1:A$49,products!$D$1:$D$49,,0)</f>
        <v>0.5</v>
      </c>
      <c r="L124">
        <f>_xlfn.XLOOKUP(D124,products!A$1:A$49,products!$E$1:$E$49,,0)</f>
        <v>5.97</v>
      </c>
      <c r="M124">
        <f t="shared" si="3"/>
        <v>23.88</v>
      </c>
      <c r="N124" t="str">
        <f t="shared" si="4"/>
        <v>Arabica</v>
      </c>
      <c r="O124" t="str">
        <f t="shared" si="5"/>
        <v>Dark</v>
      </c>
      <c r="P124" t="str">
        <f>_xlfn.XLOOKUP(C124,customers!$A$2:$A$1001,customers!$I$2:$I$1001,,0)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_xlfn.XLOOKUP(D125,products!$A$2:$A$49,products!$B$2:$B$49,,0)</f>
        <v>Lib</v>
      </c>
      <c r="J125" t="str">
        <f>_xlfn.XLOOKUP(D125,products!$A$2:$A$49,products!$C$2:$C$49,,0)</f>
        <v>L</v>
      </c>
      <c r="K125" s="4">
        <f>_xlfn.XLOOKUP(D125,products!A$1:A$49,products!$D$1:$D$49,,0)</f>
        <v>2.5</v>
      </c>
      <c r="L125">
        <f>_xlfn.XLOOKUP(D125,products!A$1:A$49,products!$E$1:$E$49,,0)</f>
        <v>36.454999999999998</v>
      </c>
      <c r="M125">
        <f t="shared" si="3"/>
        <v>145.82</v>
      </c>
      <c r="N125" t="str">
        <f t="shared" si="4"/>
        <v>Liberica</v>
      </c>
      <c r="O125" t="str">
        <f t="shared" si="5"/>
        <v>Light</v>
      </c>
      <c r="P125" t="str">
        <f>_xlfn.XLOOKUP(C125,customers!$A$2:$A$1001,customers!$I$2:$I$1001,,0)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_xlfn.XLOOKUP(D126,products!$A$2:$A$49,products!$B$2:$B$49,,0)</f>
        <v>Lib</v>
      </c>
      <c r="J126" t="str">
        <f>_xlfn.XLOOKUP(D126,products!$A$2:$A$49,products!$C$2:$C$49,,0)</f>
        <v>M</v>
      </c>
      <c r="K126" s="4">
        <f>_xlfn.XLOOKUP(D126,products!A$1:A$49,products!$D$1:$D$49,,0)</f>
        <v>0.2</v>
      </c>
      <c r="L126">
        <f>_xlfn.XLOOKUP(D126,products!A$1:A$49,products!$E$1:$E$49,,0)</f>
        <v>4.3650000000000002</v>
      </c>
      <c r="M126">
        <f t="shared" si="3"/>
        <v>21.825000000000003</v>
      </c>
      <c r="N126" t="str">
        <f t="shared" si="4"/>
        <v>Liberica</v>
      </c>
      <c r="O126" t="str">
        <f t="shared" si="5"/>
        <v>Medium</v>
      </c>
      <c r="P126" t="str">
        <f>_xlfn.XLOOKUP(C126,customers!$A$2:$A$1001,customers!$I$2:$I$1001,,0)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_xlfn.XLOOKUP(D127,products!$A$2:$A$49,products!$B$2:$B$49,,0)</f>
        <v>Lib</v>
      </c>
      <c r="J127" t="str">
        <f>_xlfn.XLOOKUP(D127,products!$A$2:$A$49,products!$C$2:$C$49,,0)</f>
        <v>M</v>
      </c>
      <c r="K127" s="4">
        <f>_xlfn.XLOOKUP(D127,products!A$1:A$49,products!$D$1:$D$49,,0)</f>
        <v>0.5</v>
      </c>
      <c r="L127">
        <f>_xlfn.XLOOKUP(D127,products!A$1:A$49,products!$E$1:$E$49,,0)</f>
        <v>8.73</v>
      </c>
      <c r="M127">
        <f t="shared" si="3"/>
        <v>26.19</v>
      </c>
      <c r="N127" t="str">
        <f t="shared" si="4"/>
        <v>Liberica</v>
      </c>
      <c r="O127" t="str">
        <f t="shared" si="5"/>
        <v>Medium</v>
      </c>
      <c r="P127" t="str">
        <f>_xlfn.XLOOKUP(C127,customers!$A$2:$A$1001,customers!$I$2:$I$1001,,0)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_xlfn.XLOOKUP(D128,products!$A$2:$A$49,products!$B$2:$B$49,,0)</f>
        <v>Ara</v>
      </c>
      <c r="J128" t="str">
        <f>_xlfn.XLOOKUP(D128,products!$A$2:$A$49,products!$C$2:$C$49,,0)</f>
        <v>M</v>
      </c>
      <c r="K128" s="4">
        <f>_xlfn.XLOOKUP(D128,products!A$1:A$49,products!$D$1:$D$49,,0)</f>
        <v>1</v>
      </c>
      <c r="L128">
        <f>_xlfn.XLOOKUP(D128,products!A$1:A$49,products!$E$1:$E$49,,0)</f>
        <v>11.25</v>
      </c>
      <c r="M128">
        <f t="shared" si="3"/>
        <v>11.25</v>
      </c>
      <c r="N128" t="str">
        <f t="shared" si="4"/>
        <v>Arabica</v>
      </c>
      <c r="O128" t="str">
        <f t="shared" si="5"/>
        <v>Medium</v>
      </c>
      <c r="P128" t="str">
        <f>_xlfn.XLOOKUP(C128,customers!$A$2:$A$1001,customers!$I$2:$I$1001,,0)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_xlfn.XLOOKUP(D129,products!$A$2:$A$49,products!$B$2:$B$49,,0)</f>
        <v>Lib</v>
      </c>
      <c r="J129" t="str">
        <f>_xlfn.XLOOKUP(D129,products!$A$2:$A$49,products!$C$2:$C$49,,0)</f>
        <v>D</v>
      </c>
      <c r="K129" s="4">
        <f>_xlfn.XLOOKUP(D129,products!A$1:A$49,products!$D$1:$D$49,,0)</f>
        <v>1</v>
      </c>
      <c r="L129">
        <f>_xlfn.XLOOKUP(D129,products!A$1:A$49,products!$E$1:$E$49,,0)</f>
        <v>12.95</v>
      </c>
      <c r="M129">
        <f t="shared" si="3"/>
        <v>77.699999999999989</v>
      </c>
      <c r="N129" t="str">
        <f t="shared" si="4"/>
        <v>Liberica</v>
      </c>
      <c r="O129" t="str">
        <f t="shared" si="5"/>
        <v>Dark</v>
      </c>
      <c r="P129" t="str">
        <f>_xlfn.XLOOKUP(C129,customers!$A$2:$A$1001,customers!$I$2:$I$1001,,0)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_xlfn.XLOOKUP(D130,products!$A$2:$A$49,products!$B$2:$B$49,,0)</f>
        <v>Ara</v>
      </c>
      <c r="J130" t="str">
        <f>_xlfn.XLOOKUP(D130,products!$A$2:$A$49,products!$C$2:$C$49,,0)</f>
        <v>M</v>
      </c>
      <c r="K130" s="4">
        <f>_xlfn.XLOOKUP(D130,products!A$1:A$49,products!$D$1:$D$49,,0)</f>
        <v>0.5</v>
      </c>
      <c r="L130">
        <f>_xlfn.XLOOKUP(D130,products!A$1:A$49,products!$E$1:$E$49,,0)</f>
        <v>6.75</v>
      </c>
      <c r="M130">
        <f t="shared" si="3"/>
        <v>6.75</v>
      </c>
      <c r="N130" t="str">
        <f t="shared" si="4"/>
        <v>Arabica</v>
      </c>
      <c r="O130" t="str">
        <f t="shared" si="5"/>
        <v>Medium</v>
      </c>
      <c r="P130" t="str">
        <f>_xlfn.XLOOKUP(C130,customers!$A$2:$A$1001,customers!$I$2:$I$1001,,0)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_xlfn.XLOOKUP(D131,products!$A$2:$A$49,products!$B$2:$B$49,,0)</f>
        <v>Exc</v>
      </c>
      <c r="J131" t="str">
        <f>_xlfn.XLOOKUP(D131,products!$A$2:$A$49,products!$C$2:$C$49,,0)</f>
        <v>D</v>
      </c>
      <c r="K131" s="4">
        <f>_xlfn.XLOOKUP(D131,products!A$1:A$49,products!$D$1:$D$49,,0)</f>
        <v>1</v>
      </c>
      <c r="L131">
        <f>_xlfn.XLOOKUP(D131,products!A$1:A$49,products!$E$1:$E$49,,0)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_xlfn.XLOOKUP(D132,products!$A$2:$A$49,products!$B$2:$B$49,,0)</f>
        <v>Ara</v>
      </c>
      <c r="J132" t="str">
        <f>_xlfn.XLOOKUP(D132,products!$A$2:$A$49,products!$C$2:$C$49,,0)</f>
        <v>L</v>
      </c>
      <c r="K132" s="4">
        <f>_xlfn.XLOOKUP(D132,products!A$1:A$49,products!$D$1:$D$49,,0)</f>
        <v>2.5</v>
      </c>
      <c r="L132">
        <f>_xlfn.XLOOKUP(D132,products!A$1:A$49,products!$E$1:$E$49,,0)</f>
        <v>29.784999999999997</v>
      </c>
      <c r="M132">
        <f t="shared" si="6"/>
        <v>148.92499999999998</v>
      </c>
      <c r="N132" t="str">
        <f t="shared" si="7"/>
        <v>Arabica</v>
      </c>
      <c r="O132" t="str">
        <f t="shared" si="8"/>
        <v>Light</v>
      </c>
      <c r="P132" t="str">
        <f>_xlfn.XLOOKUP(C132,customers!$A$2:$A$1001,customers!$I$2:$I$1001,,0)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_xlfn.XLOOKUP(D133,products!$A$2:$A$49,products!$B$2:$B$49,,0)</f>
        <v>Exc</v>
      </c>
      <c r="J133" t="str">
        <f>_xlfn.XLOOKUP(D133,products!$A$2:$A$49,products!$C$2:$C$49,,0)</f>
        <v>D</v>
      </c>
      <c r="K133" s="4">
        <f>_xlfn.XLOOKUP(D133,products!A$1:A$49,products!$D$1:$D$49,,0)</f>
        <v>0.5</v>
      </c>
      <c r="L133">
        <f>_xlfn.XLOOKUP(D133,products!A$1:A$49,products!$E$1:$E$49,,0)</f>
        <v>7.29</v>
      </c>
      <c r="M133">
        <f t="shared" si="6"/>
        <v>14.58</v>
      </c>
      <c r="N133" t="str">
        <f t="shared" si="7"/>
        <v>Excelsa</v>
      </c>
      <c r="O133" t="str">
        <f t="shared" si="8"/>
        <v>Dark</v>
      </c>
      <c r="P133" t="str">
        <f>_xlfn.XLOOKUP(C133,customers!$A$2:$A$1001,customers!$I$2:$I$1001,,0)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_xlfn.XLOOKUP(D134,products!$A$2:$A$49,products!$B$2:$B$49,,0)</f>
        <v>Ara</v>
      </c>
      <c r="J134" t="str">
        <f>_xlfn.XLOOKUP(D134,products!$A$2:$A$49,products!$C$2:$C$49,,0)</f>
        <v>L</v>
      </c>
      <c r="K134" s="4">
        <f>_xlfn.XLOOKUP(D134,products!A$1:A$49,products!$D$1:$D$49,,0)</f>
        <v>2.5</v>
      </c>
      <c r="L134">
        <f>_xlfn.XLOOKUP(D134,products!A$1:A$49,products!$E$1:$E$49,,0)</f>
        <v>29.784999999999997</v>
      </c>
      <c r="M134">
        <f t="shared" si="6"/>
        <v>148.92499999999998</v>
      </c>
      <c r="N134" t="str">
        <f t="shared" si="7"/>
        <v>Arabica</v>
      </c>
      <c r="O134" t="str">
        <f t="shared" si="8"/>
        <v>Light</v>
      </c>
      <c r="P134" t="str">
        <f>_xlfn.XLOOKUP(C134,customers!$A$2:$A$1001,customers!$I$2:$I$1001,,0)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_xlfn.XLOOKUP(D135,products!$A$2:$A$49,products!$B$2:$B$49,,0)</f>
        <v>Lib</v>
      </c>
      <c r="J135" t="str">
        <f>_xlfn.XLOOKUP(D135,products!$A$2:$A$49,products!$C$2:$C$49,,0)</f>
        <v>D</v>
      </c>
      <c r="K135" s="4">
        <f>_xlfn.XLOOKUP(D135,products!A$1:A$49,products!$D$1:$D$49,,0)</f>
        <v>1</v>
      </c>
      <c r="L135">
        <f>_xlfn.XLOOKUP(D135,products!A$1:A$49,products!$E$1:$E$49,,0)</f>
        <v>12.95</v>
      </c>
      <c r="M135">
        <f t="shared" si="6"/>
        <v>12.95</v>
      </c>
      <c r="N135" t="str">
        <f t="shared" si="7"/>
        <v>Liberica</v>
      </c>
      <c r="O135" t="str">
        <f t="shared" si="8"/>
        <v>Dark</v>
      </c>
      <c r="P135" t="str">
        <f>_xlfn.XLOOKUP(C135,customers!$A$2:$A$1001,customers!$I$2:$I$1001,,0)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_xlfn.XLOOKUP(D136,products!$A$2:$A$49,products!$B$2:$B$49,,0)</f>
        <v>Exc</v>
      </c>
      <c r="J136" t="str">
        <f>_xlfn.XLOOKUP(D136,products!$A$2:$A$49,products!$C$2:$C$49,,0)</f>
        <v>M</v>
      </c>
      <c r="K136" s="4">
        <f>_xlfn.XLOOKUP(D136,products!A$1:A$49,products!$D$1:$D$49,,0)</f>
        <v>2.5</v>
      </c>
      <c r="L136">
        <f>_xlfn.XLOOKUP(D136,products!A$1:A$49,products!$E$1:$E$49,,0)</f>
        <v>31.624999999999996</v>
      </c>
      <c r="M136">
        <f t="shared" si="6"/>
        <v>94.874999999999986</v>
      </c>
      <c r="N136" t="str">
        <f t="shared" si="7"/>
        <v>Excelsa</v>
      </c>
      <c r="O136" t="str">
        <f t="shared" si="8"/>
        <v>Medium</v>
      </c>
      <c r="P136" t="str">
        <f>_xlfn.XLOOKUP(C136,customers!$A$2:$A$1001,customers!$I$2:$I$1001,,0)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_xlfn.XLOOKUP(D137,products!$A$2:$A$49,products!$B$2:$B$49,,0)</f>
        <v>Ara</v>
      </c>
      <c r="J137" t="str">
        <f>_xlfn.XLOOKUP(D137,products!$A$2:$A$49,products!$C$2:$C$49,,0)</f>
        <v>L</v>
      </c>
      <c r="K137" s="4">
        <f>_xlfn.XLOOKUP(D137,products!A$1:A$49,products!$D$1:$D$49,,0)</f>
        <v>0.5</v>
      </c>
      <c r="L137">
        <f>_xlfn.XLOOKUP(D137,products!A$1:A$49,products!$E$1:$E$49,,0)</f>
        <v>7.77</v>
      </c>
      <c r="M137">
        <f t="shared" si="6"/>
        <v>38.849999999999994</v>
      </c>
      <c r="N137" t="str">
        <f t="shared" si="7"/>
        <v>Arabica</v>
      </c>
      <c r="O137" t="str">
        <f t="shared" si="8"/>
        <v>Light</v>
      </c>
      <c r="P137" t="str">
        <f>_xlfn.XLOOKUP(C137,customers!$A$2:$A$1001,customers!$I$2:$I$1001,,0)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_xlfn.XLOOKUP(D138,products!$A$2:$A$49,products!$B$2:$B$49,,0)</f>
        <v>Ara</v>
      </c>
      <c r="J138" t="str">
        <f>_xlfn.XLOOKUP(D138,products!$A$2:$A$49,products!$C$2:$C$49,,0)</f>
        <v>D</v>
      </c>
      <c r="K138" s="4">
        <f>_xlfn.XLOOKUP(D138,products!A$1:A$49,products!$D$1:$D$49,,0)</f>
        <v>0.2</v>
      </c>
      <c r="L138">
        <f>_xlfn.XLOOKUP(D138,products!A$1:A$49,products!$E$1:$E$49,,0)</f>
        <v>2.9849999999999999</v>
      </c>
      <c r="M138">
        <f t="shared" si="6"/>
        <v>11.94</v>
      </c>
      <c r="N138" t="str">
        <f t="shared" si="7"/>
        <v>Arabica</v>
      </c>
      <c r="O138" t="str">
        <f t="shared" si="8"/>
        <v>Dark</v>
      </c>
      <c r="P138" t="str">
        <f>_xlfn.XLOOKUP(C138,customers!$A$2:$A$1001,customers!$I$2:$I$1001,,0)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_xlfn.XLOOKUP(D139,products!$A$2:$A$49,products!$B$2:$B$49,,0)</f>
        <v>Exc</v>
      </c>
      <c r="J139" t="str">
        <f>_xlfn.XLOOKUP(D139,products!$A$2:$A$49,products!$C$2:$C$49,,0)</f>
        <v>L</v>
      </c>
      <c r="K139" s="4">
        <f>_xlfn.XLOOKUP(D139,products!A$1:A$49,products!$D$1:$D$49,,0)</f>
        <v>2.5</v>
      </c>
      <c r="L139">
        <f>_xlfn.XLOOKUP(D139,products!A$1:A$49,products!$E$1:$E$49,,0)</f>
        <v>34.154999999999994</v>
      </c>
      <c r="M139">
        <f t="shared" si="6"/>
        <v>102.46499999999997</v>
      </c>
      <c r="N139" t="str">
        <f t="shared" si="7"/>
        <v>Excelsa</v>
      </c>
      <c r="O139" t="str">
        <f t="shared" si="8"/>
        <v>Light</v>
      </c>
      <c r="P139" t="str">
        <f>_xlfn.XLOOKUP(C139,customers!$A$2:$A$1001,customers!$I$2:$I$1001,,0)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_xlfn.XLOOKUP(D140,products!$A$2:$A$49,products!$B$2:$B$49,,0)</f>
        <v>Exc</v>
      </c>
      <c r="J140" t="str">
        <f>_xlfn.XLOOKUP(D140,products!$A$2:$A$49,products!$C$2:$C$49,,0)</f>
        <v>D</v>
      </c>
      <c r="K140" s="4">
        <f>_xlfn.XLOOKUP(D140,products!A$1:A$49,products!$D$1:$D$49,,0)</f>
        <v>1</v>
      </c>
      <c r="L140">
        <f>_xlfn.XLOOKUP(D140,products!A$1:A$49,products!$E$1:$E$49,,0)</f>
        <v>12.15</v>
      </c>
      <c r="M140">
        <f t="shared" si="6"/>
        <v>48.6</v>
      </c>
      <c r="N140" t="str">
        <f t="shared" si="7"/>
        <v>Excelsa</v>
      </c>
      <c r="O140" t="str">
        <f t="shared" si="8"/>
        <v>Dark</v>
      </c>
      <c r="P140" t="str">
        <f>_xlfn.XLOOKUP(C140,customers!$A$2:$A$1001,customers!$I$2:$I$1001,,0)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_xlfn.XLOOKUP(D141,products!$A$2:$A$49,products!$B$2:$B$49,,0)</f>
        <v>Lib</v>
      </c>
      <c r="J141" t="str">
        <f>_xlfn.XLOOKUP(D141,products!$A$2:$A$49,products!$C$2:$C$49,,0)</f>
        <v>D</v>
      </c>
      <c r="K141" s="4">
        <f>_xlfn.XLOOKUP(D141,products!A$1:A$49,products!$D$1:$D$49,,0)</f>
        <v>1</v>
      </c>
      <c r="L141">
        <f>_xlfn.XLOOKUP(D141,products!A$1:A$49,products!$E$1:$E$49,,0)</f>
        <v>12.95</v>
      </c>
      <c r="M141">
        <f t="shared" si="6"/>
        <v>77.699999999999989</v>
      </c>
      <c r="N141" t="str">
        <f t="shared" si="7"/>
        <v>Liberica</v>
      </c>
      <c r="O141" t="str">
        <f t="shared" si="8"/>
        <v>Dark</v>
      </c>
      <c r="P141" t="str">
        <f>_xlfn.XLOOKUP(C141,customers!$A$2:$A$1001,customers!$I$2:$I$1001,,0)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_xlfn.XLOOKUP(D142,products!$A$2:$A$49,products!$B$2:$B$49,,0)</f>
        <v>Lib</v>
      </c>
      <c r="J142" t="str">
        <f>_xlfn.XLOOKUP(D142,products!$A$2:$A$49,products!$C$2:$C$49,,0)</f>
        <v>D</v>
      </c>
      <c r="K142" s="4">
        <f>_xlfn.XLOOKUP(D142,products!A$1:A$49,products!$D$1:$D$49,,0)</f>
        <v>2.5</v>
      </c>
      <c r="L142">
        <f>_xlfn.XLOOKUP(D142,products!A$1:A$49,products!$E$1:$E$49,,0)</f>
        <v>29.784999999999997</v>
      </c>
      <c r="M142">
        <f t="shared" si="6"/>
        <v>29.784999999999997</v>
      </c>
      <c r="N142" t="str">
        <f t="shared" si="7"/>
        <v>Liberica</v>
      </c>
      <c r="O142" t="str">
        <f t="shared" si="8"/>
        <v>Dark</v>
      </c>
      <c r="P142" t="str">
        <f>_xlfn.XLOOKUP(C142,customers!$A$2:$A$1001,customers!$I$2:$I$1001,,0)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_xlfn.XLOOKUP(D143,products!$A$2:$A$49,products!$B$2:$B$49,,0)</f>
        <v>Ara</v>
      </c>
      <c r="J143" t="str">
        <f>_xlfn.XLOOKUP(D143,products!$A$2:$A$49,products!$C$2:$C$49,,0)</f>
        <v>L</v>
      </c>
      <c r="K143" s="4">
        <f>_xlfn.XLOOKUP(D143,products!A$1:A$49,products!$D$1:$D$49,,0)</f>
        <v>0.2</v>
      </c>
      <c r="L143">
        <f>_xlfn.XLOOKUP(D143,products!A$1:A$49,products!$E$1:$E$49,,0)</f>
        <v>3.8849999999999998</v>
      </c>
      <c r="M143">
        <f t="shared" si="6"/>
        <v>15.54</v>
      </c>
      <c r="N143" t="str">
        <f t="shared" si="7"/>
        <v>Arabica</v>
      </c>
      <c r="O143" t="str">
        <f t="shared" si="8"/>
        <v>Light</v>
      </c>
      <c r="P143" t="str">
        <f>_xlfn.XLOOKUP(C143,customers!$A$2:$A$1001,customers!$I$2:$I$1001,,0)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_xlfn.XLOOKUP(D144,products!$A$2:$A$49,products!$B$2:$B$49,,0)</f>
        <v>Exc</v>
      </c>
      <c r="J144" t="str">
        <f>_xlfn.XLOOKUP(D144,products!$A$2:$A$49,products!$C$2:$C$49,,0)</f>
        <v>L</v>
      </c>
      <c r="K144" s="4">
        <f>_xlfn.XLOOKUP(D144,products!A$1:A$49,products!$D$1:$D$49,,0)</f>
        <v>2.5</v>
      </c>
      <c r="L144">
        <f>_xlfn.XLOOKUP(D144,products!A$1:A$49,products!$E$1:$E$49,,0)</f>
        <v>34.154999999999994</v>
      </c>
      <c r="M144">
        <f t="shared" si="6"/>
        <v>136.61999999999998</v>
      </c>
      <c r="N144" t="str">
        <f t="shared" si="7"/>
        <v>Excelsa</v>
      </c>
      <c r="O144" t="str">
        <f t="shared" si="8"/>
        <v>Light</v>
      </c>
      <c r="P144" t="str">
        <f>_xlfn.XLOOKUP(C144,customers!$A$2:$A$1001,customers!$I$2:$I$1001,,0)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_xlfn.XLOOKUP(D145,products!$A$2:$A$49,products!$B$2:$B$49,,0)</f>
        <v>Lib</v>
      </c>
      <c r="J145" t="str">
        <f>_xlfn.XLOOKUP(D145,products!$A$2:$A$49,products!$C$2:$C$49,,0)</f>
        <v>M</v>
      </c>
      <c r="K145" s="4">
        <f>_xlfn.XLOOKUP(D145,products!A$1:A$49,products!$D$1:$D$49,,0)</f>
        <v>0.5</v>
      </c>
      <c r="L145">
        <f>_xlfn.XLOOKUP(D145,products!A$1:A$49,products!$E$1:$E$49,,0)</f>
        <v>8.73</v>
      </c>
      <c r="M145">
        <f t="shared" si="6"/>
        <v>17.46</v>
      </c>
      <c r="N145" t="str">
        <f t="shared" si="7"/>
        <v>Liberica</v>
      </c>
      <c r="O145" t="str">
        <f t="shared" si="8"/>
        <v>Medium</v>
      </c>
      <c r="P145" t="str">
        <f>_xlfn.XLOOKUP(C145,customers!$A$2:$A$1001,customers!$I$2:$I$1001,,0)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_xlfn.XLOOKUP(D146,products!$A$2:$A$49,products!$B$2:$B$49,,0)</f>
        <v>Exc</v>
      </c>
      <c r="J146" t="str">
        <f>_xlfn.XLOOKUP(D146,products!$A$2:$A$49,products!$C$2:$C$49,,0)</f>
        <v>L</v>
      </c>
      <c r="K146" s="4">
        <f>_xlfn.XLOOKUP(D146,products!A$1:A$49,products!$D$1:$D$49,,0)</f>
        <v>2.5</v>
      </c>
      <c r="L146">
        <f>_xlfn.XLOOKUP(D146,products!A$1:A$49,products!$E$1:$E$49,,0)</f>
        <v>34.154999999999994</v>
      </c>
      <c r="M146">
        <f t="shared" si="6"/>
        <v>68.309999999999988</v>
      </c>
      <c r="N146" t="str">
        <f t="shared" si="7"/>
        <v>Excelsa</v>
      </c>
      <c r="O146" t="str">
        <f t="shared" si="8"/>
        <v>Light</v>
      </c>
      <c r="P146" t="str">
        <f>_xlfn.XLOOKUP(C146,customers!$A$2:$A$1001,customers!$I$2:$I$1001,,0)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_xlfn.XLOOKUP(D147,products!$A$2:$A$49,products!$B$2:$B$49,,0)</f>
        <v>Lib</v>
      </c>
      <c r="J147" t="str">
        <f>_xlfn.XLOOKUP(D147,products!$A$2:$A$49,products!$C$2:$C$49,,0)</f>
        <v>M</v>
      </c>
      <c r="K147" s="4">
        <f>_xlfn.XLOOKUP(D147,products!A$1:A$49,products!$D$1:$D$49,,0)</f>
        <v>0.2</v>
      </c>
      <c r="L147">
        <f>_xlfn.XLOOKUP(D147,products!A$1:A$49,products!$E$1:$E$49,,0)</f>
        <v>4.3650000000000002</v>
      </c>
      <c r="M147">
        <f t="shared" si="6"/>
        <v>17.46</v>
      </c>
      <c r="N147" t="str">
        <f t="shared" si="7"/>
        <v>Liberica</v>
      </c>
      <c r="O147" t="str">
        <f t="shared" si="8"/>
        <v>Medium</v>
      </c>
      <c r="P147" t="str">
        <f>_xlfn.XLOOKUP(C147,customers!$A$2:$A$1001,customers!$I$2:$I$1001,,0)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_xlfn.XLOOKUP(D148,products!$A$2:$A$49,products!$B$2:$B$49,,0)</f>
        <v>Lib</v>
      </c>
      <c r="J148" t="str">
        <f>_xlfn.XLOOKUP(D148,products!$A$2:$A$49,products!$C$2:$C$49,,0)</f>
        <v>M</v>
      </c>
      <c r="K148" s="4">
        <f>_xlfn.XLOOKUP(D148,products!A$1:A$49,products!$D$1:$D$49,,0)</f>
        <v>1</v>
      </c>
      <c r="L148">
        <f>_xlfn.XLOOKUP(D148,products!A$1:A$49,products!$E$1:$E$49,,0)</f>
        <v>14.55</v>
      </c>
      <c r="M148">
        <f t="shared" si="6"/>
        <v>43.650000000000006</v>
      </c>
      <c r="N148" t="str">
        <f t="shared" si="7"/>
        <v>Liberica</v>
      </c>
      <c r="O148" t="str">
        <f t="shared" si="8"/>
        <v>Medium</v>
      </c>
      <c r="P148" t="str">
        <f>_xlfn.XLOOKUP(C148,customers!$A$2:$A$1001,customers!$I$2:$I$1001,,0)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_xlfn.XLOOKUP(D149,products!$A$2:$A$49,products!$B$2:$B$49,,0)</f>
        <v>Exc</v>
      </c>
      <c r="J149" t="str">
        <f>_xlfn.XLOOKUP(D149,products!$A$2:$A$49,products!$C$2:$C$49,,0)</f>
        <v>M</v>
      </c>
      <c r="K149" s="4">
        <f>_xlfn.XLOOKUP(D149,products!A$1:A$49,products!$D$1:$D$49,,0)</f>
        <v>1</v>
      </c>
      <c r="L149">
        <f>_xlfn.XLOOKUP(D149,products!A$1:A$49,products!$E$1:$E$49,,0)</f>
        <v>13.75</v>
      </c>
      <c r="M149">
        <f t="shared" si="6"/>
        <v>27.5</v>
      </c>
      <c r="N149" t="str">
        <f t="shared" si="7"/>
        <v>Excelsa</v>
      </c>
      <c r="O149" t="str">
        <f t="shared" si="8"/>
        <v>Medium</v>
      </c>
      <c r="P149" t="str">
        <f>_xlfn.XLOOKUP(C149,customers!$A$2:$A$1001,customers!$I$2:$I$1001,,0)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_xlfn.XLOOKUP(D150,products!$A$2:$A$49,products!$B$2:$B$49,,0)</f>
        <v>Exc</v>
      </c>
      <c r="J150" t="str">
        <f>_xlfn.XLOOKUP(D150,products!$A$2:$A$49,products!$C$2:$C$49,,0)</f>
        <v>D</v>
      </c>
      <c r="K150" s="4">
        <f>_xlfn.XLOOKUP(D150,products!A$1:A$49,products!$D$1:$D$49,,0)</f>
        <v>0.2</v>
      </c>
      <c r="L150">
        <f>_xlfn.XLOOKUP(D150,products!A$1:A$49,products!$E$1:$E$49,,0)</f>
        <v>3.645</v>
      </c>
      <c r="M150">
        <f t="shared" si="6"/>
        <v>18.225000000000001</v>
      </c>
      <c r="N150" t="str">
        <f t="shared" si="7"/>
        <v>Excelsa</v>
      </c>
      <c r="O150" t="str">
        <f t="shared" si="8"/>
        <v>Dark</v>
      </c>
      <c r="P150" t="str">
        <f>_xlfn.XLOOKUP(C150,customers!$A$2:$A$1001,customers!$I$2:$I$1001,,0)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_xlfn.XLOOKUP(D151,products!$A$2:$A$49,products!$B$2:$B$49,,0)</f>
        <v>Ara</v>
      </c>
      <c r="J151" t="str">
        <f>_xlfn.XLOOKUP(D151,products!$A$2:$A$49,products!$C$2:$C$49,,0)</f>
        <v>M</v>
      </c>
      <c r="K151" s="4">
        <f>_xlfn.XLOOKUP(D151,products!A$1:A$49,products!$D$1:$D$49,,0)</f>
        <v>2.5</v>
      </c>
      <c r="L151">
        <f>_xlfn.XLOOKUP(D151,products!A$1:A$49,products!$E$1:$E$49,,0)</f>
        <v>25.874999999999996</v>
      </c>
      <c r="M151">
        <f t="shared" si="6"/>
        <v>51.749999999999993</v>
      </c>
      <c r="N151" t="str">
        <f t="shared" si="7"/>
        <v>Arabica</v>
      </c>
      <c r="O151" t="str">
        <f t="shared" si="8"/>
        <v>Medium</v>
      </c>
      <c r="P151" t="str">
        <f>_xlfn.XLOOKUP(C151,customers!$A$2:$A$1001,customers!$I$2:$I$1001,,0)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_xlfn.XLOOKUP(D152,products!$A$2:$A$49,products!$B$2:$B$49,,0)</f>
        <v>Lib</v>
      </c>
      <c r="J152" t="str">
        <f>_xlfn.XLOOKUP(D152,products!$A$2:$A$49,products!$C$2:$C$49,,0)</f>
        <v>D</v>
      </c>
      <c r="K152" s="4">
        <f>_xlfn.XLOOKUP(D152,products!A$1:A$49,products!$D$1:$D$49,,0)</f>
        <v>1</v>
      </c>
      <c r="L152">
        <f>_xlfn.XLOOKUP(D152,products!A$1:A$49,products!$E$1:$E$49,,0)</f>
        <v>12.95</v>
      </c>
      <c r="M152">
        <f t="shared" si="6"/>
        <v>12.95</v>
      </c>
      <c r="N152" t="str">
        <f t="shared" si="7"/>
        <v>Liberica</v>
      </c>
      <c r="O152" t="str">
        <f t="shared" si="8"/>
        <v>Dark</v>
      </c>
      <c r="P152" t="str">
        <f>_xlfn.XLOOKUP(C152,customers!$A$2:$A$1001,customers!$I$2:$I$1001,,0)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_xlfn.XLOOKUP(D153,products!$A$2:$A$49,products!$B$2:$B$49,,0)</f>
        <v>Ara</v>
      </c>
      <c r="J153" t="str">
        <f>_xlfn.XLOOKUP(D153,products!$A$2:$A$49,products!$C$2:$C$49,,0)</f>
        <v>M</v>
      </c>
      <c r="K153" s="4">
        <f>_xlfn.XLOOKUP(D153,products!A$1:A$49,products!$D$1:$D$49,,0)</f>
        <v>1</v>
      </c>
      <c r="L153">
        <f>_xlfn.XLOOKUP(D153,products!A$1:A$49,products!$E$1:$E$49,,0)</f>
        <v>11.25</v>
      </c>
      <c r="M153">
        <f t="shared" si="6"/>
        <v>33.75</v>
      </c>
      <c r="N153" t="str">
        <f t="shared" si="7"/>
        <v>Arabica</v>
      </c>
      <c r="O153" t="str">
        <f t="shared" si="8"/>
        <v>Medium</v>
      </c>
      <c r="P153" t="str">
        <f>_xlfn.XLOOKUP(C153,customers!$A$2:$A$1001,customers!$I$2:$I$1001,,0)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_xlfn.XLOOKUP(D154,products!$A$2:$A$49,products!$B$2:$B$49,,0)</f>
        <v>Rob</v>
      </c>
      <c r="J154" t="str">
        <f>_xlfn.XLOOKUP(D154,products!$A$2:$A$49,products!$C$2:$C$49,,0)</f>
        <v>M</v>
      </c>
      <c r="K154" s="4">
        <f>_xlfn.XLOOKUP(D154,products!A$1:A$49,products!$D$1:$D$49,,0)</f>
        <v>2.5</v>
      </c>
      <c r="L154">
        <f>_xlfn.XLOOKUP(D154,products!A$1:A$49,products!$E$1:$E$49,,0)</f>
        <v>22.884999999999998</v>
      </c>
      <c r="M154">
        <f t="shared" si="6"/>
        <v>68.655000000000001</v>
      </c>
      <c r="N154" t="str">
        <f t="shared" si="7"/>
        <v>Robusta</v>
      </c>
      <c r="O154" t="str">
        <f t="shared" si="8"/>
        <v>Medium</v>
      </c>
      <c r="P154" t="str">
        <f>_xlfn.XLOOKUP(C154,customers!$A$2:$A$1001,customers!$I$2:$I$1001,,0)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_xlfn.XLOOKUP(D155,products!$A$2:$A$49,products!$B$2:$B$49,,0)</f>
        <v>Rob</v>
      </c>
      <c r="J155" t="str">
        <f>_xlfn.XLOOKUP(D155,products!$A$2:$A$49,products!$C$2:$C$49,,0)</f>
        <v>D</v>
      </c>
      <c r="K155" s="4">
        <f>_xlfn.XLOOKUP(D155,products!A$1:A$49,products!$D$1:$D$49,,0)</f>
        <v>0.2</v>
      </c>
      <c r="L155">
        <f>_xlfn.XLOOKUP(D155,products!A$1:A$49,products!$E$1:$E$49,,0)</f>
        <v>2.6849999999999996</v>
      </c>
      <c r="M155">
        <f t="shared" si="6"/>
        <v>2.6849999999999996</v>
      </c>
      <c r="N155" t="str">
        <f t="shared" si="7"/>
        <v>Robusta</v>
      </c>
      <c r="O155" t="str">
        <f t="shared" si="8"/>
        <v>Dark</v>
      </c>
      <c r="P155" t="str">
        <f>_xlfn.XLOOKUP(C155,customers!$A$2:$A$1001,customers!$I$2:$I$1001,,0)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_xlfn.XLOOKUP(D156,products!$A$2:$A$49,products!$B$2:$B$49,,0)</f>
        <v>Ara</v>
      </c>
      <c r="J156" t="str">
        <f>_xlfn.XLOOKUP(D156,products!$A$2:$A$49,products!$C$2:$C$49,,0)</f>
        <v>D</v>
      </c>
      <c r="K156" s="4">
        <f>_xlfn.XLOOKUP(D156,products!A$1:A$49,products!$D$1:$D$49,,0)</f>
        <v>2.5</v>
      </c>
      <c r="L156">
        <f>_xlfn.XLOOKUP(D156,products!A$1:A$49,products!$E$1:$E$49,,0)</f>
        <v>22.884999999999998</v>
      </c>
      <c r="M156">
        <f t="shared" si="6"/>
        <v>114.42499999999998</v>
      </c>
      <c r="N156" t="str">
        <f t="shared" si="7"/>
        <v>Arabica</v>
      </c>
      <c r="O156" t="str">
        <f t="shared" si="8"/>
        <v>Dark</v>
      </c>
      <c r="P156" t="str">
        <f>_xlfn.XLOOKUP(C156,customers!$A$2:$A$1001,customers!$I$2:$I$1001,,0)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_xlfn.XLOOKUP(D157,products!$A$2:$A$49,products!$B$2:$B$49,,0)</f>
        <v>Ara</v>
      </c>
      <c r="J157" t="str">
        <f>_xlfn.XLOOKUP(D157,products!$A$2:$A$49,products!$C$2:$C$49,,0)</f>
        <v>M</v>
      </c>
      <c r="K157" s="4">
        <f>_xlfn.XLOOKUP(D157,products!A$1:A$49,products!$D$1:$D$49,,0)</f>
        <v>2.5</v>
      </c>
      <c r="L157">
        <f>_xlfn.XLOOKUP(D157,products!A$1:A$49,products!$E$1:$E$49,,0)</f>
        <v>25.874999999999996</v>
      </c>
      <c r="M157">
        <f t="shared" si="6"/>
        <v>155.24999999999997</v>
      </c>
      <c r="N157" t="str">
        <f t="shared" si="7"/>
        <v>Arabica</v>
      </c>
      <c r="O157" t="str">
        <f t="shared" si="8"/>
        <v>Medium</v>
      </c>
      <c r="P157" t="str">
        <f>_xlfn.XLOOKUP(C157,customers!$A$2:$A$1001,customers!$I$2:$I$1001,,0)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_xlfn.XLOOKUP(D158,products!$A$2:$A$49,products!$B$2:$B$49,,0)</f>
        <v>Ara</v>
      </c>
      <c r="J158" t="str">
        <f>_xlfn.XLOOKUP(D158,products!$A$2:$A$49,products!$C$2:$C$49,,0)</f>
        <v>M</v>
      </c>
      <c r="K158" s="4">
        <f>_xlfn.XLOOKUP(D158,products!A$1:A$49,products!$D$1:$D$49,,0)</f>
        <v>2.5</v>
      </c>
      <c r="L158">
        <f>_xlfn.XLOOKUP(D158,products!A$1:A$49,products!$E$1:$E$49,,0)</f>
        <v>25.874999999999996</v>
      </c>
      <c r="M158">
        <f t="shared" si="6"/>
        <v>77.624999999999986</v>
      </c>
      <c r="N158" t="str">
        <f t="shared" si="7"/>
        <v>Arabica</v>
      </c>
      <c r="O158" t="str">
        <f t="shared" si="8"/>
        <v>Medium</v>
      </c>
      <c r="P158" t="str">
        <f>_xlfn.XLOOKUP(C158,customers!$A$2:$A$1001,customers!$I$2:$I$1001,,0)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_xlfn.XLOOKUP(D159,products!$A$2:$A$49,products!$B$2:$B$49,,0)</f>
        <v>Rob</v>
      </c>
      <c r="J159" t="str">
        <f>_xlfn.XLOOKUP(D159,products!$A$2:$A$49,products!$C$2:$C$49,,0)</f>
        <v>D</v>
      </c>
      <c r="K159" s="4">
        <f>_xlfn.XLOOKUP(D159,products!A$1:A$49,products!$D$1:$D$49,,0)</f>
        <v>2.5</v>
      </c>
      <c r="L159">
        <f>_xlfn.XLOOKUP(D159,products!A$1:A$49,products!$E$1:$E$49,,0)</f>
        <v>20.584999999999997</v>
      </c>
      <c r="M159">
        <f t="shared" si="6"/>
        <v>61.754999999999995</v>
      </c>
      <c r="N159" t="str">
        <f t="shared" si="7"/>
        <v>Robusta</v>
      </c>
      <c r="O159" t="str">
        <f t="shared" si="8"/>
        <v>Dark</v>
      </c>
      <c r="P159" t="str">
        <f>_xlfn.XLOOKUP(C159,customers!$A$2:$A$1001,customers!$I$2:$I$1001,,0)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_xlfn.XLOOKUP(D160,products!$A$2:$A$49,products!$B$2:$B$49,,0)</f>
        <v>Rob</v>
      </c>
      <c r="J160" t="str">
        <f>_xlfn.XLOOKUP(D160,products!$A$2:$A$49,products!$C$2:$C$49,,0)</f>
        <v>D</v>
      </c>
      <c r="K160" s="4">
        <f>_xlfn.XLOOKUP(D160,products!A$1:A$49,products!$D$1:$D$49,,0)</f>
        <v>2.5</v>
      </c>
      <c r="L160">
        <f>_xlfn.XLOOKUP(D160,products!A$1:A$49,products!$E$1:$E$49,,0)</f>
        <v>20.584999999999997</v>
      </c>
      <c r="M160">
        <f t="shared" si="6"/>
        <v>123.50999999999999</v>
      </c>
      <c r="N160" t="str">
        <f t="shared" si="7"/>
        <v>Robusta</v>
      </c>
      <c r="O160" t="str">
        <f t="shared" si="8"/>
        <v>Dark</v>
      </c>
      <c r="P160" t="str">
        <f>_xlfn.XLOOKUP(C160,customers!$A$2:$A$1001,customers!$I$2:$I$1001,,0)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_xlfn.XLOOKUP(D161,products!$A$2:$A$49,products!$B$2:$B$49,,0)</f>
        <v>Lib</v>
      </c>
      <c r="J161" t="str">
        <f>_xlfn.XLOOKUP(D161,products!$A$2:$A$49,products!$C$2:$C$49,,0)</f>
        <v>L</v>
      </c>
      <c r="K161" s="4">
        <f>_xlfn.XLOOKUP(D161,products!A$1:A$49,products!$D$1:$D$49,,0)</f>
        <v>2.5</v>
      </c>
      <c r="L161">
        <f>_xlfn.XLOOKUP(D161,products!A$1:A$49,products!$E$1:$E$49,,0)</f>
        <v>36.454999999999998</v>
      </c>
      <c r="M161">
        <f t="shared" si="6"/>
        <v>218.73</v>
      </c>
      <c r="N161" t="str">
        <f t="shared" si="7"/>
        <v>Liberica</v>
      </c>
      <c r="O161" t="str">
        <f t="shared" si="8"/>
        <v>Light</v>
      </c>
      <c r="P161" t="str">
        <f>_xlfn.XLOOKUP(C161,customers!$A$2:$A$1001,customers!$I$2:$I$1001,,0)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_xlfn.XLOOKUP(D162,products!$A$2:$A$49,products!$B$2:$B$49,,0)</f>
        <v>Exc</v>
      </c>
      <c r="J162" t="str">
        <f>_xlfn.XLOOKUP(D162,products!$A$2:$A$49,products!$C$2:$C$49,,0)</f>
        <v>M</v>
      </c>
      <c r="K162" s="4">
        <f>_xlfn.XLOOKUP(D162,products!A$1:A$49,products!$D$1:$D$49,,0)</f>
        <v>0.5</v>
      </c>
      <c r="L162">
        <f>_xlfn.XLOOKUP(D162,products!A$1:A$49,products!$E$1:$E$49,,0)</f>
        <v>8.25</v>
      </c>
      <c r="M162">
        <f t="shared" si="6"/>
        <v>33</v>
      </c>
      <c r="N162" t="str">
        <f t="shared" si="7"/>
        <v>Excelsa</v>
      </c>
      <c r="O162" t="str">
        <f t="shared" si="8"/>
        <v>Medium</v>
      </c>
      <c r="P162" t="str">
        <f>_xlfn.XLOOKUP(C162,customers!$A$2:$A$1001,customers!$I$2:$I$1001,,0)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_xlfn.XLOOKUP(D163,products!$A$2:$A$49,products!$B$2:$B$49,,0)</f>
        <v>Ara</v>
      </c>
      <c r="J163" t="str">
        <f>_xlfn.XLOOKUP(D163,products!$A$2:$A$49,products!$C$2:$C$49,,0)</f>
        <v>L</v>
      </c>
      <c r="K163" s="4">
        <f>_xlfn.XLOOKUP(D163,products!A$1:A$49,products!$D$1:$D$49,,0)</f>
        <v>0.5</v>
      </c>
      <c r="L163">
        <f>_xlfn.XLOOKUP(D163,products!A$1:A$49,products!$E$1:$E$49,,0)</f>
        <v>7.77</v>
      </c>
      <c r="M163">
        <f t="shared" si="6"/>
        <v>23.31</v>
      </c>
      <c r="N163" t="str">
        <f t="shared" si="7"/>
        <v>Arabica</v>
      </c>
      <c r="O163" t="str">
        <f t="shared" si="8"/>
        <v>Light</v>
      </c>
      <c r="P163" t="str">
        <f>_xlfn.XLOOKUP(C163,customers!$A$2:$A$1001,customers!$I$2:$I$1001,,0)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_xlfn.XLOOKUP(D164,products!$A$2:$A$49,products!$B$2:$B$49,,0)</f>
        <v>Exc</v>
      </c>
      <c r="J164" t="str">
        <f>_xlfn.XLOOKUP(D164,products!$A$2:$A$49,products!$C$2:$C$49,,0)</f>
        <v>D</v>
      </c>
      <c r="K164" s="4">
        <f>_xlfn.XLOOKUP(D164,products!A$1:A$49,products!$D$1:$D$49,,0)</f>
        <v>0.5</v>
      </c>
      <c r="L164">
        <f>_xlfn.XLOOKUP(D164,products!A$1:A$49,products!$E$1:$E$49,,0)</f>
        <v>7.29</v>
      </c>
      <c r="M164">
        <f t="shared" si="6"/>
        <v>21.87</v>
      </c>
      <c r="N164" t="str">
        <f t="shared" si="7"/>
        <v>Excelsa</v>
      </c>
      <c r="O164" t="str">
        <f t="shared" si="8"/>
        <v>Dark</v>
      </c>
      <c r="P164" t="str">
        <f>_xlfn.XLOOKUP(C164,customers!$A$2:$A$1001,customers!$I$2:$I$1001,,0)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_xlfn.XLOOKUP(D165,products!$A$2:$A$49,products!$B$2:$B$49,,0)</f>
        <v>Rob</v>
      </c>
      <c r="J165" t="str">
        <f>_xlfn.XLOOKUP(D165,products!$A$2:$A$49,products!$C$2:$C$49,,0)</f>
        <v>D</v>
      </c>
      <c r="K165" s="4">
        <f>_xlfn.XLOOKUP(D165,products!A$1:A$49,products!$D$1:$D$49,,0)</f>
        <v>0.2</v>
      </c>
      <c r="L165">
        <f>_xlfn.XLOOKUP(D165,products!A$1:A$49,products!$E$1:$E$49,,0)</f>
        <v>2.6849999999999996</v>
      </c>
      <c r="M165">
        <f t="shared" si="6"/>
        <v>16.11</v>
      </c>
      <c r="N165" t="str">
        <f t="shared" si="7"/>
        <v>Robusta</v>
      </c>
      <c r="O165" t="str">
        <f t="shared" si="8"/>
        <v>Dark</v>
      </c>
      <c r="P165" t="str">
        <f>_xlfn.XLOOKUP(C165,customers!$A$2:$A$1001,customers!$I$2:$I$1001,,0)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_xlfn.XLOOKUP(D166,products!$A$2:$A$49,products!$B$2:$B$49,,0)</f>
        <v>Exc</v>
      </c>
      <c r="J166" t="str">
        <f>_xlfn.XLOOKUP(D166,products!$A$2:$A$49,products!$C$2:$C$49,,0)</f>
        <v>D</v>
      </c>
      <c r="K166" s="4">
        <f>_xlfn.XLOOKUP(D166,products!A$1:A$49,products!$D$1:$D$49,,0)</f>
        <v>0.5</v>
      </c>
      <c r="L166">
        <f>_xlfn.XLOOKUP(D166,products!A$1:A$49,products!$E$1:$E$49,,0)</f>
        <v>7.29</v>
      </c>
      <c r="M166">
        <f t="shared" si="6"/>
        <v>29.16</v>
      </c>
      <c r="N166" t="str">
        <f t="shared" si="7"/>
        <v>Excelsa</v>
      </c>
      <c r="O166" t="str">
        <f t="shared" si="8"/>
        <v>Dark</v>
      </c>
      <c r="P166" t="str">
        <f>_xlfn.XLOOKUP(C166,customers!$A$2:$A$1001,customers!$I$2:$I$1001,,0)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_xlfn.XLOOKUP(D167,products!$A$2:$A$49,products!$B$2:$B$49,,0)</f>
        <v>Rob</v>
      </c>
      <c r="J167" t="str">
        <f>_xlfn.XLOOKUP(D167,products!$A$2:$A$49,products!$C$2:$C$49,,0)</f>
        <v>D</v>
      </c>
      <c r="K167" s="4">
        <f>_xlfn.XLOOKUP(D167,products!A$1:A$49,products!$D$1:$D$49,,0)</f>
        <v>1</v>
      </c>
      <c r="L167">
        <f>_xlfn.XLOOKUP(D167,products!A$1:A$49,products!$E$1:$E$49,,0)</f>
        <v>8.9499999999999993</v>
      </c>
      <c r="M167">
        <f t="shared" si="6"/>
        <v>53.699999999999996</v>
      </c>
      <c r="N167" t="str">
        <f t="shared" si="7"/>
        <v>Robusta</v>
      </c>
      <c r="O167" t="str">
        <f t="shared" si="8"/>
        <v>Dark</v>
      </c>
      <c r="P167" t="str">
        <f>_xlfn.XLOOKUP(C167,customers!$A$2:$A$1001,customers!$I$2:$I$1001,,0)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_xlfn.XLOOKUP(D168,products!$A$2:$A$49,products!$B$2:$B$49,,0)</f>
        <v>Rob</v>
      </c>
      <c r="J168" t="str">
        <f>_xlfn.XLOOKUP(D168,products!$A$2:$A$49,products!$C$2:$C$49,,0)</f>
        <v>D</v>
      </c>
      <c r="K168" s="4">
        <f>_xlfn.XLOOKUP(D168,products!A$1:A$49,products!$D$1:$D$49,,0)</f>
        <v>0.5</v>
      </c>
      <c r="L168">
        <f>_xlfn.XLOOKUP(D168,products!A$1:A$49,products!$E$1:$E$49,,0)</f>
        <v>5.3699999999999992</v>
      </c>
      <c r="M168">
        <f t="shared" si="6"/>
        <v>26.849999999999994</v>
      </c>
      <c r="N168" t="str">
        <f t="shared" si="7"/>
        <v>Robusta</v>
      </c>
      <c r="O168" t="str">
        <f t="shared" si="8"/>
        <v>Dark</v>
      </c>
      <c r="P168" t="str">
        <f>_xlfn.XLOOKUP(C168,customers!$A$2:$A$1001,customers!$I$2:$I$1001,,0)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_xlfn.XLOOKUP(D169,products!$A$2:$A$49,products!$B$2:$B$49,,0)</f>
        <v>Exc</v>
      </c>
      <c r="J169" t="str">
        <f>_xlfn.XLOOKUP(D169,products!$A$2:$A$49,products!$C$2:$C$49,,0)</f>
        <v>M</v>
      </c>
      <c r="K169" s="4">
        <f>_xlfn.XLOOKUP(D169,products!A$1:A$49,products!$D$1:$D$49,,0)</f>
        <v>0.5</v>
      </c>
      <c r="L169">
        <f>_xlfn.XLOOKUP(D169,products!A$1:A$49,products!$E$1:$E$49,,0)</f>
        <v>8.25</v>
      </c>
      <c r="M169">
        <f t="shared" si="6"/>
        <v>41.25</v>
      </c>
      <c r="N169" t="str">
        <f t="shared" si="7"/>
        <v>Excelsa</v>
      </c>
      <c r="O169" t="str">
        <f t="shared" si="8"/>
        <v>Medium</v>
      </c>
      <c r="P169" t="str">
        <f>_xlfn.XLOOKUP(C169,customers!$A$2:$A$1001,customers!$I$2:$I$1001,,0)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_xlfn.XLOOKUP(D170,products!$A$2:$A$49,products!$B$2:$B$49,,0)</f>
        <v>Ara</v>
      </c>
      <c r="J170" t="str">
        <f>_xlfn.XLOOKUP(D170,products!$A$2:$A$49,products!$C$2:$C$49,,0)</f>
        <v>M</v>
      </c>
      <c r="K170" s="4">
        <f>_xlfn.XLOOKUP(D170,products!A$1:A$49,products!$D$1:$D$49,,0)</f>
        <v>0.5</v>
      </c>
      <c r="L170">
        <f>_xlfn.XLOOKUP(D170,products!A$1:A$49,products!$E$1:$E$49,,0)</f>
        <v>6.75</v>
      </c>
      <c r="M170">
        <f t="shared" si="6"/>
        <v>40.5</v>
      </c>
      <c r="N170" t="str">
        <f t="shared" si="7"/>
        <v>Arabica</v>
      </c>
      <c r="O170" t="str">
        <f t="shared" si="8"/>
        <v>Medium</v>
      </c>
      <c r="P170" t="str">
        <f>_xlfn.XLOOKUP(C170,customers!$A$2:$A$1001,customers!$I$2:$I$1001,,0)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_xlfn.XLOOKUP(D171,products!$A$2:$A$49,products!$B$2:$B$49,,0)</f>
        <v>Rob</v>
      </c>
      <c r="J171" t="str">
        <f>_xlfn.XLOOKUP(D171,products!$A$2:$A$49,products!$C$2:$C$49,,0)</f>
        <v>D</v>
      </c>
      <c r="K171" s="4">
        <f>_xlfn.XLOOKUP(D171,products!A$1:A$49,products!$D$1:$D$49,,0)</f>
        <v>1</v>
      </c>
      <c r="L171">
        <f>_xlfn.XLOOKUP(D171,products!A$1:A$49,products!$E$1:$E$49,,0)</f>
        <v>8.9499999999999993</v>
      </c>
      <c r="M171">
        <f t="shared" si="6"/>
        <v>17.899999999999999</v>
      </c>
      <c r="N171" t="str">
        <f t="shared" si="7"/>
        <v>Robusta</v>
      </c>
      <c r="O171" t="str">
        <f t="shared" si="8"/>
        <v>Dark</v>
      </c>
      <c r="P171" t="str">
        <f>_xlfn.XLOOKUP(C171,customers!$A$2:$A$1001,customers!$I$2:$I$1001,,0)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_xlfn.XLOOKUP(D172,products!$A$2:$A$49,products!$B$2:$B$49,,0)</f>
        <v>Exc</v>
      </c>
      <c r="J172" t="str">
        <f>_xlfn.XLOOKUP(D172,products!$A$2:$A$49,products!$C$2:$C$49,,0)</f>
        <v>L</v>
      </c>
      <c r="K172" s="4">
        <f>_xlfn.XLOOKUP(D172,products!A$1:A$49,products!$D$1:$D$49,,0)</f>
        <v>2.5</v>
      </c>
      <c r="L172">
        <f>_xlfn.XLOOKUP(D172,products!A$1:A$49,products!$E$1:$E$49,,0)</f>
        <v>34.154999999999994</v>
      </c>
      <c r="M172">
        <f t="shared" si="6"/>
        <v>68.309999999999988</v>
      </c>
      <c r="N172" t="str">
        <f t="shared" si="7"/>
        <v>Excelsa</v>
      </c>
      <c r="O172" t="str">
        <f t="shared" si="8"/>
        <v>Light</v>
      </c>
      <c r="P172" t="str">
        <f>_xlfn.XLOOKUP(C172,customers!$A$2:$A$1001,customers!$I$2:$I$1001,,0)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_xlfn.XLOOKUP(D173,products!$A$2:$A$49,products!$B$2:$B$49,,0)</f>
        <v>Exc</v>
      </c>
      <c r="J173" t="str">
        <f>_xlfn.XLOOKUP(D173,products!$A$2:$A$49,products!$C$2:$C$49,,0)</f>
        <v>M</v>
      </c>
      <c r="K173" s="4">
        <f>_xlfn.XLOOKUP(D173,products!A$1:A$49,products!$D$1:$D$49,,0)</f>
        <v>2.5</v>
      </c>
      <c r="L173">
        <f>_xlfn.XLOOKUP(D173,products!A$1:A$49,products!$E$1:$E$49,,0)</f>
        <v>31.624999999999996</v>
      </c>
      <c r="M173">
        <f t="shared" si="6"/>
        <v>63.249999999999993</v>
      </c>
      <c r="N173" t="str">
        <f t="shared" si="7"/>
        <v>Excelsa</v>
      </c>
      <c r="O173" t="str">
        <f t="shared" si="8"/>
        <v>Medium</v>
      </c>
      <c r="P173" t="str">
        <f>_xlfn.XLOOKUP(C173,customers!$A$2:$A$1001,customers!$I$2:$I$1001,,0)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_xlfn.XLOOKUP(D174,products!$A$2:$A$49,products!$B$2:$B$49,,0)</f>
        <v>Exc</v>
      </c>
      <c r="J174" t="str">
        <f>_xlfn.XLOOKUP(D174,products!$A$2:$A$49,products!$C$2:$C$49,,0)</f>
        <v>D</v>
      </c>
      <c r="K174" s="4">
        <f>_xlfn.XLOOKUP(D174,products!A$1:A$49,products!$D$1:$D$49,,0)</f>
        <v>0.5</v>
      </c>
      <c r="L174">
        <f>_xlfn.XLOOKUP(D174,products!A$1:A$49,products!$E$1:$E$49,,0)</f>
        <v>7.29</v>
      </c>
      <c r="M174">
        <f t="shared" si="6"/>
        <v>21.87</v>
      </c>
      <c r="N174" t="str">
        <f t="shared" si="7"/>
        <v>Excelsa</v>
      </c>
      <c r="O174" t="str">
        <f t="shared" si="8"/>
        <v>Dark</v>
      </c>
      <c r="P174" t="str">
        <f>_xlfn.XLOOKUP(C174,customers!$A$2:$A$1001,customers!$I$2:$I$1001,,0)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_xlfn.XLOOKUP(D175,products!$A$2:$A$49,products!$B$2:$B$49,,0)</f>
        <v>Rob</v>
      </c>
      <c r="J175" t="str">
        <f>_xlfn.XLOOKUP(D175,products!$A$2:$A$49,products!$C$2:$C$49,,0)</f>
        <v>M</v>
      </c>
      <c r="K175" s="4">
        <f>_xlfn.XLOOKUP(D175,products!A$1:A$49,products!$D$1:$D$49,,0)</f>
        <v>2.5</v>
      </c>
      <c r="L175">
        <f>_xlfn.XLOOKUP(D175,products!A$1:A$49,products!$E$1:$E$49,,0)</f>
        <v>22.884999999999998</v>
      </c>
      <c r="M175">
        <f t="shared" si="6"/>
        <v>91.539999999999992</v>
      </c>
      <c r="N175" t="str">
        <f t="shared" si="7"/>
        <v>Robusta</v>
      </c>
      <c r="O175" t="str">
        <f t="shared" si="8"/>
        <v>Medium</v>
      </c>
      <c r="P175" t="str">
        <f>_xlfn.XLOOKUP(C175,customers!$A$2:$A$1001,customers!$I$2:$I$1001,,0)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_xlfn.XLOOKUP(D176,products!$A$2:$A$49,products!$B$2:$B$49,,0)</f>
        <v>Exc</v>
      </c>
      <c r="J176" t="str">
        <f>_xlfn.XLOOKUP(D176,products!$A$2:$A$49,products!$C$2:$C$49,,0)</f>
        <v>L</v>
      </c>
      <c r="K176" s="4">
        <f>_xlfn.XLOOKUP(D176,products!A$1:A$49,products!$D$1:$D$49,,0)</f>
        <v>2.5</v>
      </c>
      <c r="L176">
        <f>_xlfn.XLOOKUP(D176,products!A$1:A$49,products!$E$1:$E$49,,0)</f>
        <v>34.154999999999994</v>
      </c>
      <c r="M176">
        <f t="shared" si="6"/>
        <v>204.92999999999995</v>
      </c>
      <c r="N176" t="str">
        <f t="shared" si="7"/>
        <v>Excelsa</v>
      </c>
      <c r="O176" t="str">
        <f t="shared" si="8"/>
        <v>Light</v>
      </c>
      <c r="P176" t="str">
        <f>_xlfn.XLOOKUP(C176,customers!$A$2:$A$1001,customers!$I$2:$I$1001,,0)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_xlfn.XLOOKUP(D177,products!$A$2:$A$49,products!$B$2:$B$49,,0)</f>
        <v>Exc</v>
      </c>
      <c r="J177" t="str">
        <f>_xlfn.XLOOKUP(D177,products!$A$2:$A$49,products!$C$2:$C$49,,0)</f>
        <v>M</v>
      </c>
      <c r="K177" s="4">
        <f>_xlfn.XLOOKUP(D177,products!A$1:A$49,products!$D$1:$D$49,,0)</f>
        <v>2.5</v>
      </c>
      <c r="L177">
        <f>_xlfn.XLOOKUP(D177,products!A$1:A$49,products!$E$1:$E$49,,0)</f>
        <v>31.624999999999996</v>
      </c>
      <c r="M177">
        <f t="shared" si="6"/>
        <v>63.249999999999993</v>
      </c>
      <c r="N177" t="str">
        <f t="shared" si="7"/>
        <v>Excelsa</v>
      </c>
      <c r="O177" t="str">
        <f t="shared" si="8"/>
        <v>Medium</v>
      </c>
      <c r="P177" t="str">
        <f>_xlfn.XLOOKUP(C177,customers!$A$2:$A$1001,customers!$I$2:$I$1001,,0)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_xlfn.XLOOKUP(D178,products!$A$2:$A$49,products!$B$2:$B$49,,0)</f>
        <v>Exc</v>
      </c>
      <c r="J178" t="str">
        <f>_xlfn.XLOOKUP(D178,products!$A$2:$A$49,products!$C$2:$C$49,,0)</f>
        <v>L</v>
      </c>
      <c r="K178" s="4">
        <f>_xlfn.XLOOKUP(D178,products!A$1:A$49,products!$D$1:$D$49,,0)</f>
        <v>2.5</v>
      </c>
      <c r="L178">
        <f>_xlfn.XLOOKUP(D178,products!A$1:A$49,products!$E$1:$E$49,,0)</f>
        <v>34.154999999999994</v>
      </c>
      <c r="M178">
        <f t="shared" si="6"/>
        <v>34.154999999999994</v>
      </c>
      <c r="N178" t="str">
        <f t="shared" si="7"/>
        <v>Excelsa</v>
      </c>
      <c r="O178" t="str">
        <f t="shared" si="8"/>
        <v>Light</v>
      </c>
      <c r="P178" t="str">
        <f>_xlfn.XLOOKUP(C178,customers!$A$2:$A$1001,customers!$I$2:$I$1001,,0)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_xlfn.XLOOKUP(D179,products!$A$2:$A$49,products!$B$2:$B$49,,0)</f>
        <v>Rob</v>
      </c>
      <c r="J179" t="str">
        <f>_xlfn.XLOOKUP(D179,products!$A$2:$A$49,products!$C$2:$C$49,,0)</f>
        <v>L</v>
      </c>
      <c r="K179" s="4">
        <f>_xlfn.XLOOKUP(D179,products!A$1:A$49,products!$D$1:$D$49,,0)</f>
        <v>2.5</v>
      </c>
      <c r="L179">
        <f>_xlfn.XLOOKUP(D179,products!A$1:A$49,products!$E$1:$E$49,,0)</f>
        <v>27.484999999999996</v>
      </c>
      <c r="M179">
        <f t="shared" si="6"/>
        <v>109.93999999999998</v>
      </c>
      <c r="N179" t="str">
        <f t="shared" si="7"/>
        <v>Robusta</v>
      </c>
      <c r="O179" t="str">
        <f t="shared" si="8"/>
        <v>Light</v>
      </c>
      <c r="P179" t="str">
        <f>_xlfn.XLOOKUP(C179,customers!$A$2:$A$1001,customers!$I$2:$I$1001,,0)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_xlfn.XLOOKUP(D180,products!$A$2:$A$49,products!$B$2:$B$49,,0)</f>
        <v>Ara</v>
      </c>
      <c r="J180" t="str">
        <f>_xlfn.XLOOKUP(D180,products!$A$2:$A$49,products!$C$2:$C$49,,0)</f>
        <v>L</v>
      </c>
      <c r="K180" s="4">
        <f>_xlfn.XLOOKUP(D180,products!A$1:A$49,products!$D$1:$D$49,,0)</f>
        <v>1</v>
      </c>
      <c r="L180">
        <f>_xlfn.XLOOKUP(D180,products!A$1:A$49,products!$E$1:$E$49,,0)</f>
        <v>12.95</v>
      </c>
      <c r="M180">
        <f t="shared" si="6"/>
        <v>25.9</v>
      </c>
      <c r="N180" t="str">
        <f t="shared" si="7"/>
        <v>Arabica</v>
      </c>
      <c r="O180" t="str">
        <f t="shared" si="8"/>
        <v>Light</v>
      </c>
      <c r="P180" t="str">
        <f>_xlfn.XLOOKUP(C180,customers!$A$2:$A$1001,customers!$I$2:$I$1001,,0)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_xlfn.XLOOKUP(D181,products!$A$2:$A$49,products!$B$2:$B$49,,0)</f>
        <v>Ara</v>
      </c>
      <c r="J181" t="str">
        <f>_xlfn.XLOOKUP(D181,products!$A$2:$A$49,products!$C$2:$C$49,,0)</f>
        <v>D</v>
      </c>
      <c r="K181" s="4">
        <f>_xlfn.XLOOKUP(D181,products!A$1:A$49,products!$D$1:$D$49,,0)</f>
        <v>0.2</v>
      </c>
      <c r="L181">
        <f>_xlfn.XLOOKUP(D181,products!A$1:A$49,products!$E$1:$E$49,,0)</f>
        <v>2.9849999999999999</v>
      </c>
      <c r="M181">
        <f t="shared" si="6"/>
        <v>2.9849999999999999</v>
      </c>
      <c r="N181" t="str">
        <f t="shared" si="7"/>
        <v>Arabica</v>
      </c>
      <c r="O181" t="str">
        <f t="shared" si="8"/>
        <v>Dark</v>
      </c>
      <c r="P181" t="str">
        <f>_xlfn.XLOOKUP(C181,customers!$A$2:$A$1001,customers!$I$2:$I$1001,,0)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_xlfn.XLOOKUP(D182,products!$A$2:$A$49,products!$B$2:$B$49,,0)</f>
        <v>Exc</v>
      </c>
      <c r="J182" t="str">
        <f>_xlfn.XLOOKUP(D182,products!$A$2:$A$49,products!$C$2:$C$49,,0)</f>
        <v>L</v>
      </c>
      <c r="K182" s="4">
        <f>_xlfn.XLOOKUP(D182,products!A$1:A$49,products!$D$1:$D$49,,0)</f>
        <v>0.2</v>
      </c>
      <c r="L182">
        <f>_xlfn.XLOOKUP(D182,products!A$1:A$49,products!$E$1:$E$49,,0)</f>
        <v>4.4550000000000001</v>
      </c>
      <c r="M182">
        <f t="shared" si="6"/>
        <v>22.274999999999999</v>
      </c>
      <c r="N182" t="str">
        <f t="shared" si="7"/>
        <v>Excelsa</v>
      </c>
      <c r="O182" t="str">
        <f t="shared" si="8"/>
        <v>Light</v>
      </c>
      <c r="P182" t="str">
        <f>_xlfn.XLOOKUP(C182,customers!$A$2:$A$1001,customers!$I$2:$I$1001,,0)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_xlfn.XLOOKUP(D183,products!$A$2:$A$49,products!$B$2:$B$49,,0)</f>
        <v>Ara</v>
      </c>
      <c r="J183" t="str">
        <f>_xlfn.XLOOKUP(D183,products!$A$2:$A$49,products!$C$2:$C$49,,0)</f>
        <v>D</v>
      </c>
      <c r="K183" s="4">
        <f>_xlfn.XLOOKUP(D183,products!A$1:A$49,products!$D$1:$D$49,,0)</f>
        <v>0.5</v>
      </c>
      <c r="L183">
        <f>_xlfn.XLOOKUP(D183,products!A$1:A$49,products!$E$1:$E$49,,0)</f>
        <v>5.97</v>
      </c>
      <c r="M183">
        <f t="shared" si="6"/>
        <v>29.849999999999998</v>
      </c>
      <c r="N183" t="str">
        <f t="shared" si="7"/>
        <v>Arabica</v>
      </c>
      <c r="O183" t="str">
        <f t="shared" si="8"/>
        <v>Dark</v>
      </c>
      <c r="P183" t="str">
        <f>_xlfn.XLOOKUP(C183,customers!$A$2:$A$1001,customers!$I$2:$I$1001,,0)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_xlfn.XLOOKUP(D184,products!$A$2:$A$49,products!$B$2:$B$49,,0)</f>
        <v>Rob</v>
      </c>
      <c r="J184" t="str">
        <f>_xlfn.XLOOKUP(D184,products!$A$2:$A$49,products!$C$2:$C$49,,0)</f>
        <v>D</v>
      </c>
      <c r="K184" s="4">
        <f>_xlfn.XLOOKUP(D184,products!A$1:A$49,products!$D$1:$D$49,,0)</f>
        <v>0.5</v>
      </c>
      <c r="L184">
        <f>_xlfn.XLOOKUP(D184,products!A$1:A$49,products!$E$1:$E$49,,0)</f>
        <v>5.3699999999999992</v>
      </c>
      <c r="M184">
        <f t="shared" si="6"/>
        <v>32.22</v>
      </c>
      <c r="N184" t="str">
        <f t="shared" si="7"/>
        <v>Robusta</v>
      </c>
      <c r="O184" t="str">
        <f t="shared" si="8"/>
        <v>Dark</v>
      </c>
      <c r="P184" t="str">
        <f>_xlfn.XLOOKUP(C184,customers!$A$2:$A$1001,customers!$I$2:$I$1001,,0)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_xlfn.XLOOKUP(D185,products!$A$2:$A$49,products!$B$2:$B$49,,0)</f>
        <v>Exc</v>
      </c>
      <c r="J185" t="str">
        <f>_xlfn.XLOOKUP(D185,products!$A$2:$A$49,products!$C$2:$C$49,,0)</f>
        <v>M</v>
      </c>
      <c r="K185" s="4">
        <f>_xlfn.XLOOKUP(D185,products!A$1:A$49,products!$D$1:$D$49,,0)</f>
        <v>0.2</v>
      </c>
      <c r="L185">
        <f>_xlfn.XLOOKUP(D185,products!A$1:A$49,products!$E$1:$E$49,,0)</f>
        <v>4.125</v>
      </c>
      <c r="M185">
        <f t="shared" si="6"/>
        <v>8.25</v>
      </c>
      <c r="N185" t="str">
        <f t="shared" si="7"/>
        <v>Excelsa</v>
      </c>
      <c r="O185" t="str">
        <f t="shared" si="8"/>
        <v>Medium</v>
      </c>
      <c r="P185" t="str">
        <f>_xlfn.XLOOKUP(C185,customers!$A$2:$A$1001,customers!$I$2:$I$1001,,0)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_xlfn.XLOOKUP(D186,products!$A$2:$A$49,products!$B$2:$B$49,,0)</f>
        <v>Ara</v>
      </c>
      <c r="J186" t="str">
        <f>_xlfn.XLOOKUP(D186,products!$A$2:$A$49,products!$C$2:$C$49,,0)</f>
        <v>L</v>
      </c>
      <c r="K186" s="4">
        <f>_xlfn.XLOOKUP(D186,products!A$1:A$49,products!$D$1:$D$49,,0)</f>
        <v>0.5</v>
      </c>
      <c r="L186">
        <f>_xlfn.XLOOKUP(D186,products!A$1:A$49,products!$E$1:$E$49,,0)</f>
        <v>7.77</v>
      </c>
      <c r="M186">
        <f t="shared" si="6"/>
        <v>31.08</v>
      </c>
      <c r="N186" t="str">
        <f t="shared" si="7"/>
        <v>Arabica</v>
      </c>
      <c r="O186" t="str">
        <f t="shared" si="8"/>
        <v>Light</v>
      </c>
      <c r="P186" t="str">
        <f>_xlfn.XLOOKUP(C186,customers!$A$2:$A$1001,customers!$I$2:$I$1001,,0)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_xlfn.XLOOKUP(D187,products!$A$2:$A$49,products!$B$2:$B$49,,0)</f>
        <v>Exc</v>
      </c>
      <c r="J187" t="str">
        <f>_xlfn.XLOOKUP(D187,products!$A$2:$A$49,products!$C$2:$C$49,,0)</f>
        <v>D</v>
      </c>
      <c r="K187" s="4">
        <f>_xlfn.XLOOKUP(D187,products!A$1:A$49,products!$D$1:$D$49,,0)</f>
        <v>0.5</v>
      </c>
      <c r="L187">
        <f>_xlfn.XLOOKUP(D187,products!A$1:A$49,products!$E$1:$E$49,,0)</f>
        <v>7.29</v>
      </c>
      <c r="M187">
        <f t="shared" si="6"/>
        <v>36.450000000000003</v>
      </c>
      <c r="N187" t="str">
        <f t="shared" si="7"/>
        <v>Excelsa</v>
      </c>
      <c r="O187" t="str">
        <f t="shared" si="8"/>
        <v>Dark</v>
      </c>
      <c r="P187" t="str">
        <f>_xlfn.XLOOKUP(C187,customers!$A$2:$A$1001,customers!$I$2:$I$1001,,0)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_xlfn.XLOOKUP(D188,products!$A$2:$A$49,products!$B$2:$B$49,,0)</f>
        <v>Rob</v>
      </c>
      <c r="J188" t="str">
        <f>_xlfn.XLOOKUP(D188,products!$A$2:$A$49,products!$C$2:$C$49,,0)</f>
        <v>M</v>
      </c>
      <c r="K188" s="4">
        <f>_xlfn.XLOOKUP(D188,products!A$1:A$49,products!$D$1:$D$49,,0)</f>
        <v>2.5</v>
      </c>
      <c r="L188">
        <f>_xlfn.XLOOKUP(D188,products!A$1:A$49,products!$E$1:$E$49,,0)</f>
        <v>22.884999999999998</v>
      </c>
      <c r="M188">
        <f t="shared" si="6"/>
        <v>68.655000000000001</v>
      </c>
      <c r="N188" t="str">
        <f t="shared" si="7"/>
        <v>Robusta</v>
      </c>
      <c r="O188" t="str">
        <f t="shared" si="8"/>
        <v>Medium</v>
      </c>
      <c r="P188" t="str">
        <f>_xlfn.XLOOKUP(C188,customers!$A$2:$A$1001,customers!$I$2:$I$1001,,0)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_xlfn.XLOOKUP(D189,products!$A$2:$A$49,products!$B$2:$B$49,,0)</f>
        <v>Lib</v>
      </c>
      <c r="J189" t="str">
        <f>_xlfn.XLOOKUP(D189,products!$A$2:$A$49,products!$C$2:$C$49,,0)</f>
        <v>M</v>
      </c>
      <c r="K189" s="4">
        <f>_xlfn.XLOOKUP(D189,products!A$1:A$49,products!$D$1:$D$49,,0)</f>
        <v>0.5</v>
      </c>
      <c r="L189">
        <f>_xlfn.XLOOKUP(D189,products!A$1:A$49,products!$E$1:$E$49,,0)</f>
        <v>8.73</v>
      </c>
      <c r="M189">
        <f t="shared" si="6"/>
        <v>43.650000000000006</v>
      </c>
      <c r="N189" t="str">
        <f t="shared" si="7"/>
        <v>Liberica</v>
      </c>
      <c r="O189" t="str">
        <f t="shared" si="8"/>
        <v>Medium</v>
      </c>
      <c r="P189" t="str">
        <f>_xlfn.XLOOKUP(C189,customers!$A$2:$A$1001,customers!$I$2:$I$1001,,0)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_xlfn.XLOOKUP(D190,products!$A$2:$A$49,products!$B$2:$B$49,,0)</f>
        <v>Exc</v>
      </c>
      <c r="J190" t="str">
        <f>_xlfn.XLOOKUP(D190,products!$A$2:$A$49,products!$C$2:$C$49,,0)</f>
        <v>L</v>
      </c>
      <c r="K190" s="4">
        <f>_xlfn.XLOOKUP(D190,products!A$1:A$49,products!$D$1:$D$49,,0)</f>
        <v>0.2</v>
      </c>
      <c r="L190">
        <f>_xlfn.XLOOKUP(D190,products!A$1:A$49,products!$E$1:$E$49,,0)</f>
        <v>4.4550000000000001</v>
      </c>
      <c r="M190">
        <f t="shared" si="6"/>
        <v>4.4550000000000001</v>
      </c>
      <c r="N190" t="str">
        <f t="shared" si="7"/>
        <v>Excelsa</v>
      </c>
      <c r="O190" t="str">
        <f t="shared" si="8"/>
        <v>Light</v>
      </c>
      <c r="P190" t="str">
        <f>_xlfn.XLOOKUP(C190,customers!$A$2:$A$1001,customers!$I$2:$I$1001,,0)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_xlfn.XLOOKUP(D191,products!$A$2:$A$49,products!$B$2:$B$49,,0)</f>
        <v>Lib</v>
      </c>
      <c r="J191" t="str">
        <f>_xlfn.XLOOKUP(D191,products!$A$2:$A$49,products!$C$2:$C$49,,0)</f>
        <v>M</v>
      </c>
      <c r="K191" s="4">
        <f>_xlfn.XLOOKUP(D191,products!A$1:A$49,products!$D$1:$D$49,,0)</f>
        <v>1</v>
      </c>
      <c r="L191">
        <f>_xlfn.XLOOKUP(D191,products!A$1:A$49,products!$E$1:$E$49,,0)</f>
        <v>14.55</v>
      </c>
      <c r="M191">
        <f t="shared" si="6"/>
        <v>43.650000000000006</v>
      </c>
      <c r="N191" t="str">
        <f t="shared" si="7"/>
        <v>Liberica</v>
      </c>
      <c r="O191" t="str">
        <f t="shared" si="8"/>
        <v>Medium</v>
      </c>
      <c r="P191" t="str">
        <f>_xlfn.XLOOKUP(C191,customers!$A$2:$A$1001,customers!$I$2:$I$1001,,0)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_xlfn.XLOOKUP(D192,products!$A$2:$A$49,products!$B$2:$B$49,,0)</f>
        <v>Lib</v>
      </c>
      <c r="J192" t="str">
        <f>_xlfn.XLOOKUP(D192,products!$A$2:$A$49,products!$C$2:$C$49,,0)</f>
        <v>M</v>
      </c>
      <c r="K192" s="4">
        <f>_xlfn.XLOOKUP(D192,products!A$1:A$49,products!$D$1:$D$49,,0)</f>
        <v>2.5</v>
      </c>
      <c r="L192">
        <f>_xlfn.XLOOKUP(D192,products!A$1:A$49,products!$E$1:$E$49,,0)</f>
        <v>33.464999999999996</v>
      </c>
      <c r="M192">
        <f t="shared" si="6"/>
        <v>33.464999999999996</v>
      </c>
      <c r="N192" t="str">
        <f t="shared" si="7"/>
        <v>Liberica</v>
      </c>
      <c r="O192" t="str">
        <f t="shared" si="8"/>
        <v>Medium</v>
      </c>
      <c r="P192" t="str">
        <f>_xlfn.XLOOKUP(C192,customers!$A$2:$A$1001,customers!$I$2:$I$1001,,0)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_xlfn.XLOOKUP(D193,products!$A$2:$A$49,products!$B$2:$B$49,,0)</f>
        <v>Lib</v>
      </c>
      <c r="J193" t="str">
        <f>_xlfn.XLOOKUP(D193,products!$A$2:$A$49,products!$C$2:$C$49,,0)</f>
        <v>D</v>
      </c>
      <c r="K193" s="4">
        <f>_xlfn.XLOOKUP(D193,products!A$1:A$49,products!$D$1:$D$49,,0)</f>
        <v>0.2</v>
      </c>
      <c r="L193">
        <f>_xlfn.XLOOKUP(D193,products!A$1:A$49,products!$E$1:$E$49,,0)</f>
        <v>3.8849999999999998</v>
      </c>
      <c r="M193">
        <f t="shared" si="6"/>
        <v>19.424999999999997</v>
      </c>
      <c r="N193" t="str">
        <f t="shared" si="7"/>
        <v>Liberica</v>
      </c>
      <c r="O193" t="str">
        <f t="shared" si="8"/>
        <v>Dark</v>
      </c>
      <c r="P193" t="str">
        <f>_xlfn.XLOOKUP(C193,customers!$A$2:$A$1001,customers!$I$2:$I$1001,,0)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_xlfn.XLOOKUP(D194,products!$A$2:$A$49,products!$B$2:$B$49,,0)</f>
        <v>Exc</v>
      </c>
      <c r="J194" t="str">
        <f>_xlfn.XLOOKUP(D194,products!$A$2:$A$49,products!$C$2:$C$49,,0)</f>
        <v>D</v>
      </c>
      <c r="K194" s="4">
        <f>_xlfn.XLOOKUP(D194,products!A$1:A$49,products!$D$1:$D$49,,0)</f>
        <v>1</v>
      </c>
      <c r="L194">
        <f>_xlfn.XLOOKUP(D194,products!A$1:A$49,products!$E$1:$E$49,,0)</f>
        <v>12.15</v>
      </c>
      <c r="M194">
        <f t="shared" si="6"/>
        <v>72.900000000000006</v>
      </c>
      <c r="N194" t="str">
        <f t="shared" si="7"/>
        <v>Excelsa</v>
      </c>
      <c r="O194" t="str">
        <f t="shared" si="8"/>
        <v>Dark</v>
      </c>
      <c r="P194" t="str">
        <f>_xlfn.XLOOKUP(C194,customers!$A$2:$A$1001,customers!$I$2:$I$1001,,0)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_xlfn.XLOOKUP(D195,products!$A$2:$A$49,products!$B$2:$B$49,,0)</f>
        <v>Exc</v>
      </c>
      <c r="J195" t="str">
        <f>_xlfn.XLOOKUP(D195,products!$A$2:$A$49,products!$C$2:$C$49,,0)</f>
        <v>L</v>
      </c>
      <c r="K195" s="4">
        <f>_xlfn.XLOOKUP(D195,products!A$1:A$49,products!$D$1:$D$49,,0)</f>
        <v>1</v>
      </c>
      <c r="L195">
        <f>_xlfn.XLOOKUP(D195,products!A$1:A$49,products!$E$1:$E$49,,0)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_xlfn.XLOOKUP(D196,products!$A$2:$A$49,products!$B$2:$B$49,,0)</f>
        <v>Exc</v>
      </c>
      <c r="J196" t="str">
        <f>_xlfn.XLOOKUP(D196,products!$A$2:$A$49,products!$C$2:$C$49,,0)</f>
        <v>D</v>
      </c>
      <c r="K196" s="4">
        <f>_xlfn.XLOOKUP(D196,products!A$1:A$49,products!$D$1:$D$49,,0)</f>
        <v>0.5</v>
      </c>
      <c r="L196">
        <f>_xlfn.XLOOKUP(D196,products!A$1:A$49,products!$E$1:$E$49,,0)</f>
        <v>7.29</v>
      </c>
      <c r="M196">
        <f t="shared" si="9"/>
        <v>36.450000000000003</v>
      </c>
      <c r="N196" t="str">
        <f t="shared" si="10"/>
        <v>Excelsa</v>
      </c>
      <c r="O196" t="str">
        <f t="shared" si="11"/>
        <v>Dark</v>
      </c>
      <c r="P196" t="str">
        <f>_xlfn.XLOOKUP(C196,customers!$A$2:$A$1001,customers!$I$2:$I$1001,,0)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_xlfn.XLOOKUP(D197,products!$A$2:$A$49,products!$B$2:$B$49,,0)</f>
        <v>Ara</v>
      </c>
      <c r="J197" t="str">
        <f>_xlfn.XLOOKUP(D197,products!$A$2:$A$49,products!$C$2:$C$49,,0)</f>
        <v>L</v>
      </c>
      <c r="K197" s="4">
        <f>_xlfn.XLOOKUP(D197,products!A$1:A$49,products!$D$1:$D$49,,0)</f>
        <v>1</v>
      </c>
      <c r="L197">
        <f>_xlfn.XLOOKUP(D197,products!A$1:A$49,products!$E$1:$E$49,,0)</f>
        <v>12.95</v>
      </c>
      <c r="M197">
        <f t="shared" si="9"/>
        <v>38.849999999999994</v>
      </c>
      <c r="N197" t="str">
        <f t="shared" si="10"/>
        <v>Arabica</v>
      </c>
      <c r="O197" t="str">
        <f t="shared" si="11"/>
        <v>Light</v>
      </c>
      <c r="P197" t="str">
        <f>_xlfn.XLOOKUP(C197,customers!$A$2:$A$1001,customers!$I$2:$I$1001,,0)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_xlfn.XLOOKUP(D198,products!$A$2:$A$49,products!$B$2:$B$49,,0)</f>
        <v>Exc</v>
      </c>
      <c r="J198" t="str">
        <f>_xlfn.XLOOKUP(D198,products!$A$2:$A$49,products!$C$2:$C$49,,0)</f>
        <v>L</v>
      </c>
      <c r="K198" s="4">
        <f>_xlfn.XLOOKUP(D198,products!A$1:A$49,products!$D$1:$D$49,,0)</f>
        <v>0.5</v>
      </c>
      <c r="L198">
        <f>_xlfn.XLOOKUP(D198,products!A$1:A$49,products!$E$1:$E$49,,0)</f>
        <v>8.91</v>
      </c>
      <c r="M198">
        <f t="shared" si="9"/>
        <v>53.46</v>
      </c>
      <c r="N198" t="str">
        <f t="shared" si="10"/>
        <v>Excelsa</v>
      </c>
      <c r="O198" t="str">
        <f t="shared" si="11"/>
        <v>Light</v>
      </c>
      <c r="P198" t="str">
        <f>_xlfn.XLOOKUP(C198,customers!$A$2:$A$1001,customers!$I$2:$I$1001,,0)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_xlfn.XLOOKUP(D199,products!$A$2:$A$49,products!$B$2:$B$49,,0)</f>
        <v>Lib</v>
      </c>
      <c r="J199" t="str">
        <f>_xlfn.XLOOKUP(D199,products!$A$2:$A$49,products!$C$2:$C$49,,0)</f>
        <v>D</v>
      </c>
      <c r="K199" s="4">
        <f>_xlfn.XLOOKUP(D199,products!A$1:A$49,products!$D$1:$D$49,,0)</f>
        <v>2.5</v>
      </c>
      <c r="L199">
        <f>_xlfn.XLOOKUP(D199,products!A$1:A$49,products!$E$1:$E$49,,0)</f>
        <v>29.784999999999997</v>
      </c>
      <c r="M199">
        <f t="shared" si="9"/>
        <v>59.569999999999993</v>
      </c>
      <c r="N199" t="str">
        <f t="shared" si="10"/>
        <v>Liberica</v>
      </c>
      <c r="O199" t="str">
        <f t="shared" si="11"/>
        <v>Dark</v>
      </c>
      <c r="P199" t="str">
        <f>_xlfn.XLOOKUP(C199,customers!$A$2:$A$1001,customers!$I$2:$I$1001,,0)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_xlfn.XLOOKUP(D200,products!$A$2:$A$49,products!$B$2:$B$49,,0)</f>
        <v>Lib</v>
      </c>
      <c r="J200" t="str">
        <f>_xlfn.XLOOKUP(D200,products!$A$2:$A$49,products!$C$2:$C$49,,0)</f>
        <v>D</v>
      </c>
      <c r="K200" s="4">
        <f>_xlfn.XLOOKUP(D200,products!A$1:A$49,products!$D$1:$D$49,,0)</f>
        <v>2.5</v>
      </c>
      <c r="L200">
        <f>_xlfn.XLOOKUP(D200,products!A$1:A$49,products!$E$1:$E$49,,0)</f>
        <v>29.784999999999997</v>
      </c>
      <c r="M200">
        <f t="shared" si="9"/>
        <v>89.35499999999999</v>
      </c>
      <c r="N200" t="str">
        <f t="shared" si="10"/>
        <v>Liberica</v>
      </c>
      <c r="O200" t="str">
        <f t="shared" si="11"/>
        <v>Dark</v>
      </c>
      <c r="P200" t="str">
        <f>_xlfn.XLOOKUP(C200,customers!$A$2:$A$1001,customers!$I$2:$I$1001,,0)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_xlfn.XLOOKUP(D201,products!$A$2:$A$49,products!$B$2:$B$49,,0)</f>
        <v>Lib</v>
      </c>
      <c r="J201" t="str">
        <f>_xlfn.XLOOKUP(D201,products!$A$2:$A$49,products!$C$2:$C$49,,0)</f>
        <v>L</v>
      </c>
      <c r="K201" s="4">
        <f>_xlfn.XLOOKUP(D201,products!A$1:A$49,products!$D$1:$D$49,,0)</f>
        <v>0.5</v>
      </c>
      <c r="L201">
        <f>_xlfn.XLOOKUP(D201,products!A$1:A$49,products!$E$1:$E$49,,0)</f>
        <v>9.51</v>
      </c>
      <c r="M201">
        <f t="shared" si="9"/>
        <v>38.04</v>
      </c>
      <c r="N201" t="str">
        <f t="shared" si="10"/>
        <v>Liberica</v>
      </c>
      <c r="O201" t="str">
        <f t="shared" si="11"/>
        <v>Light</v>
      </c>
      <c r="P201" t="str">
        <f>_xlfn.XLOOKUP(C201,customers!$A$2:$A$1001,customers!$I$2:$I$1001,,0)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_xlfn.XLOOKUP(D202,products!$A$2:$A$49,products!$B$2:$B$49,,0)</f>
        <v>Exc</v>
      </c>
      <c r="J202" t="str">
        <f>_xlfn.XLOOKUP(D202,products!$A$2:$A$49,products!$C$2:$C$49,,0)</f>
        <v>M</v>
      </c>
      <c r="K202" s="4">
        <f>_xlfn.XLOOKUP(D202,products!A$1:A$49,products!$D$1:$D$49,,0)</f>
        <v>1</v>
      </c>
      <c r="L202">
        <f>_xlfn.XLOOKUP(D202,products!A$1:A$49,products!$E$1:$E$49,,0)</f>
        <v>13.75</v>
      </c>
      <c r="M202">
        <f t="shared" si="9"/>
        <v>41.25</v>
      </c>
      <c r="N202" t="str">
        <f t="shared" si="10"/>
        <v>Excelsa</v>
      </c>
      <c r="O202" t="str">
        <f t="shared" si="11"/>
        <v>Medium</v>
      </c>
      <c r="P202" t="str">
        <f>_xlfn.XLOOKUP(C202,customers!$A$2:$A$1001,customers!$I$2:$I$1001,,0)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_xlfn.XLOOKUP(D203,products!$A$2:$A$49,products!$B$2:$B$49,,0)</f>
        <v>Lib</v>
      </c>
      <c r="J203" t="str">
        <f>_xlfn.XLOOKUP(D203,products!$A$2:$A$49,products!$C$2:$C$49,,0)</f>
        <v>L</v>
      </c>
      <c r="K203" s="4">
        <f>_xlfn.XLOOKUP(D203,products!A$1:A$49,products!$D$1:$D$49,,0)</f>
        <v>0.5</v>
      </c>
      <c r="L203">
        <f>_xlfn.XLOOKUP(D203,products!A$1:A$49,products!$E$1:$E$49,,0)</f>
        <v>9.51</v>
      </c>
      <c r="M203">
        <f t="shared" si="9"/>
        <v>57.06</v>
      </c>
      <c r="N203" t="str">
        <f t="shared" si="10"/>
        <v>Liberica</v>
      </c>
      <c r="O203" t="str">
        <f t="shared" si="11"/>
        <v>Light</v>
      </c>
      <c r="P203" t="str">
        <f>_xlfn.XLOOKUP(C203,customers!$A$2:$A$1001,customers!$I$2:$I$1001,,0)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_xlfn.XLOOKUP(D204,products!$A$2:$A$49,products!$B$2:$B$49,,0)</f>
        <v>Lib</v>
      </c>
      <c r="J204" t="str">
        <f>_xlfn.XLOOKUP(D204,products!$A$2:$A$49,products!$C$2:$C$49,,0)</f>
        <v>D</v>
      </c>
      <c r="K204" s="4">
        <f>_xlfn.XLOOKUP(D204,products!A$1:A$49,products!$D$1:$D$49,,0)</f>
        <v>2.5</v>
      </c>
      <c r="L204">
        <f>_xlfn.XLOOKUP(D204,products!A$1:A$49,products!$E$1:$E$49,,0)</f>
        <v>29.784999999999997</v>
      </c>
      <c r="M204">
        <f t="shared" si="9"/>
        <v>178.70999999999998</v>
      </c>
      <c r="N204" t="str">
        <f t="shared" si="10"/>
        <v>Liberica</v>
      </c>
      <c r="O204" t="str">
        <f t="shared" si="11"/>
        <v>Dark</v>
      </c>
      <c r="P204" t="str">
        <f>_xlfn.XLOOKUP(C204,customers!$A$2:$A$1001,customers!$I$2:$I$1001,,0)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_xlfn.XLOOKUP(D205,products!$A$2:$A$49,products!$B$2:$B$49,,0)</f>
        <v>Lib</v>
      </c>
      <c r="J205" t="str">
        <f>_xlfn.XLOOKUP(D205,products!$A$2:$A$49,products!$C$2:$C$49,,0)</f>
        <v>L</v>
      </c>
      <c r="K205" s="4">
        <f>_xlfn.XLOOKUP(D205,products!A$1:A$49,products!$D$1:$D$49,,0)</f>
        <v>0.2</v>
      </c>
      <c r="L205">
        <f>_xlfn.XLOOKUP(D205,products!A$1:A$49,products!$E$1:$E$49,,0)</f>
        <v>4.7549999999999999</v>
      </c>
      <c r="M205">
        <f t="shared" si="9"/>
        <v>4.7549999999999999</v>
      </c>
      <c r="N205" t="str">
        <f t="shared" si="10"/>
        <v>Liberica</v>
      </c>
      <c r="O205" t="str">
        <f t="shared" si="11"/>
        <v>Light</v>
      </c>
      <c r="P205" t="str">
        <f>_xlfn.XLOOKUP(C205,customers!$A$2:$A$1001,customers!$I$2:$I$1001,,0)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_xlfn.XLOOKUP(D206,products!$A$2:$A$49,products!$B$2:$B$49,,0)</f>
        <v>Exc</v>
      </c>
      <c r="J206" t="str">
        <f>_xlfn.XLOOKUP(D206,products!$A$2:$A$49,products!$C$2:$C$49,,0)</f>
        <v>M</v>
      </c>
      <c r="K206" s="4">
        <f>_xlfn.XLOOKUP(D206,products!A$1:A$49,products!$D$1:$D$49,,0)</f>
        <v>1</v>
      </c>
      <c r="L206">
        <f>_xlfn.XLOOKUP(D206,products!A$1:A$49,products!$E$1:$E$49,,0)</f>
        <v>13.75</v>
      </c>
      <c r="M206">
        <f t="shared" si="9"/>
        <v>82.5</v>
      </c>
      <c r="N206" t="str">
        <f t="shared" si="10"/>
        <v>Excelsa</v>
      </c>
      <c r="O206" t="str">
        <f t="shared" si="11"/>
        <v>Medium</v>
      </c>
      <c r="P206" t="str">
        <f>_xlfn.XLOOKUP(C206,customers!$A$2:$A$1001,customers!$I$2:$I$1001,,0)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_xlfn.XLOOKUP(D207,products!$A$2:$A$49,products!$B$2:$B$49,,0)</f>
        <v>Rob</v>
      </c>
      <c r="J207" t="str">
        <f>_xlfn.XLOOKUP(D207,products!$A$2:$A$49,products!$C$2:$C$49,,0)</f>
        <v>D</v>
      </c>
      <c r="K207" s="4">
        <f>_xlfn.XLOOKUP(D207,products!A$1:A$49,products!$D$1:$D$49,,0)</f>
        <v>0.2</v>
      </c>
      <c r="L207">
        <f>_xlfn.XLOOKUP(D207,products!A$1:A$49,products!$E$1:$E$49,,0)</f>
        <v>2.6849999999999996</v>
      </c>
      <c r="M207">
        <f t="shared" si="9"/>
        <v>8.0549999999999997</v>
      </c>
      <c r="N207" t="str">
        <f t="shared" si="10"/>
        <v>Robusta</v>
      </c>
      <c r="O207" t="str">
        <f t="shared" si="11"/>
        <v>Dark</v>
      </c>
      <c r="P207" t="str">
        <f>_xlfn.XLOOKUP(C207,customers!$A$2:$A$1001,customers!$I$2:$I$1001,,0)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_xlfn.XLOOKUP(D208,products!$A$2:$A$49,products!$B$2:$B$49,,0)</f>
        <v>Ara</v>
      </c>
      <c r="J208" t="str">
        <f>_xlfn.XLOOKUP(D208,products!$A$2:$A$49,products!$C$2:$C$49,,0)</f>
        <v>M</v>
      </c>
      <c r="K208" s="4">
        <f>_xlfn.XLOOKUP(D208,products!A$1:A$49,products!$D$1:$D$49,,0)</f>
        <v>1</v>
      </c>
      <c r="L208">
        <f>_xlfn.XLOOKUP(D208,products!A$1:A$49,products!$E$1:$E$49,,0)</f>
        <v>11.25</v>
      </c>
      <c r="M208">
        <f t="shared" si="9"/>
        <v>22.5</v>
      </c>
      <c r="N208" t="str">
        <f t="shared" si="10"/>
        <v>Arabica</v>
      </c>
      <c r="O208" t="str">
        <f t="shared" si="11"/>
        <v>Medium</v>
      </c>
      <c r="P208" t="str">
        <f>_xlfn.XLOOKUP(C208,customers!$A$2:$A$1001,customers!$I$2:$I$1001,,0)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_xlfn.XLOOKUP(D209,products!$A$2:$A$49,products!$B$2:$B$49,,0)</f>
        <v>Ara</v>
      </c>
      <c r="J209" t="str">
        <f>_xlfn.XLOOKUP(D209,products!$A$2:$A$49,products!$C$2:$C$49,,0)</f>
        <v>M</v>
      </c>
      <c r="K209" s="4">
        <f>_xlfn.XLOOKUP(D209,products!A$1:A$49,products!$D$1:$D$49,,0)</f>
        <v>0.5</v>
      </c>
      <c r="L209">
        <f>_xlfn.XLOOKUP(D209,products!A$1:A$49,products!$E$1:$E$49,,0)</f>
        <v>6.75</v>
      </c>
      <c r="M209">
        <f t="shared" si="9"/>
        <v>40.5</v>
      </c>
      <c r="N209" t="str">
        <f t="shared" si="10"/>
        <v>Arabica</v>
      </c>
      <c r="O209" t="str">
        <f t="shared" si="11"/>
        <v>Medium</v>
      </c>
      <c r="P209" t="str">
        <f>_xlfn.XLOOKUP(C209,customers!$A$2:$A$1001,customers!$I$2:$I$1001,,0)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_xlfn.XLOOKUP(D210,products!$A$2:$A$49,products!$B$2:$B$49,,0)</f>
        <v>Exc</v>
      </c>
      <c r="J210" t="str">
        <f>_xlfn.XLOOKUP(D210,products!$A$2:$A$49,products!$C$2:$C$49,,0)</f>
        <v>D</v>
      </c>
      <c r="K210" s="4">
        <f>_xlfn.XLOOKUP(D210,products!A$1:A$49,products!$D$1:$D$49,,0)</f>
        <v>0.5</v>
      </c>
      <c r="L210">
        <f>_xlfn.XLOOKUP(D210,products!A$1:A$49,products!$E$1:$E$49,,0)</f>
        <v>7.29</v>
      </c>
      <c r="M210">
        <f t="shared" si="9"/>
        <v>29.16</v>
      </c>
      <c r="N210" t="str">
        <f t="shared" si="10"/>
        <v>Excelsa</v>
      </c>
      <c r="O210" t="str">
        <f t="shared" si="11"/>
        <v>Dark</v>
      </c>
      <c r="P210" t="str">
        <f>_xlfn.XLOOKUP(C210,customers!$A$2:$A$1001,customers!$I$2:$I$1001,,0)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_xlfn.XLOOKUP(D211,products!$A$2:$A$49,products!$B$2:$B$49,,0)</f>
        <v>Ara</v>
      </c>
      <c r="J211" t="str">
        <f>_xlfn.XLOOKUP(D211,products!$A$2:$A$49,products!$C$2:$C$49,,0)</f>
        <v>M</v>
      </c>
      <c r="K211" s="4">
        <f>_xlfn.XLOOKUP(D211,products!A$1:A$49,products!$D$1:$D$49,,0)</f>
        <v>0.5</v>
      </c>
      <c r="L211">
        <f>_xlfn.XLOOKUP(D211,products!A$1:A$49,products!$E$1:$E$49,,0)</f>
        <v>6.75</v>
      </c>
      <c r="M211">
        <f t="shared" si="9"/>
        <v>6.75</v>
      </c>
      <c r="N211" t="str">
        <f t="shared" si="10"/>
        <v>Arabica</v>
      </c>
      <c r="O211" t="str">
        <f t="shared" si="11"/>
        <v>Medium</v>
      </c>
      <c r="P211" t="str">
        <f>_xlfn.XLOOKUP(C211,customers!$A$2:$A$1001,customers!$I$2:$I$1001,,0)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_xlfn.XLOOKUP(D212,products!$A$2:$A$49,products!$B$2:$B$49,,0)</f>
        <v>Lib</v>
      </c>
      <c r="J212" t="str">
        <f>_xlfn.XLOOKUP(D212,products!$A$2:$A$49,products!$C$2:$C$49,,0)</f>
        <v>D</v>
      </c>
      <c r="K212" s="4">
        <f>_xlfn.XLOOKUP(D212,products!A$1:A$49,products!$D$1:$D$49,,0)</f>
        <v>1</v>
      </c>
      <c r="L212">
        <f>_xlfn.XLOOKUP(D212,products!A$1:A$49,products!$E$1:$E$49,,0)</f>
        <v>12.95</v>
      </c>
      <c r="M212">
        <f t="shared" si="9"/>
        <v>51.8</v>
      </c>
      <c r="N212" t="str">
        <f t="shared" si="10"/>
        <v>Liberica</v>
      </c>
      <c r="O212" t="str">
        <f t="shared" si="11"/>
        <v>Dark</v>
      </c>
      <c r="P212" t="str">
        <f>_xlfn.XLOOKUP(C212,customers!$A$2:$A$1001,customers!$I$2:$I$1001,,0)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_xlfn.XLOOKUP(D213,products!$A$2:$A$49,products!$B$2:$B$49,,0)</f>
        <v>Exc</v>
      </c>
      <c r="J213" t="str">
        <f>_xlfn.XLOOKUP(D213,products!$A$2:$A$49,products!$C$2:$C$49,,0)</f>
        <v>L</v>
      </c>
      <c r="K213" s="4">
        <f>_xlfn.XLOOKUP(D213,products!A$1:A$49,products!$D$1:$D$49,,0)</f>
        <v>0.5</v>
      </c>
      <c r="L213">
        <f>_xlfn.XLOOKUP(D213,products!A$1:A$49,products!$E$1:$E$49,,0)</f>
        <v>8.91</v>
      </c>
      <c r="M213">
        <f t="shared" si="9"/>
        <v>53.46</v>
      </c>
      <c r="N213" t="str">
        <f t="shared" si="10"/>
        <v>Excelsa</v>
      </c>
      <c r="O213" t="str">
        <f t="shared" si="11"/>
        <v>Light</v>
      </c>
      <c r="P213" t="str">
        <f>_xlfn.XLOOKUP(C213,customers!$A$2:$A$1001,customers!$I$2:$I$1001,,0)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_xlfn.XLOOKUP(D214,products!$A$2:$A$49,products!$B$2:$B$49,,0)</f>
        <v>Exc</v>
      </c>
      <c r="J214" t="str">
        <f>_xlfn.XLOOKUP(D214,products!$A$2:$A$49,products!$C$2:$C$49,,0)</f>
        <v>D</v>
      </c>
      <c r="K214" s="4">
        <f>_xlfn.XLOOKUP(D214,products!A$1:A$49,products!$D$1:$D$49,,0)</f>
        <v>0.2</v>
      </c>
      <c r="L214">
        <f>_xlfn.XLOOKUP(D214,products!A$1:A$49,products!$E$1:$E$49,,0)</f>
        <v>3.645</v>
      </c>
      <c r="M214">
        <f t="shared" si="9"/>
        <v>14.58</v>
      </c>
      <c r="N214" t="str">
        <f t="shared" si="10"/>
        <v>Excelsa</v>
      </c>
      <c r="O214" t="str">
        <f t="shared" si="11"/>
        <v>Dark</v>
      </c>
      <c r="P214" t="str">
        <f>_xlfn.XLOOKUP(C214,customers!$A$2:$A$1001,customers!$I$2:$I$1001,,0)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_xlfn.XLOOKUP(D215,products!$A$2:$A$49,products!$B$2:$B$49,,0)</f>
        <v>Rob</v>
      </c>
      <c r="J215" t="str">
        <f>_xlfn.XLOOKUP(D215,products!$A$2:$A$49,products!$C$2:$C$49,,0)</f>
        <v>D</v>
      </c>
      <c r="K215" s="4">
        <f>_xlfn.XLOOKUP(D215,products!A$1:A$49,products!$D$1:$D$49,,0)</f>
        <v>2.5</v>
      </c>
      <c r="L215">
        <f>_xlfn.XLOOKUP(D215,products!A$1:A$49,products!$E$1:$E$49,,0)</f>
        <v>20.584999999999997</v>
      </c>
      <c r="M215">
        <f t="shared" si="9"/>
        <v>20.584999999999997</v>
      </c>
      <c r="N215" t="str">
        <f t="shared" si="10"/>
        <v>Robusta</v>
      </c>
      <c r="O215" t="str">
        <f t="shared" si="11"/>
        <v>Dark</v>
      </c>
      <c r="P215" t="str">
        <f>_xlfn.XLOOKUP(C215,customers!$A$2:$A$1001,customers!$I$2:$I$1001,,0)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_xlfn.XLOOKUP(D216,products!$A$2:$A$49,products!$B$2:$B$49,,0)</f>
        <v>Lib</v>
      </c>
      <c r="J216" t="str">
        <f>_xlfn.XLOOKUP(D216,products!$A$2:$A$49,products!$C$2:$C$49,,0)</f>
        <v>L</v>
      </c>
      <c r="K216" s="4">
        <f>_xlfn.XLOOKUP(D216,products!A$1:A$49,products!$D$1:$D$49,,0)</f>
        <v>1</v>
      </c>
      <c r="L216">
        <f>_xlfn.XLOOKUP(D216,products!A$1:A$49,products!$E$1:$E$49,,0)</f>
        <v>15.85</v>
      </c>
      <c r="M216">
        <f t="shared" si="9"/>
        <v>31.7</v>
      </c>
      <c r="N216" t="str">
        <f t="shared" si="10"/>
        <v>Liberica</v>
      </c>
      <c r="O216" t="str">
        <f t="shared" si="11"/>
        <v>Light</v>
      </c>
      <c r="P216" t="str">
        <f>_xlfn.XLOOKUP(C216,customers!$A$2:$A$1001,customers!$I$2:$I$1001,,0)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_xlfn.XLOOKUP(D217,products!$A$2:$A$49,products!$B$2:$B$49,,0)</f>
        <v>Lib</v>
      </c>
      <c r="J217" t="str">
        <f>_xlfn.XLOOKUP(D217,products!$A$2:$A$49,products!$C$2:$C$49,,0)</f>
        <v>D</v>
      </c>
      <c r="K217" s="4">
        <f>_xlfn.XLOOKUP(D217,products!A$1:A$49,products!$D$1:$D$49,,0)</f>
        <v>0.2</v>
      </c>
      <c r="L217">
        <f>_xlfn.XLOOKUP(D217,products!A$1:A$49,products!$E$1:$E$49,,0)</f>
        <v>3.8849999999999998</v>
      </c>
      <c r="M217">
        <f t="shared" si="9"/>
        <v>23.31</v>
      </c>
      <c r="N217" t="str">
        <f t="shared" si="10"/>
        <v>Liberica</v>
      </c>
      <c r="O217" t="str">
        <f t="shared" si="11"/>
        <v>Dark</v>
      </c>
      <c r="P217" t="str">
        <f>_xlfn.XLOOKUP(C217,customers!$A$2:$A$1001,customers!$I$2:$I$1001,,0)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_xlfn.XLOOKUP(D218,products!$A$2:$A$49,products!$B$2:$B$49,,0)</f>
        <v>Lib</v>
      </c>
      <c r="J218" t="str">
        <f>_xlfn.XLOOKUP(D218,products!$A$2:$A$49,products!$C$2:$C$49,,0)</f>
        <v>M</v>
      </c>
      <c r="K218" s="4">
        <f>_xlfn.XLOOKUP(D218,products!A$1:A$49,products!$D$1:$D$49,,0)</f>
        <v>1</v>
      </c>
      <c r="L218">
        <f>_xlfn.XLOOKUP(D218,products!A$1:A$49,products!$E$1:$E$49,,0)</f>
        <v>14.55</v>
      </c>
      <c r="M218">
        <f t="shared" si="9"/>
        <v>58.2</v>
      </c>
      <c r="N218" t="str">
        <f t="shared" si="10"/>
        <v>Liberica</v>
      </c>
      <c r="O218" t="str">
        <f t="shared" si="11"/>
        <v>Medium</v>
      </c>
      <c r="P218" t="str">
        <f>_xlfn.XLOOKUP(C218,customers!$A$2:$A$1001,customers!$I$2:$I$1001,,0)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_xlfn.XLOOKUP(D219,products!$A$2:$A$49,products!$B$2:$B$49,,0)</f>
        <v>Exc</v>
      </c>
      <c r="J219" t="str">
        <f>_xlfn.XLOOKUP(D219,products!$A$2:$A$49,products!$C$2:$C$49,,0)</f>
        <v>L</v>
      </c>
      <c r="K219" s="4">
        <f>_xlfn.XLOOKUP(D219,products!A$1:A$49,products!$D$1:$D$49,,0)</f>
        <v>0.5</v>
      </c>
      <c r="L219">
        <f>_xlfn.XLOOKUP(D219,products!A$1:A$49,products!$E$1:$E$49,,0)</f>
        <v>8.91</v>
      </c>
      <c r="M219">
        <f t="shared" si="9"/>
        <v>35.64</v>
      </c>
      <c r="N219" t="str">
        <f t="shared" si="10"/>
        <v>Excelsa</v>
      </c>
      <c r="O219" t="str">
        <f t="shared" si="11"/>
        <v>Light</v>
      </c>
      <c r="P219" t="str">
        <f>_xlfn.XLOOKUP(C219,customers!$A$2:$A$1001,customers!$I$2:$I$1001,,0)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_xlfn.XLOOKUP(D220,products!$A$2:$A$49,products!$B$2:$B$49,,0)</f>
        <v>Ara</v>
      </c>
      <c r="J220" t="str">
        <f>_xlfn.XLOOKUP(D220,products!$A$2:$A$49,products!$C$2:$C$49,,0)</f>
        <v>M</v>
      </c>
      <c r="K220" s="4">
        <f>_xlfn.XLOOKUP(D220,products!A$1:A$49,products!$D$1:$D$49,,0)</f>
        <v>1</v>
      </c>
      <c r="L220">
        <f>_xlfn.XLOOKUP(D220,products!A$1:A$49,products!$E$1:$E$49,,0)</f>
        <v>11.25</v>
      </c>
      <c r="M220">
        <f t="shared" si="9"/>
        <v>56.25</v>
      </c>
      <c r="N220" t="str">
        <f t="shared" si="10"/>
        <v>Arabica</v>
      </c>
      <c r="O220" t="str">
        <f t="shared" si="11"/>
        <v>Medium</v>
      </c>
      <c r="P220" t="str">
        <f>_xlfn.XLOOKUP(C220,customers!$A$2:$A$1001,customers!$I$2:$I$1001,,0)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_xlfn.XLOOKUP(D221,products!$A$2:$A$49,products!$B$2:$B$49,,0)</f>
        <v>Rob</v>
      </c>
      <c r="J221" t="str">
        <f>_xlfn.XLOOKUP(D221,products!$A$2:$A$49,products!$C$2:$C$49,,0)</f>
        <v>L</v>
      </c>
      <c r="K221" s="4">
        <f>_xlfn.XLOOKUP(D221,products!A$1:A$49,products!$D$1:$D$49,,0)</f>
        <v>0.2</v>
      </c>
      <c r="L221">
        <f>_xlfn.XLOOKUP(D221,products!A$1:A$49,products!$E$1:$E$49,,0)</f>
        <v>3.5849999999999995</v>
      </c>
      <c r="M221">
        <f t="shared" si="9"/>
        <v>10.754999999999999</v>
      </c>
      <c r="N221" t="str">
        <f t="shared" si="10"/>
        <v>Robusta</v>
      </c>
      <c r="O221" t="str">
        <f t="shared" si="11"/>
        <v>Light</v>
      </c>
      <c r="P221" t="str">
        <f>_xlfn.XLOOKUP(C221,customers!$A$2:$A$1001,customers!$I$2:$I$1001,,0)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_xlfn.XLOOKUP(D222,products!$A$2:$A$49,products!$B$2:$B$49,,0)</f>
        <v>Rob</v>
      </c>
      <c r="J222" t="str">
        <f>_xlfn.XLOOKUP(D222,products!$A$2:$A$49,products!$C$2:$C$49,,0)</f>
        <v>M</v>
      </c>
      <c r="K222" s="4">
        <f>_xlfn.XLOOKUP(D222,products!A$1:A$49,products!$D$1:$D$49,,0)</f>
        <v>0.2</v>
      </c>
      <c r="L222">
        <f>_xlfn.XLOOKUP(D222,products!A$1:A$49,products!$E$1:$E$49,,0)</f>
        <v>2.9849999999999999</v>
      </c>
      <c r="M222">
        <f t="shared" si="9"/>
        <v>14.924999999999999</v>
      </c>
      <c r="N222" t="str">
        <f t="shared" si="10"/>
        <v>Robusta</v>
      </c>
      <c r="O222" t="str">
        <f t="shared" si="11"/>
        <v>Medium</v>
      </c>
      <c r="P222" t="str">
        <f>_xlfn.XLOOKUP(C222,customers!$A$2:$A$1001,customers!$I$2:$I$1001,,0)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_xlfn.XLOOKUP(D223,products!$A$2:$A$49,products!$B$2:$B$49,,0)</f>
        <v>Ara</v>
      </c>
      <c r="J223" t="str">
        <f>_xlfn.XLOOKUP(D223,products!$A$2:$A$49,products!$C$2:$C$49,,0)</f>
        <v>L</v>
      </c>
      <c r="K223" s="4">
        <f>_xlfn.XLOOKUP(D223,products!A$1:A$49,products!$D$1:$D$49,,0)</f>
        <v>1</v>
      </c>
      <c r="L223">
        <f>_xlfn.XLOOKUP(D223,products!A$1:A$49,products!$E$1:$E$49,,0)</f>
        <v>12.95</v>
      </c>
      <c r="M223">
        <f t="shared" si="9"/>
        <v>77.699999999999989</v>
      </c>
      <c r="N223" t="str">
        <f t="shared" si="10"/>
        <v>Arabica</v>
      </c>
      <c r="O223" t="str">
        <f t="shared" si="11"/>
        <v>Light</v>
      </c>
      <c r="P223" t="str">
        <f>_xlfn.XLOOKUP(C223,customers!$A$2:$A$1001,customers!$I$2:$I$1001,,0)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_xlfn.XLOOKUP(D224,products!$A$2:$A$49,products!$B$2:$B$49,,0)</f>
        <v>Lib</v>
      </c>
      <c r="J224" t="str">
        <f>_xlfn.XLOOKUP(D224,products!$A$2:$A$49,products!$C$2:$C$49,,0)</f>
        <v>D</v>
      </c>
      <c r="K224" s="4">
        <f>_xlfn.XLOOKUP(D224,products!A$1:A$49,products!$D$1:$D$49,,0)</f>
        <v>0.5</v>
      </c>
      <c r="L224">
        <f>_xlfn.XLOOKUP(D224,products!A$1:A$49,products!$E$1:$E$49,,0)</f>
        <v>7.77</v>
      </c>
      <c r="M224">
        <f t="shared" si="9"/>
        <v>23.31</v>
      </c>
      <c r="N224" t="str">
        <f t="shared" si="10"/>
        <v>Liberica</v>
      </c>
      <c r="O224" t="str">
        <f t="shared" si="11"/>
        <v>Dark</v>
      </c>
      <c r="P224" t="str">
        <f>_xlfn.XLOOKUP(C224,customers!$A$2:$A$1001,customers!$I$2:$I$1001,,0)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_xlfn.XLOOKUP(D225,products!$A$2:$A$49,products!$B$2:$B$49,,0)</f>
        <v>Exc</v>
      </c>
      <c r="J225" t="str">
        <f>_xlfn.XLOOKUP(D225,products!$A$2:$A$49,products!$C$2:$C$49,,0)</f>
        <v>L</v>
      </c>
      <c r="K225" s="4">
        <f>_xlfn.XLOOKUP(D225,products!A$1:A$49,products!$D$1:$D$49,,0)</f>
        <v>1</v>
      </c>
      <c r="L225">
        <f>_xlfn.XLOOKUP(D225,products!A$1:A$49,products!$E$1:$E$49,,0)</f>
        <v>14.85</v>
      </c>
      <c r="M225">
        <f t="shared" si="9"/>
        <v>59.4</v>
      </c>
      <c r="N225" t="str">
        <f t="shared" si="10"/>
        <v>Excelsa</v>
      </c>
      <c r="O225" t="str">
        <f t="shared" si="11"/>
        <v>Light</v>
      </c>
      <c r="P225" t="str">
        <f>_xlfn.XLOOKUP(C225,customers!$A$2:$A$1001,customers!$I$2:$I$1001,,0)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_xlfn.XLOOKUP(D226,products!$A$2:$A$49,products!$B$2:$B$49,,0)</f>
        <v>Lib</v>
      </c>
      <c r="J226" t="str">
        <f>_xlfn.XLOOKUP(D226,products!$A$2:$A$49,products!$C$2:$C$49,,0)</f>
        <v>D</v>
      </c>
      <c r="K226" s="4">
        <f>_xlfn.XLOOKUP(D226,products!A$1:A$49,products!$D$1:$D$49,,0)</f>
        <v>2.5</v>
      </c>
      <c r="L226">
        <f>_xlfn.XLOOKUP(D226,products!A$1:A$49,products!$E$1:$E$49,,0)</f>
        <v>29.784999999999997</v>
      </c>
      <c r="M226">
        <f t="shared" si="9"/>
        <v>119.13999999999999</v>
      </c>
      <c r="N226" t="str">
        <f t="shared" si="10"/>
        <v>Liberica</v>
      </c>
      <c r="O226" t="str">
        <f t="shared" si="11"/>
        <v>Dark</v>
      </c>
      <c r="P226" t="str">
        <f>_xlfn.XLOOKUP(C226,customers!$A$2:$A$1001,customers!$I$2:$I$1001,,0)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_xlfn.XLOOKUP(D227,products!$A$2:$A$49,products!$B$2:$B$49,,0)</f>
        <v>Rob</v>
      </c>
      <c r="J227" t="str">
        <f>_xlfn.XLOOKUP(D227,products!$A$2:$A$49,products!$C$2:$C$49,,0)</f>
        <v>L</v>
      </c>
      <c r="K227" s="4">
        <f>_xlfn.XLOOKUP(D227,products!A$1:A$49,products!$D$1:$D$49,,0)</f>
        <v>0.2</v>
      </c>
      <c r="L227">
        <f>_xlfn.XLOOKUP(D227,products!A$1:A$49,products!$E$1:$E$49,,0)</f>
        <v>3.5849999999999995</v>
      </c>
      <c r="M227">
        <f t="shared" si="9"/>
        <v>14.339999999999998</v>
      </c>
      <c r="N227" t="str">
        <f t="shared" si="10"/>
        <v>Robusta</v>
      </c>
      <c r="O227" t="str">
        <f t="shared" si="11"/>
        <v>Light</v>
      </c>
      <c r="P227" t="str">
        <f>_xlfn.XLOOKUP(C227,customers!$A$2:$A$1001,customers!$I$2:$I$1001,,0)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_xlfn.XLOOKUP(D228,products!$A$2:$A$49,products!$B$2:$B$49,,0)</f>
        <v>Ara</v>
      </c>
      <c r="J228" t="str">
        <f>_xlfn.XLOOKUP(D228,products!$A$2:$A$49,products!$C$2:$C$49,,0)</f>
        <v>M</v>
      </c>
      <c r="K228" s="4">
        <f>_xlfn.XLOOKUP(D228,products!A$1:A$49,products!$D$1:$D$49,,0)</f>
        <v>2.5</v>
      </c>
      <c r="L228">
        <f>_xlfn.XLOOKUP(D228,products!A$1:A$49,products!$E$1:$E$49,,0)</f>
        <v>25.874999999999996</v>
      </c>
      <c r="M228">
        <f t="shared" si="9"/>
        <v>129.37499999999997</v>
      </c>
      <c r="N228" t="str">
        <f t="shared" si="10"/>
        <v>Arabica</v>
      </c>
      <c r="O228" t="str">
        <f t="shared" si="11"/>
        <v>Medium</v>
      </c>
      <c r="P228" t="str">
        <f>_xlfn.XLOOKUP(C228,customers!$A$2:$A$1001,customers!$I$2:$I$1001,,0)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_xlfn.XLOOKUP(D229,products!$A$2:$A$49,products!$B$2:$B$49,,0)</f>
        <v>Rob</v>
      </c>
      <c r="J229" t="str">
        <f>_xlfn.XLOOKUP(D229,products!$A$2:$A$49,products!$C$2:$C$49,,0)</f>
        <v>D</v>
      </c>
      <c r="K229" s="4">
        <f>_xlfn.XLOOKUP(D229,products!A$1:A$49,products!$D$1:$D$49,,0)</f>
        <v>0.2</v>
      </c>
      <c r="L229">
        <f>_xlfn.XLOOKUP(D229,products!A$1:A$49,products!$E$1:$E$49,,0)</f>
        <v>2.6849999999999996</v>
      </c>
      <c r="M229">
        <f t="shared" si="9"/>
        <v>16.11</v>
      </c>
      <c r="N229" t="str">
        <f t="shared" si="10"/>
        <v>Robusta</v>
      </c>
      <c r="O229" t="str">
        <f t="shared" si="11"/>
        <v>Dark</v>
      </c>
      <c r="P229" t="str">
        <f>_xlfn.XLOOKUP(C229,customers!$A$2:$A$1001,customers!$I$2:$I$1001,,0)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_xlfn.XLOOKUP(D230,products!$A$2:$A$49,products!$B$2:$B$49,,0)</f>
        <v>Rob</v>
      </c>
      <c r="J230" t="str">
        <f>_xlfn.XLOOKUP(D230,products!$A$2:$A$49,products!$C$2:$C$49,,0)</f>
        <v>L</v>
      </c>
      <c r="K230" s="4">
        <f>_xlfn.XLOOKUP(D230,products!A$1:A$49,products!$D$1:$D$49,,0)</f>
        <v>0.2</v>
      </c>
      <c r="L230">
        <f>_xlfn.XLOOKUP(D230,products!A$1:A$49,products!$E$1:$E$49,,0)</f>
        <v>3.5849999999999995</v>
      </c>
      <c r="M230">
        <f t="shared" si="9"/>
        <v>17.924999999999997</v>
      </c>
      <c r="N230" t="str">
        <f t="shared" si="10"/>
        <v>Robusta</v>
      </c>
      <c r="O230" t="str">
        <f t="shared" si="11"/>
        <v>Light</v>
      </c>
      <c r="P230" t="str">
        <f>_xlfn.XLOOKUP(C230,customers!$A$2:$A$1001,customers!$I$2:$I$1001,,0)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_xlfn.XLOOKUP(D231,products!$A$2:$A$49,products!$B$2:$B$49,,0)</f>
        <v>Lib</v>
      </c>
      <c r="J231" t="str">
        <f>_xlfn.XLOOKUP(D231,products!$A$2:$A$49,products!$C$2:$C$49,,0)</f>
        <v>M</v>
      </c>
      <c r="K231" s="4">
        <f>_xlfn.XLOOKUP(D231,products!A$1:A$49,products!$D$1:$D$49,,0)</f>
        <v>0.2</v>
      </c>
      <c r="L231">
        <f>_xlfn.XLOOKUP(D231,products!A$1:A$49,products!$E$1:$E$49,,0)</f>
        <v>4.3650000000000002</v>
      </c>
      <c r="M231">
        <f t="shared" si="9"/>
        <v>8.73</v>
      </c>
      <c r="N231" t="str">
        <f t="shared" si="10"/>
        <v>Liberica</v>
      </c>
      <c r="O231" t="str">
        <f t="shared" si="11"/>
        <v>Medium</v>
      </c>
      <c r="P231" t="str">
        <f>_xlfn.XLOOKUP(C231,customers!$A$2:$A$1001,customers!$I$2:$I$1001,,0)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_xlfn.XLOOKUP(D232,products!$A$2:$A$49,products!$B$2:$B$49,,0)</f>
        <v>Ara</v>
      </c>
      <c r="J232" t="str">
        <f>_xlfn.XLOOKUP(D232,products!$A$2:$A$49,products!$C$2:$C$49,,0)</f>
        <v>M</v>
      </c>
      <c r="K232" s="4">
        <f>_xlfn.XLOOKUP(D232,products!A$1:A$49,products!$D$1:$D$49,,0)</f>
        <v>2.5</v>
      </c>
      <c r="L232">
        <f>_xlfn.XLOOKUP(D232,products!A$1:A$49,products!$E$1:$E$49,,0)</f>
        <v>25.874999999999996</v>
      </c>
      <c r="M232">
        <f t="shared" si="9"/>
        <v>51.749999999999993</v>
      </c>
      <c r="N232" t="str">
        <f t="shared" si="10"/>
        <v>Arabica</v>
      </c>
      <c r="O232" t="str">
        <f t="shared" si="11"/>
        <v>Medium</v>
      </c>
      <c r="P232" t="str">
        <f>_xlfn.XLOOKUP(C232,customers!$A$2:$A$1001,customers!$I$2:$I$1001,,0)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_xlfn.XLOOKUP(D233,products!$A$2:$A$49,products!$B$2:$B$49,,0)</f>
        <v>Lib</v>
      </c>
      <c r="J233" t="str">
        <f>_xlfn.XLOOKUP(D233,products!$A$2:$A$49,products!$C$2:$C$49,,0)</f>
        <v>M</v>
      </c>
      <c r="K233" s="4">
        <f>_xlfn.XLOOKUP(D233,products!A$1:A$49,products!$D$1:$D$49,,0)</f>
        <v>0.2</v>
      </c>
      <c r="L233">
        <f>_xlfn.XLOOKUP(D233,products!A$1:A$49,products!$E$1:$E$49,,0)</f>
        <v>4.3650000000000002</v>
      </c>
      <c r="M233">
        <f t="shared" si="9"/>
        <v>8.73</v>
      </c>
      <c r="N233" t="str">
        <f t="shared" si="10"/>
        <v>Liberica</v>
      </c>
      <c r="O233" t="str">
        <f t="shared" si="11"/>
        <v>Medium</v>
      </c>
      <c r="P233" t="str">
        <f>_xlfn.XLOOKUP(C233,customers!$A$2:$A$1001,customers!$I$2:$I$1001,,0)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_xlfn.XLOOKUP(D234,products!$A$2:$A$49,products!$B$2:$B$49,,0)</f>
        <v>Lib</v>
      </c>
      <c r="J234" t="str">
        <f>_xlfn.XLOOKUP(D234,products!$A$2:$A$49,products!$C$2:$C$49,,0)</f>
        <v>L</v>
      </c>
      <c r="K234" s="4">
        <f>_xlfn.XLOOKUP(D234,products!A$1:A$49,products!$D$1:$D$49,,0)</f>
        <v>0.2</v>
      </c>
      <c r="L234">
        <f>_xlfn.XLOOKUP(D234,products!A$1:A$49,products!$E$1:$E$49,,0)</f>
        <v>4.7549999999999999</v>
      </c>
      <c r="M234">
        <f t="shared" si="9"/>
        <v>23.774999999999999</v>
      </c>
      <c r="N234" t="str">
        <f t="shared" si="10"/>
        <v>Liberica</v>
      </c>
      <c r="O234" t="str">
        <f t="shared" si="11"/>
        <v>Light</v>
      </c>
      <c r="P234" t="str">
        <f>_xlfn.XLOOKUP(C234,customers!$A$2:$A$1001,customers!$I$2:$I$1001,,0)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_xlfn.XLOOKUP(D235,products!$A$2:$A$49,products!$B$2:$B$49,,0)</f>
        <v>Exc</v>
      </c>
      <c r="J235" t="str">
        <f>_xlfn.XLOOKUP(D235,products!$A$2:$A$49,products!$C$2:$C$49,,0)</f>
        <v>M</v>
      </c>
      <c r="K235" s="4">
        <f>_xlfn.XLOOKUP(D235,products!A$1:A$49,products!$D$1:$D$49,,0)</f>
        <v>0.2</v>
      </c>
      <c r="L235">
        <f>_xlfn.XLOOKUP(D235,products!A$1:A$49,products!$E$1:$E$49,,0)</f>
        <v>4.125</v>
      </c>
      <c r="M235">
        <f t="shared" si="9"/>
        <v>20.625</v>
      </c>
      <c r="N235" t="str">
        <f t="shared" si="10"/>
        <v>Excelsa</v>
      </c>
      <c r="O235" t="str">
        <f t="shared" si="11"/>
        <v>Medium</v>
      </c>
      <c r="P235" t="str">
        <f>_xlfn.XLOOKUP(C235,customers!$A$2:$A$1001,customers!$I$2:$I$1001,,0)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_xlfn.XLOOKUP(D236,products!$A$2:$A$49,products!$B$2:$B$49,,0)</f>
        <v>Lib</v>
      </c>
      <c r="J236" t="str">
        <f>_xlfn.XLOOKUP(D236,products!$A$2:$A$49,products!$C$2:$C$49,,0)</f>
        <v>L</v>
      </c>
      <c r="K236" s="4">
        <f>_xlfn.XLOOKUP(D236,products!A$1:A$49,products!$D$1:$D$49,,0)</f>
        <v>2.5</v>
      </c>
      <c r="L236">
        <f>_xlfn.XLOOKUP(D236,products!A$1:A$49,products!$E$1:$E$49,,0)</f>
        <v>36.454999999999998</v>
      </c>
      <c r="M236">
        <f t="shared" si="9"/>
        <v>36.454999999999998</v>
      </c>
      <c r="N236" t="str">
        <f t="shared" si="10"/>
        <v>Liberica</v>
      </c>
      <c r="O236" t="str">
        <f t="shared" si="11"/>
        <v>Light</v>
      </c>
      <c r="P236" t="str">
        <f>_xlfn.XLOOKUP(C236,customers!$A$2:$A$1001,customers!$I$2:$I$1001,,0)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_xlfn.XLOOKUP(D237,products!$A$2:$A$49,products!$B$2:$B$49,,0)</f>
        <v>Lib</v>
      </c>
      <c r="J237" t="str">
        <f>_xlfn.XLOOKUP(D237,products!$A$2:$A$49,products!$C$2:$C$49,,0)</f>
        <v>L</v>
      </c>
      <c r="K237" s="4">
        <f>_xlfn.XLOOKUP(D237,products!A$1:A$49,products!$D$1:$D$49,,0)</f>
        <v>2.5</v>
      </c>
      <c r="L237">
        <f>_xlfn.XLOOKUP(D237,products!A$1:A$49,products!$E$1:$E$49,,0)</f>
        <v>36.454999999999998</v>
      </c>
      <c r="M237">
        <f t="shared" si="9"/>
        <v>182.27499999999998</v>
      </c>
      <c r="N237" t="str">
        <f t="shared" si="10"/>
        <v>Liberica</v>
      </c>
      <c r="O237" t="str">
        <f t="shared" si="11"/>
        <v>Light</v>
      </c>
      <c r="P237" t="str">
        <f>_xlfn.XLOOKUP(C237,customers!$A$2:$A$1001,customers!$I$2:$I$1001,,0)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_xlfn.XLOOKUP(D238,products!$A$2:$A$49,products!$B$2:$B$49,,0)</f>
        <v>Lib</v>
      </c>
      <c r="J238" t="str">
        <f>_xlfn.XLOOKUP(D238,products!$A$2:$A$49,products!$C$2:$C$49,,0)</f>
        <v>D</v>
      </c>
      <c r="K238" s="4">
        <f>_xlfn.XLOOKUP(D238,products!A$1:A$49,products!$D$1:$D$49,,0)</f>
        <v>2.5</v>
      </c>
      <c r="L238">
        <f>_xlfn.XLOOKUP(D238,products!A$1:A$49,products!$E$1:$E$49,,0)</f>
        <v>29.784999999999997</v>
      </c>
      <c r="M238">
        <f t="shared" si="9"/>
        <v>89.35499999999999</v>
      </c>
      <c r="N238" t="str">
        <f t="shared" si="10"/>
        <v>Liberica</v>
      </c>
      <c r="O238" t="str">
        <f t="shared" si="11"/>
        <v>Dark</v>
      </c>
      <c r="P238" t="str">
        <f>_xlfn.XLOOKUP(C238,customers!$A$2:$A$1001,customers!$I$2:$I$1001,,0)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_xlfn.XLOOKUP(D239,products!$A$2:$A$49,products!$B$2:$B$49,,0)</f>
        <v>Rob</v>
      </c>
      <c r="J239" t="str">
        <f>_xlfn.XLOOKUP(D239,products!$A$2:$A$49,products!$C$2:$C$49,,0)</f>
        <v>L</v>
      </c>
      <c r="K239" s="4">
        <f>_xlfn.XLOOKUP(D239,products!A$1:A$49,products!$D$1:$D$49,,0)</f>
        <v>0.2</v>
      </c>
      <c r="L239">
        <f>_xlfn.XLOOKUP(D239,products!A$1:A$49,products!$E$1:$E$49,,0)</f>
        <v>3.5849999999999995</v>
      </c>
      <c r="M239">
        <f t="shared" si="9"/>
        <v>3.5849999999999995</v>
      </c>
      <c r="N239" t="str">
        <f t="shared" si="10"/>
        <v>Robusta</v>
      </c>
      <c r="O239" t="str">
        <f t="shared" si="11"/>
        <v>Light</v>
      </c>
      <c r="P239" t="str">
        <f>_xlfn.XLOOKUP(C239,customers!$A$2:$A$1001,customers!$I$2:$I$1001,,0)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_xlfn.XLOOKUP(D240,products!$A$2:$A$49,products!$B$2:$B$49,,0)</f>
        <v>Rob</v>
      </c>
      <c r="J240" t="str">
        <f>_xlfn.XLOOKUP(D240,products!$A$2:$A$49,products!$C$2:$C$49,,0)</f>
        <v>M</v>
      </c>
      <c r="K240" s="4">
        <f>_xlfn.XLOOKUP(D240,products!A$1:A$49,products!$D$1:$D$49,,0)</f>
        <v>2.5</v>
      </c>
      <c r="L240">
        <f>_xlfn.XLOOKUP(D240,products!A$1:A$49,products!$E$1:$E$49,,0)</f>
        <v>22.884999999999998</v>
      </c>
      <c r="M240">
        <f t="shared" si="9"/>
        <v>45.769999999999996</v>
      </c>
      <c r="N240" t="str">
        <f t="shared" si="10"/>
        <v>Robusta</v>
      </c>
      <c r="O240" t="str">
        <f t="shared" si="11"/>
        <v>Medium</v>
      </c>
      <c r="P240" t="str">
        <f>_xlfn.XLOOKUP(C240,customers!$A$2:$A$1001,customers!$I$2:$I$1001,,0)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_xlfn.XLOOKUP(D241,products!$A$2:$A$49,products!$B$2:$B$49,,0)</f>
        <v>Exc</v>
      </c>
      <c r="J241" t="str">
        <f>_xlfn.XLOOKUP(D241,products!$A$2:$A$49,products!$C$2:$C$49,,0)</f>
        <v>L</v>
      </c>
      <c r="K241" s="4">
        <f>_xlfn.XLOOKUP(D241,products!A$1:A$49,products!$D$1:$D$49,,0)</f>
        <v>1</v>
      </c>
      <c r="L241">
        <f>_xlfn.XLOOKUP(D241,products!A$1:A$49,products!$E$1:$E$49,,0)</f>
        <v>14.85</v>
      </c>
      <c r="M241">
        <f t="shared" si="9"/>
        <v>59.4</v>
      </c>
      <c r="N241" t="str">
        <f t="shared" si="10"/>
        <v>Excelsa</v>
      </c>
      <c r="O241" t="str">
        <f t="shared" si="11"/>
        <v>Light</v>
      </c>
      <c r="P241" t="str">
        <f>_xlfn.XLOOKUP(C241,customers!$A$2:$A$1001,customers!$I$2:$I$1001,,0)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_xlfn.XLOOKUP(D242,products!$A$2:$A$49,products!$B$2:$B$49,,0)</f>
        <v>Ara</v>
      </c>
      <c r="J242" t="str">
        <f>_xlfn.XLOOKUP(D242,products!$A$2:$A$49,products!$C$2:$C$49,,0)</f>
        <v>M</v>
      </c>
      <c r="K242" s="4">
        <f>_xlfn.XLOOKUP(D242,products!A$1:A$49,products!$D$1:$D$49,,0)</f>
        <v>2.5</v>
      </c>
      <c r="L242">
        <f>_xlfn.XLOOKUP(D242,products!A$1:A$49,products!$E$1:$E$49,,0)</f>
        <v>25.874999999999996</v>
      </c>
      <c r="M242">
        <f t="shared" si="9"/>
        <v>155.24999999999997</v>
      </c>
      <c r="N242" t="str">
        <f t="shared" si="10"/>
        <v>Arabica</v>
      </c>
      <c r="O242" t="str">
        <f t="shared" si="11"/>
        <v>Medium</v>
      </c>
      <c r="P242" t="str">
        <f>_xlfn.XLOOKUP(C242,customers!$A$2:$A$1001,customers!$I$2:$I$1001,,0)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_xlfn.XLOOKUP(D243,products!$A$2:$A$49,products!$B$2:$B$49,,0)</f>
        <v>Rob</v>
      </c>
      <c r="J243" t="str">
        <f>_xlfn.XLOOKUP(D243,products!$A$2:$A$49,products!$C$2:$C$49,,0)</f>
        <v>M</v>
      </c>
      <c r="K243" s="4">
        <f>_xlfn.XLOOKUP(D243,products!A$1:A$49,products!$D$1:$D$49,,0)</f>
        <v>2.5</v>
      </c>
      <c r="L243">
        <f>_xlfn.XLOOKUP(D243,products!A$1:A$49,products!$E$1:$E$49,,0)</f>
        <v>22.884999999999998</v>
      </c>
      <c r="M243">
        <f t="shared" si="9"/>
        <v>45.769999999999996</v>
      </c>
      <c r="N243" t="str">
        <f t="shared" si="10"/>
        <v>Robusta</v>
      </c>
      <c r="O243" t="str">
        <f t="shared" si="11"/>
        <v>Medium</v>
      </c>
      <c r="P243" t="str">
        <f>_xlfn.XLOOKUP(C243,customers!$A$2:$A$1001,customers!$I$2:$I$1001,,0)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_xlfn.XLOOKUP(D244,products!$A$2:$A$49,products!$B$2:$B$49,,0)</f>
        <v>Exc</v>
      </c>
      <c r="J244" t="str">
        <f>_xlfn.XLOOKUP(D244,products!$A$2:$A$49,products!$C$2:$C$49,,0)</f>
        <v>D</v>
      </c>
      <c r="K244" s="4">
        <f>_xlfn.XLOOKUP(D244,products!A$1:A$49,products!$D$1:$D$49,,0)</f>
        <v>1</v>
      </c>
      <c r="L244">
        <f>_xlfn.XLOOKUP(D244,products!A$1:A$49,products!$E$1:$E$49,,0)</f>
        <v>12.15</v>
      </c>
      <c r="M244">
        <f t="shared" si="9"/>
        <v>36.450000000000003</v>
      </c>
      <c r="N244" t="str">
        <f t="shared" si="10"/>
        <v>Excelsa</v>
      </c>
      <c r="O244" t="str">
        <f t="shared" si="11"/>
        <v>Dark</v>
      </c>
      <c r="P244" t="str">
        <f>_xlfn.XLOOKUP(C244,customers!$A$2:$A$1001,customers!$I$2:$I$1001,,0)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_xlfn.XLOOKUP(D245,products!$A$2:$A$49,products!$B$2:$B$49,,0)</f>
        <v>Exc</v>
      </c>
      <c r="J245" t="str">
        <f>_xlfn.XLOOKUP(D245,products!$A$2:$A$49,products!$C$2:$C$49,,0)</f>
        <v>D</v>
      </c>
      <c r="K245" s="4">
        <f>_xlfn.XLOOKUP(D245,products!A$1:A$49,products!$D$1:$D$49,,0)</f>
        <v>0.5</v>
      </c>
      <c r="L245">
        <f>_xlfn.XLOOKUP(D245,products!A$1:A$49,products!$E$1:$E$49,,0)</f>
        <v>7.29</v>
      </c>
      <c r="M245">
        <f t="shared" si="9"/>
        <v>29.16</v>
      </c>
      <c r="N245" t="str">
        <f t="shared" si="10"/>
        <v>Excelsa</v>
      </c>
      <c r="O245" t="str">
        <f t="shared" si="11"/>
        <v>Dark</v>
      </c>
      <c r="P245" t="str">
        <f>_xlfn.XLOOKUP(C245,customers!$A$2:$A$1001,customers!$I$2:$I$1001,,0)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_xlfn.XLOOKUP(D246,products!$A$2:$A$49,products!$B$2:$B$49,,0)</f>
        <v>Lib</v>
      </c>
      <c r="J246" t="str">
        <f>_xlfn.XLOOKUP(D246,products!$A$2:$A$49,products!$C$2:$C$49,,0)</f>
        <v>M</v>
      </c>
      <c r="K246" s="4">
        <f>_xlfn.XLOOKUP(D246,products!A$1:A$49,products!$D$1:$D$49,,0)</f>
        <v>2.5</v>
      </c>
      <c r="L246">
        <f>_xlfn.XLOOKUP(D246,products!A$1:A$49,products!$E$1:$E$49,,0)</f>
        <v>33.464999999999996</v>
      </c>
      <c r="M246">
        <f t="shared" si="9"/>
        <v>133.85999999999999</v>
      </c>
      <c r="N246" t="str">
        <f t="shared" si="10"/>
        <v>Liberica</v>
      </c>
      <c r="O246" t="str">
        <f t="shared" si="11"/>
        <v>Medium</v>
      </c>
      <c r="P246" t="str">
        <f>_xlfn.XLOOKUP(C246,customers!$A$2:$A$1001,customers!$I$2:$I$1001,,0)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_xlfn.XLOOKUP(D247,products!$A$2:$A$49,products!$B$2:$B$49,,0)</f>
        <v>Lib</v>
      </c>
      <c r="J247" t="str">
        <f>_xlfn.XLOOKUP(D247,products!$A$2:$A$49,products!$C$2:$C$49,,0)</f>
        <v>L</v>
      </c>
      <c r="K247" s="4">
        <f>_xlfn.XLOOKUP(D247,products!A$1:A$49,products!$D$1:$D$49,,0)</f>
        <v>0.2</v>
      </c>
      <c r="L247">
        <f>_xlfn.XLOOKUP(D247,products!A$1:A$49,products!$E$1:$E$49,,0)</f>
        <v>4.7549999999999999</v>
      </c>
      <c r="M247">
        <f t="shared" si="9"/>
        <v>23.774999999999999</v>
      </c>
      <c r="N247" t="str">
        <f t="shared" si="10"/>
        <v>Liberica</v>
      </c>
      <c r="O247" t="str">
        <f t="shared" si="11"/>
        <v>Light</v>
      </c>
      <c r="P247" t="str">
        <f>_xlfn.XLOOKUP(C247,customers!$A$2:$A$1001,customers!$I$2:$I$1001,,0)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_xlfn.XLOOKUP(D248,products!$A$2:$A$49,products!$B$2:$B$49,,0)</f>
        <v>Lib</v>
      </c>
      <c r="J248" t="str">
        <f>_xlfn.XLOOKUP(D248,products!$A$2:$A$49,products!$C$2:$C$49,,0)</f>
        <v>D</v>
      </c>
      <c r="K248" s="4">
        <f>_xlfn.XLOOKUP(D248,products!A$1:A$49,products!$D$1:$D$49,,0)</f>
        <v>1</v>
      </c>
      <c r="L248">
        <f>_xlfn.XLOOKUP(D248,products!A$1:A$49,products!$E$1:$E$49,,0)</f>
        <v>12.95</v>
      </c>
      <c r="M248">
        <f t="shared" si="9"/>
        <v>38.849999999999994</v>
      </c>
      <c r="N248" t="str">
        <f t="shared" si="10"/>
        <v>Liberica</v>
      </c>
      <c r="O248" t="str">
        <f t="shared" si="11"/>
        <v>Dark</v>
      </c>
      <c r="P248" t="str">
        <f>_xlfn.XLOOKUP(C248,customers!$A$2:$A$1001,customers!$I$2:$I$1001,,0)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_xlfn.XLOOKUP(D249,products!$A$2:$A$49,products!$B$2:$B$49,,0)</f>
        <v>Rob</v>
      </c>
      <c r="J249" t="str">
        <f>_xlfn.XLOOKUP(D249,products!$A$2:$A$49,products!$C$2:$C$49,,0)</f>
        <v>L</v>
      </c>
      <c r="K249" s="4">
        <f>_xlfn.XLOOKUP(D249,products!A$1:A$49,products!$D$1:$D$49,,0)</f>
        <v>0.2</v>
      </c>
      <c r="L249">
        <f>_xlfn.XLOOKUP(D249,products!A$1:A$49,products!$E$1:$E$49,,0)</f>
        <v>3.5849999999999995</v>
      </c>
      <c r="M249">
        <f t="shared" si="9"/>
        <v>21.509999999999998</v>
      </c>
      <c r="N249" t="str">
        <f t="shared" si="10"/>
        <v>Robusta</v>
      </c>
      <c r="O249" t="str">
        <f t="shared" si="11"/>
        <v>Light</v>
      </c>
      <c r="P249" t="str">
        <f>_xlfn.XLOOKUP(C249,customers!$A$2:$A$1001,customers!$I$2:$I$1001,,0)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_xlfn.XLOOKUP(D250,products!$A$2:$A$49,products!$B$2:$B$49,,0)</f>
        <v>Ara</v>
      </c>
      <c r="J250" t="str">
        <f>_xlfn.XLOOKUP(D250,products!$A$2:$A$49,products!$C$2:$C$49,,0)</f>
        <v>D</v>
      </c>
      <c r="K250" s="4">
        <f>_xlfn.XLOOKUP(D250,products!A$1:A$49,products!$D$1:$D$49,,0)</f>
        <v>1</v>
      </c>
      <c r="L250">
        <f>_xlfn.XLOOKUP(D250,products!A$1:A$49,products!$E$1:$E$49,,0)</f>
        <v>9.9499999999999993</v>
      </c>
      <c r="M250">
        <f t="shared" si="9"/>
        <v>9.9499999999999993</v>
      </c>
      <c r="N250" t="str">
        <f t="shared" si="10"/>
        <v>Arabica</v>
      </c>
      <c r="O250" t="str">
        <f t="shared" si="11"/>
        <v>Dark</v>
      </c>
      <c r="P250" t="str">
        <f>_xlfn.XLOOKUP(C250,customers!$A$2:$A$1001,customers!$I$2:$I$1001,,0)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_xlfn.XLOOKUP(D251,products!$A$2:$A$49,products!$B$2:$B$49,,0)</f>
        <v>Lib</v>
      </c>
      <c r="J251" t="str">
        <f>_xlfn.XLOOKUP(D251,products!$A$2:$A$49,products!$C$2:$C$49,,0)</f>
        <v>L</v>
      </c>
      <c r="K251" s="4">
        <f>_xlfn.XLOOKUP(D251,products!A$1:A$49,products!$D$1:$D$49,,0)</f>
        <v>1</v>
      </c>
      <c r="L251">
        <f>_xlfn.XLOOKUP(D251,products!A$1:A$49,products!$E$1:$E$49,,0)</f>
        <v>15.85</v>
      </c>
      <c r="M251">
        <f t="shared" si="9"/>
        <v>15.85</v>
      </c>
      <c r="N251" t="str">
        <f t="shared" si="10"/>
        <v>Liberica</v>
      </c>
      <c r="O251" t="str">
        <f t="shared" si="11"/>
        <v>Light</v>
      </c>
      <c r="P251" t="str">
        <f>_xlfn.XLOOKUP(C251,customers!$A$2:$A$1001,customers!$I$2:$I$1001,,0)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_xlfn.XLOOKUP(D252,products!$A$2:$A$49,products!$B$2:$B$49,,0)</f>
        <v>Rob</v>
      </c>
      <c r="J252" t="str">
        <f>_xlfn.XLOOKUP(D252,products!$A$2:$A$49,products!$C$2:$C$49,,0)</f>
        <v>M</v>
      </c>
      <c r="K252" s="4">
        <f>_xlfn.XLOOKUP(D252,products!A$1:A$49,products!$D$1:$D$49,,0)</f>
        <v>0.2</v>
      </c>
      <c r="L252">
        <f>_xlfn.XLOOKUP(D252,products!A$1:A$49,products!$E$1:$E$49,,0)</f>
        <v>2.9849999999999999</v>
      </c>
      <c r="M252">
        <f t="shared" si="9"/>
        <v>2.9849999999999999</v>
      </c>
      <c r="N252" t="str">
        <f t="shared" si="10"/>
        <v>Robusta</v>
      </c>
      <c r="O252" t="str">
        <f t="shared" si="11"/>
        <v>Medium</v>
      </c>
      <c r="P252" t="str">
        <f>_xlfn.XLOOKUP(C252,customers!$A$2:$A$1001,customers!$I$2:$I$1001,,0)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_xlfn.XLOOKUP(D253,products!$A$2:$A$49,products!$B$2:$B$49,,0)</f>
        <v>Exc</v>
      </c>
      <c r="J253" t="str">
        <f>_xlfn.XLOOKUP(D253,products!$A$2:$A$49,products!$C$2:$C$49,,0)</f>
        <v>M</v>
      </c>
      <c r="K253" s="4">
        <f>_xlfn.XLOOKUP(D253,products!A$1:A$49,products!$D$1:$D$49,,0)</f>
        <v>1</v>
      </c>
      <c r="L253">
        <f>_xlfn.XLOOKUP(D253,products!A$1:A$49,products!$E$1:$E$49,,0)</f>
        <v>13.75</v>
      </c>
      <c r="M253">
        <f t="shared" si="9"/>
        <v>68.75</v>
      </c>
      <c r="N253" t="str">
        <f t="shared" si="10"/>
        <v>Excelsa</v>
      </c>
      <c r="O253" t="str">
        <f t="shared" si="11"/>
        <v>Medium</v>
      </c>
      <c r="P253" t="str">
        <f>_xlfn.XLOOKUP(C253,customers!$A$2:$A$1001,customers!$I$2:$I$1001,,0)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_xlfn.XLOOKUP(D254,products!$A$2:$A$49,products!$B$2:$B$49,,0)</f>
        <v>Ara</v>
      </c>
      <c r="J254" t="str">
        <f>_xlfn.XLOOKUP(D254,products!$A$2:$A$49,products!$C$2:$C$49,,0)</f>
        <v>D</v>
      </c>
      <c r="K254" s="4">
        <f>_xlfn.XLOOKUP(D254,products!A$1:A$49,products!$D$1:$D$49,,0)</f>
        <v>1</v>
      </c>
      <c r="L254">
        <f>_xlfn.XLOOKUP(D254,products!A$1:A$49,products!$E$1:$E$49,,0)</f>
        <v>9.9499999999999993</v>
      </c>
      <c r="M254">
        <f t="shared" si="9"/>
        <v>29.849999999999998</v>
      </c>
      <c r="N254" t="str">
        <f t="shared" si="10"/>
        <v>Arabica</v>
      </c>
      <c r="O254" t="str">
        <f t="shared" si="11"/>
        <v>Dark</v>
      </c>
      <c r="P254" t="str">
        <f>_xlfn.XLOOKUP(C254,customers!$A$2:$A$1001,customers!$I$2:$I$1001,,0)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_xlfn.XLOOKUP(D255,products!$A$2:$A$49,products!$B$2:$B$49,,0)</f>
        <v>Lib</v>
      </c>
      <c r="J255" t="str">
        <f>_xlfn.XLOOKUP(D255,products!$A$2:$A$49,products!$C$2:$C$49,,0)</f>
        <v>M</v>
      </c>
      <c r="K255" s="4">
        <f>_xlfn.XLOOKUP(D255,products!A$1:A$49,products!$D$1:$D$49,,0)</f>
        <v>1</v>
      </c>
      <c r="L255">
        <f>_xlfn.XLOOKUP(D255,products!A$1:A$49,products!$E$1:$E$49,,0)</f>
        <v>14.55</v>
      </c>
      <c r="M255">
        <f t="shared" si="9"/>
        <v>58.2</v>
      </c>
      <c r="N255" t="str">
        <f t="shared" si="10"/>
        <v>Liberica</v>
      </c>
      <c r="O255" t="str">
        <f t="shared" si="11"/>
        <v>Medium</v>
      </c>
      <c r="P255" t="str">
        <f>_xlfn.XLOOKUP(C255,customers!$A$2:$A$1001,customers!$I$2:$I$1001,,0)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_xlfn.XLOOKUP(D256,products!$A$2:$A$49,products!$B$2:$B$49,,0)</f>
        <v>Rob</v>
      </c>
      <c r="J256" t="str">
        <f>_xlfn.XLOOKUP(D256,products!$A$2:$A$49,products!$C$2:$C$49,,0)</f>
        <v>L</v>
      </c>
      <c r="K256" s="4">
        <f>_xlfn.XLOOKUP(D256,products!A$1:A$49,products!$D$1:$D$49,,0)</f>
        <v>0.5</v>
      </c>
      <c r="L256">
        <f>_xlfn.XLOOKUP(D256,products!A$1:A$49,products!$E$1:$E$49,,0)</f>
        <v>7.169999999999999</v>
      </c>
      <c r="M256">
        <f t="shared" si="9"/>
        <v>28.679999999999996</v>
      </c>
      <c r="N256" t="str">
        <f t="shared" si="10"/>
        <v>Robusta</v>
      </c>
      <c r="O256" t="str">
        <f t="shared" si="11"/>
        <v>Light</v>
      </c>
      <c r="P256" t="str">
        <f>_xlfn.XLOOKUP(C256,customers!$A$2:$A$1001,customers!$I$2:$I$1001,,0)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_xlfn.XLOOKUP(D257,products!$A$2:$A$49,products!$B$2:$B$49,,0)</f>
        <v>Rob</v>
      </c>
      <c r="J257" t="str">
        <f>_xlfn.XLOOKUP(D257,products!$A$2:$A$49,products!$C$2:$C$49,,0)</f>
        <v>L</v>
      </c>
      <c r="K257" s="4">
        <f>_xlfn.XLOOKUP(D257,products!A$1:A$49,products!$D$1:$D$49,,0)</f>
        <v>0.5</v>
      </c>
      <c r="L257">
        <f>_xlfn.XLOOKUP(D257,products!A$1:A$49,products!$E$1:$E$49,,0)</f>
        <v>7.169999999999999</v>
      </c>
      <c r="M257">
        <f t="shared" si="9"/>
        <v>21.509999999999998</v>
      </c>
      <c r="N257" t="str">
        <f t="shared" si="10"/>
        <v>Robusta</v>
      </c>
      <c r="O257" t="str">
        <f t="shared" si="11"/>
        <v>Light</v>
      </c>
      <c r="P257" t="str">
        <f>_xlfn.XLOOKUP(C257,customers!$A$2:$A$1001,customers!$I$2:$I$1001,,0)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_xlfn.XLOOKUP(D258,products!$A$2:$A$49,products!$B$2:$B$49,,0)</f>
        <v>Lib</v>
      </c>
      <c r="J258" t="str">
        <f>_xlfn.XLOOKUP(D258,products!$A$2:$A$49,products!$C$2:$C$49,,0)</f>
        <v>M</v>
      </c>
      <c r="K258" s="4">
        <f>_xlfn.XLOOKUP(D258,products!A$1:A$49,products!$D$1:$D$49,,0)</f>
        <v>0.5</v>
      </c>
      <c r="L258">
        <f>_xlfn.XLOOKUP(D258,products!A$1:A$49,products!$E$1:$E$49,,0)</f>
        <v>8.73</v>
      </c>
      <c r="M258">
        <f t="shared" si="9"/>
        <v>17.46</v>
      </c>
      <c r="N258" t="str">
        <f t="shared" si="10"/>
        <v>Liberica</v>
      </c>
      <c r="O258" t="str">
        <f t="shared" si="11"/>
        <v>Medium</v>
      </c>
      <c r="P258" t="str">
        <f>_xlfn.XLOOKUP(C258,customers!$A$2:$A$1001,customers!$I$2:$I$1001,,0)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_xlfn.XLOOKUP(D259,products!$A$2:$A$49,products!$B$2:$B$49,,0)</f>
        <v>Exc</v>
      </c>
      <c r="J259" t="str">
        <f>_xlfn.XLOOKUP(D259,products!$A$2:$A$49,products!$C$2:$C$49,,0)</f>
        <v>D</v>
      </c>
      <c r="K259" s="4">
        <f>_xlfn.XLOOKUP(D259,products!A$1:A$49,products!$D$1:$D$49,,0)</f>
        <v>2.5</v>
      </c>
      <c r="L259">
        <f>_xlfn.XLOOKUP(D259,products!A$1:A$49,products!$E$1:$E$49,,0)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_xlfn.XLOOKUP(D260,products!$A$2:$A$49,products!$B$2:$B$49,,0)</f>
        <v>Exc</v>
      </c>
      <c r="J260" t="str">
        <f>_xlfn.XLOOKUP(D260,products!$A$2:$A$49,products!$C$2:$C$49,,0)</f>
        <v>D</v>
      </c>
      <c r="K260" s="4">
        <f>_xlfn.XLOOKUP(D260,products!A$1:A$49,products!$D$1:$D$49,,0)</f>
        <v>2.5</v>
      </c>
      <c r="L260">
        <f>_xlfn.XLOOKUP(D260,products!A$1:A$49,products!$E$1:$E$49,,0)</f>
        <v>27.945</v>
      </c>
      <c r="M260">
        <f t="shared" si="12"/>
        <v>139.72499999999999</v>
      </c>
      <c r="N260" t="str">
        <f t="shared" si="13"/>
        <v>Excelsa</v>
      </c>
      <c r="O260" t="str">
        <f t="shared" si="14"/>
        <v>Dark</v>
      </c>
      <c r="P260" t="str">
        <f>_xlfn.XLOOKUP(C260,customers!$A$2:$A$1001,customers!$I$2:$I$1001,,0)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_xlfn.XLOOKUP(D261,products!$A$2:$A$49,products!$B$2:$B$49,,0)</f>
        <v>Rob</v>
      </c>
      <c r="J261" t="str">
        <f>_xlfn.XLOOKUP(D261,products!$A$2:$A$49,products!$C$2:$C$49,,0)</f>
        <v>M</v>
      </c>
      <c r="K261" s="4">
        <f>_xlfn.XLOOKUP(D261,products!A$1:A$49,products!$D$1:$D$49,,0)</f>
        <v>0.2</v>
      </c>
      <c r="L261">
        <f>_xlfn.XLOOKUP(D261,products!A$1:A$49,products!$E$1:$E$49,,0)</f>
        <v>2.9849999999999999</v>
      </c>
      <c r="M261">
        <f t="shared" si="12"/>
        <v>5.97</v>
      </c>
      <c r="N261" t="str">
        <f t="shared" si="13"/>
        <v>Robusta</v>
      </c>
      <c r="O261" t="str">
        <f t="shared" si="14"/>
        <v>Medium</v>
      </c>
      <c r="P261" t="str">
        <f>_xlfn.XLOOKUP(C261,customers!$A$2:$A$1001,customers!$I$2:$I$1001,,0)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_xlfn.XLOOKUP(D262,products!$A$2:$A$49,products!$B$2:$B$49,,0)</f>
        <v>Rob</v>
      </c>
      <c r="J262" t="str">
        <f>_xlfn.XLOOKUP(D262,products!$A$2:$A$49,products!$C$2:$C$49,,0)</f>
        <v>L</v>
      </c>
      <c r="K262" s="4">
        <f>_xlfn.XLOOKUP(D262,products!A$1:A$49,products!$D$1:$D$49,,0)</f>
        <v>2.5</v>
      </c>
      <c r="L262">
        <f>_xlfn.XLOOKUP(D262,products!A$1:A$49,products!$E$1:$E$49,,0)</f>
        <v>27.484999999999996</v>
      </c>
      <c r="M262">
        <f t="shared" si="12"/>
        <v>27.484999999999996</v>
      </c>
      <c r="N262" t="str">
        <f t="shared" si="13"/>
        <v>Robusta</v>
      </c>
      <c r="O262" t="str">
        <f t="shared" si="14"/>
        <v>Light</v>
      </c>
      <c r="P262" t="str">
        <f>_xlfn.XLOOKUP(C262,customers!$A$2:$A$1001,customers!$I$2:$I$1001,,0)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_xlfn.XLOOKUP(D263,products!$A$2:$A$49,products!$B$2:$B$49,,0)</f>
        <v>Rob</v>
      </c>
      <c r="J263" t="str">
        <f>_xlfn.XLOOKUP(D263,products!$A$2:$A$49,products!$C$2:$C$49,,0)</f>
        <v>L</v>
      </c>
      <c r="K263" s="4">
        <f>_xlfn.XLOOKUP(D263,products!A$1:A$49,products!$D$1:$D$49,,0)</f>
        <v>1</v>
      </c>
      <c r="L263">
        <f>_xlfn.XLOOKUP(D263,products!A$1:A$49,products!$E$1:$E$49,,0)</f>
        <v>11.95</v>
      </c>
      <c r="M263">
        <f t="shared" si="12"/>
        <v>59.75</v>
      </c>
      <c r="N263" t="str">
        <f t="shared" si="13"/>
        <v>Robusta</v>
      </c>
      <c r="O263" t="str">
        <f t="shared" si="14"/>
        <v>Light</v>
      </c>
      <c r="P263" t="str">
        <f>_xlfn.XLOOKUP(C263,customers!$A$2:$A$1001,customers!$I$2:$I$1001,,0)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_xlfn.XLOOKUP(D264,products!$A$2:$A$49,products!$B$2:$B$49,,0)</f>
        <v>Exc</v>
      </c>
      <c r="J264" t="str">
        <f>_xlfn.XLOOKUP(D264,products!$A$2:$A$49,products!$C$2:$C$49,,0)</f>
        <v>M</v>
      </c>
      <c r="K264" s="4">
        <f>_xlfn.XLOOKUP(D264,products!A$1:A$49,products!$D$1:$D$49,,0)</f>
        <v>1</v>
      </c>
      <c r="L264">
        <f>_xlfn.XLOOKUP(D264,products!A$1:A$49,products!$E$1:$E$49,,0)</f>
        <v>13.75</v>
      </c>
      <c r="M264">
        <f t="shared" si="12"/>
        <v>41.25</v>
      </c>
      <c r="N264" t="str">
        <f t="shared" si="13"/>
        <v>Excelsa</v>
      </c>
      <c r="O264" t="str">
        <f t="shared" si="14"/>
        <v>Medium</v>
      </c>
      <c r="P264" t="str">
        <f>_xlfn.XLOOKUP(C264,customers!$A$2:$A$1001,customers!$I$2:$I$1001,,0)</f>
        <v>No</v>
      </c>
    </row>
    <row r="265" spans="1:16" x14ac:dyDescent="0.3">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_xlfn.XLOOKUP(D265,products!$A$2:$A$49,products!$B$2:$B$49,,0)</f>
        <v>Lib</v>
      </c>
      <c r="J265" t="str">
        <f>_xlfn.XLOOKUP(D265,products!$A$2:$A$49,products!$C$2:$C$49,,0)</f>
        <v>M</v>
      </c>
      <c r="K265" s="4">
        <f>_xlfn.XLOOKUP(D265,products!A$1:A$49,products!$D$1:$D$49,,0)</f>
        <v>2.5</v>
      </c>
      <c r="L265">
        <f>_xlfn.XLOOKUP(D265,products!A$1:A$49,products!$E$1:$E$49,,0)</f>
        <v>33.464999999999996</v>
      </c>
      <c r="M265">
        <f t="shared" si="12"/>
        <v>133.85999999999999</v>
      </c>
      <c r="N265" t="str">
        <f t="shared" si="13"/>
        <v>Liberica</v>
      </c>
      <c r="O265" t="str">
        <f t="shared" si="14"/>
        <v>Medium</v>
      </c>
      <c r="P265" t="str">
        <f>_xlfn.XLOOKUP(C265,customers!$A$2:$A$1001,customers!$I$2:$I$1001,,0)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_xlfn.XLOOKUP(D266,products!$A$2:$A$49,products!$B$2:$B$49,,0)</f>
        <v>Rob</v>
      </c>
      <c r="J266" t="str">
        <f>_xlfn.XLOOKUP(D266,products!$A$2:$A$49,products!$C$2:$C$49,,0)</f>
        <v>L</v>
      </c>
      <c r="K266" s="4">
        <f>_xlfn.XLOOKUP(D266,products!A$1:A$49,products!$D$1:$D$49,,0)</f>
        <v>1</v>
      </c>
      <c r="L266">
        <f>_xlfn.XLOOKUP(D266,products!A$1:A$49,products!$E$1:$E$49,,0)</f>
        <v>11.95</v>
      </c>
      <c r="M266">
        <f t="shared" si="12"/>
        <v>59.75</v>
      </c>
      <c r="N266" t="str">
        <f t="shared" si="13"/>
        <v>Robusta</v>
      </c>
      <c r="O266" t="str">
        <f t="shared" si="14"/>
        <v>Light</v>
      </c>
      <c r="P266" t="str">
        <f>_xlfn.XLOOKUP(C266,customers!$A$2:$A$1001,customers!$I$2:$I$1001,,0)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_xlfn.XLOOKUP(D267,products!$A$2:$A$49,products!$B$2:$B$49,,0)</f>
        <v>Ara</v>
      </c>
      <c r="J267" t="str">
        <f>_xlfn.XLOOKUP(D267,products!$A$2:$A$49,products!$C$2:$C$49,,0)</f>
        <v>D</v>
      </c>
      <c r="K267" s="4">
        <f>_xlfn.XLOOKUP(D267,products!A$1:A$49,products!$D$1:$D$49,,0)</f>
        <v>0.5</v>
      </c>
      <c r="L267">
        <f>_xlfn.XLOOKUP(D267,products!A$1:A$49,products!$E$1:$E$49,,0)</f>
        <v>5.97</v>
      </c>
      <c r="M267">
        <f t="shared" si="12"/>
        <v>5.97</v>
      </c>
      <c r="N267" t="str">
        <f t="shared" si="13"/>
        <v>Arabica</v>
      </c>
      <c r="O267" t="str">
        <f t="shared" si="14"/>
        <v>Dark</v>
      </c>
      <c r="P267" t="str">
        <f>_xlfn.XLOOKUP(C267,customers!$A$2:$A$1001,customers!$I$2:$I$1001,,0)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_xlfn.XLOOKUP(D268,products!$A$2:$A$49,products!$B$2:$B$49,,0)</f>
        <v>Exc</v>
      </c>
      <c r="J268" t="str">
        <f>_xlfn.XLOOKUP(D268,products!$A$2:$A$49,products!$C$2:$C$49,,0)</f>
        <v>D</v>
      </c>
      <c r="K268" s="4">
        <f>_xlfn.XLOOKUP(D268,products!A$1:A$49,products!$D$1:$D$49,,0)</f>
        <v>1</v>
      </c>
      <c r="L268">
        <f>_xlfn.XLOOKUP(D268,products!A$1:A$49,products!$E$1:$E$49,,0)</f>
        <v>12.15</v>
      </c>
      <c r="M268">
        <f t="shared" si="12"/>
        <v>24.3</v>
      </c>
      <c r="N268" t="str">
        <f t="shared" si="13"/>
        <v>Excelsa</v>
      </c>
      <c r="O268" t="str">
        <f t="shared" si="14"/>
        <v>Dark</v>
      </c>
      <c r="P268" t="str">
        <f>_xlfn.XLOOKUP(C268,customers!$A$2:$A$1001,customers!$I$2:$I$1001,,0)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_xlfn.XLOOKUP(D269,products!$A$2:$A$49,products!$B$2:$B$49,,0)</f>
        <v>Exc</v>
      </c>
      <c r="J269" t="str">
        <f>_xlfn.XLOOKUP(D269,products!$A$2:$A$49,products!$C$2:$C$49,,0)</f>
        <v>D</v>
      </c>
      <c r="K269" s="4">
        <f>_xlfn.XLOOKUP(D269,products!A$1:A$49,products!$D$1:$D$49,,0)</f>
        <v>0.2</v>
      </c>
      <c r="L269">
        <f>_xlfn.XLOOKUP(D269,products!A$1:A$49,products!$E$1:$E$49,,0)</f>
        <v>3.645</v>
      </c>
      <c r="M269">
        <f t="shared" si="12"/>
        <v>21.87</v>
      </c>
      <c r="N269" t="str">
        <f t="shared" si="13"/>
        <v>Excelsa</v>
      </c>
      <c r="O269" t="str">
        <f t="shared" si="14"/>
        <v>Dark</v>
      </c>
      <c r="P269" t="str">
        <f>_xlfn.XLOOKUP(C269,customers!$A$2:$A$1001,customers!$I$2:$I$1001,,0)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_xlfn.XLOOKUP(D270,products!$A$2:$A$49,products!$B$2:$B$49,,0)</f>
        <v>Ara</v>
      </c>
      <c r="J270" t="str">
        <f>_xlfn.XLOOKUP(D270,products!$A$2:$A$49,products!$C$2:$C$49,,0)</f>
        <v>D</v>
      </c>
      <c r="K270" s="4">
        <f>_xlfn.XLOOKUP(D270,products!A$1:A$49,products!$D$1:$D$49,,0)</f>
        <v>1</v>
      </c>
      <c r="L270">
        <f>_xlfn.XLOOKUP(D270,products!A$1:A$49,products!$E$1:$E$49,,0)</f>
        <v>9.9499999999999993</v>
      </c>
      <c r="M270">
        <f t="shared" si="12"/>
        <v>19.899999999999999</v>
      </c>
      <c r="N270" t="str">
        <f t="shared" si="13"/>
        <v>Arabica</v>
      </c>
      <c r="O270" t="str">
        <f t="shared" si="14"/>
        <v>Dark</v>
      </c>
      <c r="P270" t="str">
        <f>_xlfn.XLOOKUP(C270,customers!$A$2:$A$1001,customers!$I$2:$I$1001,,0)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_xlfn.XLOOKUP(D271,products!$A$2:$A$49,products!$B$2:$B$49,,0)</f>
        <v>Ara</v>
      </c>
      <c r="J271" t="str">
        <f>_xlfn.XLOOKUP(D271,products!$A$2:$A$49,products!$C$2:$C$49,,0)</f>
        <v>D</v>
      </c>
      <c r="K271" s="4">
        <f>_xlfn.XLOOKUP(D271,products!A$1:A$49,products!$D$1:$D$49,,0)</f>
        <v>0.2</v>
      </c>
      <c r="L271">
        <f>_xlfn.XLOOKUP(D271,products!A$1:A$49,products!$E$1:$E$49,,0)</f>
        <v>2.9849999999999999</v>
      </c>
      <c r="M271">
        <f t="shared" si="12"/>
        <v>5.97</v>
      </c>
      <c r="N271" t="str">
        <f t="shared" si="13"/>
        <v>Arabica</v>
      </c>
      <c r="O271" t="str">
        <f t="shared" si="14"/>
        <v>Dark</v>
      </c>
      <c r="P271" t="str">
        <f>_xlfn.XLOOKUP(C271,customers!$A$2:$A$1001,customers!$I$2:$I$1001,,0)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_xlfn.XLOOKUP(D272,products!$A$2:$A$49,products!$B$2:$B$49,,0)</f>
        <v>Exc</v>
      </c>
      <c r="J272" t="str">
        <f>_xlfn.XLOOKUP(D272,products!$A$2:$A$49,products!$C$2:$C$49,,0)</f>
        <v>D</v>
      </c>
      <c r="K272" s="4">
        <f>_xlfn.XLOOKUP(D272,products!A$1:A$49,products!$D$1:$D$49,,0)</f>
        <v>0.5</v>
      </c>
      <c r="L272">
        <f>_xlfn.XLOOKUP(D272,products!A$1:A$49,products!$E$1:$E$49,,0)</f>
        <v>7.29</v>
      </c>
      <c r="M272">
        <f t="shared" si="12"/>
        <v>7.29</v>
      </c>
      <c r="N272" t="str">
        <f t="shared" si="13"/>
        <v>Excelsa</v>
      </c>
      <c r="O272" t="str">
        <f t="shared" si="14"/>
        <v>Dark</v>
      </c>
      <c r="P272" t="str">
        <f>_xlfn.XLOOKUP(C272,customers!$A$2:$A$1001,customers!$I$2:$I$1001,,0)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_xlfn.XLOOKUP(D273,products!$A$2:$A$49,products!$B$2:$B$49,,0)</f>
        <v>Ara</v>
      </c>
      <c r="J273" t="str">
        <f>_xlfn.XLOOKUP(D273,products!$A$2:$A$49,products!$C$2:$C$49,,0)</f>
        <v>D</v>
      </c>
      <c r="K273" s="4">
        <f>_xlfn.XLOOKUP(D273,products!A$1:A$49,products!$D$1:$D$49,,0)</f>
        <v>0.2</v>
      </c>
      <c r="L273">
        <f>_xlfn.XLOOKUP(D273,products!A$1:A$49,products!$E$1:$E$49,,0)</f>
        <v>2.9849999999999999</v>
      </c>
      <c r="M273">
        <f t="shared" si="12"/>
        <v>11.94</v>
      </c>
      <c r="N273" t="str">
        <f t="shared" si="13"/>
        <v>Arabica</v>
      </c>
      <c r="O273" t="str">
        <f t="shared" si="14"/>
        <v>Dark</v>
      </c>
      <c r="P273" t="str">
        <f>_xlfn.XLOOKUP(C273,customers!$A$2:$A$1001,customers!$I$2:$I$1001,,0)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_xlfn.XLOOKUP(D274,products!$A$2:$A$49,products!$B$2:$B$49,,0)</f>
        <v>Rob</v>
      </c>
      <c r="J274" t="str">
        <f>_xlfn.XLOOKUP(D274,products!$A$2:$A$49,products!$C$2:$C$49,,0)</f>
        <v>L</v>
      </c>
      <c r="K274" s="4">
        <f>_xlfn.XLOOKUP(D274,products!A$1:A$49,products!$D$1:$D$49,,0)</f>
        <v>1</v>
      </c>
      <c r="L274">
        <f>_xlfn.XLOOKUP(D274,products!A$1:A$49,products!$E$1:$E$49,,0)</f>
        <v>11.95</v>
      </c>
      <c r="M274">
        <f t="shared" si="12"/>
        <v>71.699999999999989</v>
      </c>
      <c r="N274" t="str">
        <f t="shared" si="13"/>
        <v>Robusta</v>
      </c>
      <c r="O274" t="str">
        <f t="shared" si="14"/>
        <v>Light</v>
      </c>
      <c r="P274" t="str">
        <f>_xlfn.XLOOKUP(C274,customers!$A$2:$A$1001,customers!$I$2:$I$1001,,0)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_xlfn.XLOOKUP(D275,products!$A$2:$A$49,products!$B$2:$B$49,,0)</f>
        <v>Ara</v>
      </c>
      <c r="J275" t="str">
        <f>_xlfn.XLOOKUP(D275,products!$A$2:$A$49,products!$C$2:$C$49,,0)</f>
        <v>L</v>
      </c>
      <c r="K275" s="4">
        <f>_xlfn.XLOOKUP(D275,products!A$1:A$49,products!$D$1:$D$49,,0)</f>
        <v>0.2</v>
      </c>
      <c r="L275">
        <f>_xlfn.XLOOKUP(D275,products!A$1:A$49,products!$E$1:$E$49,,0)</f>
        <v>3.8849999999999998</v>
      </c>
      <c r="M275">
        <f t="shared" si="12"/>
        <v>7.77</v>
      </c>
      <c r="N275" t="str">
        <f t="shared" si="13"/>
        <v>Arabica</v>
      </c>
      <c r="O275" t="str">
        <f t="shared" si="14"/>
        <v>Light</v>
      </c>
      <c r="P275" t="str">
        <f>_xlfn.XLOOKUP(C275,customers!$A$2:$A$1001,customers!$I$2:$I$1001,,0)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_xlfn.XLOOKUP(D276,products!$A$2:$A$49,products!$B$2:$B$49,,0)</f>
        <v>Ara</v>
      </c>
      <c r="J276" t="str">
        <f>_xlfn.XLOOKUP(D276,products!$A$2:$A$49,products!$C$2:$C$49,,0)</f>
        <v>M</v>
      </c>
      <c r="K276" s="4">
        <f>_xlfn.XLOOKUP(D276,products!A$1:A$49,products!$D$1:$D$49,,0)</f>
        <v>2.5</v>
      </c>
      <c r="L276">
        <f>_xlfn.XLOOKUP(D276,products!A$1:A$49,products!$E$1:$E$49,,0)</f>
        <v>25.874999999999996</v>
      </c>
      <c r="M276">
        <f t="shared" si="12"/>
        <v>25.874999999999996</v>
      </c>
      <c r="N276" t="str">
        <f t="shared" si="13"/>
        <v>Arabica</v>
      </c>
      <c r="O276" t="str">
        <f t="shared" si="14"/>
        <v>Medium</v>
      </c>
      <c r="P276" t="str">
        <f>_xlfn.XLOOKUP(C276,customers!$A$2:$A$1001,customers!$I$2:$I$1001,,0)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_xlfn.XLOOKUP(D277,products!$A$2:$A$49,products!$B$2:$B$49,,0)</f>
        <v>Exc</v>
      </c>
      <c r="J277" t="str">
        <f>_xlfn.XLOOKUP(D277,products!$A$2:$A$49,products!$C$2:$C$49,,0)</f>
        <v>L</v>
      </c>
      <c r="K277" s="4">
        <f>_xlfn.XLOOKUP(D277,products!A$1:A$49,products!$D$1:$D$49,,0)</f>
        <v>2.5</v>
      </c>
      <c r="L277">
        <f>_xlfn.XLOOKUP(D277,products!A$1:A$49,products!$E$1:$E$49,,0)</f>
        <v>34.154999999999994</v>
      </c>
      <c r="M277">
        <f t="shared" si="12"/>
        <v>204.92999999999995</v>
      </c>
      <c r="N277" t="str">
        <f t="shared" si="13"/>
        <v>Excelsa</v>
      </c>
      <c r="O277" t="str">
        <f t="shared" si="14"/>
        <v>Light</v>
      </c>
      <c r="P277" t="str">
        <f>_xlfn.XLOOKUP(C277,customers!$A$2:$A$1001,customers!$I$2:$I$1001,,0)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_xlfn.XLOOKUP(D278,products!$A$2:$A$49,products!$B$2:$B$49,,0)</f>
        <v>Rob</v>
      </c>
      <c r="J278" t="str">
        <f>_xlfn.XLOOKUP(D278,products!$A$2:$A$49,products!$C$2:$C$49,,0)</f>
        <v>L</v>
      </c>
      <c r="K278" s="4">
        <f>_xlfn.XLOOKUP(D278,products!A$1:A$49,products!$D$1:$D$49,,0)</f>
        <v>2.5</v>
      </c>
      <c r="L278">
        <f>_xlfn.XLOOKUP(D278,products!A$1:A$49,products!$E$1:$E$49,,0)</f>
        <v>27.484999999999996</v>
      </c>
      <c r="M278">
        <f t="shared" si="12"/>
        <v>109.93999999999998</v>
      </c>
      <c r="N278" t="str">
        <f t="shared" si="13"/>
        <v>Robusta</v>
      </c>
      <c r="O278" t="str">
        <f t="shared" si="14"/>
        <v>Light</v>
      </c>
      <c r="P278" t="str">
        <f>_xlfn.XLOOKUP(C278,customers!$A$2:$A$1001,customers!$I$2:$I$1001,,0)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_xlfn.XLOOKUP(D279,products!$A$2:$A$49,products!$B$2:$B$49,,0)</f>
        <v>Exc</v>
      </c>
      <c r="J279" t="str">
        <f>_xlfn.XLOOKUP(D279,products!$A$2:$A$49,products!$C$2:$C$49,,0)</f>
        <v>L</v>
      </c>
      <c r="K279" s="4">
        <f>_xlfn.XLOOKUP(D279,products!A$1:A$49,products!$D$1:$D$49,,0)</f>
        <v>1</v>
      </c>
      <c r="L279">
        <f>_xlfn.XLOOKUP(D279,products!A$1:A$49,products!$E$1:$E$49,,0)</f>
        <v>14.85</v>
      </c>
      <c r="M279">
        <f t="shared" si="12"/>
        <v>89.1</v>
      </c>
      <c r="N279" t="str">
        <f t="shared" si="13"/>
        <v>Excelsa</v>
      </c>
      <c r="O279" t="str">
        <f t="shared" si="14"/>
        <v>Light</v>
      </c>
      <c r="P279" t="str">
        <f>_xlfn.XLOOKUP(C279,customers!$A$2:$A$1001,customers!$I$2:$I$1001,,0)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_xlfn.XLOOKUP(D280,products!$A$2:$A$49,products!$B$2:$B$49,,0)</f>
        <v>Ara</v>
      </c>
      <c r="J280" t="str">
        <f>_xlfn.XLOOKUP(D280,products!$A$2:$A$49,products!$C$2:$C$49,,0)</f>
        <v>L</v>
      </c>
      <c r="K280" s="4">
        <f>_xlfn.XLOOKUP(D280,products!A$1:A$49,products!$D$1:$D$49,,0)</f>
        <v>0.2</v>
      </c>
      <c r="L280">
        <f>_xlfn.XLOOKUP(D280,products!A$1:A$49,products!$E$1:$E$49,,0)</f>
        <v>3.8849999999999998</v>
      </c>
      <c r="M280">
        <f t="shared" si="12"/>
        <v>7.77</v>
      </c>
      <c r="N280" t="str">
        <f t="shared" si="13"/>
        <v>Arabica</v>
      </c>
      <c r="O280" t="str">
        <f t="shared" si="14"/>
        <v>Light</v>
      </c>
      <c r="P280" t="str">
        <f>_xlfn.XLOOKUP(C280,customers!$A$2:$A$1001,customers!$I$2:$I$1001,,0)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_xlfn.XLOOKUP(D281,products!$A$2:$A$49,products!$B$2:$B$49,,0)</f>
        <v>Lib</v>
      </c>
      <c r="J281" t="str">
        <f>_xlfn.XLOOKUP(D281,products!$A$2:$A$49,products!$C$2:$C$49,,0)</f>
        <v>M</v>
      </c>
      <c r="K281" s="4">
        <f>_xlfn.XLOOKUP(D281,products!A$1:A$49,products!$D$1:$D$49,,0)</f>
        <v>2.5</v>
      </c>
      <c r="L281">
        <f>_xlfn.XLOOKUP(D281,products!A$1:A$49,products!$E$1:$E$49,,0)</f>
        <v>33.464999999999996</v>
      </c>
      <c r="M281">
        <f t="shared" si="12"/>
        <v>33.464999999999996</v>
      </c>
      <c r="N281" t="str">
        <f t="shared" si="13"/>
        <v>Liberica</v>
      </c>
      <c r="O281" t="str">
        <f t="shared" si="14"/>
        <v>Medium</v>
      </c>
      <c r="P281" t="str">
        <f>_xlfn.XLOOKUP(C281,customers!$A$2:$A$1001,customers!$I$2:$I$1001,,0)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_xlfn.XLOOKUP(D282,products!$A$2:$A$49,products!$B$2:$B$49,,0)</f>
        <v>Exc</v>
      </c>
      <c r="J282" t="str">
        <f>_xlfn.XLOOKUP(D282,products!$A$2:$A$49,products!$C$2:$C$49,,0)</f>
        <v>M</v>
      </c>
      <c r="K282" s="4">
        <f>_xlfn.XLOOKUP(D282,products!A$1:A$49,products!$D$1:$D$49,,0)</f>
        <v>0.5</v>
      </c>
      <c r="L282">
        <f>_xlfn.XLOOKUP(D282,products!A$1:A$49,products!$E$1:$E$49,,0)</f>
        <v>8.25</v>
      </c>
      <c r="M282">
        <f t="shared" si="12"/>
        <v>41.25</v>
      </c>
      <c r="N282" t="str">
        <f t="shared" si="13"/>
        <v>Excelsa</v>
      </c>
      <c r="O282" t="str">
        <f t="shared" si="14"/>
        <v>Medium</v>
      </c>
      <c r="P282" t="str">
        <f>_xlfn.XLOOKUP(C282,customers!$A$2:$A$1001,customers!$I$2:$I$1001,,0)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_xlfn.XLOOKUP(D283,products!$A$2:$A$49,products!$B$2:$B$49,,0)</f>
        <v>Exc</v>
      </c>
      <c r="J283" t="str">
        <f>_xlfn.XLOOKUP(D283,products!$A$2:$A$49,products!$C$2:$C$49,,0)</f>
        <v>L</v>
      </c>
      <c r="K283" s="4">
        <f>_xlfn.XLOOKUP(D283,products!A$1:A$49,products!$D$1:$D$49,,0)</f>
        <v>1</v>
      </c>
      <c r="L283">
        <f>_xlfn.XLOOKUP(D283,products!A$1:A$49,products!$E$1:$E$49,,0)</f>
        <v>14.85</v>
      </c>
      <c r="M283">
        <f t="shared" si="12"/>
        <v>59.4</v>
      </c>
      <c r="N283" t="str">
        <f t="shared" si="13"/>
        <v>Excelsa</v>
      </c>
      <c r="O283" t="str">
        <f t="shared" si="14"/>
        <v>Light</v>
      </c>
      <c r="P283" t="str">
        <f>_xlfn.XLOOKUP(C283,customers!$A$2:$A$1001,customers!$I$2:$I$1001,,0)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_xlfn.XLOOKUP(D284,products!$A$2:$A$49,products!$B$2:$B$49,,0)</f>
        <v>Ara</v>
      </c>
      <c r="J284" t="str">
        <f>_xlfn.XLOOKUP(D284,products!$A$2:$A$49,products!$C$2:$C$49,,0)</f>
        <v>L</v>
      </c>
      <c r="K284" s="4">
        <f>_xlfn.XLOOKUP(D284,products!A$1:A$49,products!$D$1:$D$49,,0)</f>
        <v>0.5</v>
      </c>
      <c r="L284">
        <f>_xlfn.XLOOKUP(D284,products!A$1:A$49,products!$E$1:$E$49,,0)</f>
        <v>7.77</v>
      </c>
      <c r="M284">
        <f t="shared" si="12"/>
        <v>7.77</v>
      </c>
      <c r="N284" t="str">
        <f t="shared" si="13"/>
        <v>Arabica</v>
      </c>
      <c r="O284" t="str">
        <f t="shared" si="14"/>
        <v>Light</v>
      </c>
      <c r="P284" t="str">
        <f>_xlfn.XLOOKUP(C284,customers!$A$2:$A$1001,customers!$I$2:$I$1001,,0)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_xlfn.XLOOKUP(D285,products!$A$2:$A$49,products!$B$2:$B$49,,0)</f>
        <v>Rob</v>
      </c>
      <c r="J285" t="str">
        <f>_xlfn.XLOOKUP(D285,products!$A$2:$A$49,products!$C$2:$C$49,,0)</f>
        <v>D</v>
      </c>
      <c r="K285" s="4">
        <f>_xlfn.XLOOKUP(D285,products!A$1:A$49,products!$D$1:$D$49,,0)</f>
        <v>0.5</v>
      </c>
      <c r="L285">
        <f>_xlfn.XLOOKUP(D285,products!A$1:A$49,products!$E$1:$E$49,,0)</f>
        <v>5.3699999999999992</v>
      </c>
      <c r="M285">
        <f t="shared" si="12"/>
        <v>5.3699999999999992</v>
      </c>
      <c r="N285" t="str">
        <f t="shared" si="13"/>
        <v>Robusta</v>
      </c>
      <c r="O285" t="str">
        <f t="shared" si="14"/>
        <v>Dark</v>
      </c>
      <c r="P285" t="str">
        <f>_xlfn.XLOOKUP(C285,customers!$A$2:$A$1001,customers!$I$2:$I$1001,,0)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_xlfn.XLOOKUP(D286,products!$A$2:$A$49,products!$B$2:$B$49,,0)</f>
        <v>Exc</v>
      </c>
      <c r="J286" t="str">
        <f>_xlfn.XLOOKUP(D286,products!$A$2:$A$49,products!$C$2:$C$49,,0)</f>
        <v>M</v>
      </c>
      <c r="K286" s="4">
        <f>_xlfn.XLOOKUP(D286,products!A$1:A$49,products!$D$1:$D$49,,0)</f>
        <v>2.5</v>
      </c>
      <c r="L286">
        <f>_xlfn.XLOOKUP(D286,products!A$1:A$49,products!$E$1:$E$49,,0)</f>
        <v>31.624999999999996</v>
      </c>
      <c r="M286">
        <f t="shared" si="12"/>
        <v>94.874999999999986</v>
      </c>
      <c r="N286" t="str">
        <f t="shared" si="13"/>
        <v>Excelsa</v>
      </c>
      <c r="O286" t="str">
        <f t="shared" si="14"/>
        <v>Medium</v>
      </c>
      <c r="P286" t="str">
        <f>_xlfn.XLOOKUP(C286,customers!$A$2:$A$1001,customers!$I$2:$I$1001,,0)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_xlfn.XLOOKUP(D287,products!$A$2:$A$49,products!$B$2:$B$49,,0)</f>
        <v>Lib</v>
      </c>
      <c r="J287" t="str">
        <f>_xlfn.XLOOKUP(D287,products!$A$2:$A$49,products!$C$2:$C$49,,0)</f>
        <v>L</v>
      </c>
      <c r="K287" s="4">
        <f>_xlfn.XLOOKUP(D287,products!A$1:A$49,products!$D$1:$D$49,,0)</f>
        <v>2.5</v>
      </c>
      <c r="L287">
        <f>_xlfn.XLOOKUP(D287,products!A$1:A$49,products!$E$1:$E$49,,0)</f>
        <v>36.454999999999998</v>
      </c>
      <c r="M287">
        <f t="shared" si="12"/>
        <v>36.454999999999998</v>
      </c>
      <c r="N287" t="str">
        <f t="shared" si="13"/>
        <v>Liberica</v>
      </c>
      <c r="O287" t="str">
        <f t="shared" si="14"/>
        <v>Light</v>
      </c>
      <c r="P287" t="str">
        <f>_xlfn.XLOOKUP(C287,customers!$A$2:$A$1001,customers!$I$2:$I$1001,,0)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_xlfn.XLOOKUP(D288,products!$A$2:$A$49,products!$B$2:$B$49,,0)</f>
        <v>Ara</v>
      </c>
      <c r="J288" t="str">
        <f>_xlfn.XLOOKUP(D288,products!$A$2:$A$49,products!$C$2:$C$49,,0)</f>
        <v>M</v>
      </c>
      <c r="K288" s="4">
        <f>_xlfn.XLOOKUP(D288,products!A$1:A$49,products!$D$1:$D$49,,0)</f>
        <v>0.2</v>
      </c>
      <c r="L288">
        <f>_xlfn.XLOOKUP(D288,products!A$1:A$49,products!$E$1:$E$49,,0)</f>
        <v>3.375</v>
      </c>
      <c r="M288">
        <f t="shared" si="12"/>
        <v>13.5</v>
      </c>
      <c r="N288" t="str">
        <f t="shared" si="13"/>
        <v>Arabica</v>
      </c>
      <c r="O288" t="str">
        <f t="shared" si="14"/>
        <v>Medium</v>
      </c>
      <c r="P288" t="str">
        <f>_xlfn.XLOOKUP(C288,customers!$A$2:$A$1001,customers!$I$2:$I$1001,,0)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_xlfn.XLOOKUP(D289,products!$A$2:$A$49,products!$B$2:$B$49,,0)</f>
        <v>Rob</v>
      </c>
      <c r="J289" t="str">
        <f>_xlfn.XLOOKUP(D289,products!$A$2:$A$49,products!$C$2:$C$49,,0)</f>
        <v>L</v>
      </c>
      <c r="K289" s="4">
        <f>_xlfn.XLOOKUP(D289,products!A$1:A$49,products!$D$1:$D$49,,0)</f>
        <v>0.2</v>
      </c>
      <c r="L289">
        <f>_xlfn.XLOOKUP(D289,products!A$1:A$49,products!$E$1:$E$49,,0)</f>
        <v>3.5849999999999995</v>
      </c>
      <c r="M289">
        <f t="shared" si="12"/>
        <v>14.339999999999998</v>
      </c>
      <c r="N289" t="str">
        <f t="shared" si="13"/>
        <v>Robusta</v>
      </c>
      <c r="O289" t="str">
        <f t="shared" si="14"/>
        <v>Light</v>
      </c>
      <c r="P289" t="str">
        <f>_xlfn.XLOOKUP(C289,customers!$A$2:$A$1001,customers!$I$2:$I$1001,,0)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_xlfn.XLOOKUP(D290,products!$A$2:$A$49,products!$B$2:$B$49,,0)</f>
        <v>Exc</v>
      </c>
      <c r="J290" t="str">
        <f>_xlfn.XLOOKUP(D290,products!$A$2:$A$49,products!$C$2:$C$49,,0)</f>
        <v>M</v>
      </c>
      <c r="K290" s="4">
        <f>_xlfn.XLOOKUP(D290,products!A$1:A$49,products!$D$1:$D$49,,0)</f>
        <v>0.5</v>
      </c>
      <c r="L290">
        <f>_xlfn.XLOOKUP(D290,products!A$1:A$49,products!$E$1:$E$49,,0)</f>
        <v>8.25</v>
      </c>
      <c r="M290">
        <f t="shared" si="12"/>
        <v>8.25</v>
      </c>
      <c r="N290" t="str">
        <f t="shared" si="13"/>
        <v>Excelsa</v>
      </c>
      <c r="O290" t="str">
        <f t="shared" si="14"/>
        <v>Medium</v>
      </c>
      <c r="P290" t="str">
        <f>_xlfn.XLOOKUP(C290,customers!$A$2:$A$1001,customers!$I$2:$I$1001,,0)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_xlfn.XLOOKUP(D291,products!$A$2:$A$49,products!$B$2:$B$49,,0)</f>
        <v>Rob</v>
      </c>
      <c r="J291" t="str">
        <f>_xlfn.XLOOKUP(D291,products!$A$2:$A$49,products!$C$2:$C$49,,0)</f>
        <v>D</v>
      </c>
      <c r="K291" s="4">
        <f>_xlfn.XLOOKUP(D291,products!A$1:A$49,products!$D$1:$D$49,,0)</f>
        <v>0.2</v>
      </c>
      <c r="L291">
        <f>_xlfn.XLOOKUP(D291,products!A$1:A$49,products!$E$1:$E$49,,0)</f>
        <v>2.6849999999999996</v>
      </c>
      <c r="M291">
        <f t="shared" si="12"/>
        <v>13.424999999999997</v>
      </c>
      <c r="N291" t="str">
        <f t="shared" si="13"/>
        <v>Robusta</v>
      </c>
      <c r="O291" t="str">
        <f t="shared" si="14"/>
        <v>Dark</v>
      </c>
      <c r="P291" t="str">
        <f>_xlfn.XLOOKUP(C291,customers!$A$2:$A$1001,customers!$I$2:$I$1001,,0)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_xlfn.XLOOKUP(D292,products!$A$2:$A$49,products!$B$2:$B$49,,0)</f>
        <v>Ara</v>
      </c>
      <c r="J292" t="str">
        <f>_xlfn.XLOOKUP(D292,products!$A$2:$A$49,products!$C$2:$C$49,,0)</f>
        <v>D</v>
      </c>
      <c r="K292" s="4">
        <f>_xlfn.XLOOKUP(D292,products!A$1:A$49,products!$D$1:$D$49,,0)</f>
        <v>1</v>
      </c>
      <c r="L292">
        <f>_xlfn.XLOOKUP(D292,products!A$1:A$49,products!$E$1:$E$49,,0)</f>
        <v>9.9499999999999993</v>
      </c>
      <c r="M292">
        <f t="shared" si="12"/>
        <v>49.75</v>
      </c>
      <c r="N292" t="str">
        <f t="shared" si="13"/>
        <v>Arabica</v>
      </c>
      <c r="O292" t="str">
        <f t="shared" si="14"/>
        <v>Dark</v>
      </c>
      <c r="P292" t="str">
        <f>_xlfn.XLOOKUP(C292,customers!$A$2:$A$1001,customers!$I$2:$I$1001,,0)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_xlfn.XLOOKUP(D293,products!$A$2:$A$49,products!$B$2:$B$49,,0)</f>
        <v>Exc</v>
      </c>
      <c r="J293" t="str">
        <f>_xlfn.XLOOKUP(D293,products!$A$2:$A$49,products!$C$2:$C$49,,0)</f>
        <v>M</v>
      </c>
      <c r="K293" s="4">
        <f>_xlfn.XLOOKUP(D293,products!A$1:A$49,products!$D$1:$D$49,,0)</f>
        <v>0.5</v>
      </c>
      <c r="L293">
        <f>_xlfn.XLOOKUP(D293,products!A$1:A$49,products!$E$1:$E$49,,0)</f>
        <v>8.25</v>
      </c>
      <c r="M293">
        <f t="shared" si="12"/>
        <v>16.5</v>
      </c>
      <c r="N293" t="str">
        <f t="shared" si="13"/>
        <v>Excelsa</v>
      </c>
      <c r="O293" t="str">
        <f t="shared" si="14"/>
        <v>Medium</v>
      </c>
      <c r="P293" t="str">
        <f>_xlfn.XLOOKUP(C293,customers!$A$2:$A$1001,customers!$I$2:$I$1001,,0)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_xlfn.XLOOKUP(D294,products!$A$2:$A$49,products!$B$2:$B$49,,0)</f>
        <v>Ara</v>
      </c>
      <c r="J294" t="str">
        <f>_xlfn.XLOOKUP(D294,products!$A$2:$A$49,products!$C$2:$C$49,,0)</f>
        <v>D</v>
      </c>
      <c r="K294" s="4">
        <f>_xlfn.XLOOKUP(D294,products!A$1:A$49,products!$D$1:$D$49,,0)</f>
        <v>0.5</v>
      </c>
      <c r="L294">
        <f>_xlfn.XLOOKUP(D294,products!A$1:A$49,products!$E$1:$E$49,,0)</f>
        <v>5.97</v>
      </c>
      <c r="M294">
        <f t="shared" si="12"/>
        <v>17.91</v>
      </c>
      <c r="N294" t="str">
        <f t="shared" si="13"/>
        <v>Arabica</v>
      </c>
      <c r="O294" t="str">
        <f t="shared" si="14"/>
        <v>Dark</v>
      </c>
      <c r="P294" t="str">
        <f>_xlfn.XLOOKUP(C294,customers!$A$2:$A$1001,customers!$I$2:$I$1001,,0)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_xlfn.XLOOKUP(D295,products!$A$2:$A$49,products!$B$2:$B$49,,0)</f>
        <v>Ara</v>
      </c>
      <c r="J295" t="str">
        <f>_xlfn.XLOOKUP(D295,products!$A$2:$A$49,products!$C$2:$C$49,,0)</f>
        <v>D</v>
      </c>
      <c r="K295" s="4">
        <f>_xlfn.XLOOKUP(D295,products!A$1:A$49,products!$D$1:$D$49,,0)</f>
        <v>0.5</v>
      </c>
      <c r="L295">
        <f>_xlfn.XLOOKUP(D295,products!A$1:A$49,products!$E$1:$E$49,,0)</f>
        <v>5.97</v>
      </c>
      <c r="M295">
        <f t="shared" si="12"/>
        <v>29.849999999999998</v>
      </c>
      <c r="N295" t="str">
        <f t="shared" si="13"/>
        <v>Arabica</v>
      </c>
      <c r="O295" t="str">
        <f t="shared" si="14"/>
        <v>Dark</v>
      </c>
      <c r="P295" t="str">
        <f>_xlfn.XLOOKUP(C295,customers!$A$2:$A$1001,customers!$I$2:$I$1001,,0)</f>
        <v>No</v>
      </c>
    </row>
    <row r="296" spans="1:16" x14ac:dyDescent="0.3">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_xlfn.XLOOKUP(D296,products!$A$2:$A$49,products!$B$2:$B$49,,0)</f>
        <v>Exc</v>
      </c>
      <c r="J296" t="str">
        <f>_xlfn.XLOOKUP(D296,products!$A$2:$A$49,products!$C$2:$C$49,,0)</f>
        <v>L</v>
      </c>
      <c r="K296" s="4">
        <f>_xlfn.XLOOKUP(D296,products!A$1:A$49,products!$D$1:$D$49,,0)</f>
        <v>1</v>
      </c>
      <c r="L296">
        <f>_xlfn.XLOOKUP(D296,products!A$1:A$49,products!$E$1:$E$49,,0)</f>
        <v>14.85</v>
      </c>
      <c r="M296">
        <f t="shared" si="12"/>
        <v>44.55</v>
      </c>
      <c r="N296" t="str">
        <f t="shared" si="13"/>
        <v>Excelsa</v>
      </c>
      <c r="O296" t="str">
        <f t="shared" si="14"/>
        <v>Light</v>
      </c>
      <c r="P296" t="str">
        <f>_xlfn.XLOOKUP(C296,customers!$A$2:$A$1001,customers!$I$2:$I$1001,,0)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_xlfn.XLOOKUP(D297,products!$A$2:$A$49,products!$B$2:$B$49,,0)</f>
        <v>Exc</v>
      </c>
      <c r="J297" t="str">
        <f>_xlfn.XLOOKUP(D297,products!$A$2:$A$49,products!$C$2:$C$49,,0)</f>
        <v>M</v>
      </c>
      <c r="K297" s="4">
        <f>_xlfn.XLOOKUP(D297,products!A$1:A$49,products!$D$1:$D$49,,0)</f>
        <v>1</v>
      </c>
      <c r="L297">
        <f>_xlfn.XLOOKUP(D297,products!A$1:A$49,products!$E$1:$E$49,,0)</f>
        <v>13.75</v>
      </c>
      <c r="M297">
        <f t="shared" si="12"/>
        <v>27.5</v>
      </c>
      <c r="N297" t="str">
        <f t="shared" si="13"/>
        <v>Excelsa</v>
      </c>
      <c r="O297" t="str">
        <f t="shared" si="14"/>
        <v>Medium</v>
      </c>
      <c r="P297" t="str">
        <f>_xlfn.XLOOKUP(C297,customers!$A$2:$A$1001,customers!$I$2:$I$1001,,0)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_xlfn.XLOOKUP(D298,products!$A$2:$A$49,products!$B$2:$B$49,,0)</f>
        <v>Rob</v>
      </c>
      <c r="J298" t="str">
        <f>_xlfn.XLOOKUP(D298,products!$A$2:$A$49,products!$C$2:$C$49,,0)</f>
        <v>M</v>
      </c>
      <c r="K298" s="4">
        <f>_xlfn.XLOOKUP(D298,products!A$1:A$49,products!$D$1:$D$49,,0)</f>
        <v>0.5</v>
      </c>
      <c r="L298">
        <f>_xlfn.XLOOKUP(D298,products!A$1:A$49,products!$E$1:$E$49,,0)</f>
        <v>5.97</v>
      </c>
      <c r="M298">
        <f t="shared" si="12"/>
        <v>35.82</v>
      </c>
      <c r="N298" t="str">
        <f t="shared" si="13"/>
        <v>Robusta</v>
      </c>
      <c r="O298" t="str">
        <f t="shared" si="14"/>
        <v>Medium</v>
      </c>
      <c r="P298" t="str">
        <f>_xlfn.XLOOKUP(C298,customers!$A$2:$A$1001,customers!$I$2:$I$1001,,0)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_xlfn.XLOOKUP(D299,products!$A$2:$A$49,products!$B$2:$B$49,,0)</f>
        <v>Rob</v>
      </c>
      <c r="J299" t="str">
        <f>_xlfn.XLOOKUP(D299,products!$A$2:$A$49,products!$C$2:$C$49,,0)</f>
        <v>D</v>
      </c>
      <c r="K299" s="4">
        <f>_xlfn.XLOOKUP(D299,products!A$1:A$49,products!$D$1:$D$49,,0)</f>
        <v>0.5</v>
      </c>
      <c r="L299">
        <f>_xlfn.XLOOKUP(D299,products!A$1:A$49,products!$E$1:$E$49,,0)</f>
        <v>5.3699999999999992</v>
      </c>
      <c r="M299">
        <f t="shared" si="12"/>
        <v>16.11</v>
      </c>
      <c r="N299" t="str">
        <f t="shared" si="13"/>
        <v>Robusta</v>
      </c>
      <c r="O299" t="str">
        <f t="shared" si="14"/>
        <v>Dark</v>
      </c>
      <c r="P299" t="str">
        <f>_xlfn.XLOOKUP(C299,customers!$A$2:$A$1001,customers!$I$2:$I$1001,,0)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_xlfn.XLOOKUP(D300,products!$A$2:$A$49,products!$B$2:$B$49,,0)</f>
        <v>Exc</v>
      </c>
      <c r="J300" t="str">
        <f>_xlfn.XLOOKUP(D300,products!$A$2:$A$49,products!$C$2:$C$49,,0)</f>
        <v>L</v>
      </c>
      <c r="K300" s="4">
        <f>_xlfn.XLOOKUP(D300,products!A$1:A$49,products!$D$1:$D$49,,0)</f>
        <v>0.2</v>
      </c>
      <c r="L300">
        <f>_xlfn.XLOOKUP(D300,products!A$1:A$49,products!$E$1:$E$49,,0)</f>
        <v>4.4550000000000001</v>
      </c>
      <c r="M300">
        <f t="shared" si="12"/>
        <v>26.73</v>
      </c>
      <c r="N300" t="str">
        <f t="shared" si="13"/>
        <v>Excelsa</v>
      </c>
      <c r="O300" t="str">
        <f t="shared" si="14"/>
        <v>Light</v>
      </c>
      <c r="P300" t="str">
        <f>_xlfn.XLOOKUP(C300,customers!$A$2:$A$1001,customers!$I$2:$I$1001,,0)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_xlfn.XLOOKUP(D301,products!$A$2:$A$49,products!$B$2:$B$49,,0)</f>
        <v>Exc</v>
      </c>
      <c r="J301" t="str">
        <f>_xlfn.XLOOKUP(D301,products!$A$2:$A$49,products!$C$2:$C$49,,0)</f>
        <v>L</v>
      </c>
      <c r="K301" s="4">
        <f>_xlfn.XLOOKUP(D301,products!A$1:A$49,products!$D$1:$D$49,,0)</f>
        <v>2.5</v>
      </c>
      <c r="L301">
        <f>_xlfn.XLOOKUP(D301,products!A$1:A$49,products!$E$1:$E$49,,0)</f>
        <v>34.154999999999994</v>
      </c>
      <c r="M301">
        <f t="shared" si="12"/>
        <v>204.92999999999995</v>
      </c>
      <c r="N301" t="str">
        <f t="shared" si="13"/>
        <v>Excelsa</v>
      </c>
      <c r="O301" t="str">
        <f t="shared" si="14"/>
        <v>Light</v>
      </c>
      <c r="P301" t="str">
        <f>_xlfn.XLOOKUP(C301,customers!$A$2:$A$1001,customers!$I$2:$I$1001,,0)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_xlfn.XLOOKUP(D302,products!$A$2:$A$49,products!$B$2:$B$49,,0)</f>
        <v>Ara</v>
      </c>
      <c r="J302" t="str">
        <f>_xlfn.XLOOKUP(D302,products!$A$2:$A$49,products!$C$2:$C$49,,0)</f>
        <v>L</v>
      </c>
      <c r="K302" s="4">
        <f>_xlfn.XLOOKUP(D302,products!A$1:A$49,products!$D$1:$D$49,,0)</f>
        <v>1</v>
      </c>
      <c r="L302">
        <f>_xlfn.XLOOKUP(D302,products!A$1:A$49,products!$E$1:$E$49,,0)</f>
        <v>12.95</v>
      </c>
      <c r="M302">
        <f t="shared" si="12"/>
        <v>38.849999999999994</v>
      </c>
      <c r="N302" t="str">
        <f t="shared" si="13"/>
        <v>Arabica</v>
      </c>
      <c r="O302" t="str">
        <f t="shared" si="14"/>
        <v>Light</v>
      </c>
      <c r="P302" t="str">
        <f>_xlfn.XLOOKUP(C302,customers!$A$2:$A$1001,customers!$I$2:$I$1001,,0)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_xlfn.XLOOKUP(D303,products!$A$2:$A$49,products!$B$2:$B$49,,0)</f>
        <v>Lib</v>
      </c>
      <c r="J303" t="str">
        <f>_xlfn.XLOOKUP(D303,products!$A$2:$A$49,products!$C$2:$C$49,,0)</f>
        <v>D</v>
      </c>
      <c r="K303" s="4">
        <f>_xlfn.XLOOKUP(D303,products!A$1:A$49,products!$D$1:$D$49,,0)</f>
        <v>0.2</v>
      </c>
      <c r="L303">
        <f>_xlfn.XLOOKUP(D303,products!A$1:A$49,products!$E$1:$E$49,,0)</f>
        <v>3.8849999999999998</v>
      </c>
      <c r="M303">
        <f t="shared" si="12"/>
        <v>15.54</v>
      </c>
      <c r="N303" t="str">
        <f t="shared" si="13"/>
        <v>Liberica</v>
      </c>
      <c r="O303" t="str">
        <f t="shared" si="14"/>
        <v>Dark</v>
      </c>
      <c r="P303" t="str">
        <f>_xlfn.XLOOKUP(C303,customers!$A$2:$A$1001,customers!$I$2:$I$1001,,0)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_xlfn.XLOOKUP(D304,products!$A$2:$A$49,products!$B$2:$B$49,,0)</f>
        <v>Ara</v>
      </c>
      <c r="J304" t="str">
        <f>_xlfn.XLOOKUP(D304,products!$A$2:$A$49,products!$C$2:$C$49,,0)</f>
        <v>M</v>
      </c>
      <c r="K304" s="4">
        <f>_xlfn.XLOOKUP(D304,products!A$1:A$49,products!$D$1:$D$49,,0)</f>
        <v>0.5</v>
      </c>
      <c r="L304">
        <f>_xlfn.XLOOKUP(D304,products!A$1:A$49,products!$E$1:$E$49,,0)</f>
        <v>6.75</v>
      </c>
      <c r="M304">
        <f t="shared" si="12"/>
        <v>6.75</v>
      </c>
      <c r="N304" t="str">
        <f t="shared" si="13"/>
        <v>Arabica</v>
      </c>
      <c r="O304" t="str">
        <f t="shared" si="14"/>
        <v>Medium</v>
      </c>
      <c r="P304" t="str">
        <f>_xlfn.XLOOKUP(C304,customers!$A$2:$A$1001,customers!$I$2:$I$1001,,0)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_xlfn.XLOOKUP(D305,products!$A$2:$A$49,products!$B$2:$B$49,,0)</f>
        <v>Exc</v>
      </c>
      <c r="J305" t="str">
        <f>_xlfn.XLOOKUP(D305,products!$A$2:$A$49,products!$C$2:$C$49,,0)</f>
        <v>D</v>
      </c>
      <c r="K305" s="4">
        <f>_xlfn.XLOOKUP(D305,products!A$1:A$49,products!$D$1:$D$49,,0)</f>
        <v>2.5</v>
      </c>
      <c r="L305">
        <f>_xlfn.XLOOKUP(D305,products!A$1:A$49,products!$E$1:$E$49,,0)</f>
        <v>27.945</v>
      </c>
      <c r="M305">
        <f t="shared" si="12"/>
        <v>111.78</v>
      </c>
      <c r="N305" t="str">
        <f t="shared" si="13"/>
        <v>Excelsa</v>
      </c>
      <c r="O305" t="str">
        <f t="shared" si="14"/>
        <v>Dark</v>
      </c>
      <c r="P305" t="str">
        <f>_xlfn.XLOOKUP(C305,customers!$A$2:$A$1001,customers!$I$2:$I$1001,,0)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_xlfn.XLOOKUP(D306,products!$A$2:$A$49,products!$B$2:$B$49,,0)</f>
        <v>Ara</v>
      </c>
      <c r="J306" t="str">
        <f>_xlfn.XLOOKUP(D306,products!$A$2:$A$49,products!$C$2:$C$49,,0)</f>
        <v>L</v>
      </c>
      <c r="K306" s="4">
        <f>_xlfn.XLOOKUP(D306,products!A$1:A$49,products!$D$1:$D$49,,0)</f>
        <v>0.2</v>
      </c>
      <c r="L306">
        <f>_xlfn.XLOOKUP(D306,products!A$1:A$49,products!$E$1:$E$49,,0)</f>
        <v>3.8849999999999998</v>
      </c>
      <c r="M306">
        <f t="shared" si="12"/>
        <v>3.8849999999999998</v>
      </c>
      <c r="N306" t="str">
        <f t="shared" si="13"/>
        <v>Arabica</v>
      </c>
      <c r="O306" t="str">
        <f t="shared" si="14"/>
        <v>Light</v>
      </c>
      <c r="P306" t="str">
        <f>_xlfn.XLOOKUP(C306,customers!$A$2:$A$1001,customers!$I$2:$I$1001,,0)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_xlfn.XLOOKUP(D307,products!$A$2:$A$49,products!$B$2:$B$49,,0)</f>
        <v>Lib</v>
      </c>
      <c r="J307" t="str">
        <f>_xlfn.XLOOKUP(D307,products!$A$2:$A$49,products!$C$2:$C$49,,0)</f>
        <v>M</v>
      </c>
      <c r="K307" s="4">
        <f>_xlfn.XLOOKUP(D307,products!A$1:A$49,products!$D$1:$D$49,,0)</f>
        <v>0.2</v>
      </c>
      <c r="L307">
        <f>_xlfn.XLOOKUP(D307,products!A$1:A$49,products!$E$1:$E$49,,0)</f>
        <v>4.3650000000000002</v>
      </c>
      <c r="M307">
        <f t="shared" si="12"/>
        <v>21.825000000000003</v>
      </c>
      <c r="N307" t="str">
        <f t="shared" si="13"/>
        <v>Liberica</v>
      </c>
      <c r="O307" t="str">
        <f t="shared" si="14"/>
        <v>Medium</v>
      </c>
      <c r="P307" t="str">
        <f>_xlfn.XLOOKUP(C307,customers!$A$2:$A$1001,customers!$I$2:$I$1001,,0)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_xlfn.XLOOKUP(D308,products!$A$2:$A$49,products!$B$2:$B$49,,0)</f>
        <v>Rob</v>
      </c>
      <c r="J308" t="str">
        <f>_xlfn.XLOOKUP(D308,products!$A$2:$A$49,products!$C$2:$C$49,,0)</f>
        <v>M</v>
      </c>
      <c r="K308" s="4">
        <f>_xlfn.XLOOKUP(D308,products!A$1:A$49,products!$D$1:$D$49,,0)</f>
        <v>0.2</v>
      </c>
      <c r="L308">
        <f>_xlfn.XLOOKUP(D308,products!A$1:A$49,products!$E$1:$E$49,,0)</f>
        <v>2.9849999999999999</v>
      </c>
      <c r="M308">
        <f t="shared" si="12"/>
        <v>14.924999999999999</v>
      </c>
      <c r="N308" t="str">
        <f t="shared" si="13"/>
        <v>Robusta</v>
      </c>
      <c r="O308" t="str">
        <f t="shared" si="14"/>
        <v>Medium</v>
      </c>
      <c r="P308" t="str">
        <f>_xlfn.XLOOKUP(C308,customers!$A$2:$A$1001,customers!$I$2:$I$1001,,0)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_xlfn.XLOOKUP(D309,products!$A$2:$A$49,products!$B$2:$B$49,,0)</f>
        <v>Ara</v>
      </c>
      <c r="J309" t="str">
        <f>_xlfn.XLOOKUP(D309,products!$A$2:$A$49,products!$C$2:$C$49,,0)</f>
        <v>M</v>
      </c>
      <c r="K309" s="4">
        <f>_xlfn.XLOOKUP(D309,products!A$1:A$49,products!$D$1:$D$49,,0)</f>
        <v>1</v>
      </c>
      <c r="L309">
        <f>_xlfn.XLOOKUP(D309,products!A$1:A$49,products!$E$1:$E$49,,0)</f>
        <v>11.25</v>
      </c>
      <c r="M309">
        <f t="shared" si="12"/>
        <v>33.75</v>
      </c>
      <c r="N309" t="str">
        <f t="shared" si="13"/>
        <v>Arabica</v>
      </c>
      <c r="O309" t="str">
        <f t="shared" si="14"/>
        <v>Medium</v>
      </c>
      <c r="P309" t="str">
        <f>_xlfn.XLOOKUP(C309,customers!$A$2:$A$1001,customers!$I$2:$I$1001,,0)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_xlfn.XLOOKUP(D310,products!$A$2:$A$49,products!$B$2:$B$49,,0)</f>
        <v>Ara</v>
      </c>
      <c r="J310" t="str">
        <f>_xlfn.XLOOKUP(D310,products!$A$2:$A$49,products!$C$2:$C$49,,0)</f>
        <v>M</v>
      </c>
      <c r="K310" s="4">
        <f>_xlfn.XLOOKUP(D310,products!A$1:A$49,products!$D$1:$D$49,,0)</f>
        <v>1</v>
      </c>
      <c r="L310">
        <f>_xlfn.XLOOKUP(D310,products!A$1:A$49,products!$E$1:$E$49,,0)</f>
        <v>11.25</v>
      </c>
      <c r="M310">
        <f t="shared" si="12"/>
        <v>33.75</v>
      </c>
      <c r="N310" t="str">
        <f t="shared" si="13"/>
        <v>Arabica</v>
      </c>
      <c r="O310" t="str">
        <f t="shared" si="14"/>
        <v>Medium</v>
      </c>
      <c r="P310" t="str">
        <f>_xlfn.XLOOKUP(C310,customers!$A$2:$A$1001,customers!$I$2:$I$1001,,0)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_xlfn.XLOOKUP(D311,products!$A$2:$A$49,products!$B$2:$B$49,,0)</f>
        <v>Lib</v>
      </c>
      <c r="J311" t="str">
        <f>_xlfn.XLOOKUP(D311,products!$A$2:$A$49,products!$C$2:$C$49,,0)</f>
        <v>M</v>
      </c>
      <c r="K311" s="4">
        <f>_xlfn.XLOOKUP(D311,products!A$1:A$49,products!$D$1:$D$49,,0)</f>
        <v>0.2</v>
      </c>
      <c r="L311">
        <f>_xlfn.XLOOKUP(D311,products!A$1:A$49,products!$E$1:$E$49,,0)</f>
        <v>4.3650000000000002</v>
      </c>
      <c r="M311">
        <f t="shared" si="12"/>
        <v>26.19</v>
      </c>
      <c r="N311" t="str">
        <f t="shared" si="13"/>
        <v>Liberica</v>
      </c>
      <c r="O311" t="str">
        <f t="shared" si="14"/>
        <v>Medium</v>
      </c>
      <c r="P311" t="str">
        <f>_xlfn.XLOOKUP(C311,customers!$A$2:$A$1001,customers!$I$2:$I$1001,,0)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_xlfn.XLOOKUP(D312,products!$A$2:$A$49,products!$B$2:$B$49,,0)</f>
        <v>Exc</v>
      </c>
      <c r="J312" t="str">
        <f>_xlfn.XLOOKUP(D312,products!$A$2:$A$49,products!$C$2:$C$49,,0)</f>
        <v>L</v>
      </c>
      <c r="K312" s="4">
        <f>_xlfn.XLOOKUP(D312,products!A$1:A$49,products!$D$1:$D$49,,0)</f>
        <v>1</v>
      </c>
      <c r="L312">
        <f>_xlfn.XLOOKUP(D312,products!A$1:A$49,products!$E$1:$E$49,,0)</f>
        <v>14.85</v>
      </c>
      <c r="M312">
        <f t="shared" si="12"/>
        <v>14.85</v>
      </c>
      <c r="N312" t="str">
        <f t="shared" si="13"/>
        <v>Excelsa</v>
      </c>
      <c r="O312" t="str">
        <f t="shared" si="14"/>
        <v>Light</v>
      </c>
      <c r="P312" t="str">
        <f>_xlfn.XLOOKUP(C312,customers!$A$2:$A$1001,customers!$I$2:$I$1001,,0)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_xlfn.XLOOKUP(D313,products!$A$2:$A$49,products!$B$2:$B$49,,0)</f>
        <v>Exc</v>
      </c>
      <c r="J313" t="str">
        <f>_xlfn.XLOOKUP(D313,products!$A$2:$A$49,products!$C$2:$C$49,,0)</f>
        <v>M</v>
      </c>
      <c r="K313" s="4">
        <f>_xlfn.XLOOKUP(D313,products!A$1:A$49,products!$D$1:$D$49,,0)</f>
        <v>2.5</v>
      </c>
      <c r="L313">
        <f>_xlfn.XLOOKUP(D313,products!A$1:A$49,products!$E$1:$E$49,,0)</f>
        <v>31.624999999999996</v>
      </c>
      <c r="M313">
        <f t="shared" si="12"/>
        <v>189.74999999999997</v>
      </c>
      <c r="N313" t="str">
        <f t="shared" si="13"/>
        <v>Excelsa</v>
      </c>
      <c r="O313" t="str">
        <f t="shared" si="14"/>
        <v>Medium</v>
      </c>
      <c r="P313" t="str">
        <f>_xlfn.XLOOKUP(C313,customers!$A$2:$A$1001,customers!$I$2:$I$1001,,0)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_xlfn.XLOOKUP(D314,products!$A$2:$A$49,products!$B$2:$B$49,,0)</f>
        <v>Rob</v>
      </c>
      <c r="J314" t="str">
        <f>_xlfn.XLOOKUP(D314,products!$A$2:$A$49,products!$C$2:$C$49,,0)</f>
        <v>M</v>
      </c>
      <c r="K314" s="4">
        <f>_xlfn.XLOOKUP(D314,products!A$1:A$49,products!$D$1:$D$49,,0)</f>
        <v>0.5</v>
      </c>
      <c r="L314">
        <f>_xlfn.XLOOKUP(D314,products!A$1:A$49,products!$E$1:$E$49,,0)</f>
        <v>5.97</v>
      </c>
      <c r="M314">
        <f t="shared" si="12"/>
        <v>5.97</v>
      </c>
      <c r="N314" t="str">
        <f t="shared" si="13"/>
        <v>Robusta</v>
      </c>
      <c r="O314" t="str">
        <f t="shared" si="14"/>
        <v>Medium</v>
      </c>
      <c r="P314" t="str">
        <f>_xlfn.XLOOKUP(C314,customers!$A$2:$A$1001,customers!$I$2:$I$1001,,0)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_xlfn.XLOOKUP(D315,products!$A$2:$A$49,products!$B$2:$B$49,,0)</f>
        <v>Rob</v>
      </c>
      <c r="J315" t="str">
        <f>_xlfn.XLOOKUP(D315,products!$A$2:$A$49,products!$C$2:$C$49,,0)</f>
        <v>M</v>
      </c>
      <c r="K315" s="4">
        <f>_xlfn.XLOOKUP(D315,products!A$1:A$49,products!$D$1:$D$49,,0)</f>
        <v>1</v>
      </c>
      <c r="L315">
        <f>_xlfn.XLOOKUP(D315,products!A$1:A$49,products!$E$1:$E$49,,0)</f>
        <v>9.9499999999999993</v>
      </c>
      <c r="M315">
        <f t="shared" si="12"/>
        <v>29.849999999999998</v>
      </c>
      <c r="N315" t="str">
        <f t="shared" si="13"/>
        <v>Robusta</v>
      </c>
      <c r="O315" t="str">
        <f t="shared" si="14"/>
        <v>Medium</v>
      </c>
      <c r="P315" t="str">
        <f>_xlfn.XLOOKUP(C315,customers!$A$2:$A$1001,customers!$I$2:$I$1001,,0)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_xlfn.XLOOKUP(D316,products!$A$2:$A$49,products!$B$2:$B$49,,0)</f>
        <v>Rob</v>
      </c>
      <c r="J316" t="str">
        <f>_xlfn.XLOOKUP(D316,products!$A$2:$A$49,products!$C$2:$C$49,,0)</f>
        <v>D</v>
      </c>
      <c r="K316" s="4">
        <f>_xlfn.XLOOKUP(D316,products!A$1:A$49,products!$D$1:$D$49,,0)</f>
        <v>1</v>
      </c>
      <c r="L316">
        <f>_xlfn.XLOOKUP(D316,products!A$1:A$49,products!$E$1:$E$49,,0)</f>
        <v>8.9499999999999993</v>
      </c>
      <c r="M316">
        <f t="shared" si="12"/>
        <v>44.75</v>
      </c>
      <c r="N316" t="str">
        <f t="shared" si="13"/>
        <v>Robusta</v>
      </c>
      <c r="O316" t="str">
        <f t="shared" si="14"/>
        <v>Dark</v>
      </c>
      <c r="P316" t="str">
        <f>_xlfn.XLOOKUP(C316,customers!$A$2:$A$1001,customers!$I$2:$I$1001,,0)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_xlfn.XLOOKUP(D317,products!$A$2:$A$49,products!$B$2:$B$49,,0)</f>
        <v>Exc</v>
      </c>
      <c r="J317" t="str">
        <f>_xlfn.XLOOKUP(D317,products!$A$2:$A$49,products!$C$2:$C$49,,0)</f>
        <v>L</v>
      </c>
      <c r="K317" s="4">
        <f>_xlfn.XLOOKUP(D317,products!A$1:A$49,products!$D$1:$D$49,,0)</f>
        <v>2.5</v>
      </c>
      <c r="L317">
        <f>_xlfn.XLOOKUP(D317,products!A$1:A$49,products!$E$1:$E$49,,0)</f>
        <v>34.154999999999994</v>
      </c>
      <c r="M317">
        <f t="shared" si="12"/>
        <v>34.154999999999994</v>
      </c>
      <c r="N317" t="str">
        <f t="shared" si="13"/>
        <v>Excelsa</v>
      </c>
      <c r="O317" t="str">
        <f t="shared" si="14"/>
        <v>Light</v>
      </c>
      <c r="P317" t="str">
        <f>_xlfn.XLOOKUP(C317,customers!$A$2:$A$1001,customers!$I$2:$I$1001,,0)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_xlfn.XLOOKUP(D318,products!$A$2:$A$49,products!$B$2:$B$49,,0)</f>
        <v>Exc</v>
      </c>
      <c r="J318" t="str">
        <f>_xlfn.XLOOKUP(D318,products!$A$2:$A$49,products!$C$2:$C$49,,0)</f>
        <v>L</v>
      </c>
      <c r="K318" s="4">
        <f>_xlfn.XLOOKUP(D318,products!A$1:A$49,products!$D$1:$D$49,,0)</f>
        <v>2.5</v>
      </c>
      <c r="L318">
        <f>_xlfn.XLOOKUP(D318,products!A$1:A$49,products!$E$1:$E$49,,0)</f>
        <v>34.154999999999994</v>
      </c>
      <c r="M318">
        <f t="shared" si="12"/>
        <v>204.92999999999995</v>
      </c>
      <c r="N318" t="str">
        <f t="shared" si="13"/>
        <v>Excelsa</v>
      </c>
      <c r="O318" t="str">
        <f t="shared" si="14"/>
        <v>Light</v>
      </c>
      <c r="P318" t="str">
        <f>_xlfn.XLOOKUP(C318,customers!$A$2:$A$1001,customers!$I$2:$I$1001,,0)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_xlfn.XLOOKUP(D319,products!$A$2:$A$49,products!$B$2:$B$49,,0)</f>
        <v>Exc</v>
      </c>
      <c r="J319" t="str">
        <f>_xlfn.XLOOKUP(D319,products!$A$2:$A$49,products!$C$2:$C$49,,0)</f>
        <v>D</v>
      </c>
      <c r="K319" s="4">
        <f>_xlfn.XLOOKUP(D319,products!A$1:A$49,products!$D$1:$D$49,,0)</f>
        <v>0.5</v>
      </c>
      <c r="L319">
        <f>_xlfn.XLOOKUP(D319,products!A$1:A$49,products!$E$1:$E$49,,0)</f>
        <v>7.29</v>
      </c>
      <c r="M319">
        <f t="shared" si="12"/>
        <v>21.87</v>
      </c>
      <c r="N319" t="str">
        <f t="shared" si="13"/>
        <v>Excelsa</v>
      </c>
      <c r="O319" t="str">
        <f t="shared" si="14"/>
        <v>Dark</v>
      </c>
      <c r="P319" t="str">
        <f>_xlfn.XLOOKUP(C319,customers!$A$2:$A$1001,customers!$I$2:$I$1001,,0)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_xlfn.XLOOKUP(D320,products!$A$2:$A$49,products!$B$2:$B$49,,0)</f>
        <v>Ara</v>
      </c>
      <c r="J320" t="str">
        <f>_xlfn.XLOOKUP(D320,products!$A$2:$A$49,products!$C$2:$C$49,,0)</f>
        <v>M</v>
      </c>
      <c r="K320" s="4">
        <f>_xlfn.XLOOKUP(D320,products!A$1:A$49,products!$D$1:$D$49,,0)</f>
        <v>2.5</v>
      </c>
      <c r="L320">
        <f>_xlfn.XLOOKUP(D320,products!A$1:A$49,products!$E$1:$E$49,,0)</f>
        <v>25.874999999999996</v>
      </c>
      <c r="M320">
        <f t="shared" si="12"/>
        <v>51.749999999999993</v>
      </c>
      <c r="N320" t="str">
        <f t="shared" si="13"/>
        <v>Arabica</v>
      </c>
      <c r="O320" t="str">
        <f t="shared" si="14"/>
        <v>Medium</v>
      </c>
      <c r="P320" t="str">
        <f>_xlfn.XLOOKUP(C320,customers!$A$2:$A$1001,customers!$I$2:$I$1001,,0)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_xlfn.XLOOKUP(D321,products!$A$2:$A$49,products!$B$2:$B$49,,0)</f>
        <v>Exc</v>
      </c>
      <c r="J321" t="str">
        <f>_xlfn.XLOOKUP(D321,products!$A$2:$A$49,products!$C$2:$C$49,,0)</f>
        <v>M</v>
      </c>
      <c r="K321" s="4">
        <f>_xlfn.XLOOKUP(D321,products!A$1:A$49,products!$D$1:$D$49,,0)</f>
        <v>0.2</v>
      </c>
      <c r="L321">
        <f>_xlfn.XLOOKUP(D321,products!A$1:A$49,products!$E$1:$E$49,,0)</f>
        <v>4.125</v>
      </c>
      <c r="M321">
        <f t="shared" si="12"/>
        <v>8.25</v>
      </c>
      <c r="N321" t="str">
        <f t="shared" si="13"/>
        <v>Excelsa</v>
      </c>
      <c r="O321" t="str">
        <f t="shared" si="14"/>
        <v>Medium</v>
      </c>
      <c r="P321" t="str">
        <f>_xlfn.XLOOKUP(C321,customers!$A$2:$A$1001,customers!$I$2:$I$1001,,0)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_xlfn.XLOOKUP(D322,products!$A$2:$A$49,products!$B$2:$B$49,,0)</f>
        <v>Ara</v>
      </c>
      <c r="J322" t="str">
        <f>_xlfn.XLOOKUP(D322,products!$A$2:$A$49,products!$C$2:$C$49,,0)</f>
        <v>L</v>
      </c>
      <c r="K322" s="4">
        <f>_xlfn.XLOOKUP(D322,products!A$1:A$49,products!$D$1:$D$49,,0)</f>
        <v>0.2</v>
      </c>
      <c r="L322">
        <f>_xlfn.XLOOKUP(D322,products!A$1:A$49,products!$E$1:$E$49,,0)</f>
        <v>3.8849999999999998</v>
      </c>
      <c r="M322">
        <f t="shared" si="12"/>
        <v>19.424999999999997</v>
      </c>
      <c r="N322" t="str">
        <f t="shared" si="13"/>
        <v>Arabica</v>
      </c>
      <c r="O322" t="str">
        <f t="shared" si="14"/>
        <v>Light</v>
      </c>
      <c r="P322" t="str">
        <f>_xlfn.XLOOKUP(C322,customers!$A$2:$A$1001,customers!$I$2:$I$1001,,0)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_xlfn.XLOOKUP(D323,products!$A$2:$A$49,products!$B$2:$B$49,,0)</f>
        <v>Ara</v>
      </c>
      <c r="J323" t="str">
        <f>_xlfn.XLOOKUP(D323,products!$A$2:$A$49,products!$C$2:$C$49,,0)</f>
        <v>M</v>
      </c>
      <c r="K323" s="4">
        <f>_xlfn.XLOOKUP(D323,products!A$1:A$49,products!$D$1:$D$49,,0)</f>
        <v>0.2</v>
      </c>
      <c r="L323">
        <f>_xlfn.XLOOKUP(D323,products!A$1:A$49,products!$E$1:$E$49,,0)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_xlfn.XLOOKUP(D324,products!$A$2:$A$49,products!$B$2:$B$49,,0)</f>
        <v>Lib</v>
      </c>
      <c r="J324" t="str">
        <f>_xlfn.XLOOKUP(D324,products!$A$2:$A$49,products!$C$2:$C$49,,0)</f>
        <v>D</v>
      </c>
      <c r="K324" s="4">
        <f>_xlfn.XLOOKUP(D324,products!A$1:A$49,products!$D$1:$D$49,,0)</f>
        <v>0.5</v>
      </c>
      <c r="L324">
        <f>_xlfn.XLOOKUP(D324,products!A$1:A$49,products!$E$1:$E$49,,0)</f>
        <v>7.77</v>
      </c>
      <c r="M324">
        <f t="shared" si="15"/>
        <v>23.31</v>
      </c>
      <c r="N324" t="str">
        <f t="shared" si="16"/>
        <v>Liberica</v>
      </c>
      <c r="O324" t="str">
        <f t="shared" si="17"/>
        <v>Dark</v>
      </c>
      <c r="P324" t="str">
        <f>_xlfn.XLOOKUP(C324,customers!$A$2:$A$1001,customers!$I$2:$I$1001,,0)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_xlfn.XLOOKUP(D325,products!$A$2:$A$49,products!$B$2:$B$49,,0)</f>
        <v>Exc</v>
      </c>
      <c r="J325" t="str">
        <f>_xlfn.XLOOKUP(D325,products!$A$2:$A$49,products!$C$2:$C$49,,0)</f>
        <v>D</v>
      </c>
      <c r="K325" s="4">
        <f>_xlfn.XLOOKUP(D325,products!A$1:A$49,products!$D$1:$D$49,,0)</f>
        <v>0.2</v>
      </c>
      <c r="L325">
        <f>_xlfn.XLOOKUP(D325,products!A$1:A$49,products!$E$1:$E$49,,0)</f>
        <v>3.645</v>
      </c>
      <c r="M325">
        <f t="shared" si="15"/>
        <v>18.225000000000001</v>
      </c>
      <c r="N325" t="str">
        <f t="shared" si="16"/>
        <v>Excelsa</v>
      </c>
      <c r="O325" t="str">
        <f t="shared" si="17"/>
        <v>Dark</v>
      </c>
      <c r="P325" t="str">
        <f>_xlfn.XLOOKUP(C325,customers!$A$2:$A$1001,customers!$I$2:$I$1001,,0)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_xlfn.XLOOKUP(D326,products!$A$2:$A$49,products!$B$2:$B$49,,0)</f>
        <v>Exc</v>
      </c>
      <c r="J326" t="str">
        <f>_xlfn.XLOOKUP(D326,products!$A$2:$A$49,products!$C$2:$C$49,,0)</f>
        <v>M</v>
      </c>
      <c r="K326" s="4">
        <f>_xlfn.XLOOKUP(D326,products!A$1:A$49,products!$D$1:$D$49,,0)</f>
        <v>1</v>
      </c>
      <c r="L326">
        <f>_xlfn.XLOOKUP(D326,products!A$1:A$49,products!$E$1:$E$49,,0)</f>
        <v>13.75</v>
      </c>
      <c r="M326">
        <f t="shared" si="15"/>
        <v>13.75</v>
      </c>
      <c r="N326" t="str">
        <f t="shared" si="16"/>
        <v>Excelsa</v>
      </c>
      <c r="O326" t="str">
        <f t="shared" si="17"/>
        <v>Medium</v>
      </c>
      <c r="P326" t="str">
        <f>_xlfn.XLOOKUP(C326,customers!$A$2:$A$1001,customers!$I$2:$I$1001,,0)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_xlfn.XLOOKUP(D327,products!$A$2:$A$49,products!$B$2:$B$49,,0)</f>
        <v>Ara</v>
      </c>
      <c r="J327" t="str">
        <f>_xlfn.XLOOKUP(D327,products!$A$2:$A$49,products!$C$2:$C$49,,0)</f>
        <v>L</v>
      </c>
      <c r="K327" s="4">
        <f>_xlfn.XLOOKUP(D327,products!A$1:A$49,products!$D$1:$D$49,,0)</f>
        <v>2.5</v>
      </c>
      <c r="L327">
        <f>_xlfn.XLOOKUP(D327,products!A$1:A$49,products!$E$1:$E$49,,0)</f>
        <v>29.784999999999997</v>
      </c>
      <c r="M327">
        <f t="shared" si="15"/>
        <v>29.784999999999997</v>
      </c>
      <c r="N327" t="str">
        <f t="shared" si="16"/>
        <v>Arabica</v>
      </c>
      <c r="O327" t="str">
        <f t="shared" si="17"/>
        <v>Light</v>
      </c>
      <c r="P327" t="str">
        <f>_xlfn.XLOOKUP(C327,customers!$A$2:$A$1001,customers!$I$2:$I$1001,,0)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_xlfn.XLOOKUP(D328,products!$A$2:$A$49,products!$B$2:$B$49,,0)</f>
        <v>Rob</v>
      </c>
      <c r="J328" t="str">
        <f>_xlfn.XLOOKUP(D328,products!$A$2:$A$49,products!$C$2:$C$49,,0)</f>
        <v>D</v>
      </c>
      <c r="K328" s="4">
        <f>_xlfn.XLOOKUP(D328,products!A$1:A$49,products!$D$1:$D$49,,0)</f>
        <v>1</v>
      </c>
      <c r="L328">
        <f>_xlfn.XLOOKUP(D328,products!A$1:A$49,products!$E$1:$E$49,,0)</f>
        <v>8.9499999999999993</v>
      </c>
      <c r="M328">
        <f t="shared" si="15"/>
        <v>44.75</v>
      </c>
      <c r="N328" t="str">
        <f t="shared" si="16"/>
        <v>Robusta</v>
      </c>
      <c r="O328" t="str">
        <f t="shared" si="17"/>
        <v>Dark</v>
      </c>
      <c r="P328" t="str">
        <f>_xlfn.XLOOKUP(C328,customers!$A$2:$A$1001,customers!$I$2:$I$1001,,0)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_xlfn.XLOOKUP(D329,products!$A$2:$A$49,products!$B$2:$B$49,,0)</f>
        <v>Rob</v>
      </c>
      <c r="J329" t="str">
        <f>_xlfn.XLOOKUP(D329,products!$A$2:$A$49,products!$C$2:$C$49,,0)</f>
        <v>D</v>
      </c>
      <c r="K329" s="4">
        <f>_xlfn.XLOOKUP(D329,products!A$1:A$49,products!$D$1:$D$49,,0)</f>
        <v>1</v>
      </c>
      <c r="L329">
        <f>_xlfn.XLOOKUP(D329,products!A$1:A$49,products!$E$1:$E$49,,0)</f>
        <v>8.9499999999999993</v>
      </c>
      <c r="M329">
        <f t="shared" si="15"/>
        <v>44.75</v>
      </c>
      <c r="N329" t="str">
        <f t="shared" si="16"/>
        <v>Robusta</v>
      </c>
      <c r="O329" t="str">
        <f t="shared" si="17"/>
        <v>Dark</v>
      </c>
      <c r="P329" t="str">
        <f>_xlfn.XLOOKUP(C329,customers!$A$2:$A$1001,customers!$I$2:$I$1001,,0)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_xlfn.XLOOKUP(D330,products!$A$2:$A$49,products!$B$2:$B$49,,0)</f>
        <v>Lib</v>
      </c>
      <c r="J330" t="str">
        <f>_xlfn.XLOOKUP(D330,products!$A$2:$A$49,products!$C$2:$C$49,,0)</f>
        <v>L</v>
      </c>
      <c r="K330" s="4">
        <f>_xlfn.XLOOKUP(D330,products!A$1:A$49,products!$D$1:$D$49,,0)</f>
        <v>0.5</v>
      </c>
      <c r="L330">
        <f>_xlfn.XLOOKUP(D330,products!A$1:A$49,products!$E$1:$E$49,,0)</f>
        <v>9.51</v>
      </c>
      <c r="M330">
        <f t="shared" si="15"/>
        <v>38.04</v>
      </c>
      <c r="N330" t="str">
        <f t="shared" si="16"/>
        <v>Liberica</v>
      </c>
      <c r="O330" t="str">
        <f t="shared" si="17"/>
        <v>Light</v>
      </c>
      <c r="P330" t="str">
        <f>_xlfn.XLOOKUP(C330,customers!$A$2:$A$1001,customers!$I$2:$I$1001,,0)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_xlfn.XLOOKUP(D331,products!$A$2:$A$49,products!$B$2:$B$49,,0)</f>
        <v>Rob</v>
      </c>
      <c r="J331" t="str">
        <f>_xlfn.XLOOKUP(D331,products!$A$2:$A$49,products!$C$2:$C$49,,0)</f>
        <v>D</v>
      </c>
      <c r="K331" s="4">
        <f>_xlfn.XLOOKUP(D331,products!A$1:A$49,products!$D$1:$D$49,,0)</f>
        <v>0.5</v>
      </c>
      <c r="L331">
        <f>_xlfn.XLOOKUP(D331,products!A$1:A$49,products!$E$1:$E$49,,0)</f>
        <v>5.3699999999999992</v>
      </c>
      <c r="M331">
        <f t="shared" si="15"/>
        <v>21.479999999999997</v>
      </c>
      <c r="N331" t="str">
        <f t="shared" si="16"/>
        <v>Robusta</v>
      </c>
      <c r="O331" t="str">
        <f t="shared" si="17"/>
        <v>Dark</v>
      </c>
      <c r="P331" t="str">
        <f>_xlfn.XLOOKUP(C331,customers!$A$2:$A$1001,customers!$I$2:$I$1001,,0)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_xlfn.XLOOKUP(D332,products!$A$2:$A$49,products!$B$2:$B$49,,0)</f>
        <v>Rob</v>
      </c>
      <c r="J332" t="str">
        <f>_xlfn.XLOOKUP(D332,products!$A$2:$A$49,products!$C$2:$C$49,,0)</f>
        <v>D</v>
      </c>
      <c r="K332" s="4">
        <f>_xlfn.XLOOKUP(D332,products!A$1:A$49,products!$D$1:$D$49,,0)</f>
        <v>0.5</v>
      </c>
      <c r="L332">
        <f>_xlfn.XLOOKUP(D332,products!A$1:A$49,products!$E$1:$E$49,,0)</f>
        <v>5.3699999999999992</v>
      </c>
      <c r="M332">
        <f t="shared" si="15"/>
        <v>16.11</v>
      </c>
      <c r="N332" t="str">
        <f t="shared" si="16"/>
        <v>Robusta</v>
      </c>
      <c r="O332" t="str">
        <f t="shared" si="17"/>
        <v>Dark</v>
      </c>
      <c r="P332" t="str">
        <f>_xlfn.XLOOKUP(C332,customers!$A$2:$A$1001,customers!$I$2:$I$1001,,0)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_xlfn.XLOOKUP(D333,products!$A$2:$A$49,products!$B$2:$B$49,,0)</f>
        <v>Rob</v>
      </c>
      <c r="J333" t="str">
        <f>_xlfn.XLOOKUP(D333,products!$A$2:$A$49,products!$C$2:$C$49,,0)</f>
        <v>M</v>
      </c>
      <c r="K333" s="4">
        <f>_xlfn.XLOOKUP(D333,products!A$1:A$49,products!$D$1:$D$49,,0)</f>
        <v>2.5</v>
      </c>
      <c r="L333">
        <f>_xlfn.XLOOKUP(D333,products!A$1:A$49,products!$E$1:$E$49,,0)</f>
        <v>22.884999999999998</v>
      </c>
      <c r="M333">
        <f t="shared" si="15"/>
        <v>22.884999999999998</v>
      </c>
      <c r="N333" t="str">
        <f t="shared" si="16"/>
        <v>Robusta</v>
      </c>
      <c r="O333" t="str">
        <f t="shared" si="17"/>
        <v>Medium</v>
      </c>
      <c r="P333" t="str">
        <f>_xlfn.XLOOKUP(C333,customers!$A$2:$A$1001,customers!$I$2:$I$1001,,0)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_xlfn.XLOOKUP(D334,products!$A$2:$A$49,products!$B$2:$B$49,,0)</f>
        <v>Ara</v>
      </c>
      <c r="J334" t="str">
        <f>_xlfn.XLOOKUP(D334,products!$A$2:$A$49,products!$C$2:$C$49,,0)</f>
        <v>D</v>
      </c>
      <c r="K334" s="4">
        <f>_xlfn.XLOOKUP(D334,products!A$1:A$49,products!$D$1:$D$49,,0)</f>
        <v>0.5</v>
      </c>
      <c r="L334">
        <f>_xlfn.XLOOKUP(D334,products!A$1:A$49,products!$E$1:$E$49,,0)</f>
        <v>5.97</v>
      </c>
      <c r="M334">
        <f t="shared" si="15"/>
        <v>17.91</v>
      </c>
      <c r="N334" t="str">
        <f t="shared" si="16"/>
        <v>Arabica</v>
      </c>
      <c r="O334" t="str">
        <f t="shared" si="17"/>
        <v>Dark</v>
      </c>
      <c r="P334" t="str">
        <f>_xlfn.XLOOKUP(C334,customers!$A$2:$A$1001,customers!$I$2:$I$1001,,0)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_xlfn.XLOOKUP(D335,products!$A$2:$A$49,products!$B$2:$B$49,,0)</f>
        <v>Rob</v>
      </c>
      <c r="J335" t="str">
        <f>_xlfn.XLOOKUP(D335,products!$A$2:$A$49,products!$C$2:$C$49,,0)</f>
        <v>M</v>
      </c>
      <c r="K335" s="4">
        <f>_xlfn.XLOOKUP(D335,products!A$1:A$49,products!$D$1:$D$49,,0)</f>
        <v>0.5</v>
      </c>
      <c r="L335">
        <f>_xlfn.XLOOKUP(D335,products!A$1:A$49,products!$E$1:$E$49,,0)</f>
        <v>5.97</v>
      </c>
      <c r="M335">
        <f t="shared" si="15"/>
        <v>23.88</v>
      </c>
      <c r="N335" t="str">
        <f t="shared" si="16"/>
        <v>Robusta</v>
      </c>
      <c r="O335" t="str">
        <f t="shared" si="17"/>
        <v>Medium</v>
      </c>
      <c r="P335" t="str">
        <f>_xlfn.XLOOKUP(C335,customers!$A$2:$A$1001,customers!$I$2:$I$1001,,0)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_xlfn.XLOOKUP(D336,products!$A$2:$A$49,products!$B$2:$B$49,,0)</f>
        <v>Rob</v>
      </c>
      <c r="J336" t="str">
        <f>_xlfn.XLOOKUP(D336,products!$A$2:$A$49,products!$C$2:$C$49,,0)</f>
        <v>L</v>
      </c>
      <c r="K336" s="4">
        <f>_xlfn.XLOOKUP(D336,products!A$1:A$49,products!$D$1:$D$49,,0)</f>
        <v>1</v>
      </c>
      <c r="L336">
        <f>_xlfn.XLOOKUP(D336,products!A$1:A$49,products!$E$1:$E$49,,0)</f>
        <v>11.95</v>
      </c>
      <c r="M336">
        <f t="shared" si="15"/>
        <v>59.75</v>
      </c>
      <c r="N336" t="str">
        <f t="shared" si="16"/>
        <v>Robusta</v>
      </c>
      <c r="O336" t="str">
        <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_xlfn.XLOOKUP(D337,products!$A$2:$A$49,products!$B$2:$B$49,,0)</f>
        <v>Lib</v>
      </c>
      <c r="J337" t="str">
        <f>_xlfn.XLOOKUP(D337,products!$A$2:$A$49,products!$C$2:$C$49,,0)</f>
        <v>L</v>
      </c>
      <c r="K337" s="4">
        <f>_xlfn.XLOOKUP(D337,products!A$1:A$49,products!$D$1:$D$49,,0)</f>
        <v>0.2</v>
      </c>
      <c r="L337">
        <f>_xlfn.XLOOKUP(D337,products!A$1:A$49,products!$E$1:$E$49,,0)</f>
        <v>4.7549999999999999</v>
      </c>
      <c r="M337">
        <f t="shared" si="15"/>
        <v>28.53</v>
      </c>
      <c r="N337" t="str">
        <f t="shared" si="16"/>
        <v>Liberica</v>
      </c>
      <c r="O337" t="str">
        <f t="shared" si="17"/>
        <v>Light</v>
      </c>
      <c r="P337" t="str">
        <f>_xlfn.XLOOKUP(C337,customers!$A$2:$A$1001,customers!$I$2:$I$1001,,0)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_xlfn.XLOOKUP(D338,products!$A$2:$A$49,products!$B$2:$B$49,,0)</f>
        <v>Ara</v>
      </c>
      <c r="J338" t="str">
        <f>_xlfn.XLOOKUP(D338,products!$A$2:$A$49,products!$C$2:$C$49,,0)</f>
        <v>M</v>
      </c>
      <c r="K338" s="4">
        <f>_xlfn.XLOOKUP(D338,products!A$1:A$49,products!$D$1:$D$49,,0)</f>
        <v>1</v>
      </c>
      <c r="L338">
        <f>_xlfn.XLOOKUP(D338,products!A$1:A$49,products!$E$1:$E$49,,0)</f>
        <v>11.25</v>
      </c>
      <c r="M338">
        <f t="shared" si="15"/>
        <v>45</v>
      </c>
      <c r="N338" t="str">
        <f t="shared" si="16"/>
        <v>Arabica</v>
      </c>
      <c r="O338" t="str">
        <f t="shared" si="17"/>
        <v>Medium</v>
      </c>
      <c r="P338" t="str">
        <f>_xlfn.XLOOKUP(C338,customers!$A$2:$A$1001,customers!$I$2:$I$1001,,0)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_xlfn.XLOOKUP(D339,products!$A$2:$A$49,products!$B$2:$B$49,,0)</f>
        <v>Exc</v>
      </c>
      <c r="J339" t="str">
        <f>_xlfn.XLOOKUP(D339,products!$A$2:$A$49,products!$C$2:$C$49,,0)</f>
        <v>D</v>
      </c>
      <c r="K339" s="4">
        <f>_xlfn.XLOOKUP(D339,products!A$1:A$49,products!$D$1:$D$49,,0)</f>
        <v>2.5</v>
      </c>
      <c r="L339">
        <f>_xlfn.XLOOKUP(D339,products!A$1:A$49,products!$E$1:$E$49,,0)</f>
        <v>27.945</v>
      </c>
      <c r="M339">
        <f t="shared" si="15"/>
        <v>55.89</v>
      </c>
      <c r="N339" t="str">
        <f t="shared" si="16"/>
        <v>Excelsa</v>
      </c>
      <c r="O339" t="str">
        <f t="shared" si="17"/>
        <v>Dark</v>
      </c>
      <c r="P339" t="str">
        <f>_xlfn.XLOOKUP(C339,customers!$A$2:$A$1001,customers!$I$2:$I$1001,,0)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_xlfn.XLOOKUP(D340,products!$A$2:$A$49,products!$B$2:$B$49,,0)</f>
        <v>Exc</v>
      </c>
      <c r="J340" t="str">
        <f>_xlfn.XLOOKUP(D340,products!$A$2:$A$49,products!$C$2:$C$49,,0)</f>
        <v>L</v>
      </c>
      <c r="K340" s="4">
        <f>_xlfn.XLOOKUP(D340,products!A$1:A$49,products!$D$1:$D$49,,0)</f>
        <v>1</v>
      </c>
      <c r="L340">
        <f>_xlfn.XLOOKUP(D340,products!A$1:A$49,products!$E$1:$E$49,,0)</f>
        <v>14.85</v>
      </c>
      <c r="M340">
        <f t="shared" si="15"/>
        <v>59.4</v>
      </c>
      <c r="N340" t="str">
        <f t="shared" si="16"/>
        <v>Excelsa</v>
      </c>
      <c r="O340" t="str">
        <f t="shared" si="17"/>
        <v>Light</v>
      </c>
      <c r="P340" t="str">
        <f>_xlfn.XLOOKUP(C340,customers!$A$2:$A$1001,customers!$I$2:$I$1001,,0)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_xlfn.XLOOKUP(D341,products!$A$2:$A$49,products!$B$2:$B$49,,0)</f>
        <v>Exc</v>
      </c>
      <c r="J341" t="str">
        <f>_xlfn.XLOOKUP(D341,products!$A$2:$A$49,products!$C$2:$C$49,,0)</f>
        <v>D</v>
      </c>
      <c r="K341" s="4">
        <f>_xlfn.XLOOKUP(D341,products!A$1:A$49,products!$D$1:$D$49,,0)</f>
        <v>0.2</v>
      </c>
      <c r="L341">
        <f>_xlfn.XLOOKUP(D341,products!A$1:A$49,products!$E$1:$E$49,,0)</f>
        <v>3.645</v>
      </c>
      <c r="M341">
        <f t="shared" si="15"/>
        <v>7.29</v>
      </c>
      <c r="N341" t="str">
        <f t="shared" si="16"/>
        <v>Excelsa</v>
      </c>
      <c r="O341" t="str">
        <f t="shared" si="17"/>
        <v>Dark</v>
      </c>
      <c r="P341" t="str">
        <f>_xlfn.XLOOKUP(C341,customers!$A$2:$A$1001,customers!$I$2:$I$1001,,0)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_xlfn.XLOOKUP(D342,products!$A$2:$A$49,products!$B$2:$B$49,,0)</f>
        <v>Exc</v>
      </c>
      <c r="J342" t="str">
        <f>_xlfn.XLOOKUP(D342,products!$A$2:$A$49,products!$C$2:$C$49,,0)</f>
        <v>D</v>
      </c>
      <c r="K342" s="4">
        <f>_xlfn.XLOOKUP(D342,products!A$1:A$49,products!$D$1:$D$49,,0)</f>
        <v>0.5</v>
      </c>
      <c r="L342">
        <f>_xlfn.XLOOKUP(D342,products!A$1:A$49,products!$E$1:$E$49,,0)</f>
        <v>7.29</v>
      </c>
      <c r="M342">
        <f t="shared" si="15"/>
        <v>7.29</v>
      </c>
      <c r="N342" t="str">
        <f t="shared" si="16"/>
        <v>Excelsa</v>
      </c>
      <c r="O342" t="str">
        <f t="shared" si="17"/>
        <v>Dark</v>
      </c>
      <c r="P342" t="str">
        <f>_xlfn.XLOOKUP(C342,customers!$A$2:$A$1001,customers!$I$2:$I$1001,,0)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_xlfn.XLOOKUP(D343,products!$A$2:$A$49,products!$B$2:$B$49,,0)</f>
        <v>Exc</v>
      </c>
      <c r="J343" t="str">
        <f>_xlfn.XLOOKUP(D343,products!$A$2:$A$49,products!$C$2:$C$49,,0)</f>
        <v>L</v>
      </c>
      <c r="K343" s="4">
        <f>_xlfn.XLOOKUP(D343,products!A$1:A$49,products!$D$1:$D$49,,0)</f>
        <v>0.5</v>
      </c>
      <c r="L343">
        <f>_xlfn.XLOOKUP(D343,products!A$1:A$49,products!$E$1:$E$49,,0)</f>
        <v>8.91</v>
      </c>
      <c r="M343">
        <f t="shared" si="15"/>
        <v>17.82</v>
      </c>
      <c r="N343" t="str">
        <f t="shared" si="16"/>
        <v>Excelsa</v>
      </c>
      <c r="O343" t="str">
        <f t="shared" si="17"/>
        <v>Light</v>
      </c>
      <c r="P343" t="str">
        <f>_xlfn.XLOOKUP(C343,customers!$A$2:$A$1001,customers!$I$2:$I$1001,,0)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_xlfn.XLOOKUP(D344,products!$A$2:$A$49,products!$B$2:$B$49,,0)</f>
        <v>Lib</v>
      </c>
      <c r="J344" t="str">
        <f>_xlfn.XLOOKUP(D344,products!$A$2:$A$49,products!$C$2:$C$49,,0)</f>
        <v>D</v>
      </c>
      <c r="K344" s="4">
        <f>_xlfn.XLOOKUP(D344,products!A$1:A$49,products!$D$1:$D$49,,0)</f>
        <v>0.5</v>
      </c>
      <c r="L344">
        <f>_xlfn.XLOOKUP(D344,products!A$1:A$49,products!$E$1:$E$49,,0)</f>
        <v>7.77</v>
      </c>
      <c r="M344">
        <f t="shared" si="15"/>
        <v>38.849999999999994</v>
      </c>
      <c r="N344" t="str">
        <f t="shared" si="16"/>
        <v>Liberica</v>
      </c>
      <c r="O344" t="str">
        <f t="shared" si="17"/>
        <v>Dark</v>
      </c>
      <c r="P344" t="str">
        <f>_xlfn.XLOOKUP(C344,customers!$A$2:$A$1001,customers!$I$2:$I$1001,,0)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_xlfn.XLOOKUP(D345,products!$A$2:$A$49,products!$B$2:$B$49,,0)</f>
        <v>Rob</v>
      </c>
      <c r="J345" t="str">
        <f>_xlfn.XLOOKUP(D345,products!$A$2:$A$49,products!$C$2:$C$49,,0)</f>
        <v>D</v>
      </c>
      <c r="K345" s="4">
        <f>_xlfn.XLOOKUP(D345,products!A$1:A$49,products!$D$1:$D$49,,0)</f>
        <v>0.5</v>
      </c>
      <c r="L345">
        <f>_xlfn.XLOOKUP(D345,products!A$1:A$49,products!$E$1:$E$49,,0)</f>
        <v>5.3699999999999992</v>
      </c>
      <c r="M345">
        <f t="shared" si="15"/>
        <v>32.22</v>
      </c>
      <c r="N345" t="str">
        <f t="shared" si="16"/>
        <v>Robusta</v>
      </c>
      <c r="O345" t="str">
        <f t="shared" si="17"/>
        <v>Dark</v>
      </c>
      <c r="P345" t="str">
        <f>_xlfn.XLOOKUP(C345,customers!$A$2:$A$1001,customers!$I$2:$I$1001,,0)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_xlfn.XLOOKUP(D346,products!$A$2:$A$49,products!$B$2:$B$49,,0)</f>
        <v>Rob</v>
      </c>
      <c r="J346" t="str">
        <f>_xlfn.XLOOKUP(D346,products!$A$2:$A$49,products!$C$2:$C$49,,0)</f>
        <v>M</v>
      </c>
      <c r="K346" s="4">
        <f>_xlfn.XLOOKUP(D346,products!A$1:A$49,products!$D$1:$D$49,,0)</f>
        <v>1</v>
      </c>
      <c r="L346">
        <f>_xlfn.XLOOKUP(D346,products!A$1:A$49,products!$E$1:$E$49,,0)</f>
        <v>9.9499999999999993</v>
      </c>
      <c r="M346">
        <f t="shared" si="15"/>
        <v>19.899999999999999</v>
      </c>
      <c r="N346" t="str">
        <f t="shared" si="16"/>
        <v>Robusta</v>
      </c>
      <c r="O346" t="str">
        <f t="shared" si="17"/>
        <v>Medium</v>
      </c>
      <c r="P346" t="str">
        <f>_xlfn.XLOOKUP(C346,customers!$A$2:$A$1001,customers!$I$2:$I$1001,,0)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_xlfn.XLOOKUP(D347,products!$A$2:$A$49,products!$B$2:$B$49,,0)</f>
        <v>Rob</v>
      </c>
      <c r="J347" t="str">
        <f>_xlfn.XLOOKUP(D347,products!$A$2:$A$49,products!$C$2:$C$49,,0)</f>
        <v>L</v>
      </c>
      <c r="K347" s="4">
        <f>_xlfn.XLOOKUP(D347,products!A$1:A$49,products!$D$1:$D$49,,0)</f>
        <v>1</v>
      </c>
      <c r="L347">
        <f>_xlfn.XLOOKUP(D347,products!A$1:A$49,products!$E$1:$E$49,,0)</f>
        <v>11.95</v>
      </c>
      <c r="M347">
        <f t="shared" si="15"/>
        <v>59.75</v>
      </c>
      <c r="N347" t="str">
        <f t="shared" si="16"/>
        <v>Robusta</v>
      </c>
      <c r="O347" t="str">
        <f t="shared" si="17"/>
        <v>Light</v>
      </c>
      <c r="P347" t="str">
        <f>_xlfn.XLOOKUP(C347,customers!$A$2:$A$1001,customers!$I$2:$I$1001,,0)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_xlfn.XLOOKUP(D348,products!$A$2:$A$49,products!$B$2:$B$49,,0)</f>
        <v>Ara</v>
      </c>
      <c r="J348" t="str">
        <f>_xlfn.XLOOKUP(D348,products!$A$2:$A$49,products!$C$2:$C$49,,0)</f>
        <v>L</v>
      </c>
      <c r="K348" s="4">
        <f>_xlfn.XLOOKUP(D348,products!A$1:A$49,products!$D$1:$D$49,,0)</f>
        <v>0.5</v>
      </c>
      <c r="L348">
        <f>_xlfn.XLOOKUP(D348,products!A$1:A$49,products!$E$1:$E$49,,0)</f>
        <v>7.77</v>
      </c>
      <c r="M348">
        <f t="shared" si="15"/>
        <v>23.31</v>
      </c>
      <c r="N348" t="str">
        <f t="shared" si="16"/>
        <v>Arabica</v>
      </c>
      <c r="O348" t="str">
        <f t="shared" si="17"/>
        <v>Light</v>
      </c>
      <c r="P348" t="str">
        <f>_xlfn.XLOOKUP(C348,customers!$A$2:$A$1001,customers!$I$2:$I$1001,,0)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_xlfn.XLOOKUP(D349,products!$A$2:$A$49,products!$B$2:$B$49,,0)</f>
        <v>Lib</v>
      </c>
      <c r="J349" t="str">
        <f>_xlfn.XLOOKUP(D349,products!$A$2:$A$49,products!$C$2:$C$49,,0)</f>
        <v>M</v>
      </c>
      <c r="K349" s="4">
        <f>_xlfn.XLOOKUP(D349,products!A$1:A$49,products!$D$1:$D$49,,0)</f>
        <v>1</v>
      </c>
      <c r="L349">
        <f>_xlfn.XLOOKUP(D349,products!A$1:A$49,products!$E$1:$E$49,,0)</f>
        <v>14.55</v>
      </c>
      <c r="M349">
        <f t="shared" si="15"/>
        <v>43.650000000000006</v>
      </c>
      <c r="N349" t="str">
        <f t="shared" si="16"/>
        <v>Liberica</v>
      </c>
      <c r="O349" t="str">
        <f t="shared" si="17"/>
        <v>Medium</v>
      </c>
      <c r="P349" t="str">
        <f>_xlfn.XLOOKUP(C349,customers!$A$2:$A$1001,customers!$I$2:$I$1001,,0)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_xlfn.XLOOKUP(D350,products!$A$2:$A$49,products!$B$2:$B$49,,0)</f>
        <v>Exc</v>
      </c>
      <c r="J350" t="str">
        <f>_xlfn.XLOOKUP(D350,products!$A$2:$A$49,products!$C$2:$C$49,,0)</f>
        <v>L</v>
      </c>
      <c r="K350" s="4">
        <f>_xlfn.XLOOKUP(D350,products!A$1:A$49,products!$D$1:$D$49,,0)</f>
        <v>2.5</v>
      </c>
      <c r="L350">
        <f>_xlfn.XLOOKUP(D350,products!A$1:A$49,products!$E$1:$E$49,,0)</f>
        <v>34.154999999999994</v>
      </c>
      <c r="M350">
        <f t="shared" si="15"/>
        <v>204.92999999999995</v>
      </c>
      <c r="N350" t="str">
        <f t="shared" si="16"/>
        <v>Excelsa</v>
      </c>
      <c r="O350" t="str">
        <f t="shared" si="17"/>
        <v>Light</v>
      </c>
      <c r="P350" t="str">
        <f>_xlfn.XLOOKUP(C350,customers!$A$2:$A$1001,customers!$I$2:$I$1001,,0)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_xlfn.XLOOKUP(D351,products!$A$2:$A$49,products!$B$2:$B$49,,0)</f>
        <v>Rob</v>
      </c>
      <c r="J351" t="str">
        <f>_xlfn.XLOOKUP(D351,products!$A$2:$A$49,products!$C$2:$C$49,,0)</f>
        <v>L</v>
      </c>
      <c r="K351" s="4">
        <f>_xlfn.XLOOKUP(D351,products!A$1:A$49,products!$D$1:$D$49,,0)</f>
        <v>0.2</v>
      </c>
      <c r="L351">
        <f>_xlfn.XLOOKUP(D351,products!A$1:A$49,products!$E$1:$E$49,,0)</f>
        <v>3.5849999999999995</v>
      </c>
      <c r="M351">
        <f t="shared" si="15"/>
        <v>14.339999999999998</v>
      </c>
      <c r="N351" t="str">
        <f t="shared" si="16"/>
        <v>Robusta</v>
      </c>
      <c r="O351" t="str">
        <f t="shared" si="17"/>
        <v>Light</v>
      </c>
      <c r="P351" t="str">
        <f>_xlfn.XLOOKUP(C351,customers!$A$2:$A$1001,customers!$I$2:$I$1001,,0)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_xlfn.XLOOKUP(D352,products!$A$2:$A$49,products!$B$2:$B$49,,0)</f>
        <v>Ara</v>
      </c>
      <c r="J352" t="str">
        <f>_xlfn.XLOOKUP(D352,products!$A$2:$A$49,products!$C$2:$C$49,,0)</f>
        <v>D</v>
      </c>
      <c r="K352" s="4">
        <f>_xlfn.XLOOKUP(D352,products!A$1:A$49,products!$D$1:$D$49,,0)</f>
        <v>0.5</v>
      </c>
      <c r="L352">
        <f>_xlfn.XLOOKUP(D352,products!A$1:A$49,products!$E$1:$E$49,,0)</f>
        <v>5.97</v>
      </c>
      <c r="M352">
        <f t="shared" si="15"/>
        <v>23.88</v>
      </c>
      <c r="N352" t="str">
        <f t="shared" si="16"/>
        <v>Arabica</v>
      </c>
      <c r="O352" t="str">
        <f t="shared" si="17"/>
        <v>Dark</v>
      </c>
      <c r="P352" t="str">
        <f>_xlfn.XLOOKUP(C352,customers!$A$2:$A$1001,customers!$I$2:$I$1001,,0)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_xlfn.XLOOKUP(D353,products!$A$2:$A$49,products!$B$2:$B$49,,0)</f>
        <v>Ara</v>
      </c>
      <c r="J353" t="str">
        <f>_xlfn.XLOOKUP(D353,products!$A$2:$A$49,products!$C$2:$C$49,,0)</f>
        <v>M</v>
      </c>
      <c r="K353" s="4">
        <f>_xlfn.XLOOKUP(D353,products!A$1:A$49,products!$D$1:$D$49,,0)</f>
        <v>1</v>
      </c>
      <c r="L353">
        <f>_xlfn.XLOOKUP(D353,products!A$1:A$49,products!$E$1:$E$49,,0)</f>
        <v>11.25</v>
      </c>
      <c r="M353">
        <f t="shared" si="15"/>
        <v>22.5</v>
      </c>
      <c r="N353" t="str">
        <f t="shared" si="16"/>
        <v>Arabica</v>
      </c>
      <c r="O353" t="str">
        <f t="shared" si="17"/>
        <v>Medium</v>
      </c>
      <c r="P353" t="str">
        <f>_xlfn.XLOOKUP(C353,customers!$A$2:$A$1001,customers!$I$2:$I$1001,,0)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_xlfn.XLOOKUP(D354,products!$A$2:$A$49,products!$B$2:$B$49,,0)</f>
        <v>Exc</v>
      </c>
      <c r="J354" t="str">
        <f>_xlfn.XLOOKUP(D354,products!$A$2:$A$49,products!$C$2:$C$49,,0)</f>
        <v>D</v>
      </c>
      <c r="K354" s="4">
        <f>_xlfn.XLOOKUP(D354,products!A$1:A$49,products!$D$1:$D$49,,0)</f>
        <v>0.5</v>
      </c>
      <c r="L354">
        <f>_xlfn.XLOOKUP(D354,products!A$1:A$49,products!$E$1:$E$49,,0)</f>
        <v>7.29</v>
      </c>
      <c r="M354">
        <f t="shared" si="15"/>
        <v>36.450000000000003</v>
      </c>
      <c r="N354" t="str">
        <f t="shared" si="16"/>
        <v>Excelsa</v>
      </c>
      <c r="O354" t="str">
        <f t="shared" si="17"/>
        <v>Dark</v>
      </c>
      <c r="P354" t="str">
        <f>_xlfn.XLOOKUP(C354,customers!$A$2:$A$1001,customers!$I$2:$I$1001,,0)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_xlfn.XLOOKUP(D355,products!$A$2:$A$49,products!$B$2:$B$49,,0)</f>
        <v>Ara</v>
      </c>
      <c r="J355" t="str">
        <f>_xlfn.XLOOKUP(D355,products!$A$2:$A$49,products!$C$2:$C$49,,0)</f>
        <v>M</v>
      </c>
      <c r="K355" s="4">
        <f>_xlfn.XLOOKUP(D355,products!A$1:A$49,products!$D$1:$D$49,,0)</f>
        <v>0.5</v>
      </c>
      <c r="L355">
        <f>_xlfn.XLOOKUP(D355,products!A$1:A$49,products!$E$1:$E$49,,0)</f>
        <v>6.75</v>
      </c>
      <c r="M355">
        <f t="shared" si="15"/>
        <v>27</v>
      </c>
      <c r="N355" t="str">
        <f t="shared" si="16"/>
        <v>Arabica</v>
      </c>
      <c r="O355" t="str">
        <f t="shared" si="17"/>
        <v>Medium</v>
      </c>
      <c r="P355" t="str">
        <f>_xlfn.XLOOKUP(C355,customers!$A$2:$A$1001,customers!$I$2:$I$1001,,0)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_xlfn.XLOOKUP(D356,products!$A$2:$A$49,products!$B$2:$B$49,,0)</f>
        <v>Ara</v>
      </c>
      <c r="J356" t="str">
        <f>_xlfn.XLOOKUP(D356,products!$A$2:$A$49,products!$C$2:$C$49,,0)</f>
        <v>M</v>
      </c>
      <c r="K356" s="4">
        <f>_xlfn.XLOOKUP(D356,products!A$1:A$49,products!$D$1:$D$49,,0)</f>
        <v>2.5</v>
      </c>
      <c r="L356">
        <f>_xlfn.XLOOKUP(D356,products!A$1:A$49,products!$E$1:$E$49,,0)</f>
        <v>25.874999999999996</v>
      </c>
      <c r="M356">
        <f t="shared" si="15"/>
        <v>155.24999999999997</v>
      </c>
      <c r="N356" t="str">
        <f t="shared" si="16"/>
        <v>Arabica</v>
      </c>
      <c r="O356" t="str">
        <f t="shared" si="17"/>
        <v>Medium</v>
      </c>
      <c r="P356" t="str">
        <f>_xlfn.XLOOKUP(C356,customers!$A$2:$A$1001,customers!$I$2:$I$1001,,0)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_xlfn.XLOOKUP(D357,products!$A$2:$A$49,products!$B$2:$B$49,,0)</f>
        <v>Ara</v>
      </c>
      <c r="J357" t="str">
        <f>_xlfn.XLOOKUP(D357,products!$A$2:$A$49,products!$C$2:$C$49,,0)</f>
        <v>D</v>
      </c>
      <c r="K357" s="4">
        <f>_xlfn.XLOOKUP(D357,products!A$1:A$49,products!$D$1:$D$49,,0)</f>
        <v>2.5</v>
      </c>
      <c r="L357">
        <f>_xlfn.XLOOKUP(D357,products!A$1:A$49,products!$E$1:$E$49,,0)</f>
        <v>22.884999999999998</v>
      </c>
      <c r="M357">
        <f t="shared" si="15"/>
        <v>114.42499999999998</v>
      </c>
      <c r="N357" t="str">
        <f t="shared" si="16"/>
        <v>Arabica</v>
      </c>
      <c r="O357" t="str">
        <f t="shared" si="17"/>
        <v>Dark</v>
      </c>
      <c r="P357" t="str">
        <f>_xlfn.XLOOKUP(C357,customers!$A$2:$A$1001,customers!$I$2:$I$1001,,0)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_xlfn.XLOOKUP(D358,products!$A$2:$A$49,products!$B$2:$B$49,,0)</f>
        <v>Lib</v>
      </c>
      <c r="J358" t="str">
        <f>_xlfn.XLOOKUP(D358,products!$A$2:$A$49,products!$C$2:$C$49,,0)</f>
        <v>D</v>
      </c>
      <c r="K358" s="4">
        <f>_xlfn.XLOOKUP(D358,products!A$1:A$49,products!$D$1:$D$49,,0)</f>
        <v>1</v>
      </c>
      <c r="L358">
        <f>_xlfn.XLOOKUP(D358,products!A$1:A$49,products!$E$1:$E$49,,0)</f>
        <v>12.95</v>
      </c>
      <c r="M358">
        <f t="shared" si="15"/>
        <v>51.8</v>
      </c>
      <c r="N358" t="str">
        <f t="shared" si="16"/>
        <v>Liberica</v>
      </c>
      <c r="O358" t="str">
        <f t="shared" si="17"/>
        <v>Dark</v>
      </c>
      <c r="P358" t="str">
        <f>_xlfn.XLOOKUP(C358,customers!$A$2:$A$1001,customers!$I$2:$I$1001,,0)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_xlfn.XLOOKUP(D359,products!$A$2:$A$49,products!$B$2:$B$49,,0)</f>
        <v>Ara</v>
      </c>
      <c r="J359" t="str">
        <f>_xlfn.XLOOKUP(D359,products!$A$2:$A$49,products!$C$2:$C$49,,0)</f>
        <v>M</v>
      </c>
      <c r="K359" s="4">
        <f>_xlfn.XLOOKUP(D359,products!A$1:A$49,products!$D$1:$D$49,,0)</f>
        <v>2.5</v>
      </c>
      <c r="L359">
        <f>_xlfn.XLOOKUP(D359,products!A$1:A$49,products!$E$1:$E$49,,0)</f>
        <v>25.874999999999996</v>
      </c>
      <c r="M359">
        <f t="shared" si="15"/>
        <v>155.24999999999997</v>
      </c>
      <c r="N359" t="str">
        <f t="shared" si="16"/>
        <v>Arabica</v>
      </c>
      <c r="O359" t="str">
        <f t="shared" si="17"/>
        <v>Medium</v>
      </c>
      <c r="P359" t="str">
        <f>_xlfn.XLOOKUP(C359,customers!$A$2:$A$1001,customers!$I$2:$I$1001,,0)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_xlfn.XLOOKUP(D360,products!$A$2:$A$49,products!$B$2:$B$49,,0)</f>
        <v>Ara</v>
      </c>
      <c r="J360" t="str">
        <f>_xlfn.XLOOKUP(D360,products!$A$2:$A$49,products!$C$2:$C$49,,0)</f>
        <v>L</v>
      </c>
      <c r="K360" s="4">
        <f>_xlfn.XLOOKUP(D360,products!A$1:A$49,products!$D$1:$D$49,,0)</f>
        <v>2.5</v>
      </c>
      <c r="L360">
        <f>_xlfn.XLOOKUP(D360,products!A$1:A$49,products!$E$1:$E$49,,0)</f>
        <v>29.784999999999997</v>
      </c>
      <c r="M360">
        <f t="shared" si="15"/>
        <v>29.784999999999997</v>
      </c>
      <c r="N360" t="str">
        <f t="shared" si="16"/>
        <v>Arabica</v>
      </c>
      <c r="O360" t="str">
        <f t="shared" si="17"/>
        <v>Light</v>
      </c>
      <c r="P360" t="str">
        <f>_xlfn.XLOOKUP(C360,customers!$A$2:$A$1001,customers!$I$2:$I$1001,,0)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_xlfn.XLOOKUP(D361,products!$A$2:$A$49,products!$B$2:$B$49,,0)</f>
        <v>Rob</v>
      </c>
      <c r="J361" t="str">
        <f>_xlfn.XLOOKUP(D361,products!$A$2:$A$49,products!$C$2:$C$49,,0)</f>
        <v>L</v>
      </c>
      <c r="K361" s="4">
        <f>_xlfn.XLOOKUP(D361,products!A$1:A$49,products!$D$1:$D$49,,0)</f>
        <v>0.2</v>
      </c>
      <c r="L361">
        <f>_xlfn.XLOOKUP(D361,products!A$1:A$49,products!$E$1:$E$49,,0)</f>
        <v>3.5849999999999995</v>
      </c>
      <c r="M361">
        <f t="shared" si="15"/>
        <v>21.509999999999998</v>
      </c>
      <c r="N361" t="str">
        <f t="shared" si="16"/>
        <v>Robusta</v>
      </c>
      <c r="O361" t="str">
        <f t="shared" si="17"/>
        <v>Light</v>
      </c>
      <c r="P361" t="str">
        <f>_xlfn.XLOOKUP(C361,customers!$A$2:$A$1001,customers!$I$2:$I$1001,,0)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_xlfn.XLOOKUP(D362,products!$A$2:$A$49,products!$B$2:$B$49,,0)</f>
        <v>Rob</v>
      </c>
      <c r="J362" t="str">
        <f>_xlfn.XLOOKUP(D362,products!$A$2:$A$49,products!$C$2:$C$49,,0)</f>
        <v>D</v>
      </c>
      <c r="K362" s="4">
        <f>_xlfn.XLOOKUP(D362,products!A$1:A$49,products!$D$1:$D$49,,0)</f>
        <v>2.5</v>
      </c>
      <c r="L362">
        <f>_xlfn.XLOOKUP(D362,products!A$1:A$49,products!$E$1:$E$49,,0)</f>
        <v>20.584999999999997</v>
      </c>
      <c r="M362">
        <f t="shared" si="15"/>
        <v>41.169999999999995</v>
      </c>
      <c r="N362" t="str">
        <f t="shared" si="16"/>
        <v>Robusta</v>
      </c>
      <c r="O362" t="str">
        <f t="shared" si="17"/>
        <v>Dark</v>
      </c>
      <c r="P362" t="str">
        <f>_xlfn.XLOOKUP(C362,customers!$A$2:$A$1001,customers!$I$2:$I$1001,,0)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_xlfn.XLOOKUP(D363,products!$A$2:$A$49,products!$B$2:$B$49,,0)</f>
        <v>Rob</v>
      </c>
      <c r="J363" t="str">
        <f>_xlfn.XLOOKUP(D363,products!$A$2:$A$49,products!$C$2:$C$49,,0)</f>
        <v>M</v>
      </c>
      <c r="K363" s="4">
        <f>_xlfn.XLOOKUP(D363,products!A$1:A$49,products!$D$1:$D$49,,0)</f>
        <v>0.5</v>
      </c>
      <c r="L363">
        <f>_xlfn.XLOOKUP(D363,products!A$1:A$49,products!$E$1:$E$49,,0)</f>
        <v>5.97</v>
      </c>
      <c r="M363">
        <f t="shared" si="15"/>
        <v>5.97</v>
      </c>
      <c r="N363" t="str">
        <f t="shared" si="16"/>
        <v>Robusta</v>
      </c>
      <c r="O363" t="str">
        <f t="shared" si="17"/>
        <v>Medium</v>
      </c>
      <c r="P363" t="str">
        <f>_xlfn.XLOOKUP(C363,customers!$A$2:$A$1001,customers!$I$2:$I$1001,,0)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_xlfn.XLOOKUP(D364,products!$A$2:$A$49,products!$B$2:$B$49,,0)</f>
        <v>Exc</v>
      </c>
      <c r="J364" t="str">
        <f>_xlfn.XLOOKUP(D364,products!$A$2:$A$49,products!$C$2:$C$49,,0)</f>
        <v>L</v>
      </c>
      <c r="K364" s="4">
        <f>_xlfn.XLOOKUP(D364,products!A$1:A$49,products!$D$1:$D$49,,0)</f>
        <v>1</v>
      </c>
      <c r="L364">
        <f>_xlfn.XLOOKUP(D364,products!A$1:A$49,products!$E$1:$E$49,,0)</f>
        <v>14.85</v>
      </c>
      <c r="M364">
        <f t="shared" si="15"/>
        <v>74.25</v>
      </c>
      <c r="N364" t="str">
        <f t="shared" si="16"/>
        <v>Excelsa</v>
      </c>
      <c r="O364" t="str">
        <f t="shared" si="17"/>
        <v>Light</v>
      </c>
      <c r="P364" t="str">
        <f>_xlfn.XLOOKUP(C364,customers!$A$2:$A$1001,customers!$I$2:$I$1001,,0)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_xlfn.XLOOKUP(D365,products!$A$2:$A$49,products!$B$2:$B$49,,0)</f>
        <v>Lib</v>
      </c>
      <c r="J365" t="str">
        <f>_xlfn.XLOOKUP(D365,products!$A$2:$A$49,products!$C$2:$C$49,,0)</f>
        <v>M</v>
      </c>
      <c r="K365" s="4">
        <f>_xlfn.XLOOKUP(D365,products!A$1:A$49,products!$D$1:$D$49,,0)</f>
        <v>1</v>
      </c>
      <c r="L365">
        <f>_xlfn.XLOOKUP(D365,products!A$1:A$49,products!$E$1:$E$49,,0)</f>
        <v>14.55</v>
      </c>
      <c r="M365">
        <f t="shared" si="15"/>
        <v>87.300000000000011</v>
      </c>
      <c r="N365" t="str">
        <f t="shared" si="16"/>
        <v>Liberica</v>
      </c>
      <c r="O365" t="str">
        <f t="shared" si="17"/>
        <v>Medium</v>
      </c>
      <c r="P365" t="str">
        <f>_xlfn.XLOOKUP(C365,customers!$A$2:$A$1001,customers!$I$2:$I$1001,,0)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_xlfn.XLOOKUP(D366,products!$A$2:$A$49,products!$B$2:$B$49,,0)</f>
        <v>Exc</v>
      </c>
      <c r="J366" t="str">
        <f>_xlfn.XLOOKUP(D366,products!$A$2:$A$49,products!$C$2:$C$49,,0)</f>
        <v>D</v>
      </c>
      <c r="K366" s="4">
        <f>_xlfn.XLOOKUP(D366,products!A$1:A$49,products!$D$1:$D$49,,0)</f>
        <v>1</v>
      </c>
      <c r="L366">
        <f>_xlfn.XLOOKUP(D366,products!A$1:A$49,products!$E$1:$E$49,,0)</f>
        <v>12.15</v>
      </c>
      <c r="M366">
        <f t="shared" si="15"/>
        <v>72.900000000000006</v>
      </c>
      <c r="N366" t="str">
        <f t="shared" si="16"/>
        <v>Excelsa</v>
      </c>
      <c r="O366" t="str">
        <f t="shared" si="17"/>
        <v>Dark</v>
      </c>
      <c r="P366" t="str">
        <f>_xlfn.XLOOKUP(C366,customers!$A$2:$A$1001,customers!$I$2:$I$1001,,0)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_xlfn.XLOOKUP(D367,products!$A$2:$A$49,products!$B$2:$B$49,,0)</f>
        <v>Lib</v>
      </c>
      <c r="J367" t="str">
        <f>_xlfn.XLOOKUP(D367,products!$A$2:$A$49,products!$C$2:$C$49,,0)</f>
        <v>D</v>
      </c>
      <c r="K367" s="4">
        <f>_xlfn.XLOOKUP(D367,products!A$1:A$49,products!$D$1:$D$49,,0)</f>
        <v>0.5</v>
      </c>
      <c r="L367">
        <f>_xlfn.XLOOKUP(D367,products!A$1:A$49,products!$E$1:$E$49,,0)</f>
        <v>7.77</v>
      </c>
      <c r="M367">
        <f t="shared" si="15"/>
        <v>7.77</v>
      </c>
      <c r="N367" t="str">
        <f t="shared" si="16"/>
        <v>Liberica</v>
      </c>
      <c r="O367" t="str">
        <f t="shared" si="17"/>
        <v>Dark</v>
      </c>
      <c r="P367" t="str">
        <f>_xlfn.XLOOKUP(C367,customers!$A$2:$A$1001,customers!$I$2:$I$1001,,0)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_xlfn.XLOOKUP(D368,products!$A$2:$A$49,products!$B$2:$B$49,,0)</f>
        <v>Exc</v>
      </c>
      <c r="J368" t="str">
        <f>_xlfn.XLOOKUP(D368,products!$A$2:$A$49,products!$C$2:$C$49,,0)</f>
        <v>D</v>
      </c>
      <c r="K368" s="4">
        <f>_xlfn.XLOOKUP(D368,products!A$1:A$49,products!$D$1:$D$49,,0)</f>
        <v>0.5</v>
      </c>
      <c r="L368">
        <f>_xlfn.XLOOKUP(D368,products!A$1:A$49,products!$E$1:$E$49,,0)</f>
        <v>7.29</v>
      </c>
      <c r="M368">
        <f t="shared" si="15"/>
        <v>43.74</v>
      </c>
      <c r="N368" t="str">
        <f t="shared" si="16"/>
        <v>Excelsa</v>
      </c>
      <c r="O368" t="str">
        <f t="shared" si="17"/>
        <v>Dark</v>
      </c>
      <c r="P368" t="str">
        <f>_xlfn.XLOOKUP(C368,customers!$A$2:$A$1001,customers!$I$2:$I$1001,,0)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_xlfn.XLOOKUP(D369,products!$A$2:$A$49,products!$B$2:$B$49,,0)</f>
        <v>Lib</v>
      </c>
      <c r="J369" t="str">
        <f>_xlfn.XLOOKUP(D369,products!$A$2:$A$49,products!$C$2:$C$49,,0)</f>
        <v>M</v>
      </c>
      <c r="K369" s="4">
        <f>_xlfn.XLOOKUP(D369,products!A$1:A$49,products!$D$1:$D$49,,0)</f>
        <v>0.2</v>
      </c>
      <c r="L369">
        <f>_xlfn.XLOOKUP(D369,products!A$1:A$49,products!$E$1:$E$49,,0)</f>
        <v>4.3650000000000002</v>
      </c>
      <c r="M369">
        <f t="shared" si="15"/>
        <v>8.73</v>
      </c>
      <c r="N369" t="str">
        <f t="shared" si="16"/>
        <v>Liberica</v>
      </c>
      <c r="O369" t="str">
        <f t="shared" si="17"/>
        <v>Medium</v>
      </c>
      <c r="P369" t="str">
        <f>_xlfn.XLOOKUP(C369,customers!$A$2:$A$1001,customers!$I$2:$I$1001,,0)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_xlfn.XLOOKUP(D370,products!$A$2:$A$49,products!$B$2:$B$49,,0)</f>
        <v>Exc</v>
      </c>
      <c r="J370" t="str">
        <f>_xlfn.XLOOKUP(D370,products!$A$2:$A$49,products!$C$2:$C$49,,0)</f>
        <v>M</v>
      </c>
      <c r="K370" s="4">
        <f>_xlfn.XLOOKUP(D370,products!A$1:A$49,products!$D$1:$D$49,,0)</f>
        <v>2.5</v>
      </c>
      <c r="L370">
        <f>_xlfn.XLOOKUP(D370,products!A$1:A$49,products!$E$1:$E$49,,0)</f>
        <v>31.624999999999996</v>
      </c>
      <c r="M370">
        <f t="shared" si="15"/>
        <v>63.249999999999993</v>
      </c>
      <c r="N370" t="str">
        <f t="shared" si="16"/>
        <v>Excelsa</v>
      </c>
      <c r="O370" t="str">
        <f t="shared" si="17"/>
        <v>Medium</v>
      </c>
      <c r="P370" t="str">
        <f>_xlfn.XLOOKUP(C370,customers!$A$2:$A$1001,customers!$I$2:$I$1001,,0)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_xlfn.XLOOKUP(D371,products!$A$2:$A$49,products!$B$2:$B$49,,0)</f>
        <v>Exc</v>
      </c>
      <c r="J371" t="str">
        <f>_xlfn.XLOOKUP(D371,products!$A$2:$A$49,products!$C$2:$C$49,,0)</f>
        <v>L</v>
      </c>
      <c r="K371" s="4">
        <f>_xlfn.XLOOKUP(D371,products!A$1:A$49,products!$D$1:$D$49,,0)</f>
        <v>0.5</v>
      </c>
      <c r="L371">
        <f>_xlfn.XLOOKUP(D371,products!A$1:A$49,products!$E$1:$E$49,,0)</f>
        <v>8.91</v>
      </c>
      <c r="M371">
        <f t="shared" si="15"/>
        <v>8.91</v>
      </c>
      <c r="N371" t="str">
        <f t="shared" si="16"/>
        <v>Excelsa</v>
      </c>
      <c r="O371" t="str">
        <f t="shared" si="17"/>
        <v>Light</v>
      </c>
      <c r="P371" t="str">
        <f>_xlfn.XLOOKUP(C371,customers!$A$2:$A$1001,customers!$I$2:$I$1001,,0)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_xlfn.XLOOKUP(D372,products!$A$2:$A$49,products!$B$2:$B$49,,0)</f>
        <v>Exc</v>
      </c>
      <c r="J372" t="str">
        <f>_xlfn.XLOOKUP(D372,products!$A$2:$A$49,products!$C$2:$C$49,,0)</f>
        <v>D</v>
      </c>
      <c r="K372" s="4">
        <f>_xlfn.XLOOKUP(D372,products!A$1:A$49,products!$D$1:$D$49,,0)</f>
        <v>1</v>
      </c>
      <c r="L372">
        <f>_xlfn.XLOOKUP(D372,products!A$1:A$49,products!$E$1:$E$49,,0)</f>
        <v>12.15</v>
      </c>
      <c r="M372">
        <f t="shared" si="15"/>
        <v>24.3</v>
      </c>
      <c r="N372" t="str">
        <f t="shared" si="16"/>
        <v>Excelsa</v>
      </c>
      <c r="O372" t="str">
        <f t="shared" si="17"/>
        <v>Dark</v>
      </c>
      <c r="P372" t="str">
        <f>_xlfn.XLOOKUP(C372,customers!$A$2:$A$1001,customers!$I$2:$I$1001,,0)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_xlfn.XLOOKUP(D373,products!$A$2:$A$49,products!$B$2:$B$49,,0)</f>
        <v>Ara</v>
      </c>
      <c r="J373" t="str">
        <f>_xlfn.XLOOKUP(D373,products!$A$2:$A$49,products!$C$2:$C$49,,0)</f>
        <v>L</v>
      </c>
      <c r="K373" s="4">
        <f>_xlfn.XLOOKUP(D373,products!A$1:A$49,products!$D$1:$D$49,,0)</f>
        <v>0.5</v>
      </c>
      <c r="L373">
        <f>_xlfn.XLOOKUP(D373,products!A$1:A$49,products!$E$1:$E$49,,0)</f>
        <v>7.77</v>
      </c>
      <c r="M373">
        <f t="shared" si="15"/>
        <v>46.62</v>
      </c>
      <c r="N373" t="str">
        <f t="shared" si="16"/>
        <v>Arabica</v>
      </c>
      <c r="O373" t="str">
        <f t="shared" si="17"/>
        <v>Light</v>
      </c>
      <c r="P373" t="str">
        <f>_xlfn.XLOOKUP(C373,customers!$A$2:$A$1001,customers!$I$2:$I$1001,,0)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_xlfn.XLOOKUP(D374,products!$A$2:$A$49,products!$B$2:$B$49,,0)</f>
        <v>Rob</v>
      </c>
      <c r="J374" t="str">
        <f>_xlfn.XLOOKUP(D374,products!$A$2:$A$49,products!$C$2:$C$49,,0)</f>
        <v>L</v>
      </c>
      <c r="K374" s="4">
        <f>_xlfn.XLOOKUP(D374,products!A$1:A$49,products!$D$1:$D$49,,0)</f>
        <v>0.5</v>
      </c>
      <c r="L374">
        <f>_xlfn.XLOOKUP(D374,products!A$1:A$49,products!$E$1:$E$49,,0)</f>
        <v>7.169999999999999</v>
      </c>
      <c r="M374">
        <f t="shared" si="15"/>
        <v>43.019999999999996</v>
      </c>
      <c r="N374" t="str">
        <f t="shared" si="16"/>
        <v>Robusta</v>
      </c>
      <c r="O374" t="str">
        <f t="shared" si="17"/>
        <v>Light</v>
      </c>
      <c r="P374" t="str">
        <f>_xlfn.XLOOKUP(C374,customers!$A$2:$A$1001,customers!$I$2:$I$1001,,0)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_xlfn.XLOOKUP(D375,products!$A$2:$A$49,products!$B$2:$B$49,,0)</f>
        <v>Ara</v>
      </c>
      <c r="J375" t="str">
        <f>_xlfn.XLOOKUP(D375,products!$A$2:$A$49,products!$C$2:$C$49,,0)</f>
        <v>D</v>
      </c>
      <c r="K375" s="4">
        <f>_xlfn.XLOOKUP(D375,products!A$1:A$49,products!$D$1:$D$49,,0)</f>
        <v>0.5</v>
      </c>
      <c r="L375">
        <f>_xlfn.XLOOKUP(D375,products!A$1:A$49,products!$E$1:$E$49,,0)</f>
        <v>5.97</v>
      </c>
      <c r="M375">
        <f t="shared" si="15"/>
        <v>17.91</v>
      </c>
      <c r="N375" t="str">
        <f t="shared" si="16"/>
        <v>Arabica</v>
      </c>
      <c r="O375" t="str">
        <f t="shared" si="17"/>
        <v>Dark</v>
      </c>
      <c r="P375" t="str">
        <f>_xlfn.XLOOKUP(C375,customers!$A$2:$A$1001,customers!$I$2:$I$1001,,0)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_xlfn.XLOOKUP(D376,products!$A$2:$A$49,products!$B$2:$B$49,,0)</f>
        <v>Lib</v>
      </c>
      <c r="J376" t="str">
        <f>_xlfn.XLOOKUP(D376,products!$A$2:$A$49,products!$C$2:$C$49,,0)</f>
        <v>L</v>
      </c>
      <c r="K376" s="4">
        <f>_xlfn.XLOOKUP(D376,products!A$1:A$49,products!$D$1:$D$49,,0)</f>
        <v>0.5</v>
      </c>
      <c r="L376">
        <f>_xlfn.XLOOKUP(D376,products!A$1:A$49,products!$E$1:$E$49,,0)</f>
        <v>9.51</v>
      </c>
      <c r="M376">
        <f t="shared" si="15"/>
        <v>38.04</v>
      </c>
      <c r="N376" t="str">
        <f t="shared" si="16"/>
        <v>Liberica</v>
      </c>
      <c r="O376" t="str">
        <f t="shared" si="17"/>
        <v>Light</v>
      </c>
      <c r="P376" t="str">
        <f>_xlfn.XLOOKUP(C376,customers!$A$2:$A$1001,customers!$I$2:$I$1001,,0)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_xlfn.XLOOKUP(D377,products!$A$2:$A$49,products!$B$2:$B$49,,0)</f>
        <v>Ara</v>
      </c>
      <c r="J377" t="str">
        <f>_xlfn.XLOOKUP(D377,products!$A$2:$A$49,products!$C$2:$C$49,,0)</f>
        <v>M</v>
      </c>
      <c r="K377" s="4">
        <f>_xlfn.XLOOKUP(D377,products!A$1:A$49,products!$D$1:$D$49,,0)</f>
        <v>0.2</v>
      </c>
      <c r="L377">
        <f>_xlfn.XLOOKUP(D377,products!A$1:A$49,products!$E$1:$E$49,,0)</f>
        <v>3.375</v>
      </c>
      <c r="M377">
        <f t="shared" si="15"/>
        <v>6.75</v>
      </c>
      <c r="N377" t="str">
        <f t="shared" si="16"/>
        <v>Arabica</v>
      </c>
      <c r="O377" t="str">
        <f t="shared" si="17"/>
        <v>Medium</v>
      </c>
      <c r="P377" t="str">
        <f>_xlfn.XLOOKUP(C377,customers!$A$2:$A$1001,customers!$I$2:$I$1001,,0)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_xlfn.XLOOKUP(D378,products!$A$2:$A$49,products!$B$2:$B$49,,0)</f>
        <v>Rob</v>
      </c>
      <c r="J378" t="str">
        <f>_xlfn.XLOOKUP(D378,products!$A$2:$A$49,products!$C$2:$C$49,,0)</f>
        <v>M</v>
      </c>
      <c r="K378" s="4">
        <f>_xlfn.XLOOKUP(D378,products!A$1:A$49,products!$D$1:$D$49,,0)</f>
        <v>0.5</v>
      </c>
      <c r="L378">
        <f>_xlfn.XLOOKUP(D378,products!A$1:A$49,products!$E$1:$E$49,,0)</f>
        <v>5.97</v>
      </c>
      <c r="M378">
        <f t="shared" si="15"/>
        <v>5.97</v>
      </c>
      <c r="N378" t="str">
        <f t="shared" si="16"/>
        <v>Robusta</v>
      </c>
      <c r="O378" t="str">
        <f t="shared" si="17"/>
        <v>Medium</v>
      </c>
      <c r="P378" t="str">
        <f>_xlfn.XLOOKUP(C378,customers!$A$2:$A$1001,customers!$I$2:$I$1001,,0)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_xlfn.XLOOKUP(D379,products!$A$2:$A$49,products!$B$2:$B$49,,0)</f>
        <v>Rob</v>
      </c>
      <c r="J379" t="str">
        <f>_xlfn.XLOOKUP(D379,products!$A$2:$A$49,products!$C$2:$C$49,,0)</f>
        <v>D</v>
      </c>
      <c r="K379" s="4">
        <f>_xlfn.XLOOKUP(D379,products!A$1:A$49,products!$D$1:$D$49,,0)</f>
        <v>0.2</v>
      </c>
      <c r="L379">
        <f>_xlfn.XLOOKUP(D379,products!A$1:A$49,products!$E$1:$E$49,,0)</f>
        <v>2.6849999999999996</v>
      </c>
      <c r="M379">
        <f t="shared" si="15"/>
        <v>8.0549999999999997</v>
      </c>
      <c r="N379" t="str">
        <f t="shared" si="16"/>
        <v>Robusta</v>
      </c>
      <c r="O379" t="str">
        <f t="shared" si="17"/>
        <v>Dark</v>
      </c>
      <c r="P379" t="str">
        <f>_xlfn.XLOOKUP(C379,customers!$A$2:$A$1001,customers!$I$2:$I$1001,,0)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_xlfn.XLOOKUP(D380,products!$A$2:$A$49,products!$B$2:$B$49,,0)</f>
        <v>Ara</v>
      </c>
      <c r="J380" t="str">
        <f>_xlfn.XLOOKUP(D380,products!$A$2:$A$49,products!$C$2:$C$49,,0)</f>
        <v>L</v>
      </c>
      <c r="K380" s="4">
        <f>_xlfn.XLOOKUP(D380,products!A$1:A$49,products!$D$1:$D$49,,0)</f>
        <v>0.5</v>
      </c>
      <c r="L380">
        <f>_xlfn.XLOOKUP(D380,products!A$1:A$49,products!$E$1:$E$49,,0)</f>
        <v>7.77</v>
      </c>
      <c r="M380">
        <f t="shared" si="15"/>
        <v>23.31</v>
      </c>
      <c r="N380" t="str">
        <f t="shared" si="16"/>
        <v>Arabica</v>
      </c>
      <c r="O380" t="str">
        <f t="shared" si="17"/>
        <v>Light</v>
      </c>
      <c r="P380" t="str">
        <f>_xlfn.XLOOKUP(C380,customers!$A$2:$A$1001,customers!$I$2:$I$1001,,0)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_xlfn.XLOOKUP(D381,products!$A$2:$A$49,products!$B$2:$B$49,,0)</f>
        <v>Rob</v>
      </c>
      <c r="J381" t="str">
        <f>_xlfn.XLOOKUP(D381,products!$A$2:$A$49,products!$C$2:$C$49,,0)</f>
        <v>L</v>
      </c>
      <c r="K381" s="4">
        <f>_xlfn.XLOOKUP(D381,products!A$1:A$49,products!$D$1:$D$49,,0)</f>
        <v>0.5</v>
      </c>
      <c r="L381">
        <f>_xlfn.XLOOKUP(D381,products!A$1:A$49,products!$E$1:$E$49,,0)</f>
        <v>7.169999999999999</v>
      </c>
      <c r="M381">
        <f t="shared" si="15"/>
        <v>43.019999999999996</v>
      </c>
      <c r="N381" t="str">
        <f t="shared" si="16"/>
        <v>Robusta</v>
      </c>
      <c r="O381" t="str">
        <f t="shared" si="17"/>
        <v>Light</v>
      </c>
      <c r="P381" t="str">
        <f>_xlfn.XLOOKUP(C381,customers!$A$2:$A$1001,customers!$I$2:$I$1001,,0)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_xlfn.XLOOKUP(D382,products!$A$2:$A$49,products!$B$2:$B$49,,0)</f>
        <v>Lib</v>
      </c>
      <c r="J382" t="str">
        <f>_xlfn.XLOOKUP(D382,products!$A$2:$A$49,products!$C$2:$C$49,,0)</f>
        <v>D</v>
      </c>
      <c r="K382" s="4">
        <f>_xlfn.XLOOKUP(D382,products!A$1:A$49,products!$D$1:$D$49,,0)</f>
        <v>0.5</v>
      </c>
      <c r="L382">
        <f>_xlfn.XLOOKUP(D382,products!A$1:A$49,products!$E$1:$E$49,,0)</f>
        <v>7.77</v>
      </c>
      <c r="M382">
        <f t="shared" si="15"/>
        <v>23.31</v>
      </c>
      <c r="N382" t="str">
        <f t="shared" si="16"/>
        <v>Liberica</v>
      </c>
      <c r="O382" t="str">
        <f t="shared" si="17"/>
        <v>Dark</v>
      </c>
      <c r="P382" t="str">
        <f>_xlfn.XLOOKUP(C382,customers!$A$2:$A$1001,customers!$I$2:$I$1001,,0)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_xlfn.XLOOKUP(D383,products!$A$2:$A$49,products!$B$2:$B$49,,0)</f>
        <v>Ara</v>
      </c>
      <c r="J383" t="str">
        <f>_xlfn.XLOOKUP(D383,products!$A$2:$A$49,products!$C$2:$C$49,,0)</f>
        <v>D</v>
      </c>
      <c r="K383" s="4">
        <f>_xlfn.XLOOKUP(D383,products!A$1:A$49,products!$D$1:$D$49,,0)</f>
        <v>0.2</v>
      </c>
      <c r="L383">
        <f>_xlfn.XLOOKUP(D383,products!A$1:A$49,products!$E$1:$E$49,,0)</f>
        <v>2.9849999999999999</v>
      </c>
      <c r="M383">
        <f t="shared" si="15"/>
        <v>14.924999999999999</v>
      </c>
      <c r="N383" t="str">
        <f t="shared" si="16"/>
        <v>Arabica</v>
      </c>
      <c r="O383" t="str">
        <f t="shared" si="17"/>
        <v>Dark</v>
      </c>
      <c r="P383" t="str">
        <f>_xlfn.XLOOKUP(C383,customers!$A$2:$A$1001,customers!$I$2:$I$1001,,0)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_xlfn.XLOOKUP(D384,products!$A$2:$A$49,products!$B$2:$B$49,,0)</f>
        <v>Exc</v>
      </c>
      <c r="J384" t="str">
        <f>_xlfn.XLOOKUP(D384,products!$A$2:$A$49,products!$C$2:$C$49,,0)</f>
        <v>D</v>
      </c>
      <c r="K384" s="4">
        <f>_xlfn.XLOOKUP(D384,products!A$1:A$49,products!$D$1:$D$49,,0)</f>
        <v>0.5</v>
      </c>
      <c r="L384">
        <f>_xlfn.XLOOKUP(D384,products!A$1:A$49,products!$E$1:$E$49,,0)</f>
        <v>7.29</v>
      </c>
      <c r="M384">
        <f t="shared" si="15"/>
        <v>21.87</v>
      </c>
      <c r="N384" t="str">
        <f t="shared" si="16"/>
        <v>Excelsa</v>
      </c>
      <c r="O384" t="str">
        <f t="shared" si="17"/>
        <v>Dark</v>
      </c>
      <c r="P384" t="str">
        <f>_xlfn.XLOOKUP(C384,customers!$A$2:$A$1001,customers!$I$2:$I$1001,,0)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_xlfn.XLOOKUP(D385,products!$A$2:$A$49,products!$B$2:$B$49,,0)</f>
        <v>Exc</v>
      </c>
      <c r="J385" t="str">
        <f>_xlfn.XLOOKUP(D385,products!$A$2:$A$49,products!$C$2:$C$49,,0)</f>
        <v>L</v>
      </c>
      <c r="K385" s="4">
        <f>_xlfn.XLOOKUP(D385,products!A$1:A$49,products!$D$1:$D$49,,0)</f>
        <v>0.5</v>
      </c>
      <c r="L385">
        <f>_xlfn.XLOOKUP(D385,products!A$1:A$49,products!$E$1:$E$49,,0)</f>
        <v>8.91</v>
      </c>
      <c r="M385">
        <f t="shared" si="15"/>
        <v>53.46</v>
      </c>
      <c r="N385" t="str">
        <f t="shared" si="16"/>
        <v>Excelsa</v>
      </c>
      <c r="O385" t="str">
        <f t="shared" si="17"/>
        <v>Light</v>
      </c>
      <c r="P385" t="str">
        <f>_xlfn.XLOOKUP(C385,customers!$A$2:$A$1001,customers!$I$2:$I$1001,,0)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_xlfn.XLOOKUP(D386,products!$A$2:$A$49,products!$B$2:$B$49,,0)</f>
        <v>Ara</v>
      </c>
      <c r="J386" t="str">
        <f>_xlfn.XLOOKUP(D386,products!$A$2:$A$49,products!$C$2:$C$49,,0)</f>
        <v>L</v>
      </c>
      <c r="K386" s="4">
        <f>_xlfn.XLOOKUP(D386,products!A$1:A$49,products!$D$1:$D$49,,0)</f>
        <v>2.5</v>
      </c>
      <c r="L386">
        <f>_xlfn.XLOOKUP(D386,products!A$1:A$49,products!$E$1:$E$49,,0)</f>
        <v>29.784999999999997</v>
      </c>
      <c r="M386">
        <f t="shared" si="15"/>
        <v>119.13999999999999</v>
      </c>
      <c r="N386" t="str">
        <f t="shared" si="16"/>
        <v>Arabica</v>
      </c>
      <c r="O386" t="str">
        <f t="shared" si="17"/>
        <v>Light</v>
      </c>
      <c r="P386" t="str">
        <f>_xlfn.XLOOKUP(C386,customers!$A$2:$A$1001,customers!$I$2:$I$1001,,0)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_xlfn.XLOOKUP(D387,products!$A$2:$A$49,products!$B$2:$B$49,,0)</f>
        <v>Lib</v>
      </c>
      <c r="J387" t="str">
        <f>_xlfn.XLOOKUP(D387,products!$A$2:$A$49,products!$C$2:$C$49,,0)</f>
        <v>M</v>
      </c>
      <c r="K387" s="4">
        <f>_xlfn.XLOOKUP(D387,products!A$1:A$49,products!$D$1:$D$49,,0)</f>
        <v>0.5</v>
      </c>
      <c r="L387">
        <f>_xlfn.XLOOKUP(D387,products!A$1:A$49,products!$E$1:$E$49,,0)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_xlfn.XLOOKUP(D388,products!$A$2:$A$49,products!$B$2:$B$49,,0)</f>
        <v>Ara</v>
      </c>
      <c r="J388" t="str">
        <f>_xlfn.XLOOKUP(D388,products!$A$2:$A$49,products!$C$2:$C$49,,0)</f>
        <v>D</v>
      </c>
      <c r="K388" s="4">
        <f>_xlfn.XLOOKUP(D388,products!A$1:A$49,products!$D$1:$D$49,,0)</f>
        <v>0.2</v>
      </c>
      <c r="L388">
        <f>_xlfn.XLOOKUP(D388,products!A$1:A$49,products!$E$1:$E$49,,0)</f>
        <v>2.9849999999999999</v>
      </c>
      <c r="M388">
        <f t="shared" si="18"/>
        <v>17.91</v>
      </c>
      <c r="N388" t="str">
        <f t="shared" si="19"/>
        <v>Arabica</v>
      </c>
      <c r="O388" t="str">
        <f t="shared" si="20"/>
        <v>Dark</v>
      </c>
      <c r="P388" t="str">
        <f>_xlfn.XLOOKUP(C388,customers!$A$2:$A$1001,customers!$I$2:$I$1001,,0)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_xlfn.XLOOKUP(D389,products!$A$2:$A$49,products!$B$2:$B$49,,0)</f>
        <v>Exc</v>
      </c>
      <c r="J389" t="str">
        <f>_xlfn.XLOOKUP(D389,products!$A$2:$A$49,products!$C$2:$C$49,,0)</f>
        <v>L</v>
      </c>
      <c r="K389" s="4">
        <f>_xlfn.XLOOKUP(D389,products!A$1:A$49,products!$D$1:$D$49,,0)</f>
        <v>1</v>
      </c>
      <c r="L389">
        <f>_xlfn.XLOOKUP(D389,products!A$1:A$49,products!$E$1:$E$49,,0)</f>
        <v>14.85</v>
      </c>
      <c r="M389">
        <f t="shared" si="18"/>
        <v>74.25</v>
      </c>
      <c r="N389" t="str">
        <f t="shared" si="19"/>
        <v>Excelsa</v>
      </c>
      <c r="O389" t="str">
        <f t="shared" si="20"/>
        <v>Light</v>
      </c>
      <c r="P389" t="str">
        <f>_xlfn.XLOOKUP(C389,customers!$A$2:$A$1001,customers!$I$2:$I$1001,,0)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_xlfn.XLOOKUP(D390,products!$A$2:$A$49,products!$B$2:$B$49,,0)</f>
        <v>Lib</v>
      </c>
      <c r="J390" t="str">
        <f>_xlfn.XLOOKUP(D390,products!$A$2:$A$49,products!$C$2:$C$49,,0)</f>
        <v>D</v>
      </c>
      <c r="K390" s="4">
        <f>_xlfn.XLOOKUP(D390,products!A$1:A$49,products!$D$1:$D$49,,0)</f>
        <v>0.2</v>
      </c>
      <c r="L390">
        <f>_xlfn.XLOOKUP(D390,products!A$1:A$49,products!$E$1:$E$49,,0)</f>
        <v>3.8849999999999998</v>
      </c>
      <c r="M390">
        <f t="shared" si="18"/>
        <v>11.654999999999999</v>
      </c>
      <c r="N390" t="str">
        <f t="shared" si="19"/>
        <v>Liberica</v>
      </c>
      <c r="O390" t="str">
        <f t="shared" si="20"/>
        <v>Dark</v>
      </c>
      <c r="P390" t="str">
        <f>_xlfn.XLOOKUP(C390,customers!$A$2:$A$1001,customers!$I$2:$I$1001,,0)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_xlfn.XLOOKUP(D391,products!$A$2:$A$49,products!$B$2:$B$49,,0)</f>
        <v>Lib</v>
      </c>
      <c r="J391" t="str">
        <f>_xlfn.XLOOKUP(D391,products!$A$2:$A$49,products!$C$2:$C$49,,0)</f>
        <v>D</v>
      </c>
      <c r="K391" s="4">
        <f>_xlfn.XLOOKUP(D391,products!A$1:A$49,products!$D$1:$D$49,,0)</f>
        <v>0.5</v>
      </c>
      <c r="L391">
        <f>_xlfn.XLOOKUP(D391,products!A$1:A$49,products!$E$1:$E$49,,0)</f>
        <v>7.77</v>
      </c>
      <c r="M391">
        <f t="shared" si="18"/>
        <v>23.31</v>
      </c>
      <c r="N391" t="str">
        <f t="shared" si="19"/>
        <v>Liberica</v>
      </c>
      <c r="O391" t="str">
        <f t="shared" si="20"/>
        <v>Dark</v>
      </c>
      <c r="P391" t="str">
        <f>_xlfn.XLOOKUP(C391,customers!$A$2:$A$1001,customers!$I$2:$I$1001,,0)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_xlfn.XLOOKUP(D392,products!$A$2:$A$49,products!$B$2:$B$49,,0)</f>
        <v>Exc</v>
      </c>
      <c r="J392" t="str">
        <f>_xlfn.XLOOKUP(D392,products!$A$2:$A$49,products!$C$2:$C$49,,0)</f>
        <v>D</v>
      </c>
      <c r="K392" s="4">
        <f>_xlfn.XLOOKUP(D392,products!A$1:A$49,products!$D$1:$D$49,,0)</f>
        <v>0.5</v>
      </c>
      <c r="L392">
        <f>_xlfn.XLOOKUP(D392,products!A$1:A$49,products!$E$1:$E$49,,0)</f>
        <v>7.29</v>
      </c>
      <c r="M392">
        <f t="shared" si="18"/>
        <v>14.58</v>
      </c>
      <c r="N392" t="str">
        <f t="shared" si="19"/>
        <v>Excelsa</v>
      </c>
      <c r="O392" t="str">
        <f t="shared" si="20"/>
        <v>Dark</v>
      </c>
      <c r="P392" t="str">
        <f>_xlfn.XLOOKUP(C392,customers!$A$2:$A$1001,customers!$I$2:$I$1001,,0)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_xlfn.XLOOKUP(D393,products!$A$2:$A$49,products!$B$2:$B$49,,0)</f>
        <v>Ara</v>
      </c>
      <c r="J393" t="str">
        <f>_xlfn.XLOOKUP(D393,products!$A$2:$A$49,products!$C$2:$C$49,,0)</f>
        <v>M</v>
      </c>
      <c r="K393" s="4">
        <f>_xlfn.XLOOKUP(D393,products!A$1:A$49,products!$D$1:$D$49,,0)</f>
        <v>0.5</v>
      </c>
      <c r="L393">
        <f>_xlfn.XLOOKUP(D393,products!A$1:A$49,products!$E$1:$E$49,,0)</f>
        <v>6.75</v>
      </c>
      <c r="M393">
        <f t="shared" si="18"/>
        <v>13.5</v>
      </c>
      <c r="N393" t="str">
        <f t="shared" si="19"/>
        <v>Arabica</v>
      </c>
      <c r="O393" t="str">
        <f t="shared" si="20"/>
        <v>Medium</v>
      </c>
      <c r="P393" t="str">
        <f>_xlfn.XLOOKUP(C393,customers!$A$2:$A$1001,customers!$I$2:$I$1001,,0)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_xlfn.XLOOKUP(D394,products!$A$2:$A$49,products!$B$2:$B$49,,0)</f>
        <v>Exc</v>
      </c>
      <c r="J394" t="str">
        <f>_xlfn.XLOOKUP(D394,products!$A$2:$A$49,products!$C$2:$C$49,,0)</f>
        <v>L</v>
      </c>
      <c r="K394" s="4">
        <f>_xlfn.XLOOKUP(D394,products!A$1:A$49,products!$D$1:$D$49,,0)</f>
        <v>1</v>
      </c>
      <c r="L394">
        <f>_xlfn.XLOOKUP(D394,products!A$1:A$49,products!$E$1:$E$49,,0)</f>
        <v>14.85</v>
      </c>
      <c r="M394">
        <f t="shared" si="18"/>
        <v>89.1</v>
      </c>
      <c r="N394" t="str">
        <f t="shared" si="19"/>
        <v>Excelsa</v>
      </c>
      <c r="O394" t="str">
        <f t="shared" si="20"/>
        <v>Light</v>
      </c>
      <c r="P394" t="str">
        <f>_xlfn.XLOOKUP(C394,customers!$A$2:$A$1001,customers!$I$2:$I$1001,,0)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_xlfn.XLOOKUP(D395,products!$A$2:$A$49,products!$B$2:$B$49,,0)</f>
        <v>Ara</v>
      </c>
      <c r="J395" t="str">
        <f>_xlfn.XLOOKUP(D395,products!$A$2:$A$49,products!$C$2:$C$49,,0)</f>
        <v>L</v>
      </c>
      <c r="K395" s="4">
        <f>_xlfn.XLOOKUP(D395,products!A$1:A$49,products!$D$1:$D$49,,0)</f>
        <v>0.2</v>
      </c>
      <c r="L395">
        <f>_xlfn.XLOOKUP(D395,products!A$1:A$49,products!$E$1:$E$49,,0)</f>
        <v>3.8849999999999998</v>
      </c>
      <c r="M395">
        <f t="shared" si="18"/>
        <v>3.8849999999999998</v>
      </c>
      <c r="N395" t="str">
        <f t="shared" si="19"/>
        <v>Arabica</v>
      </c>
      <c r="O395" t="str">
        <f t="shared" si="20"/>
        <v>Light</v>
      </c>
      <c r="P395" t="str">
        <f>_xlfn.XLOOKUP(C395,customers!$A$2:$A$1001,customers!$I$2:$I$1001,,0)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_xlfn.XLOOKUP(D396,products!$A$2:$A$49,products!$B$2:$B$49,,0)</f>
        <v>Rob</v>
      </c>
      <c r="J396" t="str">
        <f>_xlfn.XLOOKUP(D396,products!$A$2:$A$49,products!$C$2:$C$49,,0)</f>
        <v>L</v>
      </c>
      <c r="K396" s="4">
        <f>_xlfn.XLOOKUP(D396,products!A$1:A$49,products!$D$1:$D$49,,0)</f>
        <v>2.5</v>
      </c>
      <c r="L396">
        <f>_xlfn.XLOOKUP(D396,products!A$1:A$49,products!$E$1:$E$49,,0)</f>
        <v>27.484999999999996</v>
      </c>
      <c r="M396">
        <f t="shared" si="18"/>
        <v>109.93999999999998</v>
      </c>
      <c r="N396" t="str">
        <f t="shared" si="19"/>
        <v>Robusta</v>
      </c>
      <c r="O396" t="str">
        <f t="shared" si="20"/>
        <v>Light</v>
      </c>
      <c r="P396" t="str">
        <f>_xlfn.XLOOKUP(C396,customers!$A$2:$A$1001,customers!$I$2:$I$1001,,0)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_xlfn.XLOOKUP(D397,products!$A$2:$A$49,products!$B$2:$B$49,,0)</f>
        <v>Lib</v>
      </c>
      <c r="J397" t="str">
        <f>_xlfn.XLOOKUP(D397,products!$A$2:$A$49,products!$C$2:$C$49,,0)</f>
        <v>D</v>
      </c>
      <c r="K397" s="4">
        <f>_xlfn.XLOOKUP(D397,products!A$1:A$49,products!$D$1:$D$49,,0)</f>
        <v>0.5</v>
      </c>
      <c r="L397">
        <f>_xlfn.XLOOKUP(D397,products!A$1:A$49,products!$E$1:$E$49,,0)</f>
        <v>7.77</v>
      </c>
      <c r="M397">
        <f t="shared" si="18"/>
        <v>46.62</v>
      </c>
      <c r="N397" t="str">
        <f t="shared" si="19"/>
        <v>Liberica</v>
      </c>
      <c r="O397" t="str">
        <f t="shared" si="20"/>
        <v>Dark</v>
      </c>
      <c r="P397" t="str">
        <f>_xlfn.XLOOKUP(C397,customers!$A$2:$A$1001,customers!$I$2:$I$1001,,0)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_xlfn.XLOOKUP(D398,products!$A$2:$A$49,products!$B$2:$B$49,,0)</f>
        <v>Ara</v>
      </c>
      <c r="J398" t="str">
        <f>_xlfn.XLOOKUP(D398,products!$A$2:$A$49,products!$C$2:$C$49,,0)</f>
        <v>L</v>
      </c>
      <c r="K398" s="4">
        <f>_xlfn.XLOOKUP(D398,products!A$1:A$49,products!$D$1:$D$49,,0)</f>
        <v>0.5</v>
      </c>
      <c r="L398">
        <f>_xlfn.XLOOKUP(D398,products!A$1:A$49,products!$E$1:$E$49,,0)</f>
        <v>7.77</v>
      </c>
      <c r="M398">
        <f t="shared" si="18"/>
        <v>38.849999999999994</v>
      </c>
      <c r="N398" t="str">
        <f t="shared" si="19"/>
        <v>Arabica</v>
      </c>
      <c r="O398" t="str">
        <f t="shared" si="20"/>
        <v>Light</v>
      </c>
      <c r="P398" t="str">
        <f>_xlfn.XLOOKUP(C398,customers!$A$2:$A$1001,customers!$I$2:$I$1001,,0)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_xlfn.XLOOKUP(D399,products!$A$2:$A$49,products!$B$2:$B$49,,0)</f>
        <v>Lib</v>
      </c>
      <c r="J399" t="str">
        <f>_xlfn.XLOOKUP(D399,products!$A$2:$A$49,products!$C$2:$C$49,,0)</f>
        <v>D</v>
      </c>
      <c r="K399" s="4">
        <f>_xlfn.XLOOKUP(D399,products!A$1:A$49,products!$D$1:$D$49,,0)</f>
        <v>0.5</v>
      </c>
      <c r="L399">
        <f>_xlfn.XLOOKUP(D399,products!A$1:A$49,products!$E$1:$E$49,,0)</f>
        <v>7.77</v>
      </c>
      <c r="M399">
        <f t="shared" si="18"/>
        <v>31.08</v>
      </c>
      <c r="N399" t="str">
        <f t="shared" si="19"/>
        <v>Liberica</v>
      </c>
      <c r="O399" t="str">
        <f t="shared" si="20"/>
        <v>Dark</v>
      </c>
      <c r="P399" t="str">
        <f>_xlfn.XLOOKUP(C399,customers!$A$2:$A$1001,customers!$I$2:$I$1001,,0)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_xlfn.XLOOKUP(D400,products!$A$2:$A$49,products!$B$2:$B$49,,0)</f>
        <v>Ara</v>
      </c>
      <c r="J400" t="str">
        <f>_xlfn.XLOOKUP(D400,products!$A$2:$A$49,products!$C$2:$C$49,,0)</f>
        <v>D</v>
      </c>
      <c r="K400" s="4">
        <f>_xlfn.XLOOKUP(D400,products!A$1:A$49,products!$D$1:$D$49,,0)</f>
        <v>0.2</v>
      </c>
      <c r="L400">
        <f>_xlfn.XLOOKUP(D400,products!A$1:A$49,products!$E$1:$E$49,,0)</f>
        <v>2.9849999999999999</v>
      </c>
      <c r="M400">
        <f t="shared" si="18"/>
        <v>17.91</v>
      </c>
      <c r="N400" t="str">
        <f t="shared" si="19"/>
        <v>Arabica</v>
      </c>
      <c r="O400" t="str">
        <f t="shared" si="20"/>
        <v>Dark</v>
      </c>
      <c r="P400" t="str">
        <f>_xlfn.XLOOKUP(C400,customers!$A$2:$A$1001,customers!$I$2:$I$1001,,0)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_xlfn.XLOOKUP(D401,products!$A$2:$A$49,products!$B$2:$B$49,,0)</f>
        <v>Exc</v>
      </c>
      <c r="J401" t="str">
        <f>_xlfn.XLOOKUP(D401,products!$A$2:$A$49,products!$C$2:$C$49,,0)</f>
        <v>D</v>
      </c>
      <c r="K401" s="4">
        <f>_xlfn.XLOOKUP(D401,products!A$1:A$49,products!$D$1:$D$49,,0)</f>
        <v>2.5</v>
      </c>
      <c r="L401">
        <f>_xlfn.XLOOKUP(D401,products!A$1:A$49,products!$E$1:$E$49,,0)</f>
        <v>27.945</v>
      </c>
      <c r="M401">
        <f t="shared" si="18"/>
        <v>167.67000000000002</v>
      </c>
      <c r="N401" t="str">
        <f t="shared" si="19"/>
        <v>Excelsa</v>
      </c>
      <c r="O401" t="str">
        <f t="shared" si="20"/>
        <v>Dark</v>
      </c>
      <c r="P401" t="str">
        <f>_xlfn.XLOOKUP(C401,customers!$A$2:$A$1001,customers!$I$2:$I$1001,,0)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_xlfn.XLOOKUP(D402,products!$A$2:$A$49,products!$B$2:$B$49,,0)</f>
        <v>Lib</v>
      </c>
      <c r="J402" t="str">
        <f>_xlfn.XLOOKUP(D402,products!$A$2:$A$49,products!$C$2:$C$49,,0)</f>
        <v>L</v>
      </c>
      <c r="K402" s="4">
        <f>_xlfn.XLOOKUP(D402,products!A$1:A$49,products!$D$1:$D$49,,0)</f>
        <v>1</v>
      </c>
      <c r="L402">
        <f>_xlfn.XLOOKUP(D402,products!A$1:A$49,products!$E$1:$E$49,,0)</f>
        <v>15.85</v>
      </c>
      <c r="M402">
        <f t="shared" si="18"/>
        <v>63.4</v>
      </c>
      <c r="N402" t="str">
        <f t="shared" si="19"/>
        <v>Liberica</v>
      </c>
      <c r="O402" t="str">
        <f t="shared" si="20"/>
        <v>Light</v>
      </c>
      <c r="P402" t="str">
        <f>_xlfn.XLOOKUP(C402,customers!$A$2:$A$1001,customers!$I$2:$I$1001,,0)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_xlfn.XLOOKUP(D403,products!$A$2:$A$49,products!$B$2:$B$49,,0)</f>
        <v>Lib</v>
      </c>
      <c r="J403" t="str">
        <f>_xlfn.XLOOKUP(D403,products!$A$2:$A$49,products!$C$2:$C$49,,0)</f>
        <v>M</v>
      </c>
      <c r="K403" s="4">
        <f>_xlfn.XLOOKUP(D403,products!A$1:A$49,products!$D$1:$D$49,,0)</f>
        <v>0.2</v>
      </c>
      <c r="L403">
        <f>_xlfn.XLOOKUP(D403,products!A$1:A$49,products!$E$1:$E$49,,0)</f>
        <v>4.3650000000000002</v>
      </c>
      <c r="M403">
        <f t="shared" si="18"/>
        <v>8.73</v>
      </c>
      <c r="N403" t="str">
        <f t="shared" si="19"/>
        <v>Liberica</v>
      </c>
      <c r="O403" t="str">
        <f t="shared" si="20"/>
        <v>Medium</v>
      </c>
      <c r="P403" t="str">
        <f>_xlfn.XLOOKUP(C403,customers!$A$2:$A$1001,customers!$I$2:$I$1001,,0)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_xlfn.XLOOKUP(D404,products!$A$2:$A$49,products!$B$2:$B$49,,0)</f>
        <v>Rob</v>
      </c>
      <c r="J404" t="str">
        <f>_xlfn.XLOOKUP(D404,products!$A$2:$A$49,products!$C$2:$C$49,,0)</f>
        <v>D</v>
      </c>
      <c r="K404" s="4">
        <f>_xlfn.XLOOKUP(D404,products!A$1:A$49,products!$D$1:$D$49,,0)</f>
        <v>1</v>
      </c>
      <c r="L404">
        <f>_xlfn.XLOOKUP(D404,products!A$1:A$49,products!$E$1:$E$49,,0)</f>
        <v>8.9499999999999993</v>
      </c>
      <c r="M404">
        <f t="shared" si="18"/>
        <v>26.849999999999998</v>
      </c>
      <c r="N404" t="str">
        <f t="shared" si="19"/>
        <v>Robusta</v>
      </c>
      <c r="O404" t="str">
        <f t="shared" si="20"/>
        <v>Dark</v>
      </c>
      <c r="P404" t="str">
        <f>_xlfn.XLOOKUP(C404,customers!$A$2:$A$1001,customers!$I$2:$I$1001,,0)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_xlfn.XLOOKUP(D405,products!$A$2:$A$49,products!$B$2:$B$49,,0)</f>
        <v>Lib</v>
      </c>
      <c r="J405" t="str">
        <f>_xlfn.XLOOKUP(D405,products!$A$2:$A$49,products!$C$2:$C$49,,0)</f>
        <v>L</v>
      </c>
      <c r="K405" s="4">
        <f>_xlfn.XLOOKUP(D405,products!A$1:A$49,products!$D$1:$D$49,,0)</f>
        <v>0.2</v>
      </c>
      <c r="L405">
        <f>_xlfn.XLOOKUP(D405,products!A$1:A$49,products!$E$1:$E$49,,0)</f>
        <v>4.7549999999999999</v>
      </c>
      <c r="M405">
        <f t="shared" si="18"/>
        <v>9.51</v>
      </c>
      <c r="N405" t="str">
        <f t="shared" si="19"/>
        <v>Liberica</v>
      </c>
      <c r="O405" t="str">
        <f t="shared" si="20"/>
        <v>Light</v>
      </c>
      <c r="P405" t="str">
        <f>_xlfn.XLOOKUP(C405,customers!$A$2:$A$1001,customers!$I$2:$I$1001,,0)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_xlfn.XLOOKUP(D406,products!$A$2:$A$49,products!$B$2:$B$49,,0)</f>
        <v>Ara</v>
      </c>
      <c r="J406" t="str">
        <f>_xlfn.XLOOKUP(D406,products!$A$2:$A$49,products!$C$2:$C$49,,0)</f>
        <v>D</v>
      </c>
      <c r="K406" s="4">
        <f>_xlfn.XLOOKUP(D406,products!A$1:A$49,products!$D$1:$D$49,,0)</f>
        <v>1</v>
      </c>
      <c r="L406">
        <f>_xlfn.XLOOKUP(D406,products!A$1:A$49,products!$E$1:$E$49,,0)</f>
        <v>9.9499999999999993</v>
      </c>
      <c r="M406">
        <f t="shared" si="18"/>
        <v>39.799999999999997</v>
      </c>
      <c r="N406" t="str">
        <f t="shared" si="19"/>
        <v>Arabica</v>
      </c>
      <c r="O406" t="str">
        <f t="shared" si="20"/>
        <v>Dark</v>
      </c>
      <c r="P406" t="str">
        <f>_xlfn.XLOOKUP(C406,customers!$A$2:$A$1001,customers!$I$2:$I$1001,,0)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_xlfn.XLOOKUP(D407,products!$A$2:$A$49,products!$B$2:$B$49,,0)</f>
        <v>Exc</v>
      </c>
      <c r="J407" t="str">
        <f>_xlfn.XLOOKUP(D407,products!$A$2:$A$49,products!$C$2:$C$49,,0)</f>
        <v>M</v>
      </c>
      <c r="K407" s="4">
        <f>_xlfn.XLOOKUP(D407,products!A$1:A$49,products!$D$1:$D$49,,0)</f>
        <v>0.5</v>
      </c>
      <c r="L407">
        <f>_xlfn.XLOOKUP(D407,products!A$1:A$49,products!$E$1:$E$49,,0)</f>
        <v>8.25</v>
      </c>
      <c r="M407">
        <f t="shared" si="18"/>
        <v>24.75</v>
      </c>
      <c r="N407" t="str">
        <f t="shared" si="19"/>
        <v>Excelsa</v>
      </c>
      <c r="O407" t="str">
        <f t="shared" si="20"/>
        <v>Medium</v>
      </c>
      <c r="P407" t="str">
        <f>_xlfn.XLOOKUP(C407,customers!$A$2:$A$1001,customers!$I$2:$I$1001,,0)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_xlfn.XLOOKUP(D408,products!$A$2:$A$49,products!$B$2:$B$49,,0)</f>
        <v>Exc</v>
      </c>
      <c r="J408" t="str">
        <f>_xlfn.XLOOKUP(D408,products!$A$2:$A$49,products!$C$2:$C$49,,0)</f>
        <v>M</v>
      </c>
      <c r="K408" s="4">
        <f>_xlfn.XLOOKUP(D408,products!A$1:A$49,products!$D$1:$D$49,,0)</f>
        <v>1</v>
      </c>
      <c r="L408">
        <f>_xlfn.XLOOKUP(D408,products!A$1:A$49,products!$E$1:$E$49,,0)</f>
        <v>13.75</v>
      </c>
      <c r="M408">
        <f t="shared" si="18"/>
        <v>68.75</v>
      </c>
      <c r="N408" t="str">
        <f t="shared" si="19"/>
        <v>Excelsa</v>
      </c>
      <c r="O408" t="str">
        <f t="shared" si="20"/>
        <v>Medium</v>
      </c>
      <c r="P408" t="str">
        <f>_xlfn.XLOOKUP(C408,customers!$A$2:$A$1001,customers!$I$2:$I$1001,,0)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_xlfn.XLOOKUP(D409,products!$A$2:$A$49,products!$B$2:$B$49,,0)</f>
        <v>Exc</v>
      </c>
      <c r="J409" t="str">
        <f>_xlfn.XLOOKUP(D409,products!$A$2:$A$49,products!$C$2:$C$49,,0)</f>
        <v>M</v>
      </c>
      <c r="K409" s="4">
        <f>_xlfn.XLOOKUP(D409,products!A$1:A$49,products!$D$1:$D$49,,0)</f>
        <v>0.5</v>
      </c>
      <c r="L409">
        <f>_xlfn.XLOOKUP(D409,products!A$1:A$49,products!$E$1:$E$49,,0)</f>
        <v>8.25</v>
      </c>
      <c r="M409">
        <f t="shared" si="18"/>
        <v>49.5</v>
      </c>
      <c r="N409" t="str">
        <f t="shared" si="19"/>
        <v>Excelsa</v>
      </c>
      <c r="O409" t="str">
        <f t="shared" si="20"/>
        <v>Medium</v>
      </c>
      <c r="P409" t="str">
        <f>_xlfn.XLOOKUP(C409,customers!$A$2:$A$1001,customers!$I$2:$I$1001,,0)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_xlfn.XLOOKUP(D410,products!$A$2:$A$49,products!$B$2:$B$49,,0)</f>
        <v>Ara</v>
      </c>
      <c r="J410" t="str">
        <f>_xlfn.XLOOKUP(D410,products!$A$2:$A$49,products!$C$2:$C$49,,0)</f>
        <v>M</v>
      </c>
      <c r="K410" s="4">
        <f>_xlfn.XLOOKUP(D410,products!A$1:A$49,products!$D$1:$D$49,,0)</f>
        <v>2.5</v>
      </c>
      <c r="L410">
        <f>_xlfn.XLOOKUP(D410,products!A$1:A$49,products!$E$1:$E$49,,0)</f>
        <v>25.874999999999996</v>
      </c>
      <c r="M410">
        <f t="shared" si="18"/>
        <v>51.749999999999993</v>
      </c>
      <c r="N410" t="str">
        <f t="shared" si="19"/>
        <v>Arabica</v>
      </c>
      <c r="O410" t="str">
        <f t="shared" si="20"/>
        <v>Medium</v>
      </c>
      <c r="P410" t="str">
        <f>_xlfn.XLOOKUP(C410,customers!$A$2:$A$1001,customers!$I$2:$I$1001,,0)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_xlfn.XLOOKUP(D411,products!$A$2:$A$49,products!$B$2:$B$49,,0)</f>
        <v>Lib</v>
      </c>
      <c r="J411" t="str">
        <f>_xlfn.XLOOKUP(D411,products!$A$2:$A$49,products!$C$2:$C$49,,0)</f>
        <v>L</v>
      </c>
      <c r="K411" s="4">
        <f>_xlfn.XLOOKUP(D411,products!A$1:A$49,products!$D$1:$D$49,,0)</f>
        <v>1</v>
      </c>
      <c r="L411">
        <f>_xlfn.XLOOKUP(D411,products!A$1:A$49,products!$E$1:$E$49,,0)</f>
        <v>15.85</v>
      </c>
      <c r="M411">
        <f t="shared" si="18"/>
        <v>47.55</v>
      </c>
      <c r="N411" t="str">
        <f t="shared" si="19"/>
        <v>Liberica</v>
      </c>
      <c r="O411" t="str">
        <f t="shared" si="20"/>
        <v>Light</v>
      </c>
      <c r="P411" t="str">
        <f>_xlfn.XLOOKUP(C411,customers!$A$2:$A$1001,customers!$I$2:$I$1001,,0)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_xlfn.XLOOKUP(D412,products!$A$2:$A$49,products!$B$2:$B$49,,0)</f>
        <v>Ara</v>
      </c>
      <c r="J412" t="str">
        <f>_xlfn.XLOOKUP(D412,products!$A$2:$A$49,products!$C$2:$C$49,,0)</f>
        <v>L</v>
      </c>
      <c r="K412" s="4">
        <f>_xlfn.XLOOKUP(D412,products!A$1:A$49,products!$D$1:$D$49,,0)</f>
        <v>0.2</v>
      </c>
      <c r="L412">
        <f>_xlfn.XLOOKUP(D412,products!A$1:A$49,products!$E$1:$E$49,,0)</f>
        <v>3.8849999999999998</v>
      </c>
      <c r="M412">
        <f t="shared" si="18"/>
        <v>15.54</v>
      </c>
      <c r="N412" t="str">
        <f t="shared" si="19"/>
        <v>Arabica</v>
      </c>
      <c r="O412" t="str">
        <f t="shared" si="20"/>
        <v>Light</v>
      </c>
      <c r="P412" t="str">
        <f>_xlfn.XLOOKUP(C412,customers!$A$2:$A$1001,customers!$I$2:$I$1001,,0)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_xlfn.XLOOKUP(D413,products!$A$2:$A$49,products!$B$2:$B$49,,0)</f>
        <v>Lib</v>
      </c>
      <c r="J413" t="str">
        <f>_xlfn.XLOOKUP(D413,products!$A$2:$A$49,products!$C$2:$C$49,,0)</f>
        <v>M</v>
      </c>
      <c r="K413" s="4">
        <f>_xlfn.XLOOKUP(D413,products!A$1:A$49,products!$D$1:$D$49,,0)</f>
        <v>1</v>
      </c>
      <c r="L413">
        <f>_xlfn.XLOOKUP(D413,products!A$1:A$49,products!$E$1:$E$49,,0)</f>
        <v>14.55</v>
      </c>
      <c r="M413">
        <f t="shared" si="18"/>
        <v>87.300000000000011</v>
      </c>
      <c r="N413" t="str">
        <f t="shared" si="19"/>
        <v>Liberica</v>
      </c>
      <c r="O413" t="str">
        <f t="shared" si="20"/>
        <v>Medium</v>
      </c>
      <c r="P413" t="str">
        <f>_xlfn.XLOOKUP(C413,customers!$A$2:$A$1001,customers!$I$2:$I$1001,,0)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_xlfn.XLOOKUP(D414,products!$A$2:$A$49,products!$B$2:$B$49,,0)</f>
        <v>Ara</v>
      </c>
      <c r="J414" t="str">
        <f>_xlfn.XLOOKUP(D414,products!$A$2:$A$49,products!$C$2:$C$49,,0)</f>
        <v>M</v>
      </c>
      <c r="K414" s="4">
        <f>_xlfn.XLOOKUP(D414,products!A$1:A$49,products!$D$1:$D$49,,0)</f>
        <v>1</v>
      </c>
      <c r="L414">
        <f>_xlfn.XLOOKUP(D414,products!A$1:A$49,products!$E$1:$E$49,,0)</f>
        <v>11.25</v>
      </c>
      <c r="M414">
        <f t="shared" si="18"/>
        <v>56.25</v>
      </c>
      <c r="N414" t="str">
        <f t="shared" si="19"/>
        <v>Arabica</v>
      </c>
      <c r="O414" t="str">
        <f t="shared" si="20"/>
        <v>Medium</v>
      </c>
      <c r="P414" t="str">
        <f>_xlfn.XLOOKUP(C414,customers!$A$2:$A$1001,customers!$I$2:$I$1001,,0)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_xlfn.XLOOKUP(D415,products!$A$2:$A$49,products!$B$2:$B$49,,0)</f>
        <v>Lib</v>
      </c>
      <c r="J415" t="str">
        <f>_xlfn.XLOOKUP(D415,products!$A$2:$A$49,products!$C$2:$C$49,,0)</f>
        <v>L</v>
      </c>
      <c r="K415" s="4">
        <f>_xlfn.XLOOKUP(D415,products!A$1:A$49,products!$D$1:$D$49,,0)</f>
        <v>2.5</v>
      </c>
      <c r="L415">
        <f>_xlfn.XLOOKUP(D415,products!A$1:A$49,products!$E$1:$E$49,,0)</f>
        <v>36.454999999999998</v>
      </c>
      <c r="M415">
        <f t="shared" si="18"/>
        <v>36.454999999999998</v>
      </c>
      <c r="N415" t="str">
        <f t="shared" si="19"/>
        <v>Liberica</v>
      </c>
      <c r="O415" t="str">
        <f t="shared" si="20"/>
        <v>Light</v>
      </c>
      <c r="P415" t="str">
        <f>_xlfn.XLOOKUP(C415,customers!$A$2:$A$1001,customers!$I$2:$I$1001,,0)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_xlfn.XLOOKUP(D416,products!$A$2:$A$49,products!$B$2:$B$49,,0)</f>
        <v>Rob</v>
      </c>
      <c r="J416" t="str">
        <f>_xlfn.XLOOKUP(D416,products!$A$2:$A$49,products!$C$2:$C$49,,0)</f>
        <v>L</v>
      </c>
      <c r="K416" s="4">
        <f>_xlfn.XLOOKUP(D416,products!A$1:A$49,products!$D$1:$D$49,,0)</f>
        <v>0.2</v>
      </c>
      <c r="L416">
        <f>_xlfn.XLOOKUP(D416,products!A$1:A$49,products!$E$1:$E$49,,0)</f>
        <v>3.5849999999999995</v>
      </c>
      <c r="M416">
        <f t="shared" si="18"/>
        <v>10.754999999999999</v>
      </c>
      <c r="N416" t="str">
        <f t="shared" si="19"/>
        <v>Robusta</v>
      </c>
      <c r="O416" t="str">
        <f t="shared" si="20"/>
        <v>Light</v>
      </c>
      <c r="P416" t="str">
        <f>_xlfn.XLOOKUP(C416,customers!$A$2:$A$1001,customers!$I$2:$I$1001,,0)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_xlfn.XLOOKUP(D417,products!$A$2:$A$49,products!$B$2:$B$49,,0)</f>
        <v>Rob</v>
      </c>
      <c r="J417" t="str">
        <f>_xlfn.XLOOKUP(D417,products!$A$2:$A$49,products!$C$2:$C$49,,0)</f>
        <v>M</v>
      </c>
      <c r="K417" s="4">
        <f>_xlfn.XLOOKUP(D417,products!A$1:A$49,products!$D$1:$D$49,,0)</f>
        <v>0.2</v>
      </c>
      <c r="L417">
        <f>_xlfn.XLOOKUP(D417,products!A$1:A$49,products!$E$1:$E$49,,0)</f>
        <v>2.9849999999999999</v>
      </c>
      <c r="M417">
        <f t="shared" si="18"/>
        <v>8.9550000000000001</v>
      </c>
      <c r="N417" t="str">
        <f t="shared" si="19"/>
        <v>Robusta</v>
      </c>
      <c r="O417" t="str">
        <f t="shared" si="20"/>
        <v>Medium</v>
      </c>
      <c r="P417" t="str">
        <f>_xlfn.XLOOKUP(C417,customers!$A$2:$A$1001,customers!$I$2:$I$1001,,0)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_xlfn.XLOOKUP(D418,products!$A$2:$A$49,products!$B$2:$B$49,,0)</f>
        <v>Ara</v>
      </c>
      <c r="J418" t="str">
        <f>_xlfn.XLOOKUP(D418,products!$A$2:$A$49,products!$C$2:$C$49,,0)</f>
        <v>L</v>
      </c>
      <c r="K418" s="4">
        <f>_xlfn.XLOOKUP(D418,products!A$1:A$49,products!$D$1:$D$49,,0)</f>
        <v>0.5</v>
      </c>
      <c r="L418">
        <f>_xlfn.XLOOKUP(D418,products!A$1:A$49,products!$E$1:$E$49,,0)</f>
        <v>7.77</v>
      </c>
      <c r="M418">
        <f t="shared" si="18"/>
        <v>23.31</v>
      </c>
      <c r="N418" t="str">
        <f t="shared" si="19"/>
        <v>Arabica</v>
      </c>
      <c r="O418" t="str">
        <f t="shared" si="20"/>
        <v>Light</v>
      </c>
      <c r="P418" t="str">
        <f>_xlfn.XLOOKUP(C418,customers!$A$2:$A$1001,customers!$I$2:$I$1001,,0)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_xlfn.XLOOKUP(D419,products!$A$2:$A$49,products!$B$2:$B$49,,0)</f>
        <v>Ara</v>
      </c>
      <c r="J419" t="str">
        <f>_xlfn.XLOOKUP(D419,products!$A$2:$A$49,products!$C$2:$C$49,,0)</f>
        <v>L</v>
      </c>
      <c r="K419" s="4">
        <f>_xlfn.XLOOKUP(D419,products!A$1:A$49,products!$D$1:$D$49,,0)</f>
        <v>2.5</v>
      </c>
      <c r="L419">
        <f>_xlfn.XLOOKUP(D419,products!A$1:A$49,products!$E$1:$E$49,,0)</f>
        <v>29.784999999999997</v>
      </c>
      <c r="M419">
        <f t="shared" si="18"/>
        <v>29.784999999999997</v>
      </c>
      <c r="N419" t="str">
        <f t="shared" si="19"/>
        <v>Arabica</v>
      </c>
      <c r="O419" t="str">
        <f t="shared" si="20"/>
        <v>Light</v>
      </c>
      <c r="P419" t="str">
        <f>_xlfn.XLOOKUP(C419,customers!$A$2:$A$1001,customers!$I$2:$I$1001,,0)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_xlfn.XLOOKUP(D420,products!$A$2:$A$49,products!$B$2:$B$49,,0)</f>
        <v>Ara</v>
      </c>
      <c r="J420" t="str">
        <f>_xlfn.XLOOKUP(D420,products!$A$2:$A$49,products!$C$2:$C$49,,0)</f>
        <v>L</v>
      </c>
      <c r="K420" s="4">
        <f>_xlfn.XLOOKUP(D420,products!A$1:A$49,products!$D$1:$D$49,,0)</f>
        <v>2.5</v>
      </c>
      <c r="L420">
        <f>_xlfn.XLOOKUP(D420,products!A$1:A$49,products!$E$1:$E$49,,0)</f>
        <v>29.784999999999997</v>
      </c>
      <c r="M420">
        <f t="shared" si="18"/>
        <v>148.92499999999998</v>
      </c>
      <c r="N420" t="str">
        <f t="shared" si="19"/>
        <v>Arabica</v>
      </c>
      <c r="O420" t="str">
        <f t="shared" si="20"/>
        <v>Light</v>
      </c>
      <c r="P420" t="str">
        <f>_xlfn.XLOOKUP(C420,customers!$A$2:$A$1001,customers!$I$2:$I$1001,,0)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_xlfn.XLOOKUP(D421,products!$A$2:$A$49,products!$B$2:$B$49,,0)</f>
        <v>Lib</v>
      </c>
      <c r="J421" t="str">
        <f>_xlfn.XLOOKUP(D421,products!$A$2:$A$49,products!$C$2:$C$49,,0)</f>
        <v>M</v>
      </c>
      <c r="K421" s="4">
        <f>_xlfn.XLOOKUP(D421,products!A$1:A$49,products!$D$1:$D$49,,0)</f>
        <v>0.5</v>
      </c>
      <c r="L421">
        <f>_xlfn.XLOOKUP(D421,products!A$1:A$49,products!$E$1:$E$49,,0)</f>
        <v>8.73</v>
      </c>
      <c r="M421">
        <f t="shared" si="18"/>
        <v>8.73</v>
      </c>
      <c r="N421" t="str">
        <f t="shared" si="19"/>
        <v>Liberica</v>
      </c>
      <c r="O421" t="str">
        <f t="shared" si="20"/>
        <v>Medium</v>
      </c>
      <c r="P421" t="str">
        <f>_xlfn.XLOOKUP(C421,customers!$A$2:$A$1001,customers!$I$2:$I$1001,,0)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_xlfn.XLOOKUP(D422,products!$A$2:$A$49,products!$B$2:$B$49,,0)</f>
        <v>Lib</v>
      </c>
      <c r="J422" t="str">
        <f>_xlfn.XLOOKUP(D422,products!$A$2:$A$49,products!$C$2:$C$49,,0)</f>
        <v>D</v>
      </c>
      <c r="K422" s="4">
        <f>_xlfn.XLOOKUP(D422,products!A$1:A$49,products!$D$1:$D$49,,0)</f>
        <v>0.5</v>
      </c>
      <c r="L422">
        <f>_xlfn.XLOOKUP(D422,products!A$1:A$49,products!$E$1:$E$49,,0)</f>
        <v>7.77</v>
      </c>
      <c r="M422">
        <f t="shared" si="18"/>
        <v>31.08</v>
      </c>
      <c r="N422" t="str">
        <f t="shared" si="19"/>
        <v>Liberica</v>
      </c>
      <c r="O422" t="str">
        <f t="shared" si="20"/>
        <v>Dark</v>
      </c>
      <c r="P422" t="str">
        <f>_xlfn.XLOOKUP(C422,customers!$A$2:$A$1001,customers!$I$2:$I$1001,,0)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_xlfn.XLOOKUP(D423,products!$A$2:$A$49,products!$B$2:$B$49,,0)</f>
        <v>Ara</v>
      </c>
      <c r="J423" t="str">
        <f>_xlfn.XLOOKUP(D423,products!$A$2:$A$49,products!$C$2:$C$49,,0)</f>
        <v>D</v>
      </c>
      <c r="K423" s="4">
        <f>_xlfn.XLOOKUP(D423,products!A$1:A$49,products!$D$1:$D$49,,0)</f>
        <v>2.5</v>
      </c>
      <c r="L423">
        <f>_xlfn.XLOOKUP(D423,products!A$1:A$49,products!$E$1:$E$49,,0)</f>
        <v>22.884999999999998</v>
      </c>
      <c r="M423">
        <f t="shared" si="18"/>
        <v>137.31</v>
      </c>
      <c r="N423" t="str">
        <f t="shared" si="19"/>
        <v>Arabica</v>
      </c>
      <c r="O423" t="str">
        <f t="shared" si="20"/>
        <v>Dark</v>
      </c>
      <c r="P423" t="str">
        <f>_xlfn.XLOOKUP(C423,customers!$A$2:$A$1001,customers!$I$2:$I$1001,,0)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_xlfn.XLOOKUP(D424,products!$A$2:$A$49,products!$B$2:$B$49,,0)</f>
        <v>Ara</v>
      </c>
      <c r="J424" t="str">
        <f>_xlfn.XLOOKUP(D424,products!$A$2:$A$49,products!$C$2:$C$49,,0)</f>
        <v>D</v>
      </c>
      <c r="K424" s="4">
        <f>_xlfn.XLOOKUP(D424,products!A$1:A$49,products!$D$1:$D$49,,0)</f>
        <v>0.5</v>
      </c>
      <c r="L424">
        <f>_xlfn.XLOOKUP(D424,products!A$1:A$49,products!$E$1:$E$49,,0)</f>
        <v>5.97</v>
      </c>
      <c r="M424">
        <f t="shared" si="18"/>
        <v>29.849999999999998</v>
      </c>
      <c r="N424" t="str">
        <f t="shared" si="19"/>
        <v>Arabica</v>
      </c>
      <c r="O424" t="str">
        <f t="shared" si="20"/>
        <v>Dark</v>
      </c>
      <c r="P424" t="str">
        <f>_xlfn.XLOOKUP(C424,customers!$A$2:$A$1001,customers!$I$2:$I$1001,,0)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_xlfn.XLOOKUP(D425,products!$A$2:$A$49,products!$B$2:$B$49,,0)</f>
        <v>Rob</v>
      </c>
      <c r="J425" t="str">
        <f>_xlfn.XLOOKUP(D425,products!$A$2:$A$49,products!$C$2:$C$49,,0)</f>
        <v>M</v>
      </c>
      <c r="K425" s="4">
        <f>_xlfn.XLOOKUP(D425,products!A$1:A$49,products!$D$1:$D$49,,0)</f>
        <v>0.5</v>
      </c>
      <c r="L425">
        <f>_xlfn.XLOOKUP(D425,products!A$1:A$49,products!$E$1:$E$49,,0)</f>
        <v>5.97</v>
      </c>
      <c r="M425">
        <f t="shared" si="18"/>
        <v>17.91</v>
      </c>
      <c r="N425" t="str">
        <f t="shared" si="19"/>
        <v>Robusta</v>
      </c>
      <c r="O425" t="str">
        <f t="shared" si="20"/>
        <v>Medium</v>
      </c>
      <c r="P425" t="str">
        <f>_xlfn.XLOOKUP(C425,customers!$A$2:$A$1001,customers!$I$2:$I$1001,,0)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_xlfn.XLOOKUP(D426,products!$A$2:$A$49,products!$B$2:$B$49,,0)</f>
        <v>Exc</v>
      </c>
      <c r="J426" t="str">
        <f>_xlfn.XLOOKUP(D426,products!$A$2:$A$49,products!$C$2:$C$49,,0)</f>
        <v>L</v>
      </c>
      <c r="K426" s="4">
        <f>_xlfn.XLOOKUP(D426,products!A$1:A$49,products!$D$1:$D$49,,0)</f>
        <v>0.5</v>
      </c>
      <c r="L426">
        <f>_xlfn.XLOOKUP(D426,products!A$1:A$49,products!$E$1:$E$49,,0)</f>
        <v>8.91</v>
      </c>
      <c r="M426">
        <f t="shared" si="18"/>
        <v>26.73</v>
      </c>
      <c r="N426" t="str">
        <f t="shared" si="19"/>
        <v>Excelsa</v>
      </c>
      <c r="O426" t="str">
        <f t="shared" si="20"/>
        <v>Light</v>
      </c>
      <c r="P426" t="str">
        <f>_xlfn.XLOOKUP(C426,customers!$A$2:$A$1001,customers!$I$2:$I$1001,,0)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_xlfn.XLOOKUP(D427,products!$A$2:$A$49,products!$B$2:$B$49,,0)</f>
        <v>Rob</v>
      </c>
      <c r="J427" t="str">
        <f>_xlfn.XLOOKUP(D427,products!$A$2:$A$49,products!$C$2:$C$49,,0)</f>
        <v>D</v>
      </c>
      <c r="K427" s="4">
        <f>_xlfn.XLOOKUP(D427,products!A$1:A$49,products!$D$1:$D$49,,0)</f>
        <v>1</v>
      </c>
      <c r="L427">
        <f>_xlfn.XLOOKUP(D427,products!A$1:A$49,products!$E$1:$E$49,,0)</f>
        <v>8.9499999999999993</v>
      </c>
      <c r="M427">
        <f t="shared" si="18"/>
        <v>17.899999999999999</v>
      </c>
      <c r="N427" t="str">
        <f t="shared" si="19"/>
        <v>Robusta</v>
      </c>
      <c r="O427" t="str">
        <f t="shared" si="20"/>
        <v>Dark</v>
      </c>
      <c r="P427" t="str">
        <f>_xlfn.XLOOKUP(C427,customers!$A$2:$A$1001,customers!$I$2:$I$1001,,0)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_xlfn.XLOOKUP(D428,products!$A$2:$A$49,products!$B$2:$B$49,,0)</f>
        <v>Rob</v>
      </c>
      <c r="J428" t="str">
        <f>_xlfn.XLOOKUP(D428,products!$A$2:$A$49,products!$C$2:$C$49,,0)</f>
        <v>L</v>
      </c>
      <c r="K428" s="4">
        <f>_xlfn.XLOOKUP(D428,products!A$1:A$49,products!$D$1:$D$49,,0)</f>
        <v>0.2</v>
      </c>
      <c r="L428">
        <f>_xlfn.XLOOKUP(D428,products!A$1:A$49,products!$E$1:$E$49,,0)</f>
        <v>3.5849999999999995</v>
      </c>
      <c r="M428">
        <f t="shared" si="18"/>
        <v>14.339999999999998</v>
      </c>
      <c r="N428" t="str">
        <f t="shared" si="19"/>
        <v>Robusta</v>
      </c>
      <c r="O428" t="str">
        <f t="shared" si="20"/>
        <v>Light</v>
      </c>
      <c r="P428" t="str">
        <f>_xlfn.XLOOKUP(C428,customers!$A$2:$A$1001,customers!$I$2:$I$1001,,0)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_xlfn.XLOOKUP(D429,products!$A$2:$A$49,products!$B$2:$B$49,,0)</f>
        <v>Ara</v>
      </c>
      <c r="J429" t="str">
        <f>_xlfn.XLOOKUP(D429,products!$A$2:$A$49,products!$C$2:$C$49,,0)</f>
        <v>M</v>
      </c>
      <c r="K429" s="4">
        <f>_xlfn.XLOOKUP(D429,products!A$1:A$49,products!$D$1:$D$49,,0)</f>
        <v>2.5</v>
      </c>
      <c r="L429">
        <f>_xlfn.XLOOKUP(D429,products!A$1:A$49,products!$E$1:$E$49,,0)</f>
        <v>25.874999999999996</v>
      </c>
      <c r="M429">
        <f t="shared" si="18"/>
        <v>77.624999999999986</v>
      </c>
      <c r="N429" t="str">
        <f t="shared" si="19"/>
        <v>Arabica</v>
      </c>
      <c r="O429" t="str">
        <f t="shared" si="20"/>
        <v>Medium</v>
      </c>
      <c r="P429" t="str">
        <f>_xlfn.XLOOKUP(C429,customers!$A$2:$A$1001,customers!$I$2:$I$1001,,0)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_xlfn.XLOOKUP(D430,products!$A$2:$A$49,products!$B$2:$B$49,,0)</f>
        <v>Rob</v>
      </c>
      <c r="J430" t="str">
        <f>_xlfn.XLOOKUP(D430,products!$A$2:$A$49,products!$C$2:$C$49,,0)</f>
        <v>L</v>
      </c>
      <c r="K430" s="4">
        <f>_xlfn.XLOOKUP(D430,products!A$1:A$49,products!$D$1:$D$49,,0)</f>
        <v>1</v>
      </c>
      <c r="L430">
        <f>_xlfn.XLOOKUP(D430,products!A$1:A$49,products!$E$1:$E$49,,0)</f>
        <v>11.95</v>
      </c>
      <c r="M430">
        <f t="shared" si="18"/>
        <v>59.75</v>
      </c>
      <c r="N430" t="str">
        <f t="shared" si="19"/>
        <v>Robusta</v>
      </c>
      <c r="O430" t="str">
        <f t="shared" si="20"/>
        <v>Light</v>
      </c>
      <c r="P430" t="str">
        <f>_xlfn.XLOOKUP(C430,customers!$A$2:$A$1001,customers!$I$2:$I$1001,,0)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_xlfn.XLOOKUP(D431,products!$A$2:$A$49,products!$B$2:$B$49,,0)</f>
        <v>Ara</v>
      </c>
      <c r="J431" t="str">
        <f>_xlfn.XLOOKUP(D431,products!$A$2:$A$49,products!$C$2:$C$49,,0)</f>
        <v>L</v>
      </c>
      <c r="K431" s="4">
        <f>_xlfn.XLOOKUP(D431,products!A$1:A$49,products!$D$1:$D$49,,0)</f>
        <v>1</v>
      </c>
      <c r="L431">
        <f>_xlfn.XLOOKUP(D431,products!A$1:A$49,products!$E$1:$E$49,,0)</f>
        <v>12.95</v>
      </c>
      <c r="M431">
        <f t="shared" si="18"/>
        <v>77.699999999999989</v>
      </c>
      <c r="N431" t="str">
        <f t="shared" si="19"/>
        <v>Arabica</v>
      </c>
      <c r="O431" t="str">
        <f t="shared" si="20"/>
        <v>Light</v>
      </c>
      <c r="P431" t="str">
        <f>_xlfn.XLOOKUP(C431,customers!$A$2:$A$1001,customers!$I$2:$I$1001,,0)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_xlfn.XLOOKUP(D432,products!$A$2:$A$49,products!$B$2:$B$49,,0)</f>
        <v>Rob</v>
      </c>
      <c r="J432" t="str">
        <f>_xlfn.XLOOKUP(D432,products!$A$2:$A$49,products!$C$2:$C$49,,0)</f>
        <v>D</v>
      </c>
      <c r="K432" s="4">
        <f>_xlfn.XLOOKUP(D432,products!A$1:A$49,products!$D$1:$D$49,,0)</f>
        <v>0.2</v>
      </c>
      <c r="L432">
        <f>_xlfn.XLOOKUP(D432,products!A$1:A$49,products!$E$1:$E$49,,0)</f>
        <v>2.6849999999999996</v>
      </c>
      <c r="M432">
        <f t="shared" si="18"/>
        <v>5.3699999999999992</v>
      </c>
      <c r="N432" t="str">
        <f t="shared" si="19"/>
        <v>Robusta</v>
      </c>
      <c r="O432" t="str">
        <f t="shared" si="20"/>
        <v>Dark</v>
      </c>
      <c r="P432" t="str">
        <f>_xlfn.XLOOKUP(C432,customers!$A$2:$A$1001,customers!$I$2:$I$1001,,0)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_xlfn.XLOOKUP(D433,products!$A$2:$A$49,products!$B$2:$B$49,,0)</f>
        <v>Exc</v>
      </c>
      <c r="J433" t="str">
        <f>_xlfn.XLOOKUP(D433,products!$A$2:$A$49,products!$C$2:$C$49,,0)</f>
        <v>D</v>
      </c>
      <c r="K433" s="4">
        <f>_xlfn.XLOOKUP(D433,products!A$1:A$49,products!$D$1:$D$49,,0)</f>
        <v>2.5</v>
      </c>
      <c r="L433">
        <f>_xlfn.XLOOKUP(D433,products!A$1:A$49,products!$E$1:$E$49,,0)</f>
        <v>27.945</v>
      </c>
      <c r="M433">
        <f t="shared" si="18"/>
        <v>83.835000000000008</v>
      </c>
      <c r="N433" t="str">
        <f t="shared" si="19"/>
        <v>Excelsa</v>
      </c>
      <c r="O433" t="str">
        <f t="shared" si="20"/>
        <v>Dark</v>
      </c>
      <c r="P433" t="str">
        <f>_xlfn.XLOOKUP(C433,customers!$A$2:$A$1001,customers!$I$2:$I$1001,,0)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_xlfn.XLOOKUP(D434,products!$A$2:$A$49,products!$B$2:$B$49,,0)</f>
        <v>Ara</v>
      </c>
      <c r="J434" t="str">
        <f>_xlfn.XLOOKUP(D434,products!$A$2:$A$49,products!$C$2:$C$49,,0)</f>
        <v>M</v>
      </c>
      <c r="K434" s="4">
        <f>_xlfn.XLOOKUP(D434,products!A$1:A$49,products!$D$1:$D$49,,0)</f>
        <v>1</v>
      </c>
      <c r="L434">
        <f>_xlfn.XLOOKUP(D434,products!A$1:A$49,products!$E$1:$E$49,,0)</f>
        <v>11.25</v>
      </c>
      <c r="M434">
        <f t="shared" si="18"/>
        <v>22.5</v>
      </c>
      <c r="N434" t="str">
        <f t="shared" si="19"/>
        <v>Arabica</v>
      </c>
      <c r="O434" t="str">
        <f t="shared" si="20"/>
        <v>Medium</v>
      </c>
      <c r="P434" t="str">
        <f>_xlfn.XLOOKUP(C434,customers!$A$2:$A$1001,customers!$I$2:$I$1001,,0)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_xlfn.XLOOKUP(D435,products!$A$2:$A$49,products!$B$2:$B$49,,0)</f>
        <v>Lib</v>
      </c>
      <c r="J435" t="str">
        <f>_xlfn.XLOOKUP(D435,products!$A$2:$A$49,products!$C$2:$C$49,,0)</f>
        <v>M</v>
      </c>
      <c r="K435" s="4">
        <f>_xlfn.XLOOKUP(D435,products!A$1:A$49,products!$D$1:$D$49,,0)</f>
        <v>2.5</v>
      </c>
      <c r="L435">
        <f>_xlfn.XLOOKUP(D435,products!A$1:A$49,products!$E$1:$E$49,,0)</f>
        <v>33.464999999999996</v>
      </c>
      <c r="M435">
        <f t="shared" si="18"/>
        <v>200.78999999999996</v>
      </c>
      <c r="N435" t="str">
        <f t="shared" si="19"/>
        <v>Liberica</v>
      </c>
      <c r="O435" t="str">
        <f t="shared" si="20"/>
        <v>Medium</v>
      </c>
      <c r="P435" t="str">
        <f>_xlfn.XLOOKUP(C435,customers!$A$2:$A$1001,customers!$I$2:$I$1001,,0)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_xlfn.XLOOKUP(D436,products!$A$2:$A$49,products!$B$2:$B$49,,0)</f>
        <v>Ara</v>
      </c>
      <c r="J436" t="str">
        <f>_xlfn.XLOOKUP(D436,products!$A$2:$A$49,products!$C$2:$C$49,,0)</f>
        <v>M</v>
      </c>
      <c r="K436" s="4">
        <f>_xlfn.XLOOKUP(D436,products!A$1:A$49,products!$D$1:$D$49,,0)</f>
        <v>1</v>
      </c>
      <c r="L436">
        <f>_xlfn.XLOOKUP(D436,products!A$1:A$49,products!$E$1:$E$49,,0)</f>
        <v>11.25</v>
      </c>
      <c r="M436">
        <f t="shared" si="18"/>
        <v>67.5</v>
      </c>
      <c r="N436" t="str">
        <f t="shared" si="19"/>
        <v>Arabica</v>
      </c>
      <c r="O436" t="str">
        <f t="shared" si="20"/>
        <v>Medium</v>
      </c>
      <c r="P436" t="str">
        <f>_xlfn.XLOOKUP(C436,customers!$A$2:$A$1001,customers!$I$2:$I$1001,,0)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_xlfn.XLOOKUP(D437,products!$A$2:$A$49,products!$B$2:$B$49,,0)</f>
        <v>Exc</v>
      </c>
      <c r="J437" t="str">
        <f>_xlfn.XLOOKUP(D437,products!$A$2:$A$49,products!$C$2:$C$49,,0)</f>
        <v>M</v>
      </c>
      <c r="K437" s="4">
        <f>_xlfn.XLOOKUP(D437,products!A$1:A$49,products!$D$1:$D$49,,0)</f>
        <v>0.5</v>
      </c>
      <c r="L437">
        <f>_xlfn.XLOOKUP(D437,products!A$1:A$49,products!$E$1:$E$49,,0)</f>
        <v>8.25</v>
      </c>
      <c r="M437">
        <f t="shared" si="18"/>
        <v>8.25</v>
      </c>
      <c r="N437" t="str">
        <f t="shared" si="19"/>
        <v>Excelsa</v>
      </c>
      <c r="O437" t="str">
        <f t="shared" si="20"/>
        <v>Medium</v>
      </c>
      <c r="P437" t="str">
        <f>_xlfn.XLOOKUP(C437,customers!$A$2:$A$1001,customers!$I$2:$I$1001,,0)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_xlfn.XLOOKUP(D438,products!$A$2:$A$49,products!$B$2:$B$49,,0)</f>
        <v>Lib</v>
      </c>
      <c r="J438" t="str">
        <f>_xlfn.XLOOKUP(D438,products!$A$2:$A$49,products!$C$2:$C$49,,0)</f>
        <v>L</v>
      </c>
      <c r="K438" s="4">
        <f>_xlfn.XLOOKUP(D438,products!A$1:A$49,products!$D$1:$D$49,,0)</f>
        <v>0.2</v>
      </c>
      <c r="L438">
        <f>_xlfn.XLOOKUP(D438,products!A$1:A$49,products!$E$1:$E$49,,0)</f>
        <v>4.7549999999999999</v>
      </c>
      <c r="M438">
        <f t="shared" si="18"/>
        <v>9.51</v>
      </c>
      <c r="N438" t="str">
        <f t="shared" si="19"/>
        <v>Liberica</v>
      </c>
      <c r="O438" t="str">
        <f t="shared" si="20"/>
        <v>Light</v>
      </c>
      <c r="P438" t="str">
        <f>_xlfn.XLOOKUP(C438,customers!$A$2:$A$1001,customers!$I$2:$I$1001,,0)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_xlfn.XLOOKUP(D439,products!$A$2:$A$49,products!$B$2:$B$49,,0)</f>
        <v>Lib</v>
      </c>
      <c r="J439" t="str">
        <f>_xlfn.XLOOKUP(D439,products!$A$2:$A$49,products!$C$2:$C$49,,0)</f>
        <v>D</v>
      </c>
      <c r="K439" s="4">
        <f>_xlfn.XLOOKUP(D439,products!A$1:A$49,products!$D$1:$D$49,,0)</f>
        <v>2.5</v>
      </c>
      <c r="L439">
        <f>_xlfn.XLOOKUP(D439,products!A$1:A$49,products!$E$1:$E$49,,0)</f>
        <v>29.784999999999997</v>
      </c>
      <c r="M439">
        <f t="shared" si="18"/>
        <v>29.784999999999997</v>
      </c>
      <c r="N439" t="str">
        <f t="shared" si="19"/>
        <v>Liberica</v>
      </c>
      <c r="O439" t="str">
        <f t="shared" si="20"/>
        <v>Dark</v>
      </c>
      <c r="P439" t="str">
        <f>_xlfn.XLOOKUP(C439,customers!$A$2:$A$1001,customers!$I$2:$I$1001,,0)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_xlfn.XLOOKUP(D440,products!$A$2:$A$49,products!$B$2:$B$49,,0)</f>
        <v>Lib</v>
      </c>
      <c r="J440" t="str">
        <f>_xlfn.XLOOKUP(D440,products!$A$2:$A$49,products!$C$2:$C$49,,0)</f>
        <v>D</v>
      </c>
      <c r="K440" s="4">
        <f>_xlfn.XLOOKUP(D440,products!A$1:A$49,products!$D$1:$D$49,,0)</f>
        <v>0.5</v>
      </c>
      <c r="L440">
        <f>_xlfn.XLOOKUP(D440,products!A$1:A$49,products!$E$1:$E$49,,0)</f>
        <v>7.77</v>
      </c>
      <c r="M440">
        <f t="shared" si="18"/>
        <v>15.54</v>
      </c>
      <c r="N440" t="str">
        <f t="shared" si="19"/>
        <v>Liberica</v>
      </c>
      <c r="O440" t="str">
        <f t="shared" si="20"/>
        <v>Dark</v>
      </c>
      <c r="P440" t="str">
        <f>_xlfn.XLOOKUP(C440,customers!$A$2:$A$1001,customers!$I$2:$I$1001,,0)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_xlfn.XLOOKUP(D441,products!$A$2:$A$49,products!$B$2:$B$49,,0)</f>
        <v>Exc</v>
      </c>
      <c r="J441" t="str">
        <f>_xlfn.XLOOKUP(D441,products!$A$2:$A$49,products!$C$2:$C$49,,0)</f>
        <v>L</v>
      </c>
      <c r="K441" s="4">
        <f>_xlfn.XLOOKUP(D441,products!A$1:A$49,products!$D$1:$D$49,,0)</f>
        <v>0.5</v>
      </c>
      <c r="L441">
        <f>_xlfn.XLOOKUP(D441,products!A$1:A$49,products!$E$1:$E$49,,0)</f>
        <v>8.91</v>
      </c>
      <c r="M441">
        <f t="shared" si="18"/>
        <v>35.64</v>
      </c>
      <c r="N441" t="str">
        <f t="shared" si="19"/>
        <v>Excelsa</v>
      </c>
      <c r="O441" t="str">
        <f t="shared" si="20"/>
        <v>Light</v>
      </c>
      <c r="P441" t="str">
        <f>_xlfn.XLOOKUP(C441,customers!$A$2:$A$1001,customers!$I$2:$I$1001,,0)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_xlfn.XLOOKUP(D442,products!$A$2:$A$49,products!$B$2:$B$49,,0)</f>
        <v>Ara</v>
      </c>
      <c r="J442" t="str">
        <f>_xlfn.XLOOKUP(D442,products!$A$2:$A$49,products!$C$2:$C$49,,0)</f>
        <v>M</v>
      </c>
      <c r="K442" s="4">
        <f>_xlfn.XLOOKUP(D442,products!A$1:A$49,products!$D$1:$D$49,,0)</f>
        <v>2.5</v>
      </c>
      <c r="L442">
        <f>_xlfn.XLOOKUP(D442,products!A$1:A$49,products!$E$1:$E$49,,0)</f>
        <v>25.874999999999996</v>
      </c>
      <c r="M442">
        <f t="shared" si="18"/>
        <v>103.49999999999999</v>
      </c>
      <c r="N442" t="str">
        <f t="shared" si="19"/>
        <v>Arabica</v>
      </c>
      <c r="O442" t="str">
        <f t="shared" si="20"/>
        <v>Medium</v>
      </c>
      <c r="P442" t="str">
        <f>_xlfn.XLOOKUP(C442,customers!$A$2:$A$1001,customers!$I$2:$I$1001,,0)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_xlfn.XLOOKUP(D443,products!$A$2:$A$49,products!$B$2:$B$49,,0)</f>
        <v>Exc</v>
      </c>
      <c r="J443" t="str">
        <f>_xlfn.XLOOKUP(D443,products!$A$2:$A$49,products!$C$2:$C$49,,0)</f>
        <v>D</v>
      </c>
      <c r="K443" s="4">
        <f>_xlfn.XLOOKUP(D443,products!A$1:A$49,products!$D$1:$D$49,,0)</f>
        <v>1</v>
      </c>
      <c r="L443">
        <f>_xlfn.XLOOKUP(D443,products!A$1:A$49,products!$E$1:$E$49,,0)</f>
        <v>12.15</v>
      </c>
      <c r="M443">
        <f t="shared" si="18"/>
        <v>36.450000000000003</v>
      </c>
      <c r="N443" t="str">
        <f t="shared" si="19"/>
        <v>Excelsa</v>
      </c>
      <c r="O443" t="str">
        <f t="shared" si="20"/>
        <v>Dark</v>
      </c>
      <c r="P443" t="str">
        <f>_xlfn.XLOOKUP(C443,customers!$A$2:$A$1001,customers!$I$2:$I$1001,,0)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_xlfn.XLOOKUP(D444,products!$A$2:$A$49,products!$B$2:$B$49,,0)</f>
        <v>Rob</v>
      </c>
      <c r="J444" t="str">
        <f>_xlfn.XLOOKUP(D444,products!$A$2:$A$49,products!$C$2:$C$49,,0)</f>
        <v>L</v>
      </c>
      <c r="K444" s="4">
        <f>_xlfn.XLOOKUP(D444,products!A$1:A$49,products!$D$1:$D$49,,0)</f>
        <v>0.5</v>
      </c>
      <c r="L444">
        <f>_xlfn.XLOOKUP(D444,products!A$1:A$49,products!$E$1:$E$49,,0)</f>
        <v>7.169999999999999</v>
      </c>
      <c r="M444">
        <f t="shared" si="18"/>
        <v>35.849999999999994</v>
      </c>
      <c r="N444" t="str">
        <f t="shared" si="19"/>
        <v>Robusta</v>
      </c>
      <c r="O444" t="str">
        <f t="shared" si="20"/>
        <v>Light</v>
      </c>
      <c r="P444" t="str">
        <f>_xlfn.XLOOKUP(C444,customers!$A$2:$A$1001,customers!$I$2:$I$1001,,0)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_xlfn.XLOOKUP(D445,products!$A$2:$A$49,products!$B$2:$B$49,,0)</f>
        <v>Exc</v>
      </c>
      <c r="J445" t="str">
        <f>_xlfn.XLOOKUP(D445,products!$A$2:$A$49,products!$C$2:$C$49,,0)</f>
        <v>L</v>
      </c>
      <c r="K445" s="4">
        <f>_xlfn.XLOOKUP(D445,products!A$1:A$49,products!$D$1:$D$49,,0)</f>
        <v>0.2</v>
      </c>
      <c r="L445">
        <f>_xlfn.XLOOKUP(D445,products!A$1:A$49,products!$E$1:$E$49,,0)</f>
        <v>4.4550000000000001</v>
      </c>
      <c r="M445">
        <f t="shared" si="18"/>
        <v>22.274999999999999</v>
      </c>
      <c r="N445" t="str">
        <f t="shared" si="19"/>
        <v>Excelsa</v>
      </c>
      <c r="O445" t="str">
        <f t="shared" si="20"/>
        <v>Light</v>
      </c>
      <c r="P445" t="str">
        <f>_xlfn.XLOOKUP(C445,customers!$A$2:$A$1001,customers!$I$2:$I$1001,,0)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_xlfn.XLOOKUP(D446,products!$A$2:$A$49,products!$B$2:$B$49,,0)</f>
        <v>Exc</v>
      </c>
      <c r="J446" t="str">
        <f>_xlfn.XLOOKUP(D446,products!$A$2:$A$49,products!$C$2:$C$49,,0)</f>
        <v>M</v>
      </c>
      <c r="K446" s="4">
        <f>_xlfn.XLOOKUP(D446,products!A$1:A$49,products!$D$1:$D$49,,0)</f>
        <v>0.2</v>
      </c>
      <c r="L446">
        <f>_xlfn.XLOOKUP(D446,products!A$1:A$49,products!$E$1:$E$49,,0)</f>
        <v>4.125</v>
      </c>
      <c r="M446">
        <f t="shared" si="18"/>
        <v>24.75</v>
      </c>
      <c r="N446" t="str">
        <f t="shared" si="19"/>
        <v>Excelsa</v>
      </c>
      <c r="O446" t="str">
        <f t="shared" si="20"/>
        <v>Medium</v>
      </c>
      <c r="P446" t="str">
        <f>_xlfn.XLOOKUP(C446,customers!$A$2:$A$1001,customers!$I$2:$I$1001,,0)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_xlfn.XLOOKUP(D447,products!$A$2:$A$49,products!$B$2:$B$49,,0)</f>
        <v>Lib</v>
      </c>
      <c r="J447" t="str">
        <f>_xlfn.XLOOKUP(D447,products!$A$2:$A$49,products!$C$2:$C$49,,0)</f>
        <v>M</v>
      </c>
      <c r="K447" s="4">
        <f>_xlfn.XLOOKUP(D447,products!A$1:A$49,products!$D$1:$D$49,,0)</f>
        <v>2.5</v>
      </c>
      <c r="L447">
        <f>_xlfn.XLOOKUP(D447,products!A$1:A$49,products!$E$1:$E$49,,0)</f>
        <v>33.464999999999996</v>
      </c>
      <c r="M447">
        <f t="shared" si="18"/>
        <v>66.929999999999993</v>
      </c>
      <c r="N447" t="str">
        <f t="shared" si="19"/>
        <v>Liberica</v>
      </c>
      <c r="O447" t="str">
        <f t="shared" si="20"/>
        <v>Medium</v>
      </c>
      <c r="P447" t="str">
        <f>_xlfn.XLOOKUP(C447,customers!$A$2:$A$1001,customers!$I$2:$I$1001,,0)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_xlfn.XLOOKUP(D448,products!$A$2:$A$49,products!$B$2:$B$49,,0)</f>
        <v>Lib</v>
      </c>
      <c r="J448" t="str">
        <f>_xlfn.XLOOKUP(D448,products!$A$2:$A$49,products!$C$2:$C$49,,0)</f>
        <v>M</v>
      </c>
      <c r="K448" s="4">
        <f>_xlfn.XLOOKUP(D448,products!A$1:A$49,products!$D$1:$D$49,,0)</f>
        <v>0.5</v>
      </c>
      <c r="L448">
        <f>_xlfn.XLOOKUP(D448,products!A$1:A$49,products!$E$1:$E$49,,0)</f>
        <v>8.73</v>
      </c>
      <c r="M448">
        <f t="shared" si="18"/>
        <v>8.73</v>
      </c>
      <c r="N448" t="str">
        <f t="shared" si="19"/>
        <v>Liberica</v>
      </c>
      <c r="O448" t="str">
        <f t="shared" si="20"/>
        <v>Medium</v>
      </c>
      <c r="P448" t="str">
        <f>_xlfn.XLOOKUP(C448,customers!$A$2:$A$1001,customers!$I$2:$I$1001,,0)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_xlfn.XLOOKUP(D449,products!$A$2:$A$49,products!$B$2:$B$49,,0)</f>
        <v>Rob</v>
      </c>
      <c r="J449" t="str">
        <f>_xlfn.XLOOKUP(D449,products!$A$2:$A$49,products!$C$2:$C$49,,0)</f>
        <v>M</v>
      </c>
      <c r="K449" s="4">
        <f>_xlfn.XLOOKUP(D449,products!A$1:A$49,products!$D$1:$D$49,,0)</f>
        <v>0.5</v>
      </c>
      <c r="L449">
        <f>_xlfn.XLOOKUP(D449,products!A$1:A$49,products!$E$1:$E$49,,0)</f>
        <v>5.97</v>
      </c>
      <c r="M449">
        <f t="shared" si="18"/>
        <v>17.91</v>
      </c>
      <c r="N449" t="str">
        <f t="shared" si="19"/>
        <v>Robusta</v>
      </c>
      <c r="O449" t="str">
        <f t="shared" si="20"/>
        <v>Medium</v>
      </c>
      <c r="P449" t="str">
        <f>_xlfn.XLOOKUP(C449,customers!$A$2:$A$1001,customers!$I$2:$I$1001,,0)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_xlfn.XLOOKUP(D450,products!$A$2:$A$49,products!$B$2:$B$49,,0)</f>
        <v>Rob</v>
      </c>
      <c r="J450" t="str">
        <f>_xlfn.XLOOKUP(D450,products!$A$2:$A$49,products!$C$2:$C$49,,0)</f>
        <v>L</v>
      </c>
      <c r="K450" s="4">
        <f>_xlfn.XLOOKUP(D450,products!A$1:A$49,products!$D$1:$D$49,,0)</f>
        <v>0.5</v>
      </c>
      <c r="L450">
        <f>_xlfn.XLOOKUP(D450,products!A$1:A$49,products!$E$1:$E$49,,0)</f>
        <v>7.169999999999999</v>
      </c>
      <c r="M450">
        <f t="shared" si="18"/>
        <v>7.169999999999999</v>
      </c>
      <c r="N450" t="str">
        <f t="shared" si="19"/>
        <v>Robusta</v>
      </c>
      <c r="O450" t="str">
        <f t="shared" si="20"/>
        <v>Light</v>
      </c>
      <c r="P450" t="str">
        <f>_xlfn.XLOOKUP(C450,customers!$A$2:$A$1001,customers!$I$2:$I$1001,,0)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_xlfn.XLOOKUP(D451,products!$A$2:$A$49,products!$B$2:$B$49,,0)</f>
        <v>Rob</v>
      </c>
      <c r="J451" t="str">
        <f>_xlfn.XLOOKUP(D451,products!$A$2:$A$49,products!$C$2:$C$49,,0)</f>
        <v>D</v>
      </c>
      <c r="K451" s="4">
        <f>_xlfn.XLOOKUP(D451,products!A$1:A$49,products!$D$1:$D$49,,0)</f>
        <v>0.2</v>
      </c>
      <c r="L451">
        <f>_xlfn.XLOOKUP(D451,products!A$1:A$49,products!$E$1:$E$49,,0)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_xlfn.XLOOKUP(D452,products!$A$2:$A$49,products!$B$2:$B$49,,0)</f>
        <v>Lib</v>
      </c>
      <c r="J452" t="str">
        <f>_xlfn.XLOOKUP(D452,products!$A$2:$A$49,products!$C$2:$C$49,,0)</f>
        <v>L</v>
      </c>
      <c r="K452" s="4">
        <f>_xlfn.XLOOKUP(D452,products!A$1:A$49,products!$D$1:$D$49,,0)</f>
        <v>0.2</v>
      </c>
      <c r="L452">
        <f>_xlfn.XLOOKUP(D452,products!A$1:A$49,products!$E$1:$E$49,,0)</f>
        <v>4.7549999999999999</v>
      </c>
      <c r="M452">
        <f t="shared" si="21"/>
        <v>23.774999999999999</v>
      </c>
      <c r="N452" t="str">
        <f t="shared" si="22"/>
        <v>Liberica</v>
      </c>
      <c r="O452" t="str">
        <f t="shared" si="23"/>
        <v>Light</v>
      </c>
      <c r="P452" t="str">
        <f>_xlfn.XLOOKUP(C452,customers!$A$2:$A$1001,customers!$I$2:$I$1001,,0)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_xlfn.XLOOKUP(D453,products!$A$2:$A$49,products!$B$2:$B$49,,0)</f>
        <v>Rob</v>
      </c>
      <c r="J453" t="str">
        <f>_xlfn.XLOOKUP(D453,products!$A$2:$A$49,products!$C$2:$C$49,,0)</f>
        <v>D</v>
      </c>
      <c r="K453" s="4">
        <f>_xlfn.XLOOKUP(D453,products!A$1:A$49,products!$D$1:$D$49,,0)</f>
        <v>2.5</v>
      </c>
      <c r="L453">
        <f>_xlfn.XLOOKUP(D453,products!A$1:A$49,products!$E$1:$E$49,,0)</f>
        <v>20.584999999999997</v>
      </c>
      <c r="M453">
        <f t="shared" si="21"/>
        <v>41.169999999999995</v>
      </c>
      <c r="N453" t="str">
        <f t="shared" si="22"/>
        <v>Robusta</v>
      </c>
      <c r="O453" t="str">
        <f t="shared" si="23"/>
        <v>Dark</v>
      </c>
      <c r="P453" t="str">
        <f>_xlfn.XLOOKUP(C453,customers!$A$2:$A$1001,customers!$I$2:$I$1001,,0)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_xlfn.XLOOKUP(D454,products!$A$2:$A$49,products!$B$2:$B$49,,0)</f>
        <v>Ara</v>
      </c>
      <c r="J454" t="str">
        <f>_xlfn.XLOOKUP(D454,products!$A$2:$A$49,products!$C$2:$C$49,,0)</f>
        <v>L</v>
      </c>
      <c r="K454" s="4">
        <f>_xlfn.XLOOKUP(D454,products!A$1:A$49,products!$D$1:$D$49,,0)</f>
        <v>0.2</v>
      </c>
      <c r="L454">
        <f>_xlfn.XLOOKUP(D454,products!A$1:A$49,products!$E$1:$E$49,,0)</f>
        <v>3.8849999999999998</v>
      </c>
      <c r="M454">
        <f t="shared" si="21"/>
        <v>11.654999999999999</v>
      </c>
      <c r="N454" t="str">
        <f t="shared" si="22"/>
        <v>Arabica</v>
      </c>
      <c r="O454" t="str">
        <f t="shared" si="23"/>
        <v>Light</v>
      </c>
      <c r="P454" t="str">
        <f>_xlfn.XLOOKUP(C454,customers!$A$2:$A$1001,customers!$I$2:$I$1001,,0)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_xlfn.XLOOKUP(D455,products!$A$2:$A$49,products!$B$2:$B$49,,0)</f>
        <v>Lib</v>
      </c>
      <c r="J455" t="str">
        <f>_xlfn.XLOOKUP(D455,products!$A$2:$A$49,products!$C$2:$C$49,,0)</f>
        <v>L</v>
      </c>
      <c r="K455" s="4">
        <f>_xlfn.XLOOKUP(D455,products!A$1:A$49,products!$D$1:$D$49,,0)</f>
        <v>0.5</v>
      </c>
      <c r="L455">
        <f>_xlfn.XLOOKUP(D455,products!A$1:A$49,products!$E$1:$E$49,,0)</f>
        <v>9.51</v>
      </c>
      <c r="M455">
        <f t="shared" si="21"/>
        <v>38.04</v>
      </c>
      <c r="N455" t="str">
        <f t="shared" si="22"/>
        <v>Liberica</v>
      </c>
      <c r="O455" t="str">
        <f t="shared" si="23"/>
        <v>Light</v>
      </c>
      <c r="P455" t="str">
        <f>_xlfn.XLOOKUP(C455,customers!$A$2:$A$1001,customers!$I$2:$I$1001,,0)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_xlfn.XLOOKUP(D456,products!$A$2:$A$49,products!$B$2:$B$49,,0)</f>
        <v>Rob</v>
      </c>
      <c r="J456" t="str">
        <f>_xlfn.XLOOKUP(D456,products!$A$2:$A$49,products!$C$2:$C$49,,0)</f>
        <v>D</v>
      </c>
      <c r="K456" s="4">
        <f>_xlfn.XLOOKUP(D456,products!A$1:A$49,products!$D$1:$D$49,,0)</f>
        <v>2.5</v>
      </c>
      <c r="L456">
        <f>_xlfn.XLOOKUP(D456,products!A$1:A$49,products!$E$1:$E$49,,0)</f>
        <v>20.584999999999997</v>
      </c>
      <c r="M456">
        <f t="shared" si="21"/>
        <v>82.339999999999989</v>
      </c>
      <c r="N456" t="str">
        <f t="shared" si="22"/>
        <v>Robusta</v>
      </c>
      <c r="O456" t="str">
        <f t="shared" si="23"/>
        <v>Dark</v>
      </c>
      <c r="P456" t="str">
        <f>_xlfn.XLOOKUP(C456,customers!$A$2:$A$1001,customers!$I$2:$I$1001,,0)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_xlfn.XLOOKUP(D457,products!$A$2:$A$49,products!$B$2:$B$49,,0)</f>
        <v>Lib</v>
      </c>
      <c r="J457" t="str">
        <f>_xlfn.XLOOKUP(D457,products!$A$2:$A$49,products!$C$2:$C$49,,0)</f>
        <v>L</v>
      </c>
      <c r="K457" s="4">
        <f>_xlfn.XLOOKUP(D457,products!A$1:A$49,products!$D$1:$D$49,,0)</f>
        <v>0.2</v>
      </c>
      <c r="L457">
        <f>_xlfn.XLOOKUP(D457,products!A$1:A$49,products!$E$1:$E$49,,0)</f>
        <v>4.7549999999999999</v>
      </c>
      <c r="M457">
        <f t="shared" si="21"/>
        <v>9.51</v>
      </c>
      <c r="N457" t="str">
        <f t="shared" si="22"/>
        <v>Liberica</v>
      </c>
      <c r="O457" t="str">
        <f t="shared" si="23"/>
        <v>Light</v>
      </c>
      <c r="P457" t="str">
        <f>_xlfn.XLOOKUP(C457,customers!$A$2:$A$1001,customers!$I$2:$I$1001,,0)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_xlfn.XLOOKUP(D458,products!$A$2:$A$49,products!$B$2:$B$49,,0)</f>
        <v>Rob</v>
      </c>
      <c r="J458" t="str">
        <f>_xlfn.XLOOKUP(D458,products!$A$2:$A$49,products!$C$2:$C$49,,0)</f>
        <v>D</v>
      </c>
      <c r="K458" s="4">
        <f>_xlfn.XLOOKUP(D458,products!A$1:A$49,products!$D$1:$D$49,,0)</f>
        <v>2.5</v>
      </c>
      <c r="L458">
        <f>_xlfn.XLOOKUP(D458,products!A$1:A$49,products!$E$1:$E$49,,0)</f>
        <v>20.584999999999997</v>
      </c>
      <c r="M458">
        <f t="shared" si="21"/>
        <v>41.169999999999995</v>
      </c>
      <c r="N458" t="str">
        <f t="shared" si="22"/>
        <v>Robusta</v>
      </c>
      <c r="O458" t="str">
        <f t="shared" si="23"/>
        <v>Dark</v>
      </c>
      <c r="P458" t="str">
        <f>_xlfn.XLOOKUP(C458,customers!$A$2:$A$1001,customers!$I$2:$I$1001,,0)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_xlfn.XLOOKUP(D459,products!$A$2:$A$49,products!$B$2:$B$49,,0)</f>
        <v>Lib</v>
      </c>
      <c r="J459" t="str">
        <f>_xlfn.XLOOKUP(D459,products!$A$2:$A$49,products!$C$2:$C$49,,0)</f>
        <v>L</v>
      </c>
      <c r="K459" s="4">
        <f>_xlfn.XLOOKUP(D459,products!A$1:A$49,products!$D$1:$D$49,,0)</f>
        <v>0.5</v>
      </c>
      <c r="L459">
        <f>_xlfn.XLOOKUP(D459,products!A$1:A$49,products!$E$1:$E$49,,0)</f>
        <v>9.51</v>
      </c>
      <c r="M459">
        <f t="shared" si="21"/>
        <v>47.55</v>
      </c>
      <c r="N459" t="str">
        <f t="shared" si="22"/>
        <v>Liberica</v>
      </c>
      <c r="O459" t="str">
        <f t="shared" si="23"/>
        <v>Light</v>
      </c>
      <c r="P459" t="str">
        <f>_xlfn.XLOOKUP(C459,customers!$A$2:$A$1001,customers!$I$2:$I$1001,,0)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_xlfn.XLOOKUP(D460,products!$A$2:$A$49,products!$B$2:$B$49,,0)</f>
        <v>Ara</v>
      </c>
      <c r="J460" t="str">
        <f>_xlfn.XLOOKUP(D460,products!$A$2:$A$49,products!$C$2:$C$49,,0)</f>
        <v>M</v>
      </c>
      <c r="K460" s="4">
        <f>_xlfn.XLOOKUP(D460,products!A$1:A$49,products!$D$1:$D$49,,0)</f>
        <v>1</v>
      </c>
      <c r="L460">
        <f>_xlfn.XLOOKUP(D460,products!A$1:A$49,products!$E$1:$E$49,,0)</f>
        <v>11.25</v>
      </c>
      <c r="M460">
        <f t="shared" si="21"/>
        <v>45</v>
      </c>
      <c r="N460" t="str">
        <f t="shared" si="22"/>
        <v>Arabica</v>
      </c>
      <c r="O460" t="str">
        <f t="shared" si="23"/>
        <v>Medium</v>
      </c>
      <c r="P460" t="str">
        <f>_xlfn.XLOOKUP(C460,customers!$A$2:$A$1001,customers!$I$2:$I$1001,,0)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_xlfn.XLOOKUP(D461,products!$A$2:$A$49,products!$B$2:$B$49,,0)</f>
        <v>Lib</v>
      </c>
      <c r="J461" t="str">
        <f>_xlfn.XLOOKUP(D461,products!$A$2:$A$49,products!$C$2:$C$49,,0)</f>
        <v>L</v>
      </c>
      <c r="K461" s="4">
        <f>_xlfn.XLOOKUP(D461,products!A$1:A$49,products!$D$1:$D$49,,0)</f>
        <v>0.2</v>
      </c>
      <c r="L461">
        <f>_xlfn.XLOOKUP(D461,products!A$1:A$49,products!$E$1:$E$49,,0)</f>
        <v>4.7549999999999999</v>
      </c>
      <c r="M461">
        <f t="shared" si="21"/>
        <v>23.774999999999999</v>
      </c>
      <c r="N461" t="str">
        <f t="shared" si="22"/>
        <v>Liberica</v>
      </c>
      <c r="O461" t="str">
        <f t="shared" si="23"/>
        <v>Light</v>
      </c>
      <c r="P461" t="str">
        <f>_xlfn.XLOOKUP(C461,customers!$A$2:$A$1001,customers!$I$2:$I$1001,,0)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_xlfn.XLOOKUP(D462,products!$A$2:$A$49,products!$B$2:$B$49,,0)</f>
        <v>Rob</v>
      </c>
      <c r="J462" t="str">
        <f>_xlfn.XLOOKUP(D462,products!$A$2:$A$49,products!$C$2:$C$49,,0)</f>
        <v>D</v>
      </c>
      <c r="K462" s="4">
        <f>_xlfn.XLOOKUP(D462,products!A$1:A$49,products!$D$1:$D$49,,0)</f>
        <v>0.5</v>
      </c>
      <c r="L462">
        <f>_xlfn.XLOOKUP(D462,products!A$1:A$49,products!$E$1:$E$49,,0)</f>
        <v>5.3699999999999992</v>
      </c>
      <c r="M462">
        <f t="shared" si="21"/>
        <v>16.11</v>
      </c>
      <c r="N462" t="str">
        <f t="shared" si="22"/>
        <v>Robusta</v>
      </c>
      <c r="O462" t="str">
        <f t="shared" si="23"/>
        <v>Dark</v>
      </c>
      <c r="P462" t="str">
        <f>_xlfn.XLOOKUP(C462,customers!$A$2:$A$1001,customers!$I$2:$I$1001,,0)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_xlfn.XLOOKUP(D463,products!$A$2:$A$49,products!$B$2:$B$49,,0)</f>
        <v>Rob</v>
      </c>
      <c r="J463" t="str">
        <f>_xlfn.XLOOKUP(D463,products!$A$2:$A$49,products!$C$2:$C$49,,0)</f>
        <v>D</v>
      </c>
      <c r="K463" s="4">
        <f>_xlfn.XLOOKUP(D463,products!A$1:A$49,products!$D$1:$D$49,,0)</f>
        <v>0.2</v>
      </c>
      <c r="L463">
        <f>_xlfn.XLOOKUP(D463,products!A$1:A$49,products!$E$1:$E$49,,0)</f>
        <v>2.6849999999999996</v>
      </c>
      <c r="M463">
        <f t="shared" si="21"/>
        <v>10.739999999999998</v>
      </c>
      <c r="N463" t="str">
        <f t="shared" si="22"/>
        <v>Robusta</v>
      </c>
      <c r="O463" t="str">
        <f t="shared" si="23"/>
        <v>Dark</v>
      </c>
      <c r="P463" t="str">
        <f>_xlfn.XLOOKUP(C463,customers!$A$2:$A$1001,customers!$I$2:$I$1001,,0)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_xlfn.XLOOKUP(D464,products!$A$2:$A$49,products!$B$2:$B$49,,0)</f>
        <v>Ara</v>
      </c>
      <c r="J464" t="str">
        <f>_xlfn.XLOOKUP(D464,products!$A$2:$A$49,products!$C$2:$C$49,,0)</f>
        <v>D</v>
      </c>
      <c r="K464" s="4">
        <f>_xlfn.XLOOKUP(D464,products!A$1:A$49,products!$D$1:$D$49,,0)</f>
        <v>1</v>
      </c>
      <c r="L464">
        <f>_xlfn.XLOOKUP(D464,products!A$1:A$49,products!$E$1:$E$49,,0)</f>
        <v>9.9499999999999993</v>
      </c>
      <c r="M464">
        <f t="shared" si="21"/>
        <v>49.75</v>
      </c>
      <c r="N464" t="str">
        <f t="shared" si="22"/>
        <v>Arabica</v>
      </c>
      <c r="O464" t="str">
        <f t="shared" si="23"/>
        <v>Dark</v>
      </c>
      <c r="P464" t="str">
        <f>_xlfn.XLOOKUP(C464,customers!$A$2:$A$1001,customers!$I$2:$I$1001,,0)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_xlfn.XLOOKUP(D465,products!$A$2:$A$49,products!$B$2:$B$49,,0)</f>
        <v>Exc</v>
      </c>
      <c r="J465" t="str">
        <f>_xlfn.XLOOKUP(D465,products!$A$2:$A$49,products!$C$2:$C$49,,0)</f>
        <v>M</v>
      </c>
      <c r="K465" s="4">
        <f>_xlfn.XLOOKUP(D465,products!A$1:A$49,products!$D$1:$D$49,,0)</f>
        <v>1</v>
      </c>
      <c r="L465">
        <f>_xlfn.XLOOKUP(D465,products!A$1:A$49,products!$E$1:$E$49,,0)</f>
        <v>13.75</v>
      </c>
      <c r="M465">
        <f t="shared" si="21"/>
        <v>27.5</v>
      </c>
      <c r="N465" t="str">
        <f t="shared" si="22"/>
        <v>Excelsa</v>
      </c>
      <c r="O465" t="str">
        <f t="shared" si="23"/>
        <v>Medium</v>
      </c>
      <c r="P465" t="str">
        <f>_xlfn.XLOOKUP(C465,customers!$A$2:$A$1001,customers!$I$2:$I$1001,,0)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_xlfn.XLOOKUP(D466,products!$A$2:$A$49,products!$B$2:$B$49,,0)</f>
        <v>Lib</v>
      </c>
      <c r="J466" t="str">
        <f>_xlfn.XLOOKUP(D466,products!$A$2:$A$49,products!$C$2:$C$49,,0)</f>
        <v>D</v>
      </c>
      <c r="K466" s="4">
        <f>_xlfn.XLOOKUP(D466,products!A$1:A$49,products!$D$1:$D$49,,0)</f>
        <v>2.5</v>
      </c>
      <c r="L466">
        <f>_xlfn.XLOOKUP(D466,products!A$1:A$49,products!$E$1:$E$49,,0)</f>
        <v>29.784999999999997</v>
      </c>
      <c r="M466">
        <f t="shared" si="21"/>
        <v>119.13999999999999</v>
      </c>
      <c r="N466" t="str">
        <f t="shared" si="22"/>
        <v>Liberica</v>
      </c>
      <c r="O466" t="str">
        <f t="shared" si="23"/>
        <v>Dark</v>
      </c>
      <c r="P466" t="str">
        <f>_xlfn.XLOOKUP(C466,customers!$A$2:$A$1001,customers!$I$2:$I$1001,,0)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_xlfn.XLOOKUP(D467,products!$A$2:$A$49,products!$B$2:$B$49,,0)</f>
        <v>Rob</v>
      </c>
      <c r="J467" t="str">
        <f>_xlfn.XLOOKUP(D467,products!$A$2:$A$49,products!$C$2:$C$49,,0)</f>
        <v>D</v>
      </c>
      <c r="K467" s="4">
        <f>_xlfn.XLOOKUP(D467,products!A$1:A$49,products!$D$1:$D$49,,0)</f>
        <v>2.5</v>
      </c>
      <c r="L467">
        <f>_xlfn.XLOOKUP(D467,products!A$1:A$49,products!$E$1:$E$49,,0)</f>
        <v>20.584999999999997</v>
      </c>
      <c r="M467">
        <f t="shared" si="21"/>
        <v>20.584999999999997</v>
      </c>
      <c r="N467" t="str">
        <f t="shared" si="22"/>
        <v>Robusta</v>
      </c>
      <c r="O467" t="str">
        <f t="shared" si="23"/>
        <v>Dark</v>
      </c>
      <c r="P467" t="str">
        <f>_xlfn.XLOOKUP(C467,customers!$A$2:$A$1001,customers!$I$2:$I$1001,,0)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_xlfn.XLOOKUP(D468,products!$A$2:$A$49,products!$B$2:$B$49,,0)</f>
        <v>Ara</v>
      </c>
      <c r="J468" t="str">
        <f>_xlfn.XLOOKUP(D468,products!$A$2:$A$49,products!$C$2:$C$49,,0)</f>
        <v>D</v>
      </c>
      <c r="K468" s="4">
        <f>_xlfn.XLOOKUP(D468,products!A$1:A$49,products!$D$1:$D$49,,0)</f>
        <v>0.2</v>
      </c>
      <c r="L468">
        <f>_xlfn.XLOOKUP(D468,products!A$1:A$49,products!$E$1:$E$49,,0)</f>
        <v>2.9849999999999999</v>
      </c>
      <c r="M468">
        <f t="shared" si="21"/>
        <v>8.9550000000000001</v>
      </c>
      <c r="N468" t="str">
        <f t="shared" si="22"/>
        <v>Arabica</v>
      </c>
      <c r="O468" t="str">
        <f t="shared" si="23"/>
        <v>Dark</v>
      </c>
      <c r="P468" t="str">
        <f>_xlfn.XLOOKUP(C468,customers!$A$2:$A$1001,customers!$I$2:$I$1001,,0)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_xlfn.XLOOKUP(D469,products!$A$2:$A$49,products!$B$2:$B$49,,0)</f>
        <v>Ara</v>
      </c>
      <c r="J469" t="str">
        <f>_xlfn.XLOOKUP(D469,products!$A$2:$A$49,products!$C$2:$C$49,,0)</f>
        <v>D</v>
      </c>
      <c r="K469" s="4">
        <f>_xlfn.XLOOKUP(D469,products!A$1:A$49,products!$D$1:$D$49,,0)</f>
        <v>0.5</v>
      </c>
      <c r="L469">
        <f>_xlfn.XLOOKUP(D469,products!A$1:A$49,products!$E$1:$E$49,,0)</f>
        <v>5.97</v>
      </c>
      <c r="M469">
        <f t="shared" si="21"/>
        <v>5.97</v>
      </c>
      <c r="N469" t="str">
        <f t="shared" si="22"/>
        <v>Arabica</v>
      </c>
      <c r="O469" t="str">
        <f t="shared" si="23"/>
        <v>Dark</v>
      </c>
      <c r="P469" t="str">
        <f>_xlfn.XLOOKUP(C469,customers!$A$2:$A$1001,customers!$I$2:$I$1001,,0)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_xlfn.XLOOKUP(D470,products!$A$2:$A$49,products!$B$2:$B$49,,0)</f>
        <v>Exc</v>
      </c>
      <c r="J470" t="str">
        <f>_xlfn.XLOOKUP(D470,products!$A$2:$A$49,products!$C$2:$C$49,,0)</f>
        <v>M</v>
      </c>
      <c r="K470" s="4">
        <f>_xlfn.XLOOKUP(D470,products!A$1:A$49,products!$D$1:$D$49,,0)</f>
        <v>1</v>
      </c>
      <c r="L470">
        <f>_xlfn.XLOOKUP(D470,products!A$1:A$49,products!$E$1:$E$49,,0)</f>
        <v>13.75</v>
      </c>
      <c r="M470">
        <f t="shared" si="21"/>
        <v>41.25</v>
      </c>
      <c r="N470" t="str">
        <f t="shared" si="22"/>
        <v>Excelsa</v>
      </c>
      <c r="O470" t="str">
        <f t="shared" si="23"/>
        <v>Medium</v>
      </c>
      <c r="P470" t="str">
        <f>_xlfn.XLOOKUP(C470,customers!$A$2:$A$1001,customers!$I$2:$I$1001,,0)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_xlfn.XLOOKUP(D471,products!$A$2:$A$49,products!$B$2:$B$49,,0)</f>
        <v>Exc</v>
      </c>
      <c r="J471" t="str">
        <f>_xlfn.XLOOKUP(D471,products!$A$2:$A$49,products!$C$2:$C$49,,0)</f>
        <v>L</v>
      </c>
      <c r="K471" s="4">
        <f>_xlfn.XLOOKUP(D471,products!A$1:A$49,products!$D$1:$D$49,,0)</f>
        <v>0.2</v>
      </c>
      <c r="L471">
        <f>_xlfn.XLOOKUP(D471,products!A$1:A$49,products!$E$1:$E$49,,0)</f>
        <v>4.4550000000000001</v>
      </c>
      <c r="M471">
        <f t="shared" si="21"/>
        <v>22.274999999999999</v>
      </c>
      <c r="N471" t="str">
        <f t="shared" si="22"/>
        <v>Excelsa</v>
      </c>
      <c r="O471" t="str">
        <f t="shared" si="23"/>
        <v>Light</v>
      </c>
      <c r="P471" t="str">
        <f>_xlfn.XLOOKUP(C471,customers!$A$2:$A$1001,customers!$I$2:$I$1001,,0)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_xlfn.XLOOKUP(D472,products!$A$2:$A$49,products!$B$2:$B$49,,0)</f>
        <v>Ara</v>
      </c>
      <c r="J472" t="str">
        <f>_xlfn.XLOOKUP(D472,products!$A$2:$A$49,products!$C$2:$C$49,,0)</f>
        <v>M</v>
      </c>
      <c r="K472" s="4">
        <f>_xlfn.XLOOKUP(D472,products!A$1:A$49,products!$D$1:$D$49,,0)</f>
        <v>0.5</v>
      </c>
      <c r="L472">
        <f>_xlfn.XLOOKUP(D472,products!A$1:A$49,products!$E$1:$E$49,,0)</f>
        <v>6.75</v>
      </c>
      <c r="M472">
        <f t="shared" si="21"/>
        <v>6.75</v>
      </c>
      <c r="N472" t="str">
        <f t="shared" si="22"/>
        <v>Arabica</v>
      </c>
      <c r="O472" t="str">
        <f t="shared" si="23"/>
        <v>Medium</v>
      </c>
      <c r="P472" t="str">
        <f>_xlfn.XLOOKUP(C472,customers!$A$2:$A$1001,customers!$I$2:$I$1001,,0)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_xlfn.XLOOKUP(D473,products!$A$2:$A$49,products!$B$2:$B$49,,0)</f>
        <v>Lib</v>
      </c>
      <c r="J473" t="str">
        <f>_xlfn.XLOOKUP(D473,products!$A$2:$A$49,products!$C$2:$C$49,,0)</f>
        <v>M</v>
      </c>
      <c r="K473" s="4">
        <f>_xlfn.XLOOKUP(D473,products!A$1:A$49,products!$D$1:$D$49,,0)</f>
        <v>2.5</v>
      </c>
      <c r="L473">
        <f>_xlfn.XLOOKUP(D473,products!A$1:A$49,products!$E$1:$E$49,,0)</f>
        <v>33.464999999999996</v>
      </c>
      <c r="M473">
        <f t="shared" si="21"/>
        <v>133.85999999999999</v>
      </c>
      <c r="N473" t="str">
        <f t="shared" si="22"/>
        <v>Liberica</v>
      </c>
      <c r="O473" t="str">
        <f t="shared" si="23"/>
        <v>Medium</v>
      </c>
      <c r="P473" t="str">
        <f>_xlfn.XLOOKUP(C473,customers!$A$2:$A$1001,customers!$I$2:$I$1001,,0)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_xlfn.XLOOKUP(D474,products!$A$2:$A$49,products!$B$2:$B$49,,0)</f>
        <v>Ara</v>
      </c>
      <c r="J474" t="str">
        <f>_xlfn.XLOOKUP(D474,products!$A$2:$A$49,products!$C$2:$C$49,,0)</f>
        <v>D</v>
      </c>
      <c r="K474" s="4">
        <f>_xlfn.XLOOKUP(D474,products!A$1:A$49,products!$D$1:$D$49,,0)</f>
        <v>0.2</v>
      </c>
      <c r="L474">
        <f>_xlfn.XLOOKUP(D474,products!A$1:A$49,products!$E$1:$E$49,,0)</f>
        <v>2.9849999999999999</v>
      </c>
      <c r="M474">
        <f t="shared" si="21"/>
        <v>5.97</v>
      </c>
      <c r="N474" t="str">
        <f t="shared" si="22"/>
        <v>Arabica</v>
      </c>
      <c r="O474" t="str">
        <f t="shared" si="23"/>
        <v>Dark</v>
      </c>
      <c r="P474" t="str">
        <f>_xlfn.XLOOKUP(C474,customers!$A$2:$A$1001,customers!$I$2:$I$1001,,0)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_xlfn.XLOOKUP(D475,products!$A$2:$A$49,products!$B$2:$B$49,,0)</f>
        <v>Ara</v>
      </c>
      <c r="J475" t="str">
        <f>_xlfn.XLOOKUP(D475,products!$A$2:$A$49,products!$C$2:$C$49,,0)</f>
        <v>L</v>
      </c>
      <c r="K475" s="4">
        <f>_xlfn.XLOOKUP(D475,products!A$1:A$49,products!$D$1:$D$49,,0)</f>
        <v>1</v>
      </c>
      <c r="L475">
        <f>_xlfn.XLOOKUP(D475,products!A$1:A$49,products!$E$1:$E$49,,0)</f>
        <v>12.95</v>
      </c>
      <c r="M475">
        <f t="shared" si="21"/>
        <v>25.9</v>
      </c>
      <c r="N475" t="str">
        <f t="shared" si="22"/>
        <v>Arabica</v>
      </c>
      <c r="O475" t="str">
        <f t="shared" si="23"/>
        <v>Light</v>
      </c>
      <c r="P475" t="str">
        <f>_xlfn.XLOOKUP(C475,customers!$A$2:$A$1001,customers!$I$2:$I$1001,,0)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_xlfn.XLOOKUP(D476,products!$A$2:$A$49,products!$B$2:$B$49,,0)</f>
        <v>Exc</v>
      </c>
      <c r="J476" t="str">
        <f>_xlfn.XLOOKUP(D476,products!$A$2:$A$49,products!$C$2:$C$49,,0)</f>
        <v>M</v>
      </c>
      <c r="K476" s="4">
        <f>_xlfn.XLOOKUP(D476,products!A$1:A$49,products!$D$1:$D$49,,0)</f>
        <v>2.5</v>
      </c>
      <c r="L476">
        <f>_xlfn.XLOOKUP(D476,products!A$1:A$49,products!$E$1:$E$49,,0)</f>
        <v>31.624999999999996</v>
      </c>
      <c r="M476">
        <f t="shared" si="21"/>
        <v>31.624999999999996</v>
      </c>
      <c r="N476" t="str">
        <f t="shared" si="22"/>
        <v>Excelsa</v>
      </c>
      <c r="O476" t="str">
        <f t="shared" si="23"/>
        <v>Medium</v>
      </c>
      <c r="P476" t="str">
        <f>_xlfn.XLOOKUP(C476,customers!$A$2:$A$1001,customers!$I$2:$I$1001,,0)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_xlfn.XLOOKUP(D477,products!$A$2:$A$49,products!$B$2:$B$49,,0)</f>
        <v>Lib</v>
      </c>
      <c r="J477" t="str">
        <f>_xlfn.XLOOKUP(D477,products!$A$2:$A$49,products!$C$2:$C$49,,0)</f>
        <v>M</v>
      </c>
      <c r="K477" s="4">
        <f>_xlfn.XLOOKUP(D477,products!A$1:A$49,products!$D$1:$D$49,,0)</f>
        <v>0.2</v>
      </c>
      <c r="L477">
        <f>_xlfn.XLOOKUP(D477,products!A$1:A$49,products!$E$1:$E$49,,0)</f>
        <v>4.3650000000000002</v>
      </c>
      <c r="M477">
        <f t="shared" si="21"/>
        <v>8.73</v>
      </c>
      <c r="N477" t="str">
        <f t="shared" si="22"/>
        <v>Liberica</v>
      </c>
      <c r="O477" t="str">
        <f t="shared" si="23"/>
        <v>Medium</v>
      </c>
      <c r="P477" t="str">
        <f>_xlfn.XLOOKUP(C477,customers!$A$2:$A$1001,customers!$I$2:$I$1001,,0)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_xlfn.XLOOKUP(D478,products!$A$2:$A$49,products!$B$2:$B$49,,0)</f>
        <v>Exc</v>
      </c>
      <c r="J478" t="str">
        <f>_xlfn.XLOOKUP(D478,products!$A$2:$A$49,products!$C$2:$C$49,,0)</f>
        <v>L</v>
      </c>
      <c r="K478" s="4">
        <f>_xlfn.XLOOKUP(D478,products!A$1:A$49,products!$D$1:$D$49,,0)</f>
        <v>0.2</v>
      </c>
      <c r="L478">
        <f>_xlfn.XLOOKUP(D478,products!A$1:A$49,products!$E$1:$E$49,,0)</f>
        <v>4.4550000000000001</v>
      </c>
      <c r="M478">
        <f t="shared" si="21"/>
        <v>26.73</v>
      </c>
      <c r="N478" t="str">
        <f t="shared" si="22"/>
        <v>Excelsa</v>
      </c>
      <c r="O478" t="str">
        <f t="shared" si="23"/>
        <v>Light</v>
      </c>
      <c r="P478" t="str">
        <f>_xlfn.XLOOKUP(C478,customers!$A$2:$A$1001,customers!$I$2:$I$1001,,0)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_xlfn.XLOOKUP(D479,products!$A$2:$A$49,products!$B$2:$B$49,,0)</f>
        <v>Lib</v>
      </c>
      <c r="J479" t="str">
        <f>_xlfn.XLOOKUP(D479,products!$A$2:$A$49,products!$C$2:$C$49,,0)</f>
        <v>M</v>
      </c>
      <c r="K479" s="4">
        <f>_xlfn.XLOOKUP(D479,products!A$1:A$49,products!$D$1:$D$49,,0)</f>
        <v>0.2</v>
      </c>
      <c r="L479">
        <f>_xlfn.XLOOKUP(D479,products!A$1:A$49,products!$E$1:$E$49,,0)</f>
        <v>4.3650000000000002</v>
      </c>
      <c r="M479">
        <f t="shared" si="21"/>
        <v>26.19</v>
      </c>
      <c r="N479" t="str">
        <f t="shared" si="22"/>
        <v>Liberica</v>
      </c>
      <c r="O479" t="str">
        <f t="shared" si="23"/>
        <v>Medium</v>
      </c>
      <c r="P479" t="str">
        <f>_xlfn.XLOOKUP(C479,customers!$A$2:$A$1001,customers!$I$2:$I$1001,,0)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_xlfn.XLOOKUP(D480,products!$A$2:$A$49,products!$B$2:$B$49,,0)</f>
        <v>Rob</v>
      </c>
      <c r="J480" t="str">
        <f>_xlfn.XLOOKUP(D480,products!$A$2:$A$49,products!$C$2:$C$49,,0)</f>
        <v>D</v>
      </c>
      <c r="K480" s="4">
        <f>_xlfn.XLOOKUP(D480,products!A$1:A$49,products!$D$1:$D$49,,0)</f>
        <v>1</v>
      </c>
      <c r="L480">
        <f>_xlfn.XLOOKUP(D480,products!A$1:A$49,products!$E$1:$E$49,,0)</f>
        <v>8.9499999999999993</v>
      </c>
      <c r="M480">
        <f t="shared" si="21"/>
        <v>53.699999999999996</v>
      </c>
      <c r="N480" t="str">
        <f t="shared" si="22"/>
        <v>Robusta</v>
      </c>
      <c r="O480" t="str">
        <f t="shared" si="23"/>
        <v>Dark</v>
      </c>
      <c r="P480" t="str">
        <f>_xlfn.XLOOKUP(C480,customers!$A$2:$A$1001,customers!$I$2:$I$1001,,0)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_xlfn.XLOOKUP(D481,products!$A$2:$A$49,products!$B$2:$B$49,,0)</f>
        <v>Exc</v>
      </c>
      <c r="J481" t="str">
        <f>_xlfn.XLOOKUP(D481,products!$A$2:$A$49,products!$C$2:$C$49,,0)</f>
        <v>M</v>
      </c>
      <c r="K481" s="4">
        <f>_xlfn.XLOOKUP(D481,products!A$1:A$49,products!$D$1:$D$49,,0)</f>
        <v>2.5</v>
      </c>
      <c r="L481">
        <f>_xlfn.XLOOKUP(D481,products!A$1:A$49,products!$E$1:$E$49,,0)</f>
        <v>31.624999999999996</v>
      </c>
      <c r="M481">
        <f t="shared" si="21"/>
        <v>126.49999999999999</v>
      </c>
      <c r="N481" t="str">
        <f t="shared" si="22"/>
        <v>Excelsa</v>
      </c>
      <c r="O481" t="str">
        <f t="shared" si="23"/>
        <v>Medium</v>
      </c>
      <c r="P481" t="str">
        <f>_xlfn.XLOOKUP(C481,customers!$A$2:$A$1001,customers!$I$2:$I$1001,,0)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_xlfn.XLOOKUP(D482,products!$A$2:$A$49,products!$B$2:$B$49,,0)</f>
        <v>Exc</v>
      </c>
      <c r="J482" t="str">
        <f>_xlfn.XLOOKUP(D482,products!$A$2:$A$49,products!$C$2:$C$49,,0)</f>
        <v>M</v>
      </c>
      <c r="K482" s="4">
        <f>_xlfn.XLOOKUP(D482,products!A$1:A$49,products!$D$1:$D$49,,0)</f>
        <v>0.2</v>
      </c>
      <c r="L482">
        <f>_xlfn.XLOOKUP(D482,products!A$1:A$49,products!$E$1:$E$49,,0)</f>
        <v>4.125</v>
      </c>
      <c r="M482">
        <f t="shared" si="21"/>
        <v>4.125</v>
      </c>
      <c r="N482" t="str">
        <f t="shared" si="22"/>
        <v>Excelsa</v>
      </c>
      <c r="O482" t="str">
        <f t="shared" si="23"/>
        <v>Medium</v>
      </c>
      <c r="P482" t="str">
        <f>_xlfn.XLOOKUP(C482,customers!$A$2:$A$1001,customers!$I$2:$I$1001,,0)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_xlfn.XLOOKUP(D483,products!$A$2:$A$49,products!$B$2:$B$49,,0)</f>
        <v>Rob</v>
      </c>
      <c r="J483" t="str">
        <f>_xlfn.XLOOKUP(D483,products!$A$2:$A$49,products!$C$2:$C$49,,0)</f>
        <v>L</v>
      </c>
      <c r="K483" s="4">
        <f>_xlfn.XLOOKUP(D483,products!A$1:A$49,products!$D$1:$D$49,,0)</f>
        <v>1</v>
      </c>
      <c r="L483">
        <f>_xlfn.XLOOKUP(D483,products!A$1:A$49,products!$E$1:$E$49,,0)</f>
        <v>11.95</v>
      </c>
      <c r="M483">
        <f t="shared" si="21"/>
        <v>23.9</v>
      </c>
      <c r="N483" t="str">
        <f t="shared" si="22"/>
        <v>Robusta</v>
      </c>
      <c r="O483" t="str">
        <f t="shared" si="23"/>
        <v>Light</v>
      </c>
      <c r="P483" t="str">
        <f>_xlfn.XLOOKUP(C483,customers!$A$2:$A$1001,customers!$I$2:$I$1001,,0)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_xlfn.XLOOKUP(D484,products!$A$2:$A$49,products!$B$2:$B$49,,0)</f>
        <v>Exc</v>
      </c>
      <c r="J484" t="str">
        <f>_xlfn.XLOOKUP(D484,products!$A$2:$A$49,products!$C$2:$C$49,,0)</f>
        <v>D</v>
      </c>
      <c r="K484" s="4">
        <f>_xlfn.XLOOKUP(D484,products!A$1:A$49,products!$D$1:$D$49,,0)</f>
        <v>2.5</v>
      </c>
      <c r="L484">
        <f>_xlfn.XLOOKUP(D484,products!A$1:A$49,products!$E$1:$E$49,,0)</f>
        <v>27.945</v>
      </c>
      <c r="M484">
        <f t="shared" si="21"/>
        <v>139.72499999999999</v>
      </c>
      <c r="N484" t="str">
        <f t="shared" si="22"/>
        <v>Excelsa</v>
      </c>
      <c r="O484" t="str">
        <f t="shared" si="23"/>
        <v>Dark</v>
      </c>
      <c r="P484" t="str">
        <f>_xlfn.XLOOKUP(C484,customers!$A$2:$A$1001,customers!$I$2:$I$1001,,0)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_xlfn.XLOOKUP(D485,products!$A$2:$A$49,products!$B$2:$B$49,,0)</f>
        <v>Lib</v>
      </c>
      <c r="J485" t="str">
        <f>_xlfn.XLOOKUP(D485,products!$A$2:$A$49,products!$C$2:$C$49,,0)</f>
        <v>D</v>
      </c>
      <c r="K485" s="4">
        <f>_xlfn.XLOOKUP(D485,products!A$1:A$49,products!$D$1:$D$49,,0)</f>
        <v>2.5</v>
      </c>
      <c r="L485">
        <f>_xlfn.XLOOKUP(D485,products!A$1:A$49,products!$E$1:$E$49,,0)</f>
        <v>29.784999999999997</v>
      </c>
      <c r="M485">
        <f t="shared" si="21"/>
        <v>59.569999999999993</v>
      </c>
      <c r="N485" t="str">
        <f t="shared" si="22"/>
        <v>Liberica</v>
      </c>
      <c r="O485" t="str">
        <f t="shared" si="23"/>
        <v>Dark</v>
      </c>
      <c r="P485" t="str">
        <f>_xlfn.XLOOKUP(C485,customers!$A$2:$A$1001,customers!$I$2:$I$1001,,0)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_xlfn.XLOOKUP(D486,products!$A$2:$A$49,products!$B$2:$B$49,,0)</f>
        <v>Lib</v>
      </c>
      <c r="J486" t="str">
        <f>_xlfn.XLOOKUP(D486,products!$A$2:$A$49,products!$C$2:$C$49,,0)</f>
        <v>L</v>
      </c>
      <c r="K486" s="4">
        <f>_xlfn.XLOOKUP(D486,products!A$1:A$49,products!$D$1:$D$49,,0)</f>
        <v>0.5</v>
      </c>
      <c r="L486">
        <f>_xlfn.XLOOKUP(D486,products!A$1:A$49,products!$E$1:$E$49,,0)</f>
        <v>9.51</v>
      </c>
      <c r="M486">
        <f t="shared" si="21"/>
        <v>57.06</v>
      </c>
      <c r="N486" t="str">
        <f t="shared" si="22"/>
        <v>Liberica</v>
      </c>
      <c r="O486" t="str">
        <f t="shared" si="23"/>
        <v>Light</v>
      </c>
      <c r="P486" t="str">
        <f>_xlfn.XLOOKUP(C486,customers!$A$2:$A$1001,customers!$I$2:$I$1001,,0)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_xlfn.XLOOKUP(D487,products!$A$2:$A$49,products!$B$2:$B$49,,0)</f>
        <v>Rob</v>
      </c>
      <c r="J487" t="str">
        <f>_xlfn.XLOOKUP(D487,products!$A$2:$A$49,products!$C$2:$C$49,,0)</f>
        <v>L</v>
      </c>
      <c r="K487" s="4">
        <f>_xlfn.XLOOKUP(D487,products!A$1:A$49,products!$D$1:$D$49,,0)</f>
        <v>0.2</v>
      </c>
      <c r="L487">
        <f>_xlfn.XLOOKUP(D487,products!A$1:A$49,products!$E$1:$E$49,,0)</f>
        <v>3.5849999999999995</v>
      </c>
      <c r="M487">
        <f t="shared" si="21"/>
        <v>21.509999999999998</v>
      </c>
      <c r="N487" t="str">
        <f t="shared" si="22"/>
        <v>Robusta</v>
      </c>
      <c r="O487" t="str">
        <f t="shared" si="23"/>
        <v>Light</v>
      </c>
      <c r="P487" t="str">
        <f>_xlfn.XLOOKUP(C487,customers!$A$2:$A$1001,customers!$I$2:$I$1001,,0)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_xlfn.XLOOKUP(D488,products!$A$2:$A$49,products!$B$2:$B$49,,0)</f>
        <v>Lib</v>
      </c>
      <c r="J488" t="str">
        <f>_xlfn.XLOOKUP(D488,products!$A$2:$A$49,products!$C$2:$C$49,,0)</f>
        <v>M</v>
      </c>
      <c r="K488" s="4">
        <f>_xlfn.XLOOKUP(D488,products!A$1:A$49,products!$D$1:$D$49,,0)</f>
        <v>0.5</v>
      </c>
      <c r="L488">
        <f>_xlfn.XLOOKUP(D488,products!A$1:A$49,products!$E$1:$E$49,,0)</f>
        <v>8.73</v>
      </c>
      <c r="M488">
        <f t="shared" si="21"/>
        <v>52.38</v>
      </c>
      <c r="N488" t="str">
        <f t="shared" si="22"/>
        <v>Liberica</v>
      </c>
      <c r="O488" t="str">
        <f t="shared" si="23"/>
        <v>Medium</v>
      </c>
      <c r="P488" t="str">
        <f>_xlfn.XLOOKUP(C488,customers!$A$2:$A$1001,customers!$I$2:$I$1001,,0)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_xlfn.XLOOKUP(D489,products!$A$2:$A$49,products!$B$2:$B$49,,0)</f>
        <v>Exc</v>
      </c>
      <c r="J489" t="str">
        <f>_xlfn.XLOOKUP(D489,products!$A$2:$A$49,products!$C$2:$C$49,,0)</f>
        <v>D</v>
      </c>
      <c r="K489" s="4">
        <f>_xlfn.XLOOKUP(D489,products!A$1:A$49,products!$D$1:$D$49,,0)</f>
        <v>1</v>
      </c>
      <c r="L489">
        <f>_xlfn.XLOOKUP(D489,products!A$1:A$49,products!$E$1:$E$49,,0)</f>
        <v>12.15</v>
      </c>
      <c r="M489">
        <f t="shared" si="21"/>
        <v>72.900000000000006</v>
      </c>
      <c r="N489" t="str">
        <f t="shared" si="22"/>
        <v>Excelsa</v>
      </c>
      <c r="O489" t="str">
        <f t="shared" si="23"/>
        <v>Dark</v>
      </c>
      <c r="P489" t="str">
        <f>_xlfn.XLOOKUP(C489,customers!$A$2:$A$1001,customers!$I$2:$I$1001,,0)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_xlfn.XLOOKUP(D490,products!$A$2:$A$49,products!$B$2:$B$49,,0)</f>
        <v>Rob</v>
      </c>
      <c r="J490" t="str">
        <f>_xlfn.XLOOKUP(D490,products!$A$2:$A$49,products!$C$2:$C$49,,0)</f>
        <v>M</v>
      </c>
      <c r="K490" s="4">
        <f>_xlfn.XLOOKUP(D490,products!A$1:A$49,products!$D$1:$D$49,,0)</f>
        <v>0.2</v>
      </c>
      <c r="L490">
        <f>_xlfn.XLOOKUP(D490,products!A$1:A$49,products!$E$1:$E$49,,0)</f>
        <v>2.9849999999999999</v>
      </c>
      <c r="M490">
        <f t="shared" si="21"/>
        <v>14.924999999999999</v>
      </c>
      <c r="N490" t="str">
        <f t="shared" si="22"/>
        <v>Robusta</v>
      </c>
      <c r="O490" t="str">
        <f t="shared" si="23"/>
        <v>Medium</v>
      </c>
      <c r="P490" t="str">
        <f>_xlfn.XLOOKUP(C490,customers!$A$2:$A$1001,customers!$I$2:$I$1001,,0)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_xlfn.XLOOKUP(D491,products!$A$2:$A$49,products!$B$2:$B$49,,0)</f>
        <v>Lib</v>
      </c>
      <c r="J491" t="str">
        <f>_xlfn.XLOOKUP(D491,products!$A$2:$A$49,products!$C$2:$C$49,,0)</f>
        <v>L</v>
      </c>
      <c r="K491" s="4">
        <f>_xlfn.XLOOKUP(D491,products!A$1:A$49,products!$D$1:$D$49,,0)</f>
        <v>1</v>
      </c>
      <c r="L491">
        <f>_xlfn.XLOOKUP(D491,products!A$1:A$49,products!$E$1:$E$49,,0)</f>
        <v>15.85</v>
      </c>
      <c r="M491">
        <f t="shared" si="21"/>
        <v>95.1</v>
      </c>
      <c r="N491" t="str">
        <f t="shared" si="22"/>
        <v>Liberica</v>
      </c>
      <c r="O491" t="str">
        <f t="shared" si="23"/>
        <v>Light</v>
      </c>
      <c r="P491" t="str">
        <f>_xlfn.XLOOKUP(C491,customers!$A$2:$A$1001,customers!$I$2:$I$1001,,0)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_xlfn.XLOOKUP(D492,products!$A$2:$A$49,products!$B$2:$B$49,,0)</f>
        <v>Lib</v>
      </c>
      <c r="J492" t="str">
        <f>_xlfn.XLOOKUP(D492,products!$A$2:$A$49,products!$C$2:$C$49,,0)</f>
        <v>D</v>
      </c>
      <c r="K492" s="4">
        <f>_xlfn.XLOOKUP(D492,products!A$1:A$49,products!$D$1:$D$49,,0)</f>
        <v>0.5</v>
      </c>
      <c r="L492">
        <f>_xlfn.XLOOKUP(D492,products!A$1:A$49,products!$E$1:$E$49,,0)</f>
        <v>7.77</v>
      </c>
      <c r="M492">
        <f t="shared" si="21"/>
        <v>15.54</v>
      </c>
      <c r="N492" t="str">
        <f t="shared" si="22"/>
        <v>Liberica</v>
      </c>
      <c r="O492" t="str">
        <f t="shared" si="23"/>
        <v>Dark</v>
      </c>
      <c r="P492" t="str">
        <f>_xlfn.XLOOKUP(C492,customers!$A$2:$A$1001,customers!$I$2:$I$1001,,0)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_xlfn.XLOOKUP(D493,products!$A$2:$A$49,products!$B$2:$B$49,,0)</f>
        <v>Lib</v>
      </c>
      <c r="J493" t="str">
        <f>_xlfn.XLOOKUP(D493,products!$A$2:$A$49,products!$C$2:$C$49,,0)</f>
        <v>D</v>
      </c>
      <c r="K493" s="4">
        <f>_xlfn.XLOOKUP(D493,products!A$1:A$49,products!$D$1:$D$49,,0)</f>
        <v>0.2</v>
      </c>
      <c r="L493">
        <f>_xlfn.XLOOKUP(D493,products!A$1:A$49,products!$E$1:$E$49,,0)</f>
        <v>3.8849999999999998</v>
      </c>
      <c r="M493">
        <f t="shared" si="21"/>
        <v>23.31</v>
      </c>
      <c r="N493" t="str">
        <f t="shared" si="22"/>
        <v>Liberica</v>
      </c>
      <c r="O493" t="str">
        <f t="shared" si="23"/>
        <v>Dark</v>
      </c>
      <c r="P493" t="str">
        <f>_xlfn.XLOOKUP(C493,customers!$A$2:$A$1001,customers!$I$2:$I$1001,,0)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_xlfn.XLOOKUP(D494,products!$A$2:$A$49,products!$B$2:$B$49,,0)</f>
        <v>Exc</v>
      </c>
      <c r="J494" t="str">
        <f>_xlfn.XLOOKUP(D494,products!$A$2:$A$49,products!$C$2:$C$49,,0)</f>
        <v>M</v>
      </c>
      <c r="K494" s="4">
        <f>_xlfn.XLOOKUP(D494,products!A$1:A$49,products!$D$1:$D$49,,0)</f>
        <v>0.2</v>
      </c>
      <c r="L494">
        <f>_xlfn.XLOOKUP(D494,products!A$1:A$49,products!$E$1:$E$49,,0)</f>
        <v>4.125</v>
      </c>
      <c r="M494">
        <f t="shared" si="21"/>
        <v>4.125</v>
      </c>
      <c r="N494" t="str">
        <f t="shared" si="22"/>
        <v>Excelsa</v>
      </c>
      <c r="O494" t="str">
        <f t="shared" si="23"/>
        <v>Medium</v>
      </c>
      <c r="P494" t="str">
        <f>_xlfn.XLOOKUP(C494,customers!$A$2:$A$1001,customers!$I$2:$I$1001,,0)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_xlfn.XLOOKUP(D495,products!$A$2:$A$49,products!$B$2:$B$49,,0)</f>
        <v>Rob</v>
      </c>
      <c r="J495" t="str">
        <f>_xlfn.XLOOKUP(D495,products!$A$2:$A$49,products!$C$2:$C$49,,0)</f>
        <v>M</v>
      </c>
      <c r="K495" s="4">
        <f>_xlfn.XLOOKUP(D495,products!A$1:A$49,products!$D$1:$D$49,,0)</f>
        <v>0.5</v>
      </c>
      <c r="L495">
        <f>_xlfn.XLOOKUP(D495,products!A$1:A$49,products!$E$1:$E$49,,0)</f>
        <v>5.97</v>
      </c>
      <c r="M495">
        <f t="shared" si="21"/>
        <v>35.82</v>
      </c>
      <c r="N495" t="str">
        <f t="shared" si="22"/>
        <v>Robusta</v>
      </c>
      <c r="O495" t="str">
        <f t="shared" si="23"/>
        <v>Medium</v>
      </c>
      <c r="P495" t="str">
        <f>_xlfn.XLOOKUP(C495,customers!$A$2:$A$1001,customers!$I$2:$I$1001,,0)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_xlfn.XLOOKUP(D496,products!$A$2:$A$49,products!$B$2:$B$49,,0)</f>
        <v>Lib</v>
      </c>
      <c r="J496" t="str">
        <f>_xlfn.XLOOKUP(D496,products!$A$2:$A$49,products!$C$2:$C$49,,0)</f>
        <v>L</v>
      </c>
      <c r="K496" s="4">
        <f>_xlfn.XLOOKUP(D496,products!A$1:A$49,products!$D$1:$D$49,,0)</f>
        <v>1</v>
      </c>
      <c r="L496">
        <f>_xlfn.XLOOKUP(D496,products!A$1:A$49,products!$E$1:$E$49,,0)</f>
        <v>15.85</v>
      </c>
      <c r="M496">
        <f t="shared" si="21"/>
        <v>31.7</v>
      </c>
      <c r="N496" t="str">
        <f t="shared" si="22"/>
        <v>Liberica</v>
      </c>
      <c r="O496" t="str">
        <f t="shared" si="23"/>
        <v>Light</v>
      </c>
      <c r="P496" t="str">
        <f>_xlfn.XLOOKUP(C496,customers!$A$2:$A$1001,customers!$I$2:$I$1001,,0)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_xlfn.XLOOKUP(D497,products!$A$2:$A$49,products!$B$2:$B$49,,0)</f>
        <v>Lib</v>
      </c>
      <c r="J497" t="str">
        <f>_xlfn.XLOOKUP(D497,products!$A$2:$A$49,products!$C$2:$C$49,,0)</f>
        <v>L</v>
      </c>
      <c r="K497" s="4">
        <f>_xlfn.XLOOKUP(D497,products!A$1:A$49,products!$D$1:$D$49,,0)</f>
        <v>1</v>
      </c>
      <c r="L497">
        <f>_xlfn.XLOOKUP(D497,products!A$1:A$49,products!$E$1:$E$49,,0)</f>
        <v>15.85</v>
      </c>
      <c r="M497">
        <f t="shared" si="21"/>
        <v>79.25</v>
      </c>
      <c r="N497" t="str">
        <f t="shared" si="22"/>
        <v>Liberica</v>
      </c>
      <c r="O497" t="str">
        <f t="shared" si="23"/>
        <v>Light</v>
      </c>
      <c r="P497" t="str">
        <f>_xlfn.XLOOKUP(C497,customers!$A$2:$A$1001,customers!$I$2:$I$1001,,0)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_xlfn.XLOOKUP(D498,products!$A$2:$A$49,products!$B$2:$B$49,,0)</f>
        <v>Exc</v>
      </c>
      <c r="J498" t="str">
        <f>_xlfn.XLOOKUP(D498,products!$A$2:$A$49,products!$C$2:$C$49,,0)</f>
        <v>D</v>
      </c>
      <c r="K498" s="4">
        <f>_xlfn.XLOOKUP(D498,products!A$1:A$49,products!$D$1:$D$49,,0)</f>
        <v>0.2</v>
      </c>
      <c r="L498">
        <f>_xlfn.XLOOKUP(D498,products!A$1:A$49,products!$E$1:$E$49,,0)</f>
        <v>3.645</v>
      </c>
      <c r="M498">
        <f t="shared" si="21"/>
        <v>10.935</v>
      </c>
      <c r="N498" t="str">
        <f t="shared" si="22"/>
        <v>Excelsa</v>
      </c>
      <c r="O498" t="str">
        <f t="shared" si="23"/>
        <v>Dark</v>
      </c>
      <c r="P498" t="str">
        <f>_xlfn.XLOOKUP(C498,customers!$A$2:$A$1001,customers!$I$2:$I$1001,,0)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_xlfn.XLOOKUP(D499,products!$A$2:$A$49,products!$B$2:$B$49,,0)</f>
        <v>Ara</v>
      </c>
      <c r="J499" t="str">
        <f>_xlfn.XLOOKUP(D499,products!$A$2:$A$49,products!$C$2:$C$49,,0)</f>
        <v>D</v>
      </c>
      <c r="K499" s="4">
        <f>_xlfn.XLOOKUP(D499,products!A$1:A$49,products!$D$1:$D$49,,0)</f>
        <v>1</v>
      </c>
      <c r="L499">
        <f>_xlfn.XLOOKUP(D499,products!A$1:A$49,products!$E$1:$E$49,,0)</f>
        <v>9.9499999999999993</v>
      </c>
      <c r="M499">
        <f t="shared" si="21"/>
        <v>39.799999999999997</v>
      </c>
      <c r="N499" t="str">
        <f t="shared" si="22"/>
        <v>Arabica</v>
      </c>
      <c r="O499" t="str">
        <f t="shared" si="23"/>
        <v>Dark</v>
      </c>
      <c r="P499" t="str">
        <f>_xlfn.XLOOKUP(C499,customers!$A$2:$A$1001,customers!$I$2:$I$1001,,0)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_xlfn.XLOOKUP(D500,products!$A$2:$A$49,products!$B$2:$B$49,,0)</f>
        <v>Rob</v>
      </c>
      <c r="J500" t="str">
        <f>_xlfn.XLOOKUP(D500,products!$A$2:$A$49,products!$C$2:$C$49,,0)</f>
        <v>M</v>
      </c>
      <c r="K500" s="4">
        <f>_xlfn.XLOOKUP(D500,products!A$1:A$49,products!$D$1:$D$49,,0)</f>
        <v>1</v>
      </c>
      <c r="L500">
        <f>_xlfn.XLOOKUP(D500,products!A$1:A$49,products!$E$1:$E$49,,0)</f>
        <v>9.9499999999999993</v>
      </c>
      <c r="M500">
        <f t="shared" si="21"/>
        <v>49.75</v>
      </c>
      <c r="N500" t="str">
        <f t="shared" si="22"/>
        <v>Robusta</v>
      </c>
      <c r="O500" t="str">
        <f t="shared" si="23"/>
        <v>Medium</v>
      </c>
      <c r="P500" t="str">
        <f>_xlfn.XLOOKUP(C500,customers!$A$2:$A$1001,customers!$I$2:$I$1001,,0)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_xlfn.XLOOKUP(D501,products!$A$2:$A$49,products!$B$2:$B$49,,0)</f>
        <v>Rob</v>
      </c>
      <c r="J501" t="str">
        <f>_xlfn.XLOOKUP(D501,products!$A$2:$A$49,products!$C$2:$C$49,,0)</f>
        <v>D</v>
      </c>
      <c r="K501" s="4">
        <f>_xlfn.XLOOKUP(D501,products!A$1:A$49,products!$D$1:$D$49,,0)</f>
        <v>0.2</v>
      </c>
      <c r="L501">
        <f>_xlfn.XLOOKUP(D501,products!A$1:A$49,products!$E$1:$E$49,,0)</f>
        <v>2.6849999999999996</v>
      </c>
      <c r="M501">
        <f t="shared" si="21"/>
        <v>8.0549999999999997</v>
      </c>
      <c r="N501" t="str">
        <f t="shared" si="22"/>
        <v>Robusta</v>
      </c>
      <c r="O501" t="str">
        <f t="shared" si="23"/>
        <v>Dark</v>
      </c>
      <c r="P501" t="str">
        <f>_xlfn.XLOOKUP(C501,customers!$A$2:$A$1001,customers!$I$2:$I$1001,,0)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_xlfn.XLOOKUP(D502,products!$A$2:$A$49,products!$B$2:$B$49,,0)</f>
        <v>Rob</v>
      </c>
      <c r="J502" t="str">
        <f>_xlfn.XLOOKUP(D502,products!$A$2:$A$49,products!$C$2:$C$49,,0)</f>
        <v>L</v>
      </c>
      <c r="K502" s="4">
        <f>_xlfn.XLOOKUP(D502,products!A$1:A$49,products!$D$1:$D$49,,0)</f>
        <v>1</v>
      </c>
      <c r="L502">
        <f>_xlfn.XLOOKUP(D502,products!A$1:A$49,products!$E$1:$E$49,,0)</f>
        <v>11.95</v>
      </c>
      <c r="M502">
        <f t="shared" si="21"/>
        <v>47.8</v>
      </c>
      <c r="N502" t="str">
        <f t="shared" si="22"/>
        <v>Robusta</v>
      </c>
      <c r="O502" t="str">
        <f t="shared" si="23"/>
        <v>Light</v>
      </c>
      <c r="P502" t="str">
        <f>_xlfn.XLOOKUP(C502,customers!$A$2:$A$1001,customers!$I$2:$I$1001,,0)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_xlfn.XLOOKUP(D503,products!$A$2:$A$49,products!$B$2:$B$49,,0)</f>
        <v>Rob</v>
      </c>
      <c r="J503" t="str">
        <f>_xlfn.XLOOKUP(D503,products!$A$2:$A$49,products!$C$2:$C$49,,0)</f>
        <v>M</v>
      </c>
      <c r="K503" s="4">
        <f>_xlfn.XLOOKUP(D503,products!A$1:A$49,products!$D$1:$D$49,,0)</f>
        <v>0.2</v>
      </c>
      <c r="L503">
        <f>_xlfn.XLOOKUP(D503,products!A$1:A$49,products!$E$1:$E$49,,0)</f>
        <v>2.9849999999999999</v>
      </c>
      <c r="M503">
        <f t="shared" si="21"/>
        <v>11.94</v>
      </c>
      <c r="N503" t="str">
        <f t="shared" si="22"/>
        <v>Robusta</v>
      </c>
      <c r="O503" t="str">
        <f t="shared" si="23"/>
        <v>Medium</v>
      </c>
      <c r="P503" t="str">
        <f>_xlfn.XLOOKUP(C503,customers!$A$2:$A$1001,customers!$I$2:$I$1001,,0)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_xlfn.XLOOKUP(D504,products!$A$2:$A$49,products!$B$2:$B$49,,0)</f>
        <v>Exc</v>
      </c>
      <c r="J504" t="str">
        <f>_xlfn.XLOOKUP(D504,products!$A$2:$A$49,products!$C$2:$C$49,,0)</f>
        <v>M</v>
      </c>
      <c r="K504" s="4">
        <f>_xlfn.XLOOKUP(D504,products!A$1:A$49,products!$D$1:$D$49,,0)</f>
        <v>0.2</v>
      </c>
      <c r="L504">
        <f>_xlfn.XLOOKUP(D504,products!A$1:A$49,products!$E$1:$E$49,,0)</f>
        <v>4.125</v>
      </c>
      <c r="M504">
        <f t="shared" si="21"/>
        <v>16.5</v>
      </c>
      <c r="N504" t="str">
        <f t="shared" si="22"/>
        <v>Excelsa</v>
      </c>
      <c r="O504" t="str">
        <f t="shared" si="23"/>
        <v>Medium</v>
      </c>
      <c r="P504" t="str">
        <f>_xlfn.XLOOKUP(C504,customers!$A$2:$A$1001,customers!$I$2:$I$1001,,0)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_xlfn.XLOOKUP(D505,products!$A$2:$A$49,products!$B$2:$B$49,,0)</f>
        <v>Lib</v>
      </c>
      <c r="J505" t="str">
        <f>_xlfn.XLOOKUP(D505,products!$A$2:$A$49,products!$C$2:$C$49,,0)</f>
        <v>D</v>
      </c>
      <c r="K505" s="4">
        <f>_xlfn.XLOOKUP(D505,products!A$1:A$49,products!$D$1:$D$49,,0)</f>
        <v>1</v>
      </c>
      <c r="L505">
        <f>_xlfn.XLOOKUP(D505,products!A$1:A$49,products!$E$1:$E$49,,0)</f>
        <v>12.95</v>
      </c>
      <c r="M505">
        <f t="shared" si="21"/>
        <v>51.8</v>
      </c>
      <c r="N505" t="str">
        <f t="shared" si="22"/>
        <v>Liberica</v>
      </c>
      <c r="O505" t="str">
        <f t="shared" si="23"/>
        <v>Dark</v>
      </c>
      <c r="P505" t="str">
        <f>_xlfn.XLOOKUP(C505,customers!$A$2:$A$1001,customers!$I$2:$I$1001,,0)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_xlfn.XLOOKUP(D506,products!$A$2:$A$49,products!$B$2:$B$49,,0)</f>
        <v>Lib</v>
      </c>
      <c r="J506" t="str">
        <f>_xlfn.XLOOKUP(D506,products!$A$2:$A$49,products!$C$2:$C$49,,0)</f>
        <v>L</v>
      </c>
      <c r="K506" s="4">
        <f>_xlfn.XLOOKUP(D506,products!A$1:A$49,products!$D$1:$D$49,,0)</f>
        <v>0.2</v>
      </c>
      <c r="L506">
        <f>_xlfn.XLOOKUP(D506,products!A$1:A$49,products!$E$1:$E$49,,0)</f>
        <v>4.7549999999999999</v>
      </c>
      <c r="M506">
        <f t="shared" si="21"/>
        <v>14.265000000000001</v>
      </c>
      <c r="N506" t="str">
        <f t="shared" si="22"/>
        <v>Liberica</v>
      </c>
      <c r="O506" t="str">
        <f t="shared" si="23"/>
        <v>Light</v>
      </c>
      <c r="P506" t="str">
        <f>_xlfn.XLOOKUP(C506,customers!$A$2:$A$1001,customers!$I$2:$I$1001,,0)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_xlfn.XLOOKUP(D507,products!$A$2:$A$49,products!$B$2:$B$49,,0)</f>
        <v>Lib</v>
      </c>
      <c r="J507" t="str">
        <f>_xlfn.XLOOKUP(D507,products!$A$2:$A$49,products!$C$2:$C$49,,0)</f>
        <v>M</v>
      </c>
      <c r="K507" s="4">
        <f>_xlfn.XLOOKUP(D507,products!A$1:A$49,products!$D$1:$D$49,,0)</f>
        <v>0.2</v>
      </c>
      <c r="L507">
        <f>_xlfn.XLOOKUP(D507,products!A$1:A$49,products!$E$1:$E$49,,0)</f>
        <v>4.3650000000000002</v>
      </c>
      <c r="M507">
        <f t="shared" si="21"/>
        <v>26.19</v>
      </c>
      <c r="N507" t="str">
        <f t="shared" si="22"/>
        <v>Liberica</v>
      </c>
      <c r="O507" t="str">
        <f t="shared" si="23"/>
        <v>Medium</v>
      </c>
      <c r="P507" t="str">
        <f>_xlfn.XLOOKUP(C507,customers!$A$2:$A$1001,customers!$I$2:$I$1001,,0)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_xlfn.XLOOKUP(D508,products!$A$2:$A$49,products!$B$2:$B$49,,0)</f>
        <v>Ara</v>
      </c>
      <c r="J508" t="str">
        <f>_xlfn.XLOOKUP(D508,products!$A$2:$A$49,products!$C$2:$C$49,,0)</f>
        <v>L</v>
      </c>
      <c r="K508" s="4">
        <f>_xlfn.XLOOKUP(D508,products!A$1:A$49,products!$D$1:$D$49,,0)</f>
        <v>1</v>
      </c>
      <c r="L508">
        <f>_xlfn.XLOOKUP(D508,products!A$1:A$49,products!$E$1:$E$49,,0)</f>
        <v>12.95</v>
      </c>
      <c r="M508">
        <f t="shared" si="21"/>
        <v>25.9</v>
      </c>
      <c r="N508" t="str">
        <f t="shared" si="22"/>
        <v>Arabica</v>
      </c>
      <c r="O508" t="str">
        <f t="shared" si="23"/>
        <v>Light</v>
      </c>
      <c r="P508" t="str">
        <f>_xlfn.XLOOKUP(C508,customers!$A$2:$A$1001,customers!$I$2:$I$1001,,0)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_xlfn.XLOOKUP(D509,products!$A$2:$A$49,products!$B$2:$B$49,,0)</f>
        <v>Ara</v>
      </c>
      <c r="J509" t="str">
        <f>_xlfn.XLOOKUP(D509,products!$A$2:$A$49,products!$C$2:$C$49,,0)</f>
        <v>L</v>
      </c>
      <c r="K509" s="4">
        <f>_xlfn.XLOOKUP(D509,products!A$1:A$49,products!$D$1:$D$49,,0)</f>
        <v>2.5</v>
      </c>
      <c r="L509">
        <f>_xlfn.XLOOKUP(D509,products!A$1:A$49,products!$E$1:$E$49,,0)</f>
        <v>29.784999999999997</v>
      </c>
      <c r="M509">
        <f t="shared" si="21"/>
        <v>89.35499999999999</v>
      </c>
      <c r="N509" t="str">
        <f t="shared" si="22"/>
        <v>Arabica</v>
      </c>
      <c r="O509" t="str">
        <f t="shared" si="23"/>
        <v>Light</v>
      </c>
      <c r="P509" t="str">
        <f>_xlfn.XLOOKUP(C509,customers!$A$2:$A$1001,customers!$I$2:$I$1001,,0)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_xlfn.XLOOKUP(D510,products!$A$2:$A$49,products!$B$2:$B$49,,0)</f>
        <v>Lib</v>
      </c>
      <c r="J510" t="str">
        <f>_xlfn.XLOOKUP(D510,products!$A$2:$A$49,products!$C$2:$C$49,,0)</f>
        <v>D</v>
      </c>
      <c r="K510" s="4">
        <f>_xlfn.XLOOKUP(D510,products!A$1:A$49,products!$D$1:$D$49,,0)</f>
        <v>0.5</v>
      </c>
      <c r="L510">
        <f>_xlfn.XLOOKUP(D510,products!A$1:A$49,products!$E$1:$E$49,,0)</f>
        <v>7.77</v>
      </c>
      <c r="M510">
        <f t="shared" si="21"/>
        <v>46.62</v>
      </c>
      <c r="N510" t="str">
        <f t="shared" si="22"/>
        <v>Liberica</v>
      </c>
      <c r="O510" t="str">
        <f t="shared" si="23"/>
        <v>Dark</v>
      </c>
      <c r="P510" t="str">
        <f>_xlfn.XLOOKUP(C510,customers!$A$2:$A$1001,customers!$I$2:$I$1001,,0)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_xlfn.XLOOKUP(D511,products!$A$2:$A$49,products!$B$2:$B$49,,0)</f>
        <v>Ara</v>
      </c>
      <c r="J511" t="str">
        <f>_xlfn.XLOOKUP(D511,products!$A$2:$A$49,products!$C$2:$C$49,,0)</f>
        <v>D</v>
      </c>
      <c r="K511" s="4">
        <f>_xlfn.XLOOKUP(D511,products!A$1:A$49,products!$D$1:$D$49,,0)</f>
        <v>1</v>
      </c>
      <c r="L511">
        <f>_xlfn.XLOOKUP(D511,products!A$1:A$49,products!$E$1:$E$49,,0)</f>
        <v>9.9499999999999993</v>
      </c>
      <c r="M511">
        <f t="shared" si="21"/>
        <v>29.849999999999998</v>
      </c>
      <c r="N511" t="str">
        <f t="shared" si="22"/>
        <v>Arabica</v>
      </c>
      <c r="O511" t="str">
        <f t="shared" si="23"/>
        <v>Dark</v>
      </c>
      <c r="P511" t="str">
        <f>_xlfn.XLOOKUP(C511,customers!$A$2:$A$1001,customers!$I$2:$I$1001,,0)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_xlfn.XLOOKUP(D512,products!$A$2:$A$49,products!$B$2:$B$49,,0)</f>
        <v>Rob</v>
      </c>
      <c r="J512" t="str">
        <f>_xlfn.XLOOKUP(D512,products!$A$2:$A$49,products!$C$2:$C$49,,0)</f>
        <v>L</v>
      </c>
      <c r="K512" s="4">
        <f>_xlfn.XLOOKUP(D512,products!A$1:A$49,products!$D$1:$D$49,,0)</f>
        <v>0.2</v>
      </c>
      <c r="L512">
        <f>_xlfn.XLOOKUP(D512,products!A$1:A$49,products!$E$1:$E$49,,0)</f>
        <v>3.5849999999999995</v>
      </c>
      <c r="M512">
        <f t="shared" si="21"/>
        <v>10.754999999999999</v>
      </c>
      <c r="N512" t="str">
        <f t="shared" si="22"/>
        <v>Robusta</v>
      </c>
      <c r="O512" t="str">
        <f t="shared" si="23"/>
        <v>Light</v>
      </c>
      <c r="P512" t="str">
        <f>_xlfn.XLOOKUP(C512,customers!$A$2:$A$1001,customers!$I$2:$I$1001,,0)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_xlfn.XLOOKUP(D513,products!$A$2:$A$49,products!$B$2:$B$49,,0)</f>
        <v>Ara</v>
      </c>
      <c r="J513" t="str">
        <f>_xlfn.XLOOKUP(D513,products!$A$2:$A$49,products!$C$2:$C$49,,0)</f>
        <v>M</v>
      </c>
      <c r="K513" s="4">
        <f>_xlfn.XLOOKUP(D513,products!A$1:A$49,products!$D$1:$D$49,,0)</f>
        <v>0.2</v>
      </c>
      <c r="L513">
        <f>_xlfn.XLOOKUP(D513,products!A$1:A$49,products!$E$1:$E$49,,0)</f>
        <v>3.375</v>
      </c>
      <c r="M513">
        <f t="shared" si="21"/>
        <v>13.5</v>
      </c>
      <c r="N513" t="str">
        <f t="shared" si="22"/>
        <v>Arabica</v>
      </c>
      <c r="O513" t="str">
        <f t="shared" si="23"/>
        <v>Medium</v>
      </c>
      <c r="P513" t="str">
        <f>_xlfn.XLOOKUP(C513,customers!$A$2:$A$1001,customers!$I$2:$I$1001,,0)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_xlfn.XLOOKUP(D514,products!$A$2:$A$49,products!$B$2:$B$49,,0)</f>
        <v>Lib</v>
      </c>
      <c r="J514" t="str">
        <f>_xlfn.XLOOKUP(D514,products!$A$2:$A$49,products!$C$2:$C$49,,0)</f>
        <v>L</v>
      </c>
      <c r="K514" s="4">
        <f>_xlfn.XLOOKUP(D514,products!A$1:A$49,products!$D$1:$D$49,,0)</f>
        <v>1</v>
      </c>
      <c r="L514">
        <f>_xlfn.XLOOKUP(D514,products!A$1:A$49,products!$E$1:$E$49,,0)</f>
        <v>15.85</v>
      </c>
      <c r="M514">
        <f t="shared" si="21"/>
        <v>47.55</v>
      </c>
      <c r="N514" t="str">
        <f t="shared" si="22"/>
        <v>Liberica</v>
      </c>
      <c r="O514" t="str">
        <f t="shared" si="23"/>
        <v>Light</v>
      </c>
      <c r="P514" t="str">
        <f>_xlfn.XLOOKUP(C514,customers!$A$2:$A$1001,customers!$I$2:$I$1001,,0)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_xlfn.XLOOKUP(D515,products!$A$2:$A$49,products!$B$2:$B$49,,0)</f>
        <v>Lib</v>
      </c>
      <c r="J515" t="str">
        <f>_xlfn.XLOOKUP(D515,products!$A$2:$A$49,products!$C$2:$C$49,,0)</f>
        <v>L</v>
      </c>
      <c r="K515" s="4">
        <f>_xlfn.XLOOKUP(D515,products!A$1:A$49,products!$D$1:$D$49,,0)</f>
        <v>1</v>
      </c>
      <c r="L515">
        <f>_xlfn.XLOOKUP(D515,products!A$1:A$49,products!$E$1:$E$49,,0)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_xlfn.XLOOKUP(D516,products!$A$2:$A$49,products!$B$2:$B$49,,0)</f>
        <v>Lib</v>
      </c>
      <c r="J516" t="str">
        <f>_xlfn.XLOOKUP(D516,products!$A$2:$A$49,products!$C$2:$C$49,,0)</f>
        <v>M</v>
      </c>
      <c r="K516" s="4">
        <f>_xlfn.XLOOKUP(D516,products!A$1:A$49,products!$D$1:$D$49,,0)</f>
        <v>0.2</v>
      </c>
      <c r="L516">
        <f>_xlfn.XLOOKUP(D516,products!A$1:A$49,products!$E$1:$E$49,,0)</f>
        <v>4.3650000000000002</v>
      </c>
      <c r="M516">
        <f t="shared" si="24"/>
        <v>26.19</v>
      </c>
      <c r="N516" t="str">
        <f t="shared" si="25"/>
        <v>Liberica</v>
      </c>
      <c r="O516" t="str">
        <f t="shared" si="26"/>
        <v>Medium</v>
      </c>
      <c r="P516" t="str">
        <f>_xlfn.XLOOKUP(C516,customers!$A$2:$A$1001,customers!$I$2:$I$1001,,0)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_xlfn.XLOOKUP(D517,products!$A$2:$A$49,products!$B$2:$B$49,,0)</f>
        <v>Rob</v>
      </c>
      <c r="J517" t="str">
        <f>_xlfn.XLOOKUP(D517,products!$A$2:$A$49,products!$C$2:$C$49,,0)</f>
        <v>L</v>
      </c>
      <c r="K517" s="4">
        <f>_xlfn.XLOOKUP(D517,products!A$1:A$49,products!$D$1:$D$49,,0)</f>
        <v>0.5</v>
      </c>
      <c r="L517">
        <f>_xlfn.XLOOKUP(D517,products!A$1:A$49,products!$E$1:$E$49,,0)</f>
        <v>7.169999999999999</v>
      </c>
      <c r="M517">
        <f t="shared" si="24"/>
        <v>21.509999999999998</v>
      </c>
      <c r="N517" t="str">
        <f t="shared" si="25"/>
        <v>Robusta</v>
      </c>
      <c r="O517" t="str">
        <f t="shared" si="26"/>
        <v>Light</v>
      </c>
      <c r="P517" t="str">
        <f>_xlfn.XLOOKUP(C517,customers!$A$2:$A$1001,customers!$I$2:$I$1001,,0)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_xlfn.XLOOKUP(D518,products!$A$2:$A$49,products!$B$2:$B$49,,0)</f>
        <v>Rob</v>
      </c>
      <c r="J518" t="str">
        <f>_xlfn.XLOOKUP(D518,products!$A$2:$A$49,products!$C$2:$C$49,,0)</f>
        <v>D</v>
      </c>
      <c r="K518" s="4">
        <f>_xlfn.XLOOKUP(D518,products!A$1:A$49,products!$D$1:$D$49,,0)</f>
        <v>2.5</v>
      </c>
      <c r="L518">
        <f>_xlfn.XLOOKUP(D518,products!A$1:A$49,products!$E$1:$E$49,,0)</f>
        <v>20.584999999999997</v>
      </c>
      <c r="M518">
        <f t="shared" si="24"/>
        <v>102.92499999999998</v>
      </c>
      <c r="N518" t="str">
        <f t="shared" si="25"/>
        <v>Robusta</v>
      </c>
      <c r="O518" t="str">
        <f t="shared" si="26"/>
        <v>Dark</v>
      </c>
      <c r="P518" t="str">
        <f>_xlfn.XLOOKUP(C518,customers!$A$2:$A$1001,customers!$I$2:$I$1001,,0)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_xlfn.XLOOKUP(D519,products!$A$2:$A$49,products!$B$2:$B$49,,0)</f>
        <v>Lib</v>
      </c>
      <c r="J519" t="str">
        <f>_xlfn.XLOOKUP(D519,products!$A$2:$A$49,products!$C$2:$C$49,,0)</f>
        <v>D</v>
      </c>
      <c r="K519" s="4">
        <f>_xlfn.XLOOKUP(D519,products!A$1:A$49,products!$D$1:$D$49,,0)</f>
        <v>0.2</v>
      </c>
      <c r="L519">
        <f>_xlfn.XLOOKUP(D519,products!A$1:A$49,products!$E$1:$E$49,,0)</f>
        <v>3.8849999999999998</v>
      </c>
      <c r="M519">
        <f t="shared" si="24"/>
        <v>7.77</v>
      </c>
      <c r="N519" t="str">
        <f t="shared" si="25"/>
        <v>Liberica</v>
      </c>
      <c r="O519" t="str">
        <f t="shared" si="26"/>
        <v>Dark</v>
      </c>
      <c r="P519" t="str">
        <f>_xlfn.XLOOKUP(C519,customers!$A$2:$A$1001,customers!$I$2:$I$1001,,0)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_xlfn.XLOOKUP(D520,products!$A$2:$A$49,products!$B$2:$B$49,,0)</f>
        <v>Exc</v>
      </c>
      <c r="J520" t="str">
        <f>_xlfn.XLOOKUP(D520,products!$A$2:$A$49,products!$C$2:$C$49,,0)</f>
        <v>D</v>
      </c>
      <c r="K520" s="4">
        <f>_xlfn.XLOOKUP(D520,products!A$1:A$49,products!$D$1:$D$49,,0)</f>
        <v>2.5</v>
      </c>
      <c r="L520">
        <f>_xlfn.XLOOKUP(D520,products!A$1:A$49,products!$E$1:$E$49,,0)</f>
        <v>27.945</v>
      </c>
      <c r="M520">
        <f t="shared" si="24"/>
        <v>139.72499999999999</v>
      </c>
      <c r="N520" t="str">
        <f t="shared" si="25"/>
        <v>Excelsa</v>
      </c>
      <c r="O520" t="str">
        <f t="shared" si="26"/>
        <v>Dark</v>
      </c>
      <c r="P520" t="str">
        <f>_xlfn.XLOOKUP(C520,customers!$A$2:$A$1001,customers!$I$2:$I$1001,,0)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_xlfn.XLOOKUP(D521,products!$A$2:$A$49,products!$B$2:$B$49,,0)</f>
        <v>Ara</v>
      </c>
      <c r="J521" t="str">
        <f>_xlfn.XLOOKUP(D521,products!$A$2:$A$49,products!$C$2:$C$49,,0)</f>
        <v>D</v>
      </c>
      <c r="K521" s="4">
        <f>_xlfn.XLOOKUP(D521,products!A$1:A$49,products!$D$1:$D$49,,0)</f>
        <v>0.5</v>
      </c>
      <c r="L521">
        <f>_xlfn.XLOOKUP(D521,products!A$1:A$49,products!$E$1:$E$49,,0)</f>
        <v>5.97</v>
      </c>
      <c r="M521">
        <f t="shared" si="24"/>
        <v>11.94</v>
      </c>
      <c r="N521" t="str">
        <f t="shared" si="25"/>
        <v>Arabica</v>
      </c>
      <c r="O521" t="str">
        <f t="shared" si="26"/>
        <v>Dark</v>
      </c>
      <c r="P521" t="str">
        <f>_xlfn.XLOOKUP(C521,customers!$A$2:$A$1001,customers!$I$2:$I$1001,,0)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_xlfn.XLOOKUP(D522,products!$A$2:$A$49,products!$B$2:$B$49,,0)</f>
        <v>Lib</v>
      </c>
      <c r="J522" t="str">
        <f>_xlfn.XLOOKUP(D522,products!$A$2:$A$49,products!$C$2:$C$49,,0)</f>
        <v>D</v>
      </c>
      <c r="K522" s="4">
        <f>_xlfn.XLOOKUP(D522,products!A$1:A$49,products!$D$1:$D$49,,0)</f>
        <v>0.2</v>
      </c>
      <c r="L522">
        <f>_xlfn.XLOOKUP(D522,products!A$1:A$49,products!$E$1:$E$49,,0)</f>
        <v>3.8849999999999998</v>
      </c>
      <c r="M522">
        <f t="shared" si="24"/>
        <v>3.8849999999999998</v>
      </c>
      <c r="N522" t="str">
        <f t="shared" si="25"/>
        <v>Liberica</v>
      </c>
      <c r="O522" t="str">
        <f t="shared" si="26"/>
        <v>Dark</v>
      </c>
      <c r="P522" t="str">
        <f>_xlfn.XLOOKUP(C522,customers!$A$2:$A$1001,customers!$I$2:$I$1001,,0)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_xlfn.XLOOKUP(D523,products!$A$2:$A$49,products!$B$2:$B$49,,0)</f>
        <v>Rob</v>
      </c>
      <c r="J523" t="str">
        <f>_xlfn.XLOOKUP(D523,products!$A$2:$A$49,products!$C$2:$C$49,,0)</f>
        <v>M</v>
      </c>
      <c r="K523" s="4">
        <f>_xlfn.XLOOKUP(D523,products!A$1:A$49,products!$D$1:$D$49,,0)</f>
        <v>1</v>
      </c>
      <c r="L523">
        <f>_xlfn.XLOOKUP(D523,products!A$1:A$49,products!$E$1:$E$49,,0)</f>
        <v>9.9499999999999993</v>
      </c>
      <c r="M523">
        <f t="shared" si="24"/>
        <v>39.799999999999997</v>
      </c>
      <c r="N523" t="str">
        <f t="shared" si="25"/>
        <v>Robusta</v>
      </c>
      <c r="O523" t="str">
        <f t="shared" si="26"/>
        <v>Medium</v>
      </c>
      <c r="P523" t="str">
        <f>_xlfn.XLOOKUP(C523,customers!$A$2:$A$1001,customers!$I$2:$I$1001,,0)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_xlfn.XLOOKUP(D524,products!$A$2:$A$49,products!$B$2:$B$49,,0)</f>
        <v>Rob</v>
      </c>
      <c r="J524" t="str">
        <f>_xlfn.XLOOKUP(D524,products!$A$2:$A$49,products!$C$2:$C$49,,0)</f>
        <v>M</v>
      </c>
      <c r="K524" s="4">
        <f>_xlfn.XLOOKUP(D524,products!A$1:A$49,products!$D$1:$D$49,,0)</f>
        <v>0.5</v>
      </c>
      <c r="L524">
        <f>_xlfn.XLOOKUP(D524,products!A$1:A$49,products!$E$1:$E$49,,0)</f>
        <v>5.97</v>
      </c>
      <c r="M524">
        <f t="shared" si="24"/>
        <v>29.849999999999998</v>
      </c>
      <c r="N524" t="str">
        <f t="shared" si="25"/>
        <v>Robusta</v>
      </c>
      <c r="O524" t="str">
        <f t="shared" si="26"/>
        <v>Medium</v>
      </c>
      <c r="P524" t="str">
        <f>_xlfn.XLOOKUP(C524,customers!$A$2:$A$1001,customers!$I$2:$I$1001,,0)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_xlfn.XLOOKUP(D525,products!$A$2:$A$49,products!$B$2:$B$49,,0)</f>
        <v>Lib</v>
      </c>
      <c r="J525" t="str">
        <f>_xlfn.XLOOKUP(D525,products!$A$2:$A$49,products!$C$2:$C$49,,0)</f>
        <v>D</v>
      </c>
      <c r="K525" s="4">
        <f>_xlfn.XLOOKUP(D525,products!A$1:A$49,products!$D$1:$D$49,,0)</f>
        <v>2.5</v>
      </c>
      <c r="L525">
        <f>_xlfn.XLOOKUP(D525,products!A$1:A$49,products!$E$1:$E$49,,0)</f>
        <v>29.784999999999997</v>
      </c>
      <c r="M525">
        <f t="shared" si="24"/>
        <v>29.784999999999997</v>
      </c>
      <c r="N525" t="str">
        <f t="shared" si="25"/>
        <v>Liberica</v>
      </c>
      <c r="O525" t="str">
        <f t="shared" si="26"/>
        <v>Dark</v>
      </c>
      <c r="P525" t="str">
        <f>_xlfn.XLOOKUP(C525,customers!$A$2:$A$1001,customers!$I$2:$I$1001,,0)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_xlfn.XLOOKUP(D526,products!$A$2:$A$49,products!$B$2:$B$49,,0)</f>
        <v>Lib</v>
      </c>
      <c r="J526" t="str">
        <f>_xlfn.XLOOKUP(D526,products!$A$2:$A$49,products!$C$2:$C$49,,0)</f>
        <v>L</v>
      </c>
      <c r="K526" s="4">
        <f>_xlfn.XLOOKUP(D526,products!A$1:A$49,products!$D$1:$D$49,,0)</f>
        <v>2.5</v>
      </c>
      <c r="L526">
        <f>_xlfn.XLOOKUP(D526,products!A$1:A$49,products!$E$1:$E$49,,0)</f>
        <v>36.454999999999998</v>
      </c>
      <c r="M526">
        <f t="shared" si="24"/>
        <v>72.91</v>
      </c>
      <c r="N526" t="str">
        <f t="shared" si="25"/>
        <v>Liberica</v>
      </c>
      <c r="O526" t="str">
        <f t="shared" si="26"/>
        <v>Light</v>
      </c>
      <c r="P526" t="str">
        <f>_xlfn.XLOOKUP(C526,customers!$A$2:$A$1001,customers!$I$2:$I$1001,,0)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_xlfn.XLOOKUP(D527,products!$A$2:$A$49,products!$B$2:$B$49,,0)</f>
        <v>Rob</v>
      </c>
      <c r="J527" t="str">
        <f>_xlfn.XLOOKUP(D527,products!$A$2:$A$49,products!$C$2:$C$49,,0)</f>
        <v>D</v>
      </c>
      <c r="K527" s="4">
        <f>_xlfn.XLOOKUP(D527,products!A$1:A$49,products!$D$1:$D$49,,0)</f>
        <v>0.2</v>
      </c>
      <c r="L527">
        <f>_xlfn.XLOOKUP(D527,products!A$1:A$49,products!$E$1:$E$49,,0)</f>
        <v>2.6849999999999996</v>
      </c>
      <c r="M527">
        <f t="shared" si="24"/>
        <v>13.424999999999997</v>
      </c>
      <c r="N527" t="str">
        <f t="shared" si="25"/>
        <v>Robusta</v>
      </c>
      <c r="O527" t="str">
        <f t="shared" si="26"/>
        <v>Dark</v>
      </c>
      <c r="P527" t="str">
        <f>_xlfn.XLOOKUP(C527,customers!$A$2:$A$1001,customers!$I$2:$I$1001,,0)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_xlfn.XLOOKUP(D528,products!$A$2:$A$49,products!$B$2:$B$49,,0)</f>
        <v>Exc</v>
      </c>
      <c r="J528" t="str">
        <f>_xlfn.XLOOKUP(D528,products!$A$2:$A$49,products!$C$2:$C$49,,0)</f>
        <v>M</v>
      </c>
      <c r="K528" s="4">
        <f>_xlfn.XLOOKUP(D528,products!A$1:A$49,products!$D$1:$D$49,,0)</f>
        <v>2.5</v>
      </c>
      <c r="L528">
        <f>_xlfn.XLOOKUP(D528,products!A$1:A$49,products!$E$1:$E$49,,0)</f>
        <v>31.624999999999996</v>
      </c>
      <c r="M528">
        <f t="shared" si="24"/>
        <v>126.49999999999999</v>
      </c>
      <c r="N528" t="str">
        <f t="shared" si="25"/>
        <v>Excelsa</v>
      </c>
      <c r="O528" t="str">
        <f t="shared" si="26"/>
        <v>Medium</v>
      </c>
      <c r="P528" t="str">
        <f>_xlfn.XLOOKUP(C528,customers!$A$2:$A$1001,customers!$I$2:$I$1001,,0)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_xlfn.XLOOKUP(D529,products!$A$2:$A$49,products!$B$2:$B$49,,0)</f>
        <v>Exc</v>
      </c>
      <c r="J529" t="str">
        <f>_xlfn.XLOOKUP(D529,products!$A$2:$A$49,products!$C$2:$C$49,,0)</f>
        <v>M</v>
      </c>
      <c r="K529" s="4">
        <f>_xlfn.XLOOKUP(D529,products!A$1:A$49,products!$D$1:$D$49,,0)</f>
        <v>0.5</v>
      </c>
      <c r="L529">
        <f>_xlfn.XLOOKUP(D529,products!A$1:A$49,products!$E$1:$E$49,,0)</f>
        <v>8.25</v>
      </c>
      <c r="M529">
        <f t="shared" si="24"/>
        <v>41.25</v>
      </c>
      <c r="N529" t="str">
        <f t="shared" si="25"/>
        <v>Excelsa</v>
      </c>
      <c r="O529" t="str">
        <f t="shared" si="26"/>
        <v>Medium</v>
      </c>
      <c r="P529" t="str">
        <f>_xlfn.XLOOKUP(C529,customers!$A$2:$A$1001,customers!$I$2:$I$1001,,0)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_xlfn.XLOOKUP(D530,products!$A$2:$A$49,products!$B$2:$B$49,,0)</f>
        <v>Exc</v>
      </c>
      <c r="J530" t="str">
        <f>_xlfn.XLOOKUP(D530,products!$A$2:$A$49,products!$C$2:$C$49,,0)</f>
        <v>L</v>
      </c>
      <c r="K530" s="4">
        <f>_xlfn.XLOOKUP(D530,products!A$1:A$49,products!$D$1:$D$49,,0)</f>
        <v>0.5</v>
      </c>
      <c r="L530">
        <f>_xlfn.XLOOKUP(D530,products!A$1:A$49,products!$E$1:$E$49,,0)</f>
        <v>8.91</v>
      </c>
      <c r="M530">
        <f t="shared" si="24"/>
        <v>53.46</v>
      </c>
      <c r="N530" t="str">
        <f t="shared" si="25"/>
        <v>Excelsa</v>
      </c>
      <c r="O530" t="str">
        <f t="shared" si="26"/>
        <v>Light</v>
      </c>
      <c r="P530" t="str">
        <f>_xlfn.XLOOKUP(C530,customers!$A$2:$A$1001,customers!$I$2:$I$1001,,0)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_xlfn.XLOOKUP(D531,products!$A$2:$A$49,products!$B$2:$B$49,,0)</f>
        <v>Rob</v>
      </c>
      <c r="J531" t="str">
        <f>_xlfn.XLOOKUP(D531,products!$A$2:$A$49,products!$C$2:$C$49,,0)</f>
        <v>M</v>
      </c>
      <c r="K531" s="4">
        <f>_xlfn.XLOOKUP(D531,products!A$1:A$49,products!$D$1:$D$49,,0)</f>
        <v>1</v>
      </c>
      <c r="L531">
        <f>_xlfn.XLOOKUP(D531,products!A$1:A$49,products!$E$1:$E$49,,0)</f>
        <v>9.9499999999999993</v>
      </c>
      <c r="M531">
        <f t="shared" si="24"/>
        <v>59.699999999999996</v>
      </c>
      <c r="N531" t="str">
        <f t="shared" si="25"/>
        <v>Robusta</v>
      </c>
      <c r="O531" t="str">
        <f t="shared" si="26"/>
        <v>Medium</v>
      </c>
      <c r="P531" t="str">
        <f>_xlfn.XLOOKUP(C531,customers!$A$2:$A$1001,customers!$I$2:$I$1001,,0)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_xlfn.XLOOKUP(D532,products!$A$2:$A$49,products!$B$2:$B$49,,0)</f>
        <v>Rob</v>
      </c>
      <c r="J532" t="str">
        <f>_xlfn.XLOOKUP(D532,products!$A$2:$A$49,products!$C$2:$C$49,,0)</f>
        <v>M</v>
      </c>
      <c r="K532" s="4">
        <f>_xlfn.XLOOKUP(D532,products!A$1:A$49,products!$D$1:$D$49,,0)</f>
        <v>1</v>
      </c>
      <c r="L532">
        <f>_xlfn.XLOOKUP(D532,products!A$1:A$49,products!$E$1:$E$49,,0)</f>
        <v>9.9499999999999993</v>
      </c>
      <c r="M532">
        <f t="shared" si="24"/>
        <v>59.699999999999996</v>
      </c>
      <c r="N532" t="str">
        <f t="shared" si="25"/>
        <v>Robusta</v>
      </c>
      <c r="O532" t="str">
        <f t="shared" si="26"/>
        <v>Medium</v>
      </c>
      <c r="P532" t="str">
        <f>_xlfn.XLOOKUP(C532,customers!$A$2:$A$1001,customers!$I$2:$I$1001,,0)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_xlfn.XLOOKUP(D533,products!$A$2:$A$49,products!$B$2:$B$49,,0)</f>
        <v>Rob</v>
      </c>
      <c r="J533" t="str">
        <f>_xlfn.XLOOKUP(D533,products!$A$2:$A$49,products!$C$2:$C$49,,0)</f>
        <v>D</v>
      </c>
      <c r="K533" s="4">
        <f>_xlfn.XLOOKUP(D533,products!A$1:A$49,products!$D$1:$D$49,,0)</f>
        <v>1</v>
      </c>
      <c r="L533">
        <f>_xlfn.XLOOKUP(D533,products!A$1:A$49,products!$E$1:$E$49,,0)</f>
        <v>8.9499999999999993</v>
      </c>
      <c r="M533">
        <f t="shared" si="24"/>
        <v>44.75</v>
      </c>
      <c r="N533" t="str">
        <f t="shared" si="25"/>
        <v>Robusta</v>
      </c>
      <c r="O533" t="str">
        <f t="shared" si="26"/>
        <v>Dark</v>
      </c>
      <c r="P533" t="str">
        <f>_xlfn.XLOOKUP(C533,customers!$A$2:$A$1001,customers!$I$2:$I$1001,,0)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_xlfn.XLOOKUP(D534,products!$A$2:$A$49,products!$B$2:$B$49,,0)</f>
        <v>Exc</v>
      </c>
      <c r="J534" t="str">
        <f>_xlfn.XLOOKUP(D534,products!$A$2:$A$49,products!$C$2:$C$49,,0)</f>
        <v>M</v>
      </c>
      <c r="K534" s="4">
        <f>_xlfn.XLOOKUP(D534,products!A$1:A$49,products!$D$1:$D$49,,0)</f>
        <v>0.5</v>
      </c>
      <c r="L534">
        <f>_xlfn.XLOOKUP(D534,products!A$1:A$49,products!$E$1:$E$49,,0)</f>
        <v>8.25</v>
      </c>
      <c r="M534">
        <f t="shared" si="24"/>
        <v>16.5</v>
      </c>
      <c r="N534" t="str">
        <f t="shared" si="25"/>
        <v>Excelsa</v>
      </c>
      <c r="O534" t="str">
        <f t="shared" si="26"/>
        <v>Medium</v>
      </c>
      <c r="P534" t="str">
        <f>_xlfn.XLOOKUP(C534,customers!$A$2:$A$1001,customers!$I$2:$I$1001,,0)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_xlfn.XLOOKUP(D535,products!$A$2:$A$49,products!$B$2:$B$49,,0)</f>
        <v>Rob</v>
      </c>
      <c r="J535" t="str">
        <f>_xlfn.XLOOKUP(D535,products!$A$2:$A$49,products!$C$2:$C$49,,0)</f>
        <v>D</v>
      </c>
      <c r="K535" s="4">
        <f>_xlfn.XLOOKUP(D535,products!A$1:A$49,products!$D$1:$D$49,,0)</f>
        <v>0.5</v>
      </c>
      <c r="L535">
        <f>_xlfn.XLOOKUP(D535,products!A$1:A$49,products!$E$1:$E$49,,0)</f>
        <v>5.3699999999999992</v>
      </c>
      <c r="M535">
        <f t="shared" si="24"/>
        <v>21.479999999999997</v>
      </c>
      <c r="N535" t="str">
        <f t="shared" si="25"/>
        <v>Robusta</v>
      </c>
      <c r="O535" t="str">
        <f t="shared" si="26"/>
        <v>Dark</v>
      </c>
      <c r="P535" t="str">
        <f>_xlfn.XLOOKUP(C535,customers!$A$2:$A$1001,customers!$I$2:$I$1001,,0)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_xlfn.XLOOKUP(D536,products!$A$2:$A$49,products!$B$2:$B$49,,0)</f>
        <v>Rob</v>
      </c>
      <c r="J536" t="str">
        <f>_xlfn.XLOOKUP(D536,products!$A$2:$A$49,products!$C$2:$C$49,,0)</f>
        <v>M</v>
      </c>
      <c r="K536" s="4">
        <f>_xlfn.XLOOKUP(D536,products!A$1:A$49,products!$D$1:$D$49,,0)</f>
        <v>2.5</v>
      </c>
      <c r="L536">
        <f>_xlfn.XLOOKUP(D536,products!A$1:A$49,products!$E$1:$E$49,,0)</f>
        <v>22.884999999999998</v>
      </c>
      <c r="M536">
        <f t="shared" si="24"/>
        <v>45.769999999999996</v>
      </c>
      <c r="N536" t="str">
        <f t="shared" si="25"/>
        <v>Robusta</v>
      </c>
      <c r="O536" t="str">
        <f t="shared" si="26"/>
        <v>Medium</v>
      </c>
      <c r="P536" t="str">
        <f>_xlfn.XLOOKUP(C536,customers!$A$2:$A$1001,customers!$I$2:$I$1001,,0)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_xlfn.XLOOKUP(D537,products!$A$2:$A$49,products!$B$2:$B$49,,0)</f>
        <v>Lib</v>
      </c>
      <c r="J537" t="str">
        <f>_xlfn.XLOOKUP(D537,products!$A$2:$A$49,products!$C$2:$C$49,,0)</f>
        <v>L</v>
      </c>
      <c r="K537" s="4">
        <f>_xlfn.XLOOKUP(D537,products!A$1:A$49,products!$D$1:$D$49,,0)</f>
        <v>0.2</v>
      </c>
      <c r="L537">
        <f>_xlfn.XLOOKUP(D537,products!A$1:A$49,products!$E$1:$E$49,,0)</f>
        <v>4.7549999999999999</v>
      </c>
      <c r="M537">
        <f t="shared" si="24"/>
        <v>9.51</v>
      </c>
      <c r="N537" t="str">
        <f t="shared" si="25"/>
        <v>Liberica</v>
      </c>
      <c r="O537" t="str">
        <f t="shared" si="26"/>
        <v>Light</v>
      </c>
      <c r="P537" t="str">
        <f>_xlfn.XLOOKUP(C537,customers!$A$2:$A$1001,customers!$I$2:$I$1001,,0)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_xlfn.XLOOKUP(D538,products!$A$2:$A$49,products!$B$2:$B$49,,0)</f>
        <v>Rob</v>
      </c>
      <c r="J538" t="str">
        <f>_xlfn.XLOOKUP(D538,products!$A$2:$A$49,products!$C$2:$C$49,,0)</f>
        <v>D</v>
      </c>
      <c r="K538" s="4">
        <f>_xlfn.XLOOKUP(D538,products!A$1:A$49,products!$D$1:$D$49,,0)</f>
        <v>0.2</v>
      </c>
      <c r="L538">
        <f>_xlfn.XLOOKUP(D538,products!A$1:A$49,products!$E$1:$E$49,,0)</f>
        <v>2.6849999999999996</v>
      </c>
      <c r="M538">
        <f t="shared" si="24"/>
        <v>8.0549999999999997</v>
      </c>
      <c r="N538" t="str">
        <f t="shared" si="25"/>
        <v>Robusta</v>
      </c>
      <c r="O538" t="str">
        <f t="shared" si="26"/>
        <v>Dark</v>
      </c>
      <c r="P538" t="str">
        <f>_xlfn.XLOOKUP(C538,customers!$A$2:$A$1001,customers!$I$2:$I$1001,,0)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_xlfn.XLOOKUP(D539,products!$A$2:$A$49,products!$B$2:$B$49,,0)</f>
        <v>Exc</v>
      </c>
      <c r="J539" t="str">
        <f>_xlfn.XLOOKUP(D539,products!$A$2:$A$49,products!$C$2:$C$49,,0)</f>
        <v>D</v>
      </c>
      <c r="K539" s="4">
        <f>_xlfn.XLOOKUP(D539,products!A$1:A$49,products!$D$1:$D$49,,0)</f>
        <v>2.5</v>
      </c>
      <c r="L539">
        <f>_xlfn.XLOOKUP(D539,products!A$1:A$49,products!$E$1:$E$49,,0)</f>
        <v>27.945</v>
      </c>
      <c r="M539">
        <f t="shared" si="24"/>
        <v>111.78</v>
      </c>
      <c r="N539" t="str">
        <f t="shared" si="25"/>
        <v>Excelsa</v>
      </c>
      <c r="O539" t="str">
        <f t="shared" si="26"/>
        <v>Dark</v>
      </c>
      <c r="P539" t="str">
        <f>_xlfn.XLOOKUP(C539,customers!$A$2:$A$1001,customers!$I$2:$I$1001,,0)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_xlfn.XLOOKUP(D540,products!$A$2:$A$49,products!$B$2:$B$49,,0)</f>
        <v>Rob</v>
      </c>
      <c r="J540" t="str">
        <f>_xlfn.XLOOKUP(D540,products!$A$2:$A$49,products!$C$2:$C$49,,0)</f>
        <v>D</v>
      </c>
      <c r="K540" s="4">
        <f>_xlfn.XLOOKUP(D540,products!A$1:A$49,products!$D$1:$D$49,,0)</f>
        <v>0.2</v>
      </c>
      <c r="L540">
        <f>_xlfn.XLOOKUP(D540,products!A$1:A$49,products!$E$1:$E$49,,0)</f>
        <v>2.6849999999999996</v>
      </c>
      <c r="M540">
        <f t="shared" si="24"/>
        <v>10.739999999999998</v>
      </c>
      <c r="N540" t="str">
        <f t="shared" si="25"/>
        <v>Robusta</v>
      </c>
      <c r="O540" t="str">
        <f t="shared" si="26"/>
        <v>Dark</v>
      </c>
      <c r="P540" t="str">
        <f>_xlfn.XLOOKUP(C540,customers!$A$2:$A$1001,customers!$I$2:$I$1001,,0)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_xlfn.XLOOKUP(D541,products!$A$2:$A$49,products!$B$2:$B$49,,0)</f>
        <v>Rob</v>
      </c>
      <c r="J541" t="str">
        <f>_xlfn.XLOOKUP(D541,products!$A$2:$A$49,products!$C$2:$C$49,,0)</f>
        <v>D</v>
      </c>
      <c r="K541" s="4">
        <f>_xlfn.XLOOKUP(D541,products!A$1:A$49,products!$D$1:$D$49,,0)</f>
        <v>0.5</v>
      </c>
      <c r="L541">
        <f>_xlfn.XLOOKUP(D541,products!A$1:A$49,products!$E$1:$E$49,,0)</f>
        <v>5.3699999999999992</v>
      </c>
      <c r="M541">
        <f t="shared" si="24"/>
        <v>26.849999999999994</v>
      </c>
      <c r="N541" t="str">
        <f t="shared" si="25"/>
        <v>Robusta</v>
      </c>
      <c r="O541" t="str">
        <f t="shared" si="26"/>
        <v>Dark</v>
      </c>
      <c r="P541" t="str">
        <f>_xlfn.XLOOKUP(C541,customers!$A$2:$A$1001,customers!$I$2:$I$1001,,0)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_xlfn.XLOOKUP(D542,products!$A$2:$A$49,products!$B$2:$B$49,,0)</f>
        <v>Lib</v>
      </c>
      <c r="J542" t="str">
        <f>_xlfn.XLOOKUP(D542,products!$A$2:$A$49,products!$C$2:$C$49,,0)</f>
        <v>L</v>
      </c>
      <c r="K542" s="4">
        <f>_xlfn.XLOOKUP(D542,products!A$1:A$49,products!$D$1:$D$49,,0)</f>
        <v>1</v>
      </c>
      <c r="L542">
        <f>_xlfn.XLOOKUP(D542,products!A$1:A$49,products!$E$1:$E$49,,0)</f>
        <v>15.85</v>
      </c>
      <c r="M542">
        <f t="shared" si="24"/>
        <v>63.4</v>
      </c>
      <c r="N542" t="str">
        <f t="shared" si="25"/>
        <v>Liberica</v>
      </c>
      <c r="O542" t="str">
        <f t="shared" si="26"/>
        <v>Light</v>
      </c>
      <c r="P542" t="str">
        <f>_xlfn.XLOOKUP(C542,customers!$A$2:$A$1001,customers!$I$2:$I$1001,,0)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_xlfn.XLOOKUP(D543,products!$A$2:$A$49,products!$B$2:$B$49,,0)</f>
        <v>Ara</v>
      </c>
      <c r="J543" t="str">
        <f>_xlfn.XLOOKUP(D543,products!$A$2:$A$49,products!$C$2:$C$49,,0)</f>
        <v>D</v>
      </c>
      <c r="K543" s="4">
        <f>_xlfn.XLOOKUP(D543,products!A$1:A$49,products!$D$1:$D$49,,0)</f>
        <v>2.5</v>
      </c>
      <c r="L543">
        <f>_xlfn.XLOOKUP(D543,products!A$1:A$49,products!$E$1:$E$49,,0)</f>
        <v>22.884999999999998</v>
      </c>
      <c r="M543">
        <f t="shared" si="24"/>
        <v>22.884999999999998</v>
      </c>
      <c r="N543" t="str">
        <f t="shared" si="25"/>
        <v>Arabica</v>
      </c>
      <c r="O543" t="str">
        <f t="shared" si="26"/>
        <v>Dark</v>
      </c>
      <c r="P543" t="str">
        <f>_xlfn.XLOOKUP(C543,customers!$A$2:$A$1001,customers!$I$2:$I$1001,,0)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_xlfn.XLOOKUP(D544,products!$A$2:$A$49,products!$B$2:$B$49,,0)</f>
        <v>Ara</v>
      </c>
      <c r="J544" t="str">
        <f>_xlfn.XLOOKUP(D544,products!$A$2:$A$49,products!$C$2:$C$49,,0)</f>
        <v>M</v>
      </c>
      <c r="K544" s="4">
        <f>_xlfn.XLOOKUP(D544,products!A$1:A$49,products!$D$1:$D$49,,0)</f>
        <v>2.5</v>
      </c>
      <c r="L544">
        <f>_xlfn.XLOOKUP(D544,products!A$1:A$49,products!$E$1:$E$49,,0)</f>
        <v>25.874999999999996</v>
      </c>
      <c r="M544">
        <f t="shared" si="24"/>
        <v>103.49999999999999</v>
      </c>
      <c r="N544" t="str">
        <f t="shared" si="25"/>
        <v>Arabica</v>
      </c>
      <c r="O544" t="str">
        <f t="shared" si="26"/>
        <v>Medium</v>
      </c>
      <c r="P544" t="str">
        <f>_xlfn.XLOOKUP(C544,customers!$A$2:$A$1001,customers!$I$2:$I$1001,,0)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_xlfn.XLOOKUP(D545,products!$A$2:$A$49,products!$B$2:$B$49,,0)</f>
        <v>Rob</v>
      </c>
      <c r="J545" t="str">
        <f>_xlfn.XLOOKUP(D545,products!$A$2:$A$49,products!$C$2:$C$49,,0)</f>
        <v>L</v>
      </c>
      <c r="K545" s="4">
        <f>_xlfn.XLOOKUP(D545,products!A$1:A$49,products!$D$1:$D$49,,0)</f>
        <v>2.5</v>
      </c>
      <c r="L545">
        <f>_xlfn.XLOOKUP(D545,products!A$1:A$49,products!$E$1:$E$49,,0)</f>
        <v>27.484999999999996</v>
      </c>
      <c r="M545">
        <f t="shared" si="24"/>
        <v>54.969999999999992</v>
      </c>
      <c r="N545" t="str">
        <f t="shared" si="25"/>
        <v>Robusta</v>
      </c>
      <c r="O545" t="str">
        <f t="shared" si="26"/>
        <v>Light</v>
      </c>
      <c r="P545" t="str">
        <f>_xlfn.XLOOKUP(C545,customers!$A$2:$A$1001,customers!$I$2:$I$1001,,0)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_xlfn.XLOOKUP(D546,products!$A$2:$A$49,products!$B$2:$B$49,,0)</f>
        <v>Ara</v>
      </c>
      <c r="J546" t="str">
        <f>_xlfn.XLOOKUP(D546,products!$A$2:$A$49,products!$C$2:$C$49,,0)</f>
        <v>L</v>
      </c>
      <c r="K546" s="4">
        <f>_xlfn.XLOOKUP(D546,products!A$1:A$49,products!$D$1:$D$49,,0)</f>
        <v>0.5</v>
      </c>
      <c r="L546">
        <f>_xlfn.XLOOKUP(D546,products!A$1:A$49,products!$E$1:$E$49,,0)</f>
        <v>7.77</v>
      </c>
      <c r="M546">
        <f t="shared" si="24"/>
        <v>15.54</v>
      </c>
      <c r="N546" t="str">
        <f t="shared" si="25"/>
        <v>Arabica</v>
      </c>
      <c r="O546" t="str">
        <f t="shared" si="26"/>
        <v>Light</v>
      </c>
      <c r="P546" t="str">
        <f>_xlfn.XLOOKUP(C546,customers!$A$2:$A$1001,customers!$I$2:$I$1001,,0)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_xlfn.XLOOKUP(D547,products!$A$2:$A$49,products!$B$2:$B$49,,0)</f>
        <v>Lib</v>
      </c>
      <c r="J547" t="str">
        <f>_xlfn.XLOOKUP(D547,products!$A$2:$A$49,products!$C$2:$C$49,,0)</f>
        <v>D</v>
      </c>
      <c r="K547" s="4">
        <f>_xlfn.XLOOKUP(D547,products!A$1:A$49,products!$D$1:$D$49,,0)</f>
        <v>0.2</v>
      </c>
      <c r="L547">
        <f>_xlfn.XLOOKUP(D547,products!A$1:A$49,products!$E$1:$E$49,,0)</f>
        <v>3.8849999999999998</v>
      </c>
      <c r="M547">
        <f t="shared" si="24"/>
        <v>15.54</v>
      </c>
      <c r="N547" t="str">
        <f t="shared" si="25"/>
        <v>Liberica</v>
      </c>
      <c r="O547" t="str">
        <f t="shared" si="26"/>
        <v>Dark</v>
      </c>
      <c r="P547" t="str">
        <f>_xlfn.XLOOKUP(C547,customers!$A$2:$A$1001,customers!$I$2:$I$1001,,0)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_xlfn.XLOOKUP(D548,products!$A$2:$A$49,products!$B$2:$B$49,,0)</f>
        <v>Exc</v>
      </c>
      <c r="J548" t="str">
        <f>_xlfn.XLOOKUP(D548,products!$A$2:$A$49,products!$C$2:$C$49,,0)</f>
        <v>D</v>
      </c>
      <c r="K548" s="4">
        <f>_xlfn.XLOOKUP(D548,products!A$1:A$49,products!$D$1:$D$49,,0)</f>
        <v>2.5</v>
      </c>
      <c r="L548">
        <f>_xlfn.XLOOKUP(D548,products!A$1:A$49,products!$E$1:$E$49,,0)</f>
        <v>27.945</v>
      </c>
      <c r="M548">
        <f t="shared" si="24"/>
        <v>83.835000000000008</v>
      </c>
      <c r="N548" t="str">
        <f t="shared" si="25"/>
        <v>Excelsa</v>
      </c>
      <c r="O548" t="str">
        <f t="shared" si="26"/>
        <v>Dark</v>
      </c>
      <c r="P548" t="str">
        <f>_xlfn.XLOOKUP(C548,customers!$A$2:$A$1001,customers!$I$2:$I$1001,,0)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_xlfn.XLOOKUP(D549,products!$A$2:$A$49,products!$B$2:$B$49,,0)</f>
        <v>Rob</v>
      </c>
      <c r="J549" t="str">
        <f>_xlfn.XLOOKUP(D549,products!$A$2:$A$49,products!$C$2:$C$49,,0)</f>
        <v>L</v>
      </c>
      <c r="K549" s="4">
        <f>_xlfn.XLOOKUP(D549,products!A$1:A$49,products!$D$1:$D$49,,0)</f>
        <v>0.2</v>
      </c>
      <c r="L549">
        <f>_xlfn.XLOOKUP(D549,products!A$1:A$49,products!$E$1:$E$49,,0)</f>
        <v>3.5849999999999995</v>
      </c>
      <c r="M549">
        <f t="shared" si="24"/>
        <v>10.754999999999999</v>
      </c>
      <c r="N549" t="str">
        <f t="shared" si="25"/>
        <v>Robusta</v>
      </c>
      <c r="O549" t="str">
        <f t="shared" si="26"/>
        <v>Light</v>
      </c>
      <c r="P549" t="str">
        <f>_xlfn.XLOOKUP(C549,customers!$A$2:$A$1001,customers!$I$2:$I$1001,,0)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_xlfn.XLOOKUP(D550,products!$A$2:$A$49,products!$B$2:$B$49,,0)</f>
        <v>Exc</v>
      </c>
      <c r="J550" t="str">
        <f>_xlfn.XLOOKUP(D550,products!$A$2:$A$49,products!$C$2:$C$49,,0)</f>
        <v>L</v>
      </c>
      <c r="K550" s="4">
        <f>_xlfn.XLOOKUP(D550,products!A$1:A$49,products!$D$1:$D$49,,0)</f>
        <v>0.2</v>
      </c>
      <c r="L550">
        <f>_xlfn.XLOOKUP(D550,products!A$1:A$49,products!$E$1:$E$49,,0)</f>
        <v>4.4550000000000001</v>
      </c>
      <c r="M550">
        <f t="shared" si="24"/>
        <v>13.365</v>
      </c>
      <c r="N550" t="str">
        <f t="shared" si="25"/>
        <v>Excelsa</v>
      </c>
      <c r="O550" t="str">
        <f t="shared" si="26"/>
        <v>Light</v>
      </c>
      <c r="P550" t="str">
        <f>_xlfn.XLOOKUP(C550,customers!$A$2:$A$1001,customers!$I$2:$I$1001,,0)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_xlfn.XLOOKUP(D551,products!$A$2:$A$49,products!$B$2:$B$49,,0)</f>
        <v>Exc</v>
      </c>
      <c r="J551" t="str">
        <f>_xlfn.XLOOKUP(D551,products!$A$2:$A$49,products!$C$2:$C$49,,0)</f>
        <v>L</v>
      </c>
      <c r="K551" s="4">
        <f>_xlfn.XLOOKUP(D551,products!A$1:A$49,products!$D$1:$D$49,,0)</f>
        <v>0.2</v>
      </c>
      <c r="L551">
        <f>_xlfn.XLOOKUP(D551,products!A$1:A$49,products!$E$1:$E$49,,0)</f>
        <v>4.4550000000000001</v>
      </c>
      <c r="M551">
        <f t="shared" si="24"/>
        <v>17.82</v>
      </c>
      <c r="N551" t="str">
        <f t="shared" si="25"/>
        <v>Excelsa</v>
      </c>
      <c r="O551" t="str">
        <f t="shared" si="26"/>
        <v>Light</v>
      </c>
      <c r="P551" t="str">
        <f>_xlfn.XLOOKUP(C551,customers!$A$2:$A$1001,customers!$I$2:$I$1001,,0)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_xlfn.XLOOKUP(D552,products!$A$2:$A$49,products!$B$2:$B$49,,0)</f>
        <v>Lib</v>
      </c>
      <c r="J552" t="str">
        <f>_xlfn.XLOOKUP(D552,products!$A$2:$A$49,products!$C$2:$C$49,,0)</f>
        <v>D</v>
      </c>
      <c r="K552" s="4">
        <f>_xlfn.XLOOKUP(D552,products!A$1:A$49,products!$D$1:$D$49,,0)</f>
        <v>0.2</v>
      </c>
      <c r="L552">
        <f>_xlfn.XLOOKUP(D552,products!A$1:A$49,products!$E$1:$E$49,,0)</f>
        <v>3.8849999999999998</v>
      </c>
      <c r="M552">
        <f t="shared" si="24"/>
        <v>23.31</v>
      </c>
      <c r="N552" t="str">
        <f t="shared" si="25"/>
        <v>Liberica</v>
      </c>
      <c r="O552" t="str">
        <f t="shared" si="26"/>
        <v>Dark</v>
      </c>
      <c r="P552" t="str">
        <f>_xlfn.XLOOKUP(C552,customers!$A$2:$A$1001,customers!$I$2:$I$1001,,0)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_xlfn.XLOOKUP(D553,products!$A$2:$A$49,products!$B$2:$B$49,,0)</f>
        <v>Exc</v>
      </c>
      <c r="J553" t="str">
        <f>_xlfn.XLOOKUP(D553,products!$A$2:$A$49,products!$C$2:$C$49,,0)</f>
        <v>D</v>
      </c>
      <c r="K553" s="4">
        <f>_xlfn.XLOOKUP(D553,products!A$1:A$49,products!$D$1:$D$49,,0)</f>
        <v>0.2</v>
      </c>
      <c r="L553">
        <f>_xlfn.XLOOKUP(D553,products!A$1:A$49,products!$E$1:$E$49,,0)</f>
        <v>3.645</v>
      </c>
      <c r="M553">
        <f t="shared" si="24"/>
        <v>7.29</v>
      </c>
      <c r="N553" t="str">
        <f t="shared" si="25"/>
        <v>Excelsa</v>
      </c>
      <c r="O553" t="str">
        <f t="shared" si="26"/>
        <v>Dark</v>
      </c>
      <c r="P553" t="str">
        <f>_xlfn.XLOOKUP(C553,customers!$A$2:$A$1001,customers!$I$2:$I$1001,,0)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_xlfn.XLOOKUP(D554,products!$A$2:$A$49,products!$B$2:$B$49,,0)</f>
        <v>Exc</v>
      </c>
      <c r="J554" t="str">
        <f>_xlfn.XLOOKUP(D554,products!$A$2:$A$49,products!$C$2:$C$49,,0)</f>
        <v>L</v>
      </c>
      <c r="K554" s="4">
        <f>_xlfn.XLOOKUP(D554,products!A$1:A$49,products!$D$1:$D$49,,0)</f>
        <v>0.2</v>
      </c>
      <c r="L554">
        <f>_xlfn.XLOOKUP(D554,products!A$1:A$49,products!$E$1:$E$49,,0)</f>
        <v>4.4550000000000001</v>
      </c>
      <c r="M554">
        <f t="shared" si="24"/>
        <v>17.82</v>
      </c>
      <c r="N554" t="str">
        <f t="shared" si="25"/>
        <v>Excelsa</v>
      </c>
      <c r="O554" t="str">
        <f t="shared" si="26"/>
        <v>Light</v>
      </c>
      <c r="P554" t="str">
        <f>_xlfn.XLOOKUP(C554,customers!$A$2:$A$1001,customers!$I$2:$I$1001,,0)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_xlfn.XLOOKUP(D555,products!$A$2:$A$49,products!$B$2:$B$49,,0)</f>
        <v>Exc</v>
      </c>
      <c r="J555" t="str">
        <f>_xlfn.XLOOKUP(D555,products!$A$2:$A$49,products!$C$2:$C$49,,0)</f>
        <v>M</v>
      </c>
      <c r="K555" s="4">
        <f>_xlfn.XLOOKUP(D555,products!A$1:A$49,products!$D$1:$D$49,,0)</f>
        <v>1</v>
      </c>
      <c r="L555">
        <f>_xlfn.XLOOKUP(D555,products!A$1:A$49,products!$E$1:$E$49,,0)</f>
        <v>13.75</v>
      </c>
      <c r="M555">
        <f t="shared" si="24"/>
        <v>68.75</v>
      </c>
      <c r="N555" t="str">
        <f t="shared" si="25"/>
        <v>Excelsa</v>
      </c>
      <c r="O555" t="str">
        <f t="shared" si="26"/>
        <v>Medium</v>
      </c>
      <c r="P555" t="str">
        <f>_xlfn.XLOOKUP(C555,customers!$A$2:$A$1001,customers!$I$2:$I$1001,,0)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_xlfn.XLOOKUP(D556,products!$A$2:$A$49,products!$B$2:$B$49,,0)</f>
        <v>Rob</v>
      </c>
      <c r="J556" t="str">
        <f>_xlfn.XLOOKUP(D556,products!$A$2:$A$49,products!$C$2:$C$49,,0)</f>
        <v>L</v>
      </c>
      <c r="K556" s="4">
        <f>_xlfn.XLOOKUP(D556,products!A$1:A$49,products!$D$1:$D$49,,0)</f>
        <v>2.5</v>
      </c>
      <c r="L556">
        <f>_xlfn.XLOOKUP(D556,products!A$1:A$49,products!$E$1:$E$49,,0)</f>
        <v>27.484999999999996</v>
      </c>
      <c r="M556">
        <f t="shared" si="24"/>
        <v>54.969999999999992</v>
      </c>
      <c r="N556" t="str">
        <f t="shared" si="25"/>
        <v>Robusta</v>
      </c>
      <c r="O556" t="str">
        <f t="shared" si="26"/>
        <v>Light</v>
      </c>
      <c r="P556" t="str">
        <f>_xlfn.XLOOKUP(C556,customers!$A$2:$A$1001,customers!$I$2:$I$1001,,0)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_xlfn.XLOOKUP(D557,products!$A$2:$A$49,products!$B$2:$B$49,,0)</f>
        <v>Exc</v>
      </c>
      <c r="J557" t="str">
        <f>_xlfn.XLOOKUP(D557,products!$A$2:$A$49,products!$C$2:$C$49,,0)</f>
        <v>M</v>
      </c>
      <c r="K557" s="4">
        <f>_xlfn.XLOOKUP(D557,products!A$1:A$49,products!$D$1:$D$49,,0)</f>
        <v>1</v>
      </c>
      <c r="L557">
        <f>_xlfn.XLOOKUP(D557,products!A$1:A$49,products!$E$1:$E$49,,0)</f>
        <v>13.75</v>
      </c>
      <c r="M557">
        <f t="shared" si="24"/>
        <v>82.5</v>
      </c>
      <c r="N557" t="str">
        <f t="shared" si="25"/>
        <v>Excelsa</v>
      </c>
      <c r="O557" t="str">
        <f t="shared" si="26"/>
        <v>Medium</v>
      </c>
      <c r="P557" t="str">
        <f>_xlfn.XLOOKUP(C557,customers!$A$2:$A$1001,customers!$I$2:$I$1001,,0)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_xlfn.XLOOKUP(D558,products!$A$2:$A$49,products!$B$2:$B$49,,0)</f>
        <v>Lib</v>
      </c>
      <c r="J558" t="str">
        <f>_xlfn.XLOOKUP(D558,products!$A$2:$A$49,products!$C$2:$C$49,,0)</f>
        <v>M</v>
      </c>
      <c r="K558" s="4">
        <f>_xlfn.XLOOKUP(D558,products!A$1:A$49,products!$D$1:$D$49,,0)</f>
        <v>0.2</v>
      </c>
      <c r="L558">
        <f>_xlfn.XLOOKUP(D558,products!A$1:A$49,products!$E$1:$E$49,,0)</f>
        <v>4.3650000000000002</v>
      </c>
      <c r="M558">
        <f t="shared" si="24"/>
        <v>8.73</v>
      </c>
      <c r="N558" t="str">
        <f t="shared" si="25"/>
        <v>Liberica</v>
      </c>
      <c r="O558" t="str">
        <f t="shared" si="26"/>
        <v>Medium</v>
      </c>
      <c r="P558" t="str">
        <f>_xlfn.XLOOKUP(C558,customers!$A$2:$A$1001,customers!$I$2:$I$1001,,0)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_xlfn.XLOOKUP(D559,products!$A$2:$A$49,products!$B$2:$B$49,,0)</f>
        <v>Exc</v>
      </c>
      <c r="J559" t="str">
        <f>_xlfn.XLOOKUP(D559,products!$A$2:$A$49,products!$C$2:$C$49,,0)</f>
        <v>L</v>
      </c>
      <c r="K559" s="4">
        <f>_xlfn.XLOOKUP(D559,products!A$1:A$49,products!$D$1:$D$49,,0)</f>
        <v>1</v>
      </c>
      <c r="L559">
        <f>_xlfn.XLOOKUP(D559,products!A$1:A$49,products!$E$1:$E$49,,0)</f>
        <v>14.85</v>
      </c>
      <c r="M559">
        <f t="shared" si="24"/>
        <v>59.4</v>
      </c>
      <c r="N559" t="str">
        <f t="shared" si="25"/>
        <v>Excelsa</v>
      </c>
      <c r="O559" t="str">
        <f t="shared" si="26"/>
        <v>Light</v>
      </c>
      <c r="P559" t="str">
        <f>_xlfn.XLOOKUP(C559,customers!$A$2:$A$1001,customers!$I$2:$I$1001,,0)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_xlfn.XLOOKUP(D560,products!$A$2:$A$49,products!$B$2:$B$49,,0)</f>
        <v>Lib</v>
      </c>
      <c r="J560" t="str">
        <f>_xlfn.XLOOKUP(D560,products!$A$2:$A$49,products!$C$2:$C$49,,0)</f>
        <v>D</v>
      </c>
      <c r="K560" s="4">
        <f>_xlfn.XLOOKUP(D560,products!A$1:A$49,products!$D$1:$D$49,,0)</f>
        <v>0.2</v>
      </c>
      <c r="L560">
        <f>_xlfn.XLOOKUP(D560,products!A$1:A$49,products!$E$1:$E$49,,0)</f>
        <v>3.8849999999999998</v>
      </c>
      <c r="M560">
        <f t="shared" si="24"/>
        <v>15.54</v>
      </c>
      <c r="N560" t="str">
        <f t="shared" si="25"/>
        <v>Liberica</v>
      </c>
      <c r="O560" t="str">
        <f t="shared" si="26"/>
        <v>Dark</v>
      </c>
      <c r="P560" t="str">
        <f>_xlfn.XLOOKUP(C560,customers!$A$2:$A$1001,customers!$I$2:$I$1001,,0)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_xlfn.XLOOKUP(D561,products!$A$2:$A$49,products!$B$2:$B$49,,0)</f>
        <v>Ara</v>
      </c>
      <c r="J561" t="str">
        <f>_xlfn.XLOOKUP(D561,products!$A$2:$A$49,products!$C$2:$C$49,,0)</f>
        <v>L</v>
      </c>
      <c r="K561" s="4">
        <f>_xlfn.XLOOKUP(D561,products!A$1:A$49,products!$D$1:$D$49,,0)</f>
        <v>1</v>
      </c>
      <c r="L561">
        <f>_xlfn.XLOOKUP(D561,products!A$1:A$49,products!$E$1:$E$49,,0)</f>
        <v>12.95</v>
      </c>
      <c r="M561">
        <f t="shared" si="24"/>
        <v>38.849999999999994</v>
      </c>
      <c r="N561" t="str">
        <f t="shared" si="25"/>
        <v>Arabica</v>
      </c>
      <c r="O561" t="str">
        <f t="shared" si="26"/>
        <v>Light</v>
      </c>
      <c r="P561" t="str">
        <f>_xlfn.XLOOKUP(C561,customers!$A$2:$A$1001,customers!$I$2:$I$1001,,0)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_xlfn.XLOOKUP(D562,products!$A$2:$A$49,products!$B$2:$B$49,,0)</f>
        <v>Exc</v>
      </c>
      <c r="J562" t="str">
        <f>_xlfn.XLOOKUP(D562,products!$A$2:$A$49,products!$C$2:$C$49,,0)</f>
        <v>M</v>
      </c>
      <c r="K562" s="4">
        <f>_xlfn.XLOOKUP(D562,products!A$1:A$49,products!$D$1:$D$49,,0)</f>
        <v>2.5</v>
      </c>
      <c r="L562">
        <f>_xlfn.XLOOKUP(D562,products!A$1:A$49,products!$E$1:$E$49,,0)</f>
        <v>31.624999999999996</v>
      </c>
      <c r="M562">
        <f t="shared" si="24"/>
        <v>189.74999999999997</v>
      </c>
      <c r="N562" t="str">
        <f t="shared" si="25"/>
        <v>Excelsa</v>
      </c>
      <c r="O562" t="str">
        <f t="shared" si="26"/>
        <v>Medium</v>
      </c>
      <c r="P562" t="str">
        <f>_xlfn.XLOOKUP(C562,customers!$A$2:$A$1001,customers!$I$2:$I$1001,,0)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_xlfn.XLOOKUP(D563,products!$A$2:$A$49,products!$B$2:$B$49,,0)</f>
        <v>Ara</v>
      </c>
      <c r="J563" t="str">
        <f>_xlfn.XLOOKUP(D563,products!$A$2:$A$49,products!$C$2:$C$49,,0)</f>
        <v>D</v>
      </c>
      <c r="K563" s="4">
        <f>_xlfn.XLOOKUP(D563,products!A$1:A$49,products!$D$1:$D$49,,0)</f>
        <v>0.2</v>
      </c>
      <c r="L563">
        <f>_xlfn.XLOOKUP(D563,products!A$1:A$49,products!$E$1:$E$49,,0)</f>
        <v>2.9849999999999999</v>
      </c>
      <c r="M563">
        <f t="shared" si="24"/>
        <v>17.91</v>
      </c>
      <c r="N563" t="str">
        <f t="shared" si="25"/>
        <v>Arabica</v>
      </c>
      <c r="O563" t="str">
        <f t="shared" si="26"/>
        <v>Dark</v>
      </c>
      <c r="P563" t="str">
        <f>_xlfn.XLOOKUP(C563,customers!$A$2:$A$1001,customers!$I$2:$I$1001,,0)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_xlfn.XLOOKUP(D564,products!$A$2:$A$49,products!$B$2:$B$49,,0)</f>
        <v>Lib</v>
      </c>
      <c r="J564" t="str">
        <f>_xlfn.XLOOKUP(D564,products!$A$2:$A$49,products!$C$2:$C$49,,0)</f>
        <v>L</v>
      </c>
      <c r="K564" s="4">
        <f>_xlfn.XLOOKUP(D564,products!A$1:A$49,products!$D$1:$D$49,,0)</f>
        <v>0.2</v>
      </c>
      <c r="L564">
        <f>_xlfn.XLOOKUP(D564,products!A$1:A$49,products!$E$1:$E$49,,0)</f>
        <v>4.7549999999999999</v>
      </c>
      <c r="M564">
        <f t="shared" si="24"/>
        <v>28.53</v>
      </c>
      <c r="N564" t="str">
        <f t="shared" si="25"/>
        <v>Liberica</v>
      </c>
      <c r="O564" t="str">
        <f t="shared" si="26"/>
        <v>Light</v>
      </c>
      <c r="P564" t="str">
        <f>_xlfn.XLOOKUP(C564,customers!$A$2:$A$1001,customers!$I$2:$I$1001,,0)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_xlfn.XLOOKUP(D565,products!$A$2:$A$49,products!$B$2:$B$49,,0)</f>
        <v>Exc</v>
      </c>
      <c r="J565" t="str">
        <f>_xlfn.XLOOKUP(D565,products!$A$2:$A$49,products!$C$2:$C$49,,0)</f>
        <v>M</v>
      </c>
      <c r="K565" s="4">
        <f>_xlfn.XLOOKUP(D565,products!A$1:A$49,products!$D$1:$D$49,,0)</f>
        <v>1</v>
      </c>
      <c r="L565">
        <f>_xlfn.XLOOKUP(D565,products!A$1:A$49,products!$E$1:$E$49,,0)</f>
        <v>13.75</v>
      </c>
      <c r="M565">
        <f t="shared" si="24"/>
        <v>82.5</v>
      </c>
      <c r="N565" t="str">
        <f t="shared" si="25"/>
        <v>Excelsa</v>
      </c>
      <c r="O565" t="str">
        <f t="shared" si="26"/>
        <v>Medium</v>
      </c>
      <c r="P565" t="str">
        <f>_xlfn.XLOOKUP(C565,customers!$A$2:$A$1001,customers!$I$2:$I$1001,,0)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_xlfn.XLOOKUP(D566,products!$A$2:$A$49,products!$B$2:$B$49,,0)</f>
        <v>Rob</v>
      </c>
      <c r="J566" t="str">
        <f>_xlfn.XLOOKUP(D566,products!$A$2:$A$49,products!$C$2:$C$49,,0)</f>
        <v>L</v>
      </c>
      <c r="K566" s="4">
        <f>_xlfn.XLOOKUP(D566,products!A$1:A$49,products!$D$1:$D$49,,0)</f>
        <v>0.5</v>
      </c>
      <c r="L566">
        <f>_xlfn.XLOOKUP(D566,products!A$1:A$49,products!$E$1:$E$49,,0)</f>
        <v>7.169999999999999</v>
      </c>
      <c r="M566">
        <f t="shared" si="24"/>
        <v>14.339999999999998</v>
      </c>
      <c r="N566" t="str">
        <f t="shared" si="25"/>
        <v>Robusta</v>
      </c>
      <c r="O566" t="str">
        <f t="shared" si="26"/>
        <v>Light</v>
      </c>
      <c r="P566" t="str">
        <f>_xlfn.XLOOKUP(C566,customers!$A$2:$A$1001,customers!$I$2:$I$1001,,0)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_xlfn.XLOOKUP(D567,products!$A$2:$A$49,products!$B$2:$B$49,,0)</f>
        <v>Rob</v>
      </c>
      <c r="J567" t="str">
        <f>_xlfn.XLOOKUP(D567,products!$A$2:$A$49,products!$C$2:$C$49,,0)</f>
        <v>D</v>
      </c>
      <c r="K567" s="4">
        <f>_xlfn.XLOOKUP(D567,products!A$1:A$49,products!$D$1:$D$49,,0)</f>
        <v>2.5</v>
      </c>
      <c r="L567">
        <f>_xlfn.XLOOKUP(D567,products!A$1:A$49,products!$E$1:$E$49,,0)</f>
        <v>20.584999999999997</v>
      </c>
      <c r="M567">
        <f t="shared" si="24"/>
        <v>82.339999999999989</v>
      </c>
      <c r="N567" t="str">
        <f t="shared" si="25"/>
        <v>Robusta</v>
      </c>
      <c r="O567" t="str">
        <f t="shared" si="26"/>
        <v>Dark</v>
      </c>
      <c r="P567" t="str">
        <f>_xlfn.XLOOKUP(C567,customers!$A$2:$A$1001,customers!$I$2:$I$1001,,0)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_xlfn.XLOOKUP(D568,products!$A$2:$A$49,products!$B$2:$B$49,,0)</f>
        <v>Ara</v>
      </c>
      <c r="J568" t="str">
        <f>_xlfn.XLOOKUP(D568,products!$A$2:$A$49,products!$C$2:$C$49,,0)</f>
        <v>M</v>
      </c>
      <c r="K568" s="4">
        <f>_xlfn.XLOOKUP(D568,products!A$1:A$49,products!$D$1:$D$49,,0)</f>
        <v>0.2</v>
      </c>
      <c r="L568">
        <f>_xlfn.XLOOKUP(D568,products!A$1:A$49,products!$E$1:$E$49,,0)</f>
        <v>3.375</v>
      </c>
      <c r="M568">
        <f t="shared" si="24"/>
        <v>20.25</v>
      </c>
      <c r="N568" t="str">
        <f t="shared" si="25"/>
        <v>Arabica</v>
      </c>
      <c r="O568" t="str">
        <f t="shared" si="26"/>
        <v>Medium</v>
      </c>
      <c r="P568" t="str">
        <f>_xlfn.XLOOKUP(C568,customers!$A$2:$A$1001,customers!$I$2:$I$1001,,0)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_xlfn.XLOOKUP(D569,products!$A$2:$A$49,products!$B$2:$B$49,,0)</f>
        <v>Rob</v>
      </c>
      <c r="J569" t="str">
        <f>_xlfn.XLOOKUP(D569,products!$A$2:$A$49,products!$C$2:$C$49,,0)</f>
        <v>L</v>
      </c>
      <c r="K569" s="4">
        <f>_xlfn.XLOOKUP(D569,products!A$1:A$49,products!$D$1:$D$49,,0)</f>
        <v>2.5</v>
      </c>
      <c r="L569">
        <f>_xlfn.XLOOKUP(D569,products!A$1:A$49,products!$E$1:$E$49,,0)</f>
        <v>27.484999999999996</v>
      </c>
      <c r="M569">
        <f t="shared" si="24"/>
        <v>164.90999999999997</v>
      </c>
      <c r="N569" t="str">
        <f t="shared" si="25"/>
        <v>Robusta</v>
      </c>
      <c r="O569" t="str">
        <f t="shared" si="26"/>
        <v>Light</v>
      </c>
      <c r="P569" t="str">
        <f>_xlfn.XLOOKUP(C569,customers!$A$2:$A$1001,customers!$I$2:$I$1001,,0)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_xlfn.XLOOKUP(D570,products!$A$2:$A$49,products!$B$2:$B$49,,0)</f>
        <v>Lib</v>
      </c>
      <c r="J570" t="str">
        <f>_xlfn.XLOOKUP(D570,products!$A$2:$A$49,products!$C$2:$C$49,,0)</f>
        <v>L</v>
      </c>
      <c r="K570" s="4">
        <f>_xlfn.XLOOKUP(D570,products!A$1:A$49,products!$D$1:$D$49,,0)</f>
        <v>0.2</v>
      </c>
      <c r="L570">
        <f>_xlfn.XLOOKUP(D570,products!A$1:A$49,products!$E$1:$E$49,,0)</f>
        <v>4.7549999999999999</v>
      </c>
      <c r="M570">
        <f t="shared" si="24"/>
        <v>19.02</v>
      </c>
      <c r="N570" t="str">
        <f t="shared" si="25"/>
        <v>Liberica</v>
      </c>
      <c r="O570" t="str">
        <f t="shared" si="26"/>
        <v>Light</v>
      </c>
      <c r="P570" t="str">
        <f>_xlfn.XLOOKUP(C570,customers!$A$2:$A$1001,customers!$I$2:$I$1001,,0)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_xlfn.XLOOKUP(D571,products!$A$2:$A$49,products!$B$2:$B$49,,0)</f>
        <v>Ara</v>
      </c>
      <c r="J571" t="str">
        <f>_xlfn.XLOOKUP(D571,products!$A$2:$A$49,products!$C$2:$C$49,,0)</f>
        <v>D</v>
      </c>
      <c r="K571" s="4">
        <f>_xlfn.XLOOKUP(D571,products!A$1:A$49,products!$D$1:$D$49,,0)</f>
        <v>2.5</v>
      </c>
      <c r="L571">
        <f>_xlfn.XLOOKUP(D571,products!A$1:A$49,products!$E$1:$E$49,,0)</f>
        <v>22.884999999999998</v>
      </c>
      <c r="M571">
        <f t="shared" si="24"/>
        <v>137.31</v>
      </c>
      <c r="N571" t="str">
        <f t="shared" si="25"/>
        <v>Arabica</v>
      </c>
      <c r="O571" t="str">
        <f t="shared" si="26"/>
        <v>Dark</v>
      </c>
      <c r="P571" t="str">
        <f>_xlfn.XLOOKUP(C571,customers!$A$2:$A$1001,customers!$I$2:$I$1001,,0)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_xlfn.XLOOKUP(D572,products!$A$2:$A$49,products!$B$2:$B$49,,0)</f>
        <v>Ara</v>
      </c>
      <c r="J572" t="str">
        <f>_xlfn.XLOOKUP(D572,products!$A$2:$A$49,products!$C$2:$C$49,,0)</f>
        <v>M</v>
      </c>
      <c r="K572" s="4">
        <f>_xlfn.XLOOKUP(D572,products!A$1:A$49,products!$D$1:$D$49,,0)</f>
        <v>0.5</v>
      </c>
      <c r="L572">
        <f>_xlfn.XLOOKUP(D572,products!A$1:A$49,products!$E$1:$E$49,,0)</f>
        <v>6.75</v>
      </c>
      <c r="M572">
        <f t="shared" si="24"/>
        <v>27</v>
      </c>
      <c r="N572" t="str">
        <f t="shared" si="25"/>
        <v>Arabica</v>
      </c>
      <c r="O572" t="str">
        <f t="shared" si="26"/>
        <v>Medium</v>
      </c>
      <c r="P572" t="str">
        <f>_xlfn.XLOOKUP(C572,customers!$A$2:$A$1001,customers!$I$2:$I$1001,,0)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_xlfn.XLOOKUP(D573,products!$A$2:$A$49,products!$B$2:$B$49,,0)</f>
        <v>Exc</v>
      </c>
      <c r="J573" t="str">
        <f>_xlfn.XLOOKUP(D573,products!$A$2:$A$49,products!$C$2:$C$49,,0)</f>
        <v>L</v>
      </c>
      <c r="K573" s="4">
        <f>_xlfn.XLOOKUP(D573,products!A$1:A$49,products!$D$1:$D$49,,0)</f>
        <v>0.5</v>
      </c>
      <c r="L573">
        <f>_xlfn.XLOOKUP(D573,products!A$1:A$49,products!$E$1:$E$49,,0)</f>
        <v>8.91</v>
      </c>
      <c r="M573">
        <f t="shared" si="24"/>
        <v>35.64</v>
      </c>
      <c r="N573" t="str">
        <f t="shared" si="25"/>
        <v>Excelsa</v>
      </c>
      <c r="O573" t="str">
        <f t="shared" si="26"/>
        <v>Light</v>
      </c>
      <c r="P573" t="str">
        <f>_xlfn.XLOOKUP(C573,customers!$A$2:$A$1001,customers!$I$2:$I$1001,,0)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_xlfn.XLOOKUP(D574,products!$A$2:$A$49,products!$B$2:$B$49,,0)</f>
        <v>Ara</v>
      </c>
      <c r="J574" t="str">
        <f>_xlfn.XLOOKUP(D574,products!$A$2:$A$49,products!$C$2:$C$49,,0)</f>
        <v>D</v>
      </c>
      <c r="K574" s="4">
        <f>_xlfn.XLOOKUP(D574,products!A$1:A$49,products!$D$1:$D$49,,0)</f>
        <v>0.2</v>
      </c>
      <c r="L574">
        <f>_xlfn.XLOOKUP(D574,products!A$1:A$49,products!$E$1:$E$49,,0)</f>
        <v>2.9849999999999999</v>
      </c>
      <c r="M574">
        <f t="shared" si="24"/>
        <v>5.97</v>
      </c>
      <c r="N574" t="str">
        <f t="shared" si="25"/>
        <v>Arabica</v>
      </c>
      <c r="O574" t="str">
        <f t="shared" si="26"/>
        <v>Dark</v>
      </c>
      <c r="P574" t="str">
        <f>_xlfn.XLOOKUP(C574,customers!$A$2:$A$1001,customers!$I$2:$I$1001,,0)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_xlfn.XLOOKUP(D575,products!$A$2:$A$49,products!$B$2:$B$49,,0)</f>
        <v>Ara</v>
      </c>
      <c r="J575" t="str">
        <f>_xlfn.XLOOKUP(D575,products!$A$2:$A$49,products!$C$2:$C$49,,0)</f>
        <v>M</v>
      </c>
      <c r="K575" s="4">
        <f>_xlfn.XLOOKUP(D575,products!A$1:A$49,products!$D$1:$D$49,,0)</f>
        <v>1</v>
      </c>
      <c r="L575">
        <f>_xlfn.XLOOKUP(D575,products!A$1:A$49,products!$E$1:$E$49,,0)</f>
        <v>11.25</v>
      </c>
      <c r="M575">
        <f t="shared" si="24"/>
        <v>67.5</v>
      </c>
      <c r="N575" t="str">
        <f t="shared" si="25"/>
        <v>Arabica</v>
      </c>
      <c r="O575" t="str">
        <f t="shared" si="26"/>
        <v>Medium</v>
      </c>
      <c r="P575" t="str">
        <f>_xlfn.XLOOKUP(C575,customers!$A$2:$A$1001,customers!$I$2:$I$1001,,0)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_xlfn.XLOOKUP(D576,products!$A$2:$A$49,products!$B$2:$B$49,,0)</f>
        <v>Rob</v>
      </c>
      <c r="J576" t="str">
        <f>_xlfn.XLOOKUP(D576,products!$A$2:$A$49,products!$C$2:$C$49,,0)</f>
        <v>L</v>
      </c>
      <c r="K576" s="4">
        <f>_xlfn.XLOOKUP(D576,products!A$1:A$49,products!$D$1:$D$49,,0)</f>
        <v>0.2</v>
      </c>
      <c r="L576">
        <f>_xlfn.XLOOKUP(D576,products!A$1:A$49,products!$E$1:$E$49,,0)</f>
        <v>3.5849999999999995</v>
      </c>
      <c r="M576">
        <f t="shared" si="24"/>
        <v>21.509999999999998</v>
      </c>
      <c r="N576" t="str">
        <f t="shared" si="25"/>
        <v>Robusta</v>
      </c>
      <c r="O576" t="str">
        <f t="shared" si="26"/>
        <v>Light</v>
      </c>
      <c r="P576" t="str">
        <f>_xlfn.XLOOKUP(C576,customers!$A$2:$A$1001,customers!$I$2:$I$1001,,0)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_xlfn.XLOOKUP(D577,products!$A$2:$A$49,products!$B$2:$B$49,,0)</f>
        <v>Lib</v>
      </c>
      <c r="J577" t="str">
        <f>_xlfn.XLOOKUP(D577,products!$A$2:$A$49,products!$C$2:$C$49,,0)</f>
        <v>M</v>
      </c>
      <c r="K577" s="4">
        <f>_xlfn.XLOOKUP(D577,products!A$1:A$49,products!$D$1:$D$49,,0)</f>
        <v>2.5</v>
      </c>
      <c r="L577">
        <f>_xlfn.XLOOKUP(D577,products!A$1:A$49,products!$E$1:$E$49,,0)</f>
        <v>33.464999999999996</v>
      </c>
      <c r="M577">
        <f t="shared" si="24"/>
        <v>66.929999999999993</v>
      </c>
      <c r="N577" t="str">
        <f t="shared" si="25"/>
        <v>Liberica</v>
      </c>
      <c r="O577" t="str">
        <f t="shared" si="26"/>
        <v>Medium</v>
      </c>
      <c r="P577" t="str">
        <f>_xlfn.XLOOKUP(C577,customers!$A$2:$A$1001,customers!$I$2:$I$1001,,0)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_xlfn.XLOOKUP(D578,products!$A$2:$A$49,products!$B$2:$B$49,,0)</f>
        <v>Ara</v>
      </c>
      <c r="J578" t="str">
        <f>_xlfn.XLOOKUP(D578,products!$A$2:$A$49,products!$C$2:$C$49,,0)</f>
        <v>D</v>
      </c>
      <c r="K578" s="4">
        <f>_xlfn.XLOOKUP(D578,products!A$1:A$49,products!$D$1:$D$49,,0)</f>
        <v>0.2</v>
      </c>
      <c r="L578">
        <f>_xlfn.XLOOKUP(D578,products!A$1:A$49,products!$E$1:$E$49,,0)</f>
        <v>2.9849999999999999</v>
      </c>
      <c r="M578">
        <f t="shared" si="24"/>
        <v>17.91</v>
      </c>
      <c r="N578" t="str">
        <f t="shared" si="25"/>
        <v>Arabica</v>
      </c>
      <c r="O578" t="str">
        <f t="shared" si="26"/>
        <v>Dark</v>
      </c>
      <c r="P578" t="str">
        <f>_xlfn.XLOOKUP(C578,customers!$A$2:$A$1001,customers!$I$2:$I$1001,,0)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_xlfn.XLOOKUP(D579,products!$A$2:$A$49,products!$B$2:$B$49,,0)</f>
        <v>Lib</v>
      </c>
      <c r="J579" t="str">
        <f>_xlfn.XLOOKUP(D579,products!$A$2:$A$49,products!$C$2:$C$49,,0)</f>
        <v>M</v>
      </c>
      <c r="K579" s="4">
        <f>_xlfn.XLOOKUP(D579,products!A$1:A$49,products!$D$1:$D$49,,0)</f>
        <v>1</v>
      </c>
      <c r="L579">
        <f>_xlfn.XLOOKUP(D579,products!A$1:A$49,products!$E$1:$E$49,,0)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_xlfn.XLOOKUP(D580,products!$A$2:$A$49,products!$B$2:$B$49,,0)</f>
        <v>Exc</v>
      </c>
      <c r="J580" t="str">
        <f>_xlfn.XLOOKUP(D580,products!$A$2:$A$49,products!$C$2:$C$49,,0)</f>
        <v>L</v>
      </c>
      <c r="K580" s="4">
        <f>_xlfn.XLOOKUP(D580,products!A$1:A$49,products!$D$1:$D$49,,0)</f>
        <v>0.2</v>
      </c>
      <c r="L580">
        <f>_xlfn.XLOOKUP(D580,products!A$1:A$49,products!$E$1:$E$49,,0)</f>
        <v>4.4550000000000001</v>
      </c>
      <c r="M580">
        <f t="shared" si="27"/>
        <v>13.365</v>
      </c>
      <c r="N580" t="str">
        <f t="shared" si="28"/>
        <v>Excelsa</v>
      </c>
      <c r="O580" t="str">
        <f t="shared" si="29"/>
        <v>Light</v>
      </c>
      <c r="P580" t="str">
        <f>_xlfn.XLOOKUP(C580,customers!$A$2:$A$1001,customers!$I$2:$I$1001,,0)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_xlfn.XLOOKUP(D581,products!$A$2:$A$49,products!$B$2:$B$49,,0)</f>
        <v>Ara</v>
      </c>
      <c r="J581" t="str">
        <f>_xlfn.XLOOKUP(D581,products!$A$2:$A$49,products!$C$2:$C$49,,0)</f>
        <v>M</v>
      </c>
      <c r="K581" s="4">
        <f>_xlfn.XLOOKUP(D581,products!A$1:A$49,products!$D$1:$D$49,,0)</f>
        <v>0.5</v>
      </c>
      <c r="L581">
        <f>_xlfn.XLOOKUP(D581,products!A$1:A$49,products!$E$1:$E$49,,0)</f>
        <v>6.75</v>
      </c>
      <c r="M581">
        <f t="shared" si="27"/>
        <v>33.75</v>
      </c>
      <c r="N581" t="str">
        <f t="shared" si="28"/>
        <v>Arabica</v>
      </c>
      <c r="O581" t="str">
        <f t="shared" si="29"/>
        <v>Medium</v>
      </c>
      <c r="P581" t="str">
        <f>_xlfn.XLOOKUP(C581,customers!$A$2:$A$1001,customers!$I$2:$I$1001,,0)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_xlfn.XLOOKUP(D582,products!$A$2:$A$49,products!$B$2:$B$49,,0)</f>
        <v>Exc</v>
      </c>
      <c r="J582" t="str">
        <f>_xlfn.XLOOKUP(D582,products!$A$2:$A$49,products!$C$2:$C$49,,0)</f>
        <v>L</v>
      </c>
      <c r="K582" s="4">
        <f>_xlfn.XLOOKUP(D582,products!A$1:A$49,products!$D$1:$D$49,,0)</f>
        <v>1</v>
      </c>
      <c r="L582">
        <f>_xlfn.XLOOKUP(D582,products!A$1:A$49,products!$E$1:$E$49,,0)</f>
        <v>14.85</v>
      </c>
      <c r="M582">
        <f t="shared" si="27"/>
        <v>44.55</v>
      </c>
      <c r="N582" t="str">
        <f t="shared" si="28"/>
        <v>Excelsa</v>
      </c>
      <c r="O582" t="str">
        <f t="shared" si="29"/>
        <v>Light</v>
      </c>
      <c r="P582" t="str">
        <f>_xlfn.XLOOKUP(C582,customers!$A$2:$A$1001,customers!$I$2:$I$1001,,0)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_xlfn.XLOOKUP(D583,products!$A$2:$A$49,products!$B$2:$B$49,,0)</f>
        <v>Exc</v>
      </c>
      <c r="J583" t="str">
        <f>_xlfn.XLOOKUP(D583,products!$A$2:$A$49,products!$C$2:$C$49,,0)</f>
        <v>L</v>
      </c>
      <c r="K583" s="4">
        <f>_xlfn.XLOOKUP(D583,products!A$1:A$49,products!$D$1:$D$49,,0)</f>
        <v>0.5</v>
      </c>
      <c r="L583">
        <f>_xlfn.XLOOKUP(D583,products!A$1:A$49,products!$E$1:$E$49,,0)</f>
        <v>8.91</v>
      </c>
      <c r="M583">
        <f t="shared" si="27"/>
        <v>44.55</v>
      </c>
      <c r="N583" t="str">
        <f t="shared" si="28"/>
        <v>Excelsa</v>
      </c>
      <c r="O583" t="str">
        <f t="shared" si="29"/>
        <v>Light</v>
      </c>
      <c r="P583" t="str">
        <f>_xlfn.XLOOKUP(C583,customers!$A$2:$A$1001,customers!$I$2:$I$1001,,0)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_xlfn.XLOOKUP(D584,products!$A$2:$A$49,products!$B$2:$B$49,,0)</f>
        <v>Exc</v>
      </c>
      <c r="J584" t="str">
        <f>_xlfn.XLOOKUP(D584,products!$A$2:$A$49,products!$C$2:$C$49,,0)</f>
        <v>D</v>
      </c>
      <c r="K584" s="4">
        <f>_xlfn.XLOOKUP(D584,products!A$1:A$49,products!$D$1:$D$49,,0)</f>
        <v>1</v>
      </c>
      <c r="L584">
        <f>_xlfn.XLOOKUP(D584,products!A$1:A$49,products!$E$1:$E$49,,0)</f>
        <v>12.15</v>
      </c>
      <c r="M584">
        <f t="shared" si="27"/>
        <v>60.75</v>
      </c>
      <c r="N584" t="str">
        <f t="shared" si="28"/>
        <v>Excelsa</v>
      </c>
      <c r="O584" t="str">
        <f t="shared" si="29"/>
        <v>Dark</v>
      </c>
      <c r="P584" t="str">
        <f>_xlfn.XLOOKUP(C584,customers!$A$2:$A$1001,customers!$I$2:$I$1001,,0)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_xlfn.XLOOKUP(D585,products!$A$2:$A$49,products!$B$2:$B$49,,0)</f>
        <v>Rob</v>
      </c>
      <c r="J585" t="str">
        <f>_xlfn.XLOOKUP(D585,products!$A$2:$A$49,products!$C$2:$C$49,,0)</f>
        <v>L</v>
      </c>
      <c r="K585" s="4">
        <f>_xlfn.XLOOKUP(D585,products!A$1:A$49,products!$D$1:$D$49,,0)</f>
        <v>0.2</v>
      </c>
      <c r="L585">
        <f>_xlfn.XLOOKUP(D585,products!A$1:A$49,products!$E$1:$E$49,,0)</f>
        <v>3.5849999999999995</v>
      </c>
      <c r="M585">
        <f t="shared" si="27"/>
        <v>3.5849999999999995</v>
      </c>
      <c r="N585" t="str">
        <f t="shared" si="28"/>
        <v>Robusta</v>
      </c>
      <c r="O585" t="str">
        <f t="shared" si="29"/>
        <v>Light</v>
      </c>
      <c r="P585" t="str">
        <f>_xlfn.XLOOKUP(C585,customers!$A$2:$A$1001,customers!$I$2:$I$1001,,0)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_xlfn.XLOOKUP(D586,products!$A$2:$A$49,products!$B$2:$B$49,,0)</f>
        <v>Rob</v>
      </c>
      <c r="J586" t="str">
        <f>_xlfn.XLOOKUP(D586,products!$A$2:$A$49,products!$C$2:$C$49,,0)</f>
        <v>L</v>
      </c>
      <c r="K586" s="4">
        <f>_xlfn.XLOOKUP(D586,products!A$1:A$49,products!$D$1:$D$49,,0)</f>
        <v>0.2</v>
      </c>
      <c r="L586">
        <f>_xlfn.XLOOKUP(D586,products!A$1:A$49,products!$E$1:$E$49,,0)</f>
        <v>3.5849999999999995</v>
      </c>
      <c r="M586">
        <f t="shared" si="27"/>
        <v>21.509999999999998</v>
      </c>
      <c r="N586" t="str">
        <f t="shared" si="28"/>
        <v>Robusta</v>
      </c>
      <c r="O586" t="str">
        <f t="shared" si="29"/>
        <v>Light</v>
      </c>
      <c r="P586" t="str">
        <f>_xlfn.XLOOKUP(C586,customers!$A$2:$A$1001,customers!$I$2:$I$1001,,0)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_xlfn.XLOOKUP(D587,products!$A$2:$A$49,products!$B$2:$B$49,,0)</f>
        <v>Exc</v>
      </c>
      <c r="J587" t="str">
        <f>_xlfn.XLOOKUP(D587,products!$A$2:$A$49,products!$C$2:$C$49,,0)</f>
        <v>M</v>
      </c>
      <c r="K587" s="4">
        <f>_xlfn.XLOOKUP(D587,products!A$1:A$49,products!$D$1:$D$49,,0)</f>
        <v>0.5</v>
      </c>
      <c r="L587">
        <f>_xlfn.XLOOKUP(D587,products!A$1:A$49,products!$E$1:$E$49,,0)</f>
        <v>8.25</v>
      </c>
      <c r="M587">
        <f t="shared" si="27"/>
        <v>16.5</v>
      </c>
      <c r="N587" t="str">
        <f t="shared" si="28"/>
        <v>Excelsa</v>
      </c>
      <c r="O587" t="str">
        <f t="shared" si="29"/>
        <v>Medium</v>
      </c>
      <c r="P587" t="str">
        <f>_xlfn.XLOOKUP(C587,customers!$A$2:$A$1001,customers!$I$2:$I$1001,,0)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_xlfn.XLOOKUP(D588,products!$A$2:$A$49,products!$B$2:$B$49,,0)</f>
        <v>Rob</v>
      </c>
      <c r="J588" t="str">
        <f>_xlfn.XLOOKUP(D588,products!$A$2:$A$49,products!$C$2:$C$49,,0)</f>
        <v>L</v>
      </c>
      <c r="K588" s="4">
        <f>_xlfn.XLOOKUP(D588,products!A$1:A$49,products!$D$1:$D$49,,0)</f>
        <v>2.5</v>
      </c>
      <c r="L588">
        <f>_xlfn.XLOOKUP(D588,products!A$1:A$49,products!$E$1:$E$49,,0)</f>
        <v>27.484999999999996</v>
      </c>
      <c r="M588">
        <f t="shared" si="27"/>
        <v>82.454999999999984</v>
      </c>
      <c r="N588" t="str">
        <f t="shared" si="28"/>
        <v>Robusta</v>
      </c>
      <c r="O588" t="str">
        <f t="shared" si="29"/>
        <v>Light</v>
      </c>
      <c r="P588" t="str">
        <f>_xlfn.XLOOKUP(C588,customers!$A$2:$A$1001,customers!$I$2:$I$1001,,0)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_xlfn.XLOOKUP(D589,products!$A$2:$A$49,products!$B$2:$B$49,,0)</f>
        <v>Lib</v>
      </c>
      <c r="J589" t="str">
        <f>_xlfn.XLOOKUP(D589,products!$A$2:$A$49,products!$C$2:$C$49,,0)</f>
        <v>D</v>
      </c>
      <c r="K589" s="4">
        <f>_xlfn.XLOOKUP(D589,products!A$1:A$49,products!$D$1:$D$49,,0)</f>
        <v>0.5</v>
      </c>
      <c r="L589">
        <f>_xlfn.XLOOKUP(D589,products!A$1:A$49,products!$E$1:$E$49,,0)</f>
        <v>7.77</v>
      </c>
      <c r="M589">
        <f t="shared" si="27"/>
        <v>7.77</v>
      </c>
      <c r="N589" t="str">
        <f t="shared" si="28"/>
        <v>Liberica</v>
      </c>
      <c r="O589" t="str">
        <f t="shared" si="29"/>
        <v>Dark</v>
      </c>
      <c r="P589" t="str">
        <f>_xlfn.XLOOKUP(C589,customers!$A$2:$A$1001,customers!$I$2:$I$1001,,0)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_xlfn.XLOOKUP(D590,products!$A$2:$A$49,products!$B$2:$B$49,,0)</f>
        <v>Rob</v>
      </c>
      <c r="J590" t="str">
        <f>_xlfn.XLOOKUP(D590,products!$A$2:$A$49,products!$C$2:$C$49,,0)</f>
        <v>M</v>
      </c>
      <c r="K590" s="4">
        <f>_xlfn.XLOOKUP(D590,products!A$1:A$49,products!$D$1:$D$49,,0)</f>
        <v>0.5</v>
      </c>
      <c r="L590">
        <f>_xlfn.XLOOKUP(D590,products!A$1:A$49,products!$E$1:$E$49,,0)</f>
        <v>5.97</v>
      </c>
      <c r="M590">
        <f t="shared" si="27"/>
        <v>11.94</v>
      </c>
      <c r="N590" t="str">
        <f t="shared" si="28"/>
        <v>Robusta</v>
      </c>
      <c r="O590" t="str">
        <f t="shared" si="29"/>
        <v>Medium</v>
      </c>
      <c r="P590" t="str">
        <f>_xlfn.XLOOKUP(C590,customers!$A$2:$A$1001,customers!$I$2:$I$1001,,0)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_xlfn.XLOOKUP(D591,products!$A$2:$A$49,products!$B$2:$B$49,,0)</f>
        <v>Exc</v>
      </c>
      <c r="J591" t="str">
        <f>_xlfn.XLOOKUP(D591,products!$A$2:$A$49,products!$C$2:$C$49,,0)</f>
        <v>L</v>
      </c>
      <c r="K591" s="4">
        <f>_xlfn.XLOOKUP(D591,products!A$1:A$49,products!$D$1:$D$49,,0)</f>
        <v>2.5</v>
      </c>
      <c r="L591">
        <f>_xlfn.XLOOKUP(D591,products!A$1:A$49,products!$E$1:$E$49,,0)</f>
        <v>34.154999999999994</v>
      </c>
      <c r="M591">
        <f t="shared" si="27"/>
        <v>204.92999999999995</v>
      </c>
      <c r="N591" t="str">
        <f t="shared" si="28"/>
        <v>Excelsa</v>
      </c>
      <c r="O591" t="str">
        <f t="shared" si="29"/>
        <v>Light</v>
      </c>
      <c r="P591" t="str">
        <f>_xlfn.XLOOKUP(C591,customers!$A$2:$A$1001,customers!$I$2:$I$1001,,0)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_xlfn.XLOOKUP(D592,products!$A$2:$A$49,products!$B$2:$B$49,,0)</f>
        <v>Exc</v>
      </c>
      <c r="J592" t="str">
        <f>_xlfn.XLOOKUP(D592,products!$A$2:$A$49,products!$C$2:$C$49,,0)</f>
        <v>M</v>
      </c>
      <c r="K592" s="4">
        <f>_xlfn.XLOOKUP(D592,products!A$1:A$49,products!$D$1:$D$49,,0)</f>
        <v>2.5</v>
      </c>
      <c r="L592">
        <f>_xlfn.XLOOKUP(D592,products!A$1:A$49,products!$E$1:$E$49,,0)</f>
        <v>31.624999999999996</v>
      </c>
      <c r="M592">
        <f t="shared" si="27"/>
        <v>63.249999999999993</v>
      </c>
      <c r="N592" t="str">
        <f t="shared" si="28"/>
        <v>Excelsa</v>
      </c>
      <c r="O592" t="str">
        <f t="shared" si="29"/>
        <v>Medium</v>
      </c>
      <c r="P592" t="str">
        <f>_xlfn.XLOOKUP(C592,customers!$A$2:$A$1001,customers!$I$2:$I$1001,,0)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_xlfn.XLOOKUP(D593,products!$A$2:$A$49,products!$B$2:$B$49,,0)</f>
        <v>Rob</v>
      </c>
      <c r="J593" t="str">
        <f>_xlfn.XLOOKUP(D593,products!$A$2:$A$49,products!$C$2:$C$49,,0)</f>
        <v>D</v>
      </c>
      <c r="K593" s="4">
        <f>_xlfn.XLOOKUP(D593,products!A$1:A$49,products!$D$1:$D$49,,0)</f>
        <v>0.2</v>
      </c>
      <c r="L593">
        <f>_xlfn.XLOOKUP(D593,products!A$1:A$49,products!$E$1:$E$49,,0)</f>
        <v>2.6849999999999996</v>
      </c>
      <c r="M593">
        <f t="shared" si="27"/>
        <v>8.0549999999999997</v>
      </c>
      <c r="N593" t="str">
        <f t="shared" si="28"/>
        <v>Robusta</v>
      </c>
      <c r="O593" t="str">
        <f t="shared" si="29"/>
        <v>Dark</v>
      </c>
      <c r="P593" t="str">
        <f>_xlfn.XLOOKUP(C593,customers!$A$2:$A$1001,customers!$I$2:$I$1001,,0)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_xlfn.XLOOKUP(D594,products!$A$2:$A$49,products!$B$2:$B$49,,0)</f>
        <v>Ara</v>
      </c>
      <c r="J594" t="str">
        <f>_xlfn.XLOOKUP(D594,products!$A$2:$A$49,products!$C$2:$C$49,,0)</f>
        <v>M</v>
      </c>
      <c r="K594" s="4">
        <f>_xlfn.XLOOKUP(D594,products!A$1:A$49,products!$D$1:$D$49,,0)</f>
        <v>2.5</v>
      </c>
      <c r="L594">
        <f>_xlfn.XLOOKUP(D594,products!A$1:A$49,products!$E$1:$E$49,,0)</f>
        <v>25.874999999999996</v>
      </c>
      <c r="M594">
        <f t="shared" si="27"/>
        <v>51.749999999999993</v>
      </c>
      <c r="N594" t="str">
        <f t="shared" si="28"/>
        <v>Arabica</v>
      </c>
      <c r="O594" t="str">
        <f t="shared" si="29"/>
        <v>Medium</v>
      </c>
      <c r="P594" t="str">
        <f>_xlfn.XLOOKUP(C594,customers!$A$2:$A$1001,customers!$I$2:$I$1001,,0)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_xlfn.XLOOKUP(D595,products!$A$2:$A$49,products!$B$2:$B$49,,0)</f>
        <v>Exc</v>
      </c>
      <c r="J595" t="str">
        <f>_xlfn.XLOOKUP(D595,products!$A$2:$A$49,products!$C$2:$C$49,,0)</f>
        <v>D</v>
      </c>
      <c r="K595" s="4">
        <f>_xlfn.XLOOKUP(D595,products!A$1:A$49,products!$D$1:$D$49,,0)</f>
        <v>2.5</v>
      </c>
      <c r="L595">
        <f>_xlfn.XLOOKUP(D595,products!A$1:A$49,products!$E$1:$E$49,,0)</f>
        <v>27.945</v>
      </c>
      <c r="M595">
        <f t="shared" si="27"/>
        <v>27.945</v>
      </c>
      <c r="N595" t="str">
        <f t="shared" si="28"/>
        <v>Excelsa</v>
      </c>
      <c r="O595" t="str">
        <f t="shared" si="29"/>
        <v>Dark</v>
      </c>
      <c r="P595" t="str">
        <f>_xlfn.XLOOKUP(C595,customers!$A$2:$A$1001,customers!$I$2:$I$1001,,0)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_xlfn.XLOOKUP(D596,products!$A$2:$A$49,products!$B$2:$B$49,,0)</f>
        <v>Ara</v>
      </c>
      <c r="J596" t="str">
        <f>_xlfn.XLOOKUP(D596,products!$A$2:$A$49,products!$C$2:$C$49,,0)</f>
        <v>L</v>
      </c>
      <c r="K596" s="4">
        <f>_xlfn.XLOOKUP(D596,products!A$1:A$49,products!$D$1:$D$49,,0)</f>
        <v>2.5</v>
      </c>
      <c r="L596">
        <f>_xlfn.XLOOKUP(D596,products!A$1:A$49,products!$E$1:$E$49,,0)</f>
        <v>29.784999999999997</v>
      </c>
      <c r="M596">
        <f t="shared" si="27"/>
        <v>59.569999999999993</v>
      </c>
      <c r="N596" t="str">
        <f t="shared" si="28"/>
        <v>Arabica</v>
      </c>
      <c r="O596" t="str">
        <f t="shared" si="29"/>
        <v>Light</v>
      </c>
      <c r="P596" t="str">
        <f>_xlfn.XLOOKUP(C596,customers!$A$2:$A$1001,customers!$I$2:$I$1001,,0)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_xlfn.XLOOKUP(D597,products!$A$2:$A$49,products!$B$2:$B$49,,0)</f>
        <v>Exc</v>
      </c>
      <c r="J597" t="str">
        <f>_xlfn.XLOOKUP(D597,products!$A$2:$A$49,products!$C$2:$C$49,,0)</f>
        <v>L</v>
      </c>
      <c r="K597" s="4">
        <f>_xlfn.XLOOKUP(D597,products!A$1:A$49,products!$D$1:$D$49,,0)</f>
        <v>1</v>
      </c>
      <c r="L597">
        <f>_xlfn.XLOOKUP(D597,products!A$1:A$49,products!$E$1:$E$49,,0)</f>
        <v>14.85</v>
      </c>
      <c r="M597">
        <f t="shared" si="27"/>
        <v>14.85</v>
      </c>
      <c r="N597" t="str">
        <f t="shared" si="28"/>
        <v>Excelsa</v>
      </c>
      <c r="O597" t="str">
        <f t="shared" si="29"/>
        <v>Light</v>
      </c>
      <c r="P597" t="str">
        <f>_xlfn.XLOOKUP(C597,customers!$A$2:$A$1001,customers!$I$2:$I$1001,,0)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_xlfn.XLOOKUP(D598,products!$A$2:$A$49,products!$B$2:$B$49,,0)</f>
        <v>Ara</v>
      </c>
      <c r="J598" t="str">
        <f>_xlfn.XLOOKUP(D598,products!$A$2:$A$49,products!$C$2:$C$49,,0)</f>
        <v>M</v>
      </c>
      <c r="K598" s="4">
        <f>_xlfn.XLOOKUP(D598,products!A$1:A$49,products!$D$1:$D$49,,0)</f>
        <v>0.5</v>
      </c>
      <c r="L598">
        <f>_xlfn.XLOOKUP(D598,products!A$1:A$49,products!$E$1:$E$49,,0)</f>
        <v>6.75</v>
      </c>
      <c r="M598">
        <f t="shared" si="27"/>
        <v>33.75</v>
      </c>
      <c r="N598" t="str">
        <f t="shared" si="28"/>
        <v>Arabica</v>
      </c>
      <c r="O598" t="str">
        <f t="shared" si="29"/>
        <v>Medium</v>
      </c>
      <c r="P598" t="str">
        <f>_xlfn.XLOOKUP(C598,customers!$A$2:$A$1001,customers!$I$2:$I$1001,,0)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_xlfn.XLOOKUP(D599,products!$A$2:$A$49,products!$B$2:$B$49,,0)</f>
        <v>Lib</v>
      </c>
      <c r="J599" t="str">
        <f>_xlfn.XLOOKUP(D599,products!$A$2:$A$49,products!$C$2:$C$49,,0)</f>
        <v>L</v>
      </c>
      <c r="K599" s="4">
        <f>_xlfn.XLOOKUP(D599,products!A$1:A$49,products!$D$1:$D$49,,0)</f>
        <v>2.5</v>
      </c>
      <c r="L599">
        <f>_xlfn.XLOOKUP(D599,products!A$1:A$49,products!$E$1:$E$49,,0)</f>
        <v>36.454999999999998</v>
      </c>
      <c r="M599">
        <f t="shared" si="27"/>
        <v>145.82</v>
      </c>
      <c r="N599" t="str">
        <f t="shared" si="28"/>
        <v>Liberica</v>
      </c>
      <c r="O599" t="str">
        <f t="shared" si="29"/>
        <v>Light</v>
      </c>
      <c r="P599" t="str">
        <f>_xlfn.XLOOKUP(C599,customers!$A$2:$A$1001,customers!$I$2:$I$1001,,0)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_xlfn.XLOOKUP(D600,products!$A$2:$A$49,products!$B$2:$B$49,,0)</f>
        <v>Rob</v>
      </c>
      <c r="J600" t="str">
        <f>_xlfn.XLOOKUP(D600,products!$A$2:$A$49,products!$C$2:$C$49,,0)</f>
        <v>M</v>
      </c>
      <c r="K600" s="4">
        <f>_xlfn.XLOOKUP(D600,products!A$1:A$49,products!$D$1:$D$49,,0)</f>
        <v>0.2</v>
      </c>
      <c r="L600">
        <f>_xlfn.XLOOKUP(D600,products!A$1:A$49,products!$E$1:$E$49,,0)</f>
        <v>2.9849999999999999</v>
      </c>
      <c r="M600">
        <f t="shared" si="27"/>
        <v>11.94</v>
      </c>
      <c r="N600" t="str">
        <f t="shared" si="28"/>
        <v>Robusta</v>
      </c>
      <c r="O600" t="str">
        <f t="shared" si="29"/>
        <v>Medium</v>
      </c>
      <c r="P600" t="str">
        <f>_xlfn.XLOOKUP(C600,customers!$A$2:$A$1001,customers!$I$2:$I$1001,,0)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_xlfn.XLOOKUP(D601,products!$A$2:$A$49,products!$B$2:$B$49,,0)</f>
        <v>Ara</v>
      </c>
      <c r="J601" t="str">
        <f>_xlfn.XLOOKUP(D601,products!$A$2:$A$49,products!$C$2:$C$49,,0)</f>
        <v>D</v>
      </c>
      <c r="K601" s="4">
        <f>_xlfn.XLOOKUP(D601,products!A$1:A$49,products!$D$1:$D$49,,0)</f>
        <v>0.2</v>
      </c>
      <c r="L601">
        <f>_xlfn.XLOOKUP(D601,products!A$1:A$49,products!$E$1:$E$49,,0)</f>
        <v>2.9849999999999999</v>
      </c>
      <c r="M601">
        <f t="shared" si="27"/>
        <v>11.94</v>
      </c>
      <c r="N601" t="str">
        <f t="shared" si="28"/>
        <v>Arabica</v>
      </c>
      <c r="O601" t="str">
        <f t="shared" si="29"/>
        <v>Dark</v>
      </c>
      <c r="P601" t="str">
        <f>_xlfn.XLOOKUP(C601,customers!$A$2:$A$1001,customers!$I$2:$I$1001,,0)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_xlfn.XLOOKUP(D602,products!$A$2:$A$49,products!$B$2:$B$49,,0)</f>
        <v>Lib</v>
      </c>
      <c r="J602" t="str">
        <f>_xlfn.XLOOKUP(D602,products!$A$2:$A$49,products!$C$2:$C$49,,0)</f>
        <v>D</v>
      </c>
      <c r="K602" s="4">
        <f>_xlfn.XLOOKUP(D602,products!A$1:A$49,products!$D$1:$D$49,,0)</f>
        <v>0.5</v>
      </c>
      <c r="L602">
        <f>_xlfn.XLOOKUP(D602,products!A$1:A$49,products!$E$1:$E$49,,0)</f>
        <v>7.77</v>
      </c>
      <c r="M602">
        <f t="shared" si="27"/>
        <v>7.77</v>
      </c>
      <c r="N602" t="str">
        <f t="shared" si="28"/>
        <v>Liberica</v>
      </c>
      <c r="O602" t="str">
        <f t="shared" si="29"/>
        <v>Dark</v>
      </c>
      <c r="P602" t="str">
        <f>_xlfn.XLOOKUP(C602,customers!$A$2:$A$1001,customers!$I$2:$I$1001,,0)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_xlfn.XLOOKUP(D603,products!$A$2:$A$49,products!$B$2:$B$49,,0)</f>
        <v>Rob</v>
      </c>
      <c r="J603" t="str">
        <f>_xlfn.XLOOKUP(D603,products!$A$2:$A$49,products!$C$2:$C$49,,0)</f>
        <v>L</v>
      </c>
      <c r="K603" s="4">
        <f>_xlfn.XLOOKUP(D603,products!A$1:A$49,products!$D$1:$D$49,,0)</f>
        <v>2.5</v>
      </c>
      <c r="L603">
        <f>_xlfn.XLOOKUP(D603,products!A$1:A$49,products!$E$1:$E$49,,0)</f>
        <v>27.484999999999996</v>
      </c>
      <c r="M603">
        <f t="shared" si="27"/>
        <v>109.93999999999998</v>
      </c>
      <c r="N603" t="str">
        <f t="shared" si="28"/>
        <v>Robusta</v>
      </c>
      <c r="O603" t="str">
        <f t="shared" si="29"/>
        <v>Light</v>
      </c>
      <c r="P603" t="str">
        <f>_xlfn.XLOOKUP(C603,customers!$A$2:$A$1001,customers!$I$2:$I$1001,,0)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_xlfn.XLOOKUP(D604,products!$A$2:$A$49,products!$B$2:$B$49,,0)</f>
        <v>Exc</v>
      </c>
      <c r="J604" t="str">
        <f>_xlfn.XLOOKUP(D604,products!$A$2:$A$49,products!$C$2:$C$49,,0)</f>
        <v>L</v>
      </c>
      <c r="K604" s="4">
        <f>_xlfn.XLOOKUP(D604,products!A$1:A$49,products!$D$1:$D$49,,0)</f>
        <v>0.2</v>
      </c>
      <c r="L604">
        <f>_xlfn.XLOOKUP(D604,products!A$1:A$49,products!$E$1:$E$49,,0)</f>
        <v>4.4550000000000001</v>
      </c>
      <c r="M604">
        <f t="shared" si="27"/>
        <v>22.274999999999999</v>
      </c>
      <c r="N604" t="str">
        <f t="shared" si="28"/>
        <v>Excelsa</v>
      </c>
      <c r="O604" t="str">
        <f t="shared" si="29"/>
        <v>Light</v>
      </c>
      <c r="P604" t="str">
        <f>_xlfn.XLOOKUP(C604,customers!$A$2:$A$1001,customers!$I$2:$I$1001,,0)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_xlfn.XLOOKUP(D605,products!$A$2:$A$49,products!$B$2:$B$49,,0)</f>
        <v>Rob</v>
      </c>
      <c r="J605" t="str">
        <f>_xlfn.XLOOKUP(D605,products!$A$2:$A$49,products!$C$2:$C$49,,0)</f>
        <v>M</v>
      </c>
      <c r="K605" s="4">
        <f>_xlfn.XLOOKUP(D605,products!A$1:A$49,products!$D$1:$D$49,,0)</f>
        <v>0.2</v>
      </c>
      <c r="L605">
        <f>_xlfn.XLOOKUP(D605,products!A$1:A$49,products!$E$1:$E$49,,0)</f>
        <v>2.9849999999999999</v>
      </c>
      <c r="M605">
        <f t="shared" si="27"/>
        <v>8.9550000000000001</v>
      </c>
      <c r="N605" t="str">
        <f t="shared" si="28"/>
        <v>Robusta</v>
      </c>
      <c r="O605" t="str">
        <f t="shared" si="29"/>
        <v>Medium</v>
      </c>
      <c r="P605" t="str">
        <f>_xlfn.XLOOKUP(C605,customers!$A$2:$A$1001,customers!$I$2:$I$1001,,0)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_xlfn.XLOOKUP(D606,products!$A$2:$A$49,products!$B$2:$B$49,,0)</f>
        <v>Lib</v>
      </c>
      <c r="J606" t="str">
        <f>_xlfn.XLOOKUP(D606,products!$A$2:$A$49,products!$C$2:$C$49,,0)</f>
        <v>D</v>
      </c>
      <c r="K606" s="4">
        <f>_xlfn.XLOOKUP(D606,products!A$1:A$49,products!$D$1:$D$49,,0)</f>
        <v>2.5</v>
      </c>
      <c r="L606">
        <f>_xlfn.XLOOKUP(D606,products!A$1:A$49,products!$E$1:$E$49,,0)</f>
        <v>29.784999999999997</v>
      </c>
      <c r="M606">
        <f t="shared" si="27"/>
        <v>119.13999999999999</v>
      </c>
      <c r="N606" t="str">
        <f t="shared" si="28"/>
        <v>Liberica</v>
      </c>
      <c r="O606" t="str">
        <f t="shared" si="29"/>
        <v>Dark</v>
      </c>
      <c r="P606" t="str">
        <f>_xlfn.XLOOKUP(C606,customers!$A$2:$A$1001,customers!$I$2:$I$1001,,0)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_xlfn.XLOOKUP(D607,products!$A$2:$A$49,products!$B$2:$B$49,,0)</f>
        <v>Ara</v>
      </c>
      <c r="J607" t="str">
        <f>_xlfn.XLOOKUP(D607,products!$A$2:$A$49,products!$C$2:$C$49,,0)</f>
        <v>L</v>
      </c>
      <c r="K607" s="4">
        <f>_xlfn.XLOOKUP(D607,products!A$1:A$49,products!$D$1:$D$49,,0)</f>
        <v>2.5</v>
      </c>
      <c r="L607">
        <f>_xlfn.XLOOKUP(D607,products!A$1:A$49,products!$E$1:$E$49,,0)</f>
        <v>29.784999999999997</v>
      </c>
      <c r="M607">
        <f t="shared" si="27"/>
        <v>148.92499999999998</v>
      </c>
      <c r="N607" t="str">
        <f t="shared" si="28"/>
        <v>Arabica</v>
      </c>
      <c r="O607" t="str">
        <f t="shared" si="29"/>
        <v>Light</v>
      </c>
      <c r="P607" t="str">
        <f>_xlfn.XLOOKUP(C607,customers!$A$2:$A$1001,customers!$I$2:$I$1001,,0)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_xlfn.XLOOKUP(D608,products!$A$2:$A$49,products!$B$2:$B$49,,0)</f>
        <v>Lib</v>
      </c>
      <c r="J608" t="str">
        <f>_xlfn.XLOOKUP(D608,products!$A$2:$A$49,products!$C$2:$C$49,,0)</f>
        <v>L</v>
      </c>
      <c r="K608" s="4">
        <f>_xlfn.XLOOKUP(D608,products!A$1:A$49,products!$D$1:$D$49,,0)</f>
        <v>2.5</v>
      </c>
      <c r="L608">
        <f>_xlfn.XLOOKUP(D608,products!A$1:A$49,products!$E$1:$E$49,,0)</f>
        <v>36.454999999999998</v>
      </c>
      <c r="M608">
        <f t="shared" si="27"/>
        <v>109.36499999999999</v>
      </c>
      <c r="N608" t="str">
        <f t="shared" si="28"/>
        <v>Liberica</v>
      </c>
      <c r="O608" t="str">
        <f t="shared" si="29"/>
        <v>Light</v>
      </c>
      <c r="P608" t="str">
        <f>_xlfn.XLOOKUP(C608,customers!$A$2:$A$1001,customers!$I$2:$I$1001,,0)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_xlfn.XLOOKUP(D609,products!$A$2:$A$49,products!$B$2:$B$49,,0)</f>
        <v>Exc</v>
      </c>
      <c r="J609" t="str">
        <f>_xlfn.XLOOKUP(D609,products!$A$2:$A$49,products!$C$2:$C$49,,0)</f>
        <v>D</v>
      </c>
      <c r="K609" s="4">
        <f>_xlfn.XLOOKUP(D609,products!A$1:A$49,products!$D$1:$D$49,,0)</f>
        <v>0.2</v>
      </c>
      <c r="L609">
        <f>_xlfn.XLOOKUP(D609,products!A$1:A$49,products!$E$1:$E$49,,0)</f>
        <v>3.645</v>
      </c>
      <c r="M609">
        <f t="shared" si="27"/>
        <v>3.645</v>
      </c>
      <c r="N609" t="str">
        <f t="shared" si="28"/>
        <v>Excelsa</v>
      </c>
      <c r="O609" t="str">
        <f t="shared" si="29"/>
        <v>Dark</v>
      </c>
      <c r="P609" t="str">
        <f>_xlfn.XLOOKUP(C609,customers!$A$2:$A$1001,customers!$I$2:$I$1001,,0)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_xlfn.XLOOKUP(D610,products!$A$2:$A$49,products!$B$2:$B$49,,0)</f>
        <v>Exc</v>
      </c>
      <c r="J610" t="str">
        <f>_xlfn.XLOOKUP(D610,products!$A$2:$A$49,products!$C$2:$C$49,,0)</f>
        <v>D</v>
      </c>
      <c r="K610" s="4">
        <f>_xlfn.XLOOKUP(D610,products!A$1:A$49,products!$D$1:$D$49,,0)</f>
        <v>2.5</v>
      </c>
      <c r="L610">
        <f>_xlfn.XLOOKUP(D610,products!A$1:A$49,products!$E$1:$E$49,,0)</f>
        <v>27.945</v>
      </c>
      <c r="M610">
        <f t="shared" si="27"/>
        <v>55.89</v>
      </c>
      <c r="N610" t="str">
        <f t="shared" si="28"/>
        <v>Excelsa</v>
      </c>
      <c r="O610" t="str">
        <f t="shared" si="29"/>
        <v>Dark</v>
      </c>
      <c r="P610" t="str">
        <f>_xlfn.XLOOKUP(C610,customers!$A$2:$A$1001,customers!$I$2:$I$1001,,0)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_xlfn.XLOOKUP(D611,products!$A$2:$A$49,products!$B$2:$B$49,,0)</f>
        <v>Lib</v>
      </c>
      <c r="J611" t="str">
        <f>_xlfn.XLOOKUP(D611,products!$A$2:$A$49,products!$C$2:$C$49,,0)</f>
        <v>M</v>
      </c>
      <c r="K611" s="4">
        <f>_xlfn.XLOOKUP(D611,products!A$1:A$49,products!$D$1:$D$49,,0)</f>
        <v>0.2</v>
      </c>
      <c r="L611">
        <f>_xlfn.XLOOKUP(D611,products!A$1:A$49,products!$E$1:$E$49,,0)</f>
        <v>4.3650000000000002</v>
      </c>
      <c r="M611">
        <f t="shared" si="27"/>
        <v>26.19</v>
      </c>
      <c r="N611" t="str">
        <f t="shared" si="28"/>
        <v>Liberica</v>
      </c>
      <c r="O611" t="str">
        <f t="shared" si="29"/>
        <v>Medium</v>
      </c>
      <c r="P611" t="str">
        <f>_xlfn.XLOOKUP(C611,customers!$A$2:$A$1001,customers!$I$2:$I$1001,,0)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_xlfn.XLOOKUP(D612,products!$A$2:$A$49,products!$B$2:$B$49,,0)</f>
        <v>Rob</v>
      </c>
      <c r="J612" t="str">
        <f>_xlfn.XLOOKUP(D612,products!$A$2:$A$49,products!$C$2:$C$49,,0)</f>
        <v>M</v>
      </c>
      <c r="K612" s="4">
        <f>_xlfn.XLOOKUP(D612,products!A$1:A$49,products!$D$1:$D$49,,0)</f>
        <v>1</v>
      </c>
      <c r="L612">
        <f>_xlfn.XLOOKUP(D612,products!A$1:A$49,products!$E$1:$E$49,,0)</f>
        <v>9.9499999999999993</v>
      </c>
      <c r="M612">
        <f t="shared" si="27"/>
        <v>39.799999999999997</v>
      </c>
      <c r="N612" t="str">
        <f t="shared" si="28"/>
        <v>Robusta</v>
      </c>
      <c r="O612" t="str">
        <f t="shared" si="29"/>
        <v>Medium</v>
      </c>
      <c r="P612" t="str">
        <f>_xlfn.XLOOKUP(C612,customers!$A$2:$A$1001,customers!$I$2:$I$1001,,0)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_xlfn.XLOOKUP(D613,products!$A$2:$A$49,products!$B$2:$B$49,,0)</f>
        <v>Exc</v>
      </c>
      <c r="J613" t="str">
        <f>_xlfn.XLOOKUP(D613,products!$A$2:$A$49,products!$C$2:$C$49,,0)</f>
        <v>L</v>
      </c>
      <c r="K613" s="4">
        <f>_xlfn.XLOOKUP(D613,products!A$1:A$49,products!$D$1:$D$49,,0)</f>
        <v>2.5</v>
      </c>
      <c r="L613">
        <f>_xlfn.XLOOKUP(D613,products!A$1:A$49,products!$E$1:$E$49,,0)</f>
        <v>34.154999999999994</v>
      </c>
      <c r="M613">
        <f t="shared" si="27"/>
        <v>68.309999999999988</v>
      </c>
      <c r="N613" t="str">
        <f t="shared" si="28"/>
        <v>Excelsa</v>
      </c>
      <c r="O613" t="str">
        <f t="shared" si="29"/>
        <v>Light</v>
      </c>
      <c r="P613" t="str">
        <f>_xlfn.XLOOKUP(C613,customers!$A$2:$A$1001,customers!$I$2:$I$1001,,0)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_xlfn.XLOOKUP(D614,products!$A$2:$A$49,products!$B$2:$B$49,,0)</f>
        <v>Ara</v>
      </c>
      <c r="J614" t="str">
        <f>_xlfn.XLOOKUP(D614,products!$A$2:$A$49,products!$C$2:$C$49,,0)</f>
        <v>M</v>
      </c>
      <c r="K614" s="4">
        <f>_xlfn.XLOOKUP(D614,products!A$1:A$49,products!$D$1:$D$49,,0)</f>
        <v>0.2</v>
      </c>
      <c r="L614">
        <f>_xlfn.XLOOKUP(D614,products!A$1:A$49,products!$E$1:$E$49,,0)</f>
        <v>3.375</v>
      </c>
      <c r="M614">
        <f t="shared" si="27"/>
        <v>13.5</v>
      </c>
      <c r="N614" t="str">
        <f t="shared" si="28"/>
        <v>Arabica</v>
      </c>
      <c r="O614" t="str">
        <f t="shared" si="29"/>
        <v>Medium</v>
      </c>
      <c r="P614" t="str">
        <f>_xlfn.XLOOKUP(C614,customers!$A$2:$A$1001,customers!$I$2:$I$1001,,0)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_xlfn.XLOOKUP(D615,products!$A$2:$A$49,products!$B$2:$B$49,,0)</f>
        <v>Rob</v>
      </c>
      <c r="J615" t="str">
        <f>_xlfn.XLOOKUP(D615,products!$A$2:$A$49,products!$C$2:$C$49,,0)</f>
        <v>M</v>
      </c>
      <c r="K615" s="4">
        <f>_xlfn.XLOOKUP(D615,products!A$1:A$49,products!$D$1:$D$49,,0)</f>
        <v>0.5</v>
      </c>
      <c r="L615">
        <f>_xlfn.XLOOKUP(D615,products!A$1:A$49,products!$E$1:$E$49,,0)</f>
        <v>5.97</v>
      </c>
      <c r="M615">
        <f t="shared" si="27"/>
        <v>5.97</v>
      </c>
      <c r="N615" t="str">
        <f t="shared" si="28"/>
        <v>Robusta</v>
      </c>
      <c r="O615" t="str">
        <f t="shared" si="29"/>
        <v>Medium</v>
      </c>
      <c r="P615" t="str">
        <f>_xlfn.XLOOKUP(C615,customers!$A$2:$A$1001,customers!$I$2:$I$1001,,0)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_xlfn.XLOOKUP(D616,products!$A$2:$A$49,products!$B$2:$B$49,,0)</f>
        <v>Rob</v>
      </c>
      <c r="J616" t="str">
        <f>_xlfn.XLOOKUP(D616,products!$A$2:$A$49,products!$C$2:$C$49,,0)</f>
        <v>M</v>
      </c>
      <c r="K616" s="4">
        <f>_xlfn.XLOOKUP(D616,products!A$1:A$49,products!$D$1:$D$49,,0)</f>
        <v>0.5</v>
      </c>
      <c r="L616">
        <f>_xlfn.XLOOKUP(D616,products!A$1:A$49,products!$E$1:$E$49,,0)</f>
        <v>5.97</v>
      </c>
      <c r="M616">
        <f t="shared" si="27"/>
        <v>29.849999999999998</v>
      </c>
      <c r="N616" t="str">
        <f t="shared" si="28"/>
        <v>Robusta</v>
      </c>
      <c r="O616" t="str">
        <f t="shared" si="29"/>
        <v>Medium</v>
      </c>
      <c r="P616" t="str">
        <f>_xlfn.XLOOKUP(C616,customers!$A$2:$A$1001,customers!$I$2:$I$1001,,0)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_xlfn.XLOOKUP(D617,products!$A$2:$A$49,products!$B$2:$B$49,,0)</f>
        <v>Lib</v>
      </c>
      <c r="J617" t="str">
        <f>_xlfn.XLOOKUP(D617,products!$A$2:$A$49,products!$C$2:$C$49,,0)</f>
        <v>L</v>
      </c>
      <c r="K617" s="4">
        <f>_xlfn.XLOOKUP(D617,products!A$1:A$49,products!$D$1:$D$49,,0)</f>
        <v>2.5</v>
      </c>
      <c r="L617">
        <f>_xlfn.XLOOKUP(D617,products!A$1:A$49,products!$E$1:$E$49,,0)</f>
        <v>36.454999999999998</v>
      </c>
      <c r="M617">
        <f t="shared" si="27"/>
        <v>72.91</v>
      </c>
      <c r="N617" t="str">
        <f t="shared" si="28"/>
        <v>Liberica</v>
      </c>
      <c r="O617" t="str">
        <f t="shared" si="29"/>
        <v>Light</v>
      </c>
      <c r="P617" t="str">
        <f>_xlfn.XLOOKUP(C617,customers!$A$2:$A$1001,customers!$I$2:$I$1001,,0)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_xlfn.XLOOKUP(D618,products!$A$2:$A$49,products!$B$2:$B$49,,0)</f>
        <v>Exc</v>
      </c>
      <c r="J618" t="str">
        <f>_xlfn.XLOOKUP(D618,products!$A$2:$A$49,products!$C$2:$C$49,,0)</f>
        <v>M</v>
      </c>
      <c r="K618" s="4">
        <f>_xlfn.XLOOKUP(D618,products!A$1:A$49,products!$D$1:$D$49,,0)</f>
        <v>2.5</v>
      </c>
      <c r="L618">
        <f>_xlfn.XLOOKUP(D618,products!A$1:A$49,products!$E$1:$E$49,,0)</f>
        <v>31.624999999999996</v>
      </c>
      <c r="M618">
        <f t="shared" si="27"/>
        <v>126.49999999999999</v>
      </c>
      <c r="N618" t="str">
        <f t="shared" si="28"/>
        <v>Excelsa</v>
      </c>
      <c r="O618" t="str">
        <f t="shared" si="29"/>
        <v>Medium</v>
      </c>
      <c r="P618" t="str">
        <f>_xlfn.XLOOKUP(C618,customers!$A$2:$A$1001,customers!$I$2:$I$1001,,0)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_xlfn.XLOOKUP(D619,products!$A$2:$A$49,products!$B$2:$B$49,,0)</f>
        <v>Lib</v>
      </c>
      <c r="J619" t="str">
        <f>_xlfn.XLOOKUP(D619,products!$A$2:$A$49,products!$C$2:$C$49,,0)</f>
        <v>M</v>
      </c>
      <c r="K619" s="4">
        <f>_xlfn.XLOOKUP(D619,products!A$1:A$49,products!$D$1:$D$49,,0)</f>
        <v>2.5</v>
      </c>
      <c r="L619">
        <f>_xlfn.XLOOKUP(D619,products!A$1:A$49,products!$E$1:$E$49,,0)</f>
        <v>33.464999999999996</v>
      </c>
      <c r="M619">
        <f t="shared" si="27"/>
        <v>33.464999999999996</v>
      </c>
      <c r="N619" t="str">
        <f t="shared" si="28"/>
        <v>Liberica</v>
      </c>
      <c r="O619" t="str">
        <f t="shared" si="29"/>
        <v>Medium</v>
      </c>
      <c r="P619" t="str">
        <f>_xlfn.XLOOKUP(C619,customers!$A$2:$A$1001,customers!$I$2:$I$1001,,0)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_xlfn.XLOOKUP(D620,products!$A$2:$A$49,products!$B$2:$B$49,,0)</f>
        <v>Exc</v>
      </c>
      <c r="J620" t="str">
        <f>_xlfn.XLOOKUP(D620,products!$A$2:$A$49,products!$C$2:$C$49,,0)</f>
        <v>D</v>
      </c>
      <c r="K620" s="4">
        <f>_xlfn.XLOOKUP(D620,products!A$1:A$49,products!$D$1:$D$49,,0)</f>
        <v>1</v>
      </c>
      <c r="L620">
        <f>_xlfn.XLOOKUP(D620,products!A$1:A$49,products!$E$1:$E$49,,0)</f>
        <v>12.15</v>
      </c>
      <c r="M620">
        <f t="shared" si="27"/>
        <v>72.900000000000006</v>
      </c>
      <c r="N620" t="str">
        <f t="shared" si="28"/>
        <v>Excelsa</v>
      </c>
      <c r="O620" t="str">
        <f t="shared" si="29"/>
        <v>Dark</v>
      </c>
      <c r="P620" t="str">
        <f>_xlfn.XLOOKUP(C620,customers!$A$2:$A$1001,customers!$I$2:$I$1001,,0)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_xlfn.XLOOKUP(D621,products!$A$2:$A$49,products!$B$2:$B$49,,0)</f>
        <v>Lib</v>
      </c>
      <c r="J621" t="str">
        <f>_xlfn.XLOOKUP(D621,products!$A$2:$A$49,products!$C$2:$C$49,,0)</f>
        <v>D</v>
      </c>
      <c r="K621" s="4">
        <f>_xlfn.XLOOKUP(D621,products!A$1:A$49,products!$D$1:$D$49,,0)</f>
        <v>0.5</v>
      </c>
      <c r="L621">
        <f>_xlfn.XLOOKUP(D621,products!A$1:A$49,products!$E$1:$E$49,,0)</f>
        <v>7.77</v>
      </c>
      <c r="M621">
        <f t="shared" si="27"/>
        <v>15.54</v>
      </c>
      <c r="N621" t="str">
        <f t="shared" si="28"/>
        <v>Liberica</v>
      </c>
      <c r="O621" t="str">
        <f t="shared" si="29"/>
        <v>Dark</v>
      </c>
      <c r="P621" t="str">
        <f>_xlfn.XLOOKUP(C621,customers!$A$2:$A$1001,customers!$I$2:$I$1001,,0)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_xlfn.XLOOKUP(D622,products!$A$2:$A$49,products!$B$2:$B$49,,0)</f>
        <v>Ara</v>
      </c>
      <c r="J622" t="str">
        <f>_xlfn.XLOOKUP(D622,products!$A$2:$A$49,products!$C$2:$C$49,,0)</f>
        <v>M</v>
      </c>
      <c r="K622" s="4">
        <f>_xlfn.XLOOKUP(D622,products!A$1:A$49,products!$D$1:$D$49,,0)</f>
        <v>0.2</v>
      </c>
      <c r="L622">
        <f>_xlfn.XLOOKUP(D622,products!A$1:A$49,products!$E$1:$E$49,,0)</f>
        <v>3.375</v>
      </c>
      <c r="M622">
        <f t="shared" si="27"/>
        <v>20.25</v>
      </c>
      <c r="N622" t="str">
        <f t="shared" si="28"/>
        <v>Arabica</v>
      </c>
      <c r="O622" t="str">
        <f t="shared" si="29"/>
        <v>Medium</v>
      </c>
      <c r="P622" t="str">
        <f>_xlfn.XLOOKUP(C622,customers!$A$2:$A$1001,customers!$I$2:$I$1001,,0)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_xlfn.XLOOKUP(D623,products!$A$2:$A$49,products!$B$2:$B$49,,0)</f>
        <v>Ara</v>
      </c>
      <c r="J623" t="str">
        <f>_xlfn.XLOOKUP(D623,products!$A$2:$A$49,products!$C$2:$C$49,,0)</f>
        <v>L</v>
      </c>
      <c r="K623" s="4">
        <f>_xlfn.XLOOKUP(D623,products!A$1:A$49,products!$D$1:$D$49,,0)</f>
        <v>1</v>
      </c>
      <c r="L623">
        <f>_xlfn.XLOOKUP(D623,products!A$1:A$49,products!$E$1:$E$49,,0)</f>
        <v>12.95</v>
      </c>
      <c r="M623">
        <f t="shared" si="27"/>
        <v>77.699999999999989</v>
      </c>
      <c r="N623" t="str">
        <f t="shared" si="28"/>
        <v>Arabica</v>
      </c>
      <c r="O623" t="str">
        <f t="shared" si="29"/>
        <v>Light</v>
      </c>
      <c r="P623" t="str">
        <f>_xlfn.XLOOKUP(C623,customers!$A$2:$A$1001,customers!$I$2:$I$1001,,0)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_xlfn.XLOOKUP(D624,products!$A$2:$A$49,products!$B$2:$B$49,,0)</f>
        <v>Lib</v>
      </c>
      <c r="J624" t="str">
        <f>_xlfn.XLOOKUP(D624,products!$A$2:$A$49,products!$C$2:$C$49,,0)</f>
        <v>M</v>
      </c>
      <c r="K624" s="4">
        <f>_xlfn.XLOOKUP(D624,products!A$1:A$49,products!$D$1:$D$49,,0)</f>
        <v>2.5</v>
      </c>
      <c r="L624">
        <f>_xlfn.XLOOKUP(D624,products!A$1:A$49,products!$E$1:$E$49,,0)</f>
        <v>33.464999999999996</v>
      </c>
      <c r="M624">
        <f t="shared" si="27"/>
        <v>133.85999999999999</v>
      </c>
      <c r="N624" t="str">
        <f t="shared" si="28"/>
        <v>Liberica</v>
      </c>
      <c r="O624" t="str">
        <f t="shared" si="29"/>
        <v>Medium</v>
      </c>
      <c r="P624" t="str">
        <f>_xlfn.XLOOKUP(C624,customers!$A$2:$A$1001,customers!$I$2:$I$1001,,0)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_xlfn.XLOOKUP(D625,products!$A$2:$A$49,products!$B$2:$B$49,,0)</f>
        <v>Exc</v>
      </c>
      <c r="J625" t="str">
        <f>_xlfn.XLOOKUP(D625,products!$A$2:$A$49,products!$C$2:$C$49,,0)</f>
        <v>D</v>
      </c>
      <c r="K625" s="4">
        <f>_xlfn.XLOOKUP(D625,products!A$1:A$49,products!$D$1:$D$49,,0)</f>
        <v>1</v>
      </c>
      <c r="L625">
        <f>_xlfn.XLOOKUP(D625,products!A$1:A$49,products!$E$1:$E$49,,0)</f>
        <v>12.15</v>
      </c>
      <c r="M625">
        <f t="shared" si="27"/>
        <v>12.15</v>
      </c>
      <c r="N625" t="str">
        <f t="shared" si="28"/>
        <v>Excelsa</v>
      </c>
      <c r="O625" t="str">
        <f t="shared" si="29"/>
        <v>Dark</v>
      </c>
      <c r="P625" t="str">
        <f>_xlfn.XLOOKUP(C625,customers!$A$2:$A$1001,customers!$I$2:$I$1001,,0)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_xlfn.XLOOKUP(D626,products!$A$2:$A$49,products!$B$2:$B$49,,0)</f>
        <v>Exc</v>
      </c>
      <c r="J626" t="str">
        <f>_xlfn.XLOOKUP(D626,products!$A$2:$A$49,products!$C$2:$C$49,,0)</f>
        <v>M</v>
      </c>
      <c r="K626" s="4">
        <f>_xlfn.XLOOKUP(D626,products!A$1:A$49,products!$D$1:$D$49,,0)</f>
        <v>2.5</v>
      </c>
      <c r="L626">
        <f>_xlfn.XLOOKUP(D626,products!A$1:A$49,products!$E$1:$E$49,,0)</f>
        <v>31.624999999999996</v>
      </c>
      <c r="M626">
        <f t="shared" si="27"/>
        <v>63.249999999999993</v>
      </c>
      <c r="N626" t="str">
        <f t="shared" si="28"/>
        <v>Excelsa</v>
      </c>
      <c r="O626" t="str">
        <f t="shared" si="29"/>
        <v>Medium</v>
      </c>
      <c r="P626" t="str">
        <f>_xlfn.XLOOKUP(C626,customers!$A$2:$A$1001,customers!$I$2:$I$1001,,0)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_xlfn.XLOOKUP(D627,products!$A$2:$A$49,products!$B$2:$B$49,,0)</f>
        <v>Rob</v>
      </c>
      <c r="J627" t="str">
        <f>_xlfn.XLOOKUP(D627,products!$A$2:$A$49,products!$C$2:$C$49,,0)</f>
        <v>L</v>
      </c>
      <c r="K627" s="4">
        <f>_xlfn.XLOOKUP(D627,products!A$1:A$49,products!$D$1:$D$49,,0)</f>
        <v>0.5</v>
      </c>
      <c r="L627">
        <f>_xlfn.XLOOKUP(D627,products!A$1:A$49,products!$E$1:$E$49,,0)</f>
        <v>7.169999999999999</v>
      </c>
      <c r="M627">
        <f t="shared" si="27"/>
        <v>35.849999999999994</v>
      </c>
      <c r="N627" t="str">
        <f t="shared" si="28"/>
        <v>Robusta</v>
      </c>
      <c r="O627" t="str">
        <f t="shared" si="29"/>
        <v>Light</v>
      </c>
      <c r="P627" t="str">
        <f>_xlfn.XLOOKUP(C627,customers!$A$2:$A$1001,customers!$I$2:$I$1001,,0)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_xlfn.XLOOKUP(D628,products!$A$2:$A$49,products!$B$2:$B$49,,0)</f>
        <v>Ara</v>
      </c>
      <c r="J628" t="str">
        <f>_xlfn.XLOOKUP(D628,products!$A$2:$A$49,products!$C$2:$C$49,,0)</f>
        <v>M</v>
      </c>
      <c r="K628" s="4">
        <f>_xlfn.XLOOKUP(D628,products!A$1:A$49,products!$D$1:$D$49,,0)</f>
        <v>2.5</v>
      </c>
      <c r="L628">
        <f>_xlfn.XLOOKUP(D628,products!A$1:A$49,products!$E$1:$E$49,,0)</f>
        <v>25.874999999999996</v>
      </c>
      <c r="M628">
        <f t="shared" si="27"/>
        <v>77.624999999999986</v>
      </c>
      <c r="N628" t="str">
        <f t="shared" si="28"/>
        <v>Arabica</v>
      </c>
      <c r="O628" t="str">
        <f t="shared" si="29"/>
        <v>Medium</v>
      </c>
      <c r="P628" t="str">
        <f>_xlfn.XLOOKUP(C628,customers!$A$2:$A$1001,customers!$I$2:$I$1001,,0)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_xlfn.XLOOKUP(D629,products!$A$2:$A$49,products!$B$2:$B$49,,0)</f>
        <v>Exc</v>
      </c>
      <c r="J629" t="str">
        <f>_xlfn.XLOOKUP(D629,products!$A$2:$A$49,products!$C$2:$C$49,,0)</f>
        <v>M</v>
      </c>
      <c r="K629" s="4">
        <f>_xlfn.XLOOKUP(D629,products!A$1:A$49,products!$D$1:$D$49,,0)</f>
        <v>2.5</v>
      </c>
      <c r="L629">
        <f>_xlfn.XLOOKUP(D629,products!A$1:A$49,products!$E$1:$E$49,,0)</f>
        <v>31.624999999999996</v>
      </c>
      <c r="M629">
        <f t="shared" si="27"/>
        <v>63.249999999999993</v>
      </c>
      <c r="N629" t="str">
        <f t="shared" si="28"/>
        <v>Excelsa</v>
      </c>
      <c r="O629" t="str">
        <f t="shared" si="29"/>
        <v>Medium</v>
      </c>
      <c r="P629" t="str">
        <f>_xlfn.XLOOKUP(C629,customers!$A$2:$A$1001,customers!$I$2:$I$1001,,0)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_xlfn.XLOOKUP(D630,products!$A$2:$A$49,products!$B$2:$B$49,,0)</f>
        <v>Exc</v>
      </c>
      <c r="J630" t="str">
        <f>_xlfn.XLOOKUP(D630,products!$A$2:$A$49,products!$C$2:$C$49,,0)</f>
        <v>L</v>
      </c>
      <c r="K630" s="4">
        <f>_xlfn.XLOOKUP(D630,products!A$1:A$49,products!$D$1:$D$49,,0)</f>
        <v>0.2</v>
      </c>
      <c r="L630">
        <f>_xlfn.XLOOKUP(D630,products!A$1:A$49,products!$E$1:$E$49,,0)</f>
        <v>4.4550000000000001</v>
      </c>
      <c r="M630">
        <f t="shared" si="27"/>
        <v>26.73</v>
      </c>
      <c r="N630" t="str">
        <f t="shared" si="28"/>
        <v>Excelsa</v>
      </c>
      <c r="O630" t="str">
        <f t="shared" si="29"/>
        <v>Light</v>
      </c>
      <c r="P630" t="str">
        <f>_xlfn.XLOOKUP(C630,customers!$A$2:$A$1001,customers!$I$2:$I$1001,,0)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_xlfn.XLOOKUP(D631,products!$A$2:$A$49,products!$B$2:$B$49,,0)</f>
        <v>Lib</v>
      </c>
      <c r="J631" t="str">
        <f>_xlfn.XLOOKUP(D631,products!$A$2:$A$49,products!$C$2:$C$49,,0)</f>
        <v>D</v>
      </c>
      <c r="K631" s="4">
        <f>_xlfn.XLOOKUP(D631,products!A$1:A$49,products!$D$1:$D$49,,0)</f>
        <v>0.5</v>
      </c>
      <c r="L631">
        <f>_xlfn.XLOOKUP(D631,products!A$1:A$49,products!$E$1:$E$49,,0)</f>
        <v>7.77</v>
      </c>
      <c r="M631">
        <f t="shared" si="27"/>
        <v>31.08</v>
      </c>
      <c r="N631" t="str">
        <f t="shared" si="28"/>
        <v>Liberica</v>
      </c>
      <c r="O631" t="str">
        <f t="shared" si="29"/>
        <v>Dark</v>
      </c>
      <c r="P631" t="str">
        <f>_xlfn.XLOOKUP(C631,customers!$A$2:$A$1001,customers!$I$2:$I$1001,,0)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_xlfn.XLOOKUP(D632,products!$A$2:$A$49,products!$B$2:$B$49,,0)</f>
        <v>Ara</v>
      </c>
      <c r="J632" t="str">
        <f>_xlfn.XLOOKUP(D632,products!$A$2:$A$49,products!$C$2:$C$49,,0)</f>
        <v>D</v>
      </c>
      <c r="K632" s="4">
        <f>_xlfn.XLOOKUP(D632,products!A$1:A$49,products!$D$1:$D$49,,0)</f>
        <v>0.2</v>
      </c>
      <c r="L632">
        <f>_xlfn.XLOOKUP(D632,products!A$1:A$49,products!$E$1:$E$49,,0)</f>
        <v>2.9849999999999999</v>
      </c>
      <c r="M632">
        <f t="shared" si="27"/>
        <v>2.9849999999999999</v>
      </c>
      <c r="N632" t="str">
        <f t="shared" si="28"/>
        <v>Arabica</v>
      </c>
      <c r="O632" t="str">
        <f t="shared" si="29"/>
        <v>Dark</v>
      </c>
      <c r="P632" t="str">
        <f>_xlfn.XLOOKUP(C632,customers!$A$2:$A$1001,customers!$I$2:$I$1001,,0)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_xlfn.XLOOKUP(D633,products!$A$2:$A$49,products!$B$2:$B$49,,0)</f>
        <v>Rob</v>
      </c>
      <c r="J633" t="str">
        <f>_xlfn.XLOOKUP(D633,products!$A$2:$A$49,products!$C$2:$C$49,,0)</f>
        <v>D</v>
      </c>
      <c r="K633" s="4">
        <f>_xlfn.XLOOKUP(D633,products!A$1:A$49,products!$D$1:$D$49,,0)</f>
        <v>2.5</v>
      </c>
      <c r="L633">
        <f>_xlfn.XLOOKUP(D633,products!A$1:A$49,products!$E$1:$E$49,,0)</f>
        <v>20.584999999999997</v>
      </c>
      <c r="M633">
        <f t="shared" si="27"/>
        <v>102.92499999999998</v>
      </c>
      <c r="N633" t="str">
        <f t="shared" si="28"/>
        <v>Robusta</v>
      </c>
      <c r="O633" t="str">
        <f t="shared" si="29"/>
        <v>Dark</v>
      </c>
      <c r="P633" t="str">
        <f>_xlfn.XLOOKUP(C633,customers!$A$2:$A$1001,customers!$I$2:$I$1001,,0)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_xlfn.XLOOKUP(D634,products!$A$2:$A$49,products!$B$2:$B$49,,0)</f>
        <v>Exc</v>
      </c>
      <c r="J634" t="str">
        <f>_xlfn.XLOOKUP(D634,products!$A$2:$A$49,products!$C$2:$C$49,,0)</f>
        <v>L</v>
      </c>
      <c r="K634" s="4">
        <f>_xlfn.XLOOKUP(D634,products!A$1:A$49,products!$D$1:$D$49,,0)</f>
        <v>0.5</v>
      </c>
      <c r="L634">
        <f>_xlfn.XLOOKUP(D634,products!A$1:A$49,products!$E$1:$E$49,,0)</f>
        <v>8.91</v>
      </c>
      <c r="M634">
        <f t="shared" si="27"/>
        <v>35.64</v>
      </c>
      <c r="N634" t="str">
        <f t="shared" si="28"/>
        <v>Excelsa</v>
      </c>
      <c r="O634" t="str">
        <f t="shared" si="29"/>
        <v>Light</v>
      </c>
      <c r="P634" t="str">
        <f>_xlfn.XLOOKUP(C634,customers!$A$2:$A$1001,customers!$I$2:$I$1001,,0)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_xlfn.XLOOKUP(D635,products!$A$2:$A$49,products!$B$2:$B$49,,0)</f>
        <v>Rob</v>
      </c>
      <c r="J635" t="str">
        <f>_xlfn.XLOOKUP(D635,products!$A$2:$A$49,products!$C$2:$C$49,,0)</f>
        <v>L</v>
      </c>
      <c r="K635" s="4">
        <f>_xlfn.XLOOKUP(D635,products!A$1:A$49,products!$D$1:$D$49,,0)</f>
        <v>1</v>
      </c>
      <c r="L635">
        <f>_xlfn.XLOOKUP(D635,products!A$1:A$49,products!$E$1:$E$49,,0)</f>
        <v>11.95</v>
      </c>
      <c r="M635">
        <f t="shared" si="27"/>
        <v>47.8</v>
      </c>
      <c r="N635" t="str">
        <f t="shared" si="28"/>
        <v>Robusta</v>
      </c>
      <c r="O635" t="str">
        <f t="shared" si="29"/>
        <v>Light</v>
      </c>
      <c r="P635" t="str">
        <f>_xlfn.XLOOKUP(C635,customers!$A$2:$A$1001,customers!$I$2:$I$1001,,0)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_xlfn.XLOOKUP(D636,products!$A$2:$A$49,products!$B$2:$B$49,,0)</f>
        <v>Lib</v>
      </c>
      <c r="J636" t="str">
        <f>_xlfn.XLOOKUP(D636,products!$A$2:$A$49,products!$C$2:$C$49,,0)</f>
        <v>M</v>
      </c>
      <c r="K636" s="4">
        <f>_xlfn.XLOOKUP(D636,products!A$1:A$49,products!$D$1:$D$49,,0)</f>
        <v>1</v>
      </c>
      <c r="L636">
        <f>_xlfn.XLOOKUP(D636,products!A$1:A$49,products!$E$1:$E$49,,0)</f>
        <v>14.55</v>
      </c>
      <c r="M636">
        <f t="shared" si="27"/>
        <v>43.650000000000006</v>
      </c>
      <c r="N636" t="str">
        <f t="shared" si="28"/>
        <v>Liberica</v>
      </c>
      <c r="O636" t="str">
        <f t="shared" si="29"/>
        <v>Medium</v>
      </c>
      <c r="P636" t="str">
        <f>_xlfn.XLOOKUP(C636,customers!$A$2:$A$1001,customers!$I$2:$I$1001,,0)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_xlfn.XLOOKUP(D637,products!$A$2:$A$49,products!$B$2:$B$49,,0)</f>
        <v>Exc</v>
      </c>
      <c r="J637" t="str">
        <f>_xlfn.XLOOKUP(D637,products!$A$2:$A$49,products!$C$2:$C$49,,0)</f>
        <v>L</v>
      </c>
      <c r="K637" s="4">
        <f>_xlfn.XLOOKUP(D637,products!A$1:A$49,products!$D$1:$D$49,,0)</f>
        <v>0.5</v>
      </c>
      <c r="L637">
        <f>_xlfn.XLOOKUP(D637,products!A$1:A$49,products!$E$1:$E$49,,0)</f>
        <v>8.91</v>
      </c>
      <c r="M637">
        <f t="shared" si="27"/>
        <v>35.64</v>
      </c>
      <c r="N637" t="str">
        <f t="shared" si="28"/>
        <v>Excelsa</v>
      </c>
      <c r="O637" t="str">
        <f t="shared" si="29"/>
        <v>Light</v>
      </c>
      <c r="P637" t="str">
        <f>_xlfn.XLOOKUP(C637,customers!$A$2:$A$1001,customers!$I$2:$I$1001,,0)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_xlfn.XLOOKUP(D638,products!$A$2:$A$49,products!$B$2:$B$49,,0)</f>
        <v>Lib</v>
      </c>
      <c r="J638" t="str">
        <f>_xlfn.XLOOKUP(D638,products!$A$2:$A$49,products!$C$2:$C$49,,0)</f>
        <v>L</v>
      </c>
      <c r="K638" s="4">
        <f>_xlfn.XLOOKUP(D638,products!A$1:A$49,products!$D$1:$D$49,,0)</f>
        <v>1</v>
      </c>
      <c r="L638">
        <f>_xlfn.XLOOKUP(D638,products!A$1:A$49,products!$E$1:$E$49,,0)</f>
        <v>15.85</v>
      </c>
      <c r="M638">
        <f t="shared" si="27"/>
        <v>95.1</v>
      </c>
      <c r="N638" t="str">
        <f t="shared" si="28"/>
        <v>Liberica</v>
      </c>
      <c r="O638" t="str">
        <f t="shared" si="29"/>
        <v>Light</v>
      </c>
      <c r="P638" t="str">
        <f>_xlfn.XLOOKUP(C638,customers!$A$2:$A$1001,customers!$I$2:$I$1001,,0)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_xlfn.XLOOKUP(D639,products!$A$2:$A$49,products!$B$2:$B$49,,0)</f>
        <v>Exc</v>
      </c>
      <c r="J639" t="str">
        <f>_xlfn.XLOOKUP(D639,products!$A$2:$A$49,products!$C$2:$C$49,,0)</f>
        <v>M</v>
      </c>
      <c r="K639" s="4">
        <f>_xlfn.XLOOKUP(D639,products!A$1:A$49,products!$D$1:$D$49,,0)</f>
        <v>2.5</v>
      </c>
      <c r="L639">
        <f>_xlfn.XLOOKUP(D639,products!A$1:A$49,products!$E$1:$E$49,,0)</f>
        <v>31.624999999999996</v>
      </c>
      <c r="M639">
        <f t="shared" si="27"/>
        <v>31.624999999999996</v>
      </c>
      <c r="N639" t="str">
        <f t="shared" si="28"/>
        <v>Excelsa</v>
      </c>
      <c r="O639" t="str">
        <f t="shared" si="29"/>
        <v>Medium</v>
      </c>
      <c r="P639" t="str">
        <f>_xlfn.XLOOKUP(C639,customers!$A$2:$A$1001,customers!$I$2:$I$1001,,0)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_xlfn.XLOOKUP(D640,products!$A$2:$A$49,products!$B$2:$B$49,,0)</f>
        <v>Ara</v>
      </c>
      <c r="J640" t="str">
        <f>_xlfn.XLOOKUP(D640,products!$A$2:$A$49,products!$C$2:$C$49,,0)</f>
        <v>M</v>
      </c>
      <c r="K640" s="4">
        <f>_xlfn.XLOOKUP(D640,products!A$1:A$49,products!$D$1:$D$49,,0)</f>
        <v>2.5</v>
      </c>
      <c r="L640">
        <f>_xlfn.XLOOKUP(D640,products!A$1:A$49,products!$E$1:$E$49,,0)</f>
        <v>25.874999999999996</v>
      </c>
      <c r="M640">
        <f t="shared" si="27"/>
        <v>77.624999999999986</v>
      </c>
      <c r="N640" t="str">
        <f t="shared" si="28"/>
        <v>Arabica</v>
      </c>
      <c r="O640" t="str">
        <f t="shared" si="29"/>
        <v>Medium</v>
      </c>
      <c r="P640" t="str">
        <f>_xlfn.XLOOKUP(C640,customers!$A$2:$A$1001,customers!$I$2:$I$1001,,0)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_xlfn.XLOOKUP(D641,products!$A$2:$A$49,products!$B$2:$B$49,,0)</f>
        <v>Lib</v>
      </c>
      <c r="J641" t="str">
        <f>_xlfn.XLOOKUP(D641,products!$A$2:$A$49,products!$C$2:$C$49,,0)</f>
        <v>D</v>
      </c>
      <c r="K641" s="4">
        <f>_xlfn.XLOOKUP(D641,products!A$1:A$49,products!$D$1:$D$49,,0)</f>
        <v>0.2</v>
      </c>
      <c r="L641">
        <f>_xlfn.XLOOKUP(D641,products!A$1:A$49,products!$E$1:$E$49,,0)</f>
        <v>3.8849999999999998</v>
      </c>
      <c r="M641">
        <f t="shared" si="27"/>
        <v>3.8849999999999998</v>
      </c>
      <c r="N641" t="str">
        <f t="shared" si="28"/>
        <v>Liberica</v>
      </c>
      <c r="O641" t="str">
        <f t="shared" si="29"/>
        <v>Dark</v>
      </c>
      <c r="P641" t="str">
        <f>_xlfn.XLOOKUP(C641,customers!$A$2:$A$1001,customers!$I$2:$I$1001,,0)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_xlfn.XLOOKUP(D642,products!$A$2:$A$49,products!$B$2:$B$49,,0)</f>
        <v>Rob</v>
      </c>
      <c r="J642" t="str">
        <f>_xlfn.XLOOKUP(D642,products!$A$2:$A$49,products!$C$2:$C$49,,0)</f>
        <v>L</v>
      </c>
      <c r="K642" s="4">
        <f>_xlfn.XLOOKUP(D642,products!A$1:A$49,products!$D$1:$D$49,,0)</f>
        <v>2.5</v>
      </c>
      <c r="L642">
        <f>_xlfn.XLOOKUP(D642,products!A$1:A$49,products!$E$1:$E$49,,0)</f>
        <v>27.484999999999996</v>
      </c>
      <c r="M642">
        <f t="shared" si="27"/>
        <v>137.42499999999998</v>
      </c>
      <c r="N642" t="str">
        <f t="shared" si="28"/>
        <v>Robusta</v>
      </c>
      <c r="O642" t="str">
        <f t="shared" si="29"/>
        <v>Light</v>
      </c>
      <c r="P642" t="str">
        <f>_xlfn.XLOOKUP(C642,customers!$A$2:$A$1001,customers!$I$2:$I$1001,,0)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_xlfn.XLOOKUP(D643,products!$A$2:$A$49,products!$B$2:$B$49,,0)</f>
        <v>Rob</v>
      </c>
      <c r="J643" t="str">
        <f>_xlfn.XLOOKUP(D643,products!$A$2:$A$49,products!$C$2:$C$49,,0)</f>
        <v>L</v>
      </c>
      <c r="K643" s="4">
        <f>_xlfn.XLOOKUP(D643,products!A$1:A$49,products!$D$1:$D$49,,0)</f>
        <v>1</v>
      </c>
      <c r="L643">
        <f>_xlfn.XLOOKUP(D643,products!A$1:A$49,products!$E$1:$E$49,,0)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_xlfn.XLOOKUP(D644,products!$A$2:$A$49,products!$B$2:$B$49,,0)</f>
        <v>Exc</v>
      </c>
      <c r="J644" t="str">
        <f>_xlfn.XLOOKUP(D644,products!$A$2:$A$49,products!$C$2:$C$49,,0)</f>
        <v>M</v>
      </c>
      <c r="K644" s="4">
        <f>_xlfn.XLOOKUP(D644,products!A$1:A$49,products!$D$1:$D$49,,0)</f>
        <v>0.2</v>
      </c>
      <c r="L644">
        <f>_xlfn.XLOOKUP(D644,products!A$1:A$49,products!$E$1:$E$49,,0)</f>
        <v>4.125</v>
      </c>
      <c r="M644">
        <f t="shared" si="30"/>
        <v>8.25</v>
      </c>
      <c r="N644" t="str">
        <f t="shared" si="31"/>
        <v>Excelsa</v>
      </c>
      <c r="O644" t="str">
        <f t="shared" si="32"/>
        <v>Medium</v>
      </c>
      <c r="P644" t="str">
        <f>_xlfn.XLOOKUP(C644,customers!$A$2:$A$1001,customers!$I$2:$I$1001,,0)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_xlfn.XLOOKUP(D645,products!$A$2:$A$49,products!$B$2:$B$49,,0)</f>
        <v>Exc</v>
      </c>
      <c r="J645" t="str">
        <f>_xlfn.XLOOKUP(D645,products!$A$2:$A$49,products!$C$2:$C$49,,0)</f>
        <v>L</v>
      </c>
      <c r="K645" s="4">
        <f>_xlfn.XLOOKUP(D645,products!A$1:A$49,products!$D$1:$D$49,,0)</f>
        <v>2.5</v>
      </c>
      <c r="L645">
        <f>_xlfn.XLOOKUP(D645,products!A$1:A$49,products!$E$1:$E$49,,0)</f>
        <v>34.154999999999994</v>
      </c>
      <c r="M645">
        <f t="shared" si="30"/>
        <v>102.46499999999997</v>
      </c>
      <c r="N645" t="str">
        <f t="shared" si="31"/>
        <v>Excelsa</v>
      </c>
      <c r="O645" t="str">
        <f t="shared" si="32"/>
        <v>Light</v>
      </c>
      <c r="P645" t="str">
        <f>_xlfn.XLOOKUP(C645,customers!$A$2:$A$1001,customers!$I$2:$I$1001,,0)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_xlfn.XLOOKUP(D646,products!$A$2:$A$49,products!$B$2:$B$49,,0)</f>
        <v>Rob</v>
      </c>
      <c r="J646" t="str">
        <f>_xlfn.XLOOKUP(D646,products!$A$2:$A$49,products!$C$2:$C$49,,0)</f>
        <v>D</v>
      </c>
      <c r="K646" s="4">
        <f>_xlfn.XLOOKUP(D646,products!A$1:A$49,products!$D$1:$D$49,,0)</f>
        <v>2.5</v>
      </c>
      <c r="L646">
        <f>_xlfn.XLOOKUP(D646,products!A$1:A$49,products!$E$1:$E$49,,0)</f>
        <v>20.584999999999997</v>
      </c>
      <c r="M646">
        <f t="shared" si="30"/>
        <v>41.169999999999995</v>
      </c>
      <c r="N646" t="str">
        <f t="shared" si="31"/>
        <v>Robusta</v>
      </c>
      <c r="O646" t="str">
        <f t="shared" si="32"/>
        <v>Dark</v>
      </c>
      <c r="P646" t="str">
        <f>_xlfn.XLOOKUP(C646,customers!$A$2:$A$1001,customers!$I$2:$I$1001,,0)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_xlfn.XLOOKUP(D647,products!$A$2:$A$49,products!$B$2:$B$49,,0)</f>
        <v>Ara</v>
      </c>
      <c r="J647" t="str">
        <f>_xlfn.XLOOKUP(D647,products!$A$2:$A$49,products!$C$2:$C$49,,0)</f>
        <v>D</v>
      </c>
      <c r="K647" s="4">
        <f>_xlfn.XLOOKUP(D647,products!A$1:A$49,products!$D$1:$D$49,,0)</f>
        <v>2.5</v>
      </c>
      <c r="L647">
        <f>_xlfn.XLOOKUP(D647,products!A$1:A$49,products!$E$1:$E$49,,0)</f>
        <v>22.884999999999998</v>
      </c>
      <c r="M647">
        <f t="shared" si="30"/>
        <v>68.655000000000001</v>
      </c>
      <c r="N647" t="str">
        <f t="shared" si="31"/>
        <v>Arabica</v>
      </c>
      <c r="O647" t="str">
        <f t="shared" si="32"/>
        <v>Dark</v>
      </c>
      <c r="P647" t="str">
        <f>_xlfn.XLOOKUP(C647,customers!$A$2:$A$1001,customers!$I$2:$I$1001,,0)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_xlfn.XLOOKUP(D648,products!$A$2:$A$49,products!$B$2:$B$49,,0)</f>
        <v>Ara</v>
      </c>
      <c r="J648" t="str">
        <f>_xlfn.XLOOKUP(D648,products!$A$2:$A$49,products!$C$2:$C$49,,0)</f>
        <v>D</v>
      </c>
      <c r="K648" s="4">
        <f>_xlfn.XLOOKUP(D648,products!A$1:A$49,products!$D$1:$D$49,,0)</f>
        <v>1</v>
      </c>
      <c r="L648">
        <f>_xlfn.XLOOKUP(D648,products!A$1:A$49,products!$E$1:$E$49,,0)</f>
        <v>9.9499999999999993</v>
      </c>
      <c r="M648">
        <f t="shared" si="30"/>
        <v>9.9499999999999993</v>
      </c>
      <c r="N648" t="str">
        <f t="shared" si="31"/>
        <v>Arabica</v>
      </c>
      <c r="O648" t="str">
        <f t="shared" si="32"/>
        <v>Dark</v>
      </c>
      <c r="P648" t="str">
        <f>_xlfn.XLOOKUP(C648,customers!$A$2:$A$1001,customers!$I$2:$I$1001,,0)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_xlfn.XLOOKUP(D649,products!$A$2:$A$49,products!$B$2:$B$49,,0)</f>
        <v>Lib</v>
      </c>
      <c r="J649" t="str">
        <f>_xlfn.XLOOKUP(D649,products!$A$2:$A$49,products!$C$2:$C$49,,0)</f>
        <v>L</v>
      </c>
      <c r="K649" s="4">
        <f>_xlfn.XLOOKUP(D649,products!A$1:A$49,products!$D$1:$D$49,,0)</f>
        <v>0.5</v>
      </c>
      <c r="L649">
        <f>_xlfn.XLOOKUP(D649,products!A$1:A$49,products!$E$1:$E$49,,0)</f>
        <v>9.51</v>
      </c>
      <c r="M649">
        <f t="shared" si="30"/>
        <v>28.53</v>
      </c>
      <c r="N649" t="str">
        <f t="shared" si="31"/>
        <v>Liberica</v>
      </c>
      <c r="O649" t="str">
        <f t="shared" si="32"/>
        <v>Light</v>
      </c>
      <c r="P649" t="str">
        <f>_xlfn.XLOOKUP(C649,customers!$A$2:$A$1001,customers!$I$2:$I$1001,,0)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_xlfn.XLOOKUP(D650,products!$A$2:$A$49,products!$B$2:$B$49,,0)</f>
        <v>Rob</v>
      </c>
      <c r="J650" t="str">
        <f>_xlfn.XLOOKUP(D650,products!$A$2:$A$49,products!$C$2:$C$49,,0)</f>
        <v>D</v>
      </c>
      <c r="K650" s="4">
        <f>_xlfn.XLOOKUP(D650,products!A$1:A$49,products!$D$1:$D$49,,0)</f>
        <v>0.2</v>
      </c>
      <c r="L650">
        <f>_xlfn.XLOOKUP(D650,products!A$1:A$49,products!$E$1:$E$49,,0)</f>
        <v>2.6849999999999996</v>
      </c>
      <c r="M650">
        <f t="shared" si="30"/>
        <v>16.11</v>
      </c>
      <c r="N650" t="str">
        <f t="shared" si="31"/>
        <v>Robusta</v>
      </c>
      <c r="O650" t="str">
        <f t="shared" si="32"/>
        <v>Dark</v>
      </c>
      <c r="P650" t="str">
        <f>_xlfn.XLOOKUP(C650,customers!$A$2:$A$1001,customers!$I$2:$I$1001,,0)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_xlfn.XLOOKUP(D651,products!$A$2:$A$49,products!$B$2:$B$49,,0)</f>
        <v>Lib</v>
      </c>
      <c r="J651" t="str">
        <f>_xlfn.XLOOKUP(D651,products!$A$2:$A$49,products!$C$2:$C$49,,0)</f>
        <v>L</v>
      </c>
      <c r="K651" s="4">
        <f>_xlfn.XLOOKUP(D651,products!A$1:A$49,products!$D$1:$D$49,,0)</f>
        <v>1</v>
      </c>
      <c r="L651">
        <f>_xlfn.XLOOKUP(D651,products!A$1:A$49,products!$E$1:$E$49,,0)</f>
        <v>15.85</v>
      </c>
      <c r="M651">
        <f t="shared" si="30"/>
        <v>95.1</v>
      </c>
      <c r="N651" t="str">
        <f t="shared" si="31"/>
        <v>Liberica</v>
      </c>
      <c r="O651" t="str">
        <f t="shared" si="32"/>
        <v>Light</v>
      </c>
      <c r="P651" t="str">
        <f>_xlfn.XLOOKUP(C651,customers!$A$2:$A$1001,customers!$I$2:$I$1001,,0)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_xlfn.XLOOKUP(D652,products!$A$2:$A$49,products!$B$2:$B$49,,0)</f>
        <v>Rob</v>
      </c>
      <c r="J652" t="str">
        <f>_xlfn.XLOOKUP(D652,products!$A$2:$A$49,products!$C$2:$C$49,,0)</f>
        <v>D</v>
      </c>
      <c r="K652" s="4">
        <f>_xlfn.XLOOKUP(D652,products!A$1:A$49,products!$D$1:$D$49,,0)</f>
        <v>0.5</v>
      </c>
      <c r="L652">
        <f>_xlfn.XLOOKUP(D652,products!A$1:A$49,products!$E$1:$E$49,,0)</f>
        <v>5.3699999999999992</v>
      </c>
      <c r="M652">
        <f t="shared" si="30"/>
        <v>5.3699999999999992</v>
      </c>
      <c r="N652" t="str">
        <f t="shared" si="31"/>
        <v>Robusta</v>
      </c>
      <c r="O652" t="str">
        <f t="shared" si="32"/>
        <v>Dark</v>
      </c>
      <c r="P652" t="str">
        <f>_xlfn.XLOOKUP(C652,customers!$A$2:$A$1001,customers!$I$2:$I$1001,,0)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_xlfn.XLOOKUP(D653,products!$A$2:$A$49,products!$B$2:$B$49,,0)</f>
        <v>Rob</v>
      </c>
      <c r="J653" t="str">
        <f>_xlfn.XLOOKUP(D653,products!$A$2:$A$49,products!$C$2:$C$49,,0)</f>
        <v>L</v>
      </c>
      <c r="K653" s="4">
        <f>_xlfn.XLOOKUP(D653,products!A$1:A$49,products!$D$1:$D$49,,0)</f>
        <v>1</v>
      </c>
      <c r="L653">
        <f>_xlfn.XLOOKUP(D653,products!A$1:A$49,products!$E$1:$E$49,,0)</f>
        <v>11.95</v>
      </c>
      <c r="M653">
        <f t="shared" si="30"/>
        <v>47.8</v>
      </c>
      <c r="N653" t="str">
        <f t="shared" si="31"/>
        <v>Robusta</v>
      </c>
      <c r="O653" t="str">
        <f t="shared" si="32"/>
        <v>Light</v>
      </c>
      <c r="P653" t="str">
        <f>_xlfn.XLOOKUP(C653,customers!$A$2:$A$1001,customers!$I$2:$I$1001,,0)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_xlfn.XLOOKUP(D654,products!$A$2:$A$49,products!$B$2:$B$49,,0)</f>
        <v>Lib</v>
      </c>
      <c r="J654" t="str">
        <f>_xlfn.XLOOKUP(D654,products!$A$2:$A$49,products!$C$2:$C$49,,0)</f>
        <v>L</v>
      </c>
      <c r="K654" s="4">
        <f>_xlfn.XLOOKUP(D654,products!A$1:A$49,products!$D$1:$D$49,,0)</f>
        <v>1</v>
      </c>
      <c r="L654">
        <f>_xlfn.XLOOKUP(D654,products!A$1:A$49,products!$E$1:$E$49,,0)</f>
        <v>15.85</v>
      </c>
      <c r="M654">
        <f t="shared" si="30"/>
        <v>63.4</v>
      </c>
      <c r="N654" t="str">
        <f t="shared" si="31"/>
        <v>Liberica</v>
      </c>
      <c r="O654" t="str">
        <f t="shared" si="32"/>
        <v>Light</v>
      </c>
      <c r="P654" t="str">
        <f>_xlfn.XLOOKUP(C654,customers!$A$2:$A$1001,customers!$I$2:$I$1001,,0)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_xlfn.XLOOKUP(D655,products!$A$2:$A$49,products!$B$2:$B$49,,0)</f>
        <v>Ara</v>
      </c>
      <c r="J655" t="str">
        <f>_xlfn.XLOOKUP(D655,products!$A$2:$A$49,products!$C$2:$C$49,,0)</f>
        <v>M</v>
      </c>
      <c r="K655" s="4">
        <f>_xlfn.XLOOKUP(D655,products!A$1:A$49,products!$D$1:$D$49,,0)</f>
        <v>2.5</v>
      </c>
      <c r="L655">
        <f>_xlfn.XLOOKUP(D655,products!A$1:A$49,products!$E$1:$E$49,,0)</f>
        <v>25.874999999999996</v>
      </c>
      <c r="M655">
        <f t="shared" si="30"/>
        <v>103.49999999999999</v>
      </c>
      <c r="N655" t="str">
        <f t="shared" si="31"/>
        <v>Arabica</v>
      </c>
      <c r="O655" t="str">
        <f t="shared" si="32"/>
        <v>Medium</v>
      </c>
      <c r="P655" t="str">
        <f>_xlfn.XLOOKUP(C655,customers!$A$2:$A$1001,customers!$I$2:$I$1001,,0)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_xlfn.XLOOKUP(D656,products!$A$2:$A$49,products!$B$2:$B$49,,0)</f>
        <v>Ara</v>
      </c>
      <c r="J656" t="str">
        <f>_xlfn.XLOOKUP(D656,products!$A$2:$A$49,products!$C$2:$C$49,,0)</f>
        <v>D</v>
      </c>
      <c r="K656" s="4">
        <f>_xlfn.XLOOKUP(D656,products!A$1:A$49,products!$D$1:$D$49,,0)</f>
        <v>2.5</v>
      </c>
      <c r="L656">
        <f>_xlfn.XLOOKUP(D656,products!A$1:A$49,products!$E$1:$E$49,,0)</f>
        <v>22.884999999999998</v>
      </c>
      <c r="M656">
        <f t="shared" si="30"/>
        <v>68.655000000000001</v>
      </c>
      <c r="N656" t="str">
        <f t="shared" si="31"/>
        <v>Arabica</v>
      </c>
      <c r="O656" t="str">
        <f t="shared" si="32"/>
        <v>Dark</v>
      </c>
      <c r="P656" t="str">
        <f>_xlfn.XLOOKUP(C656,customers!$A$2:$A$1001,customers!$I$2:$I$1001,,0)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_xlfn.XLOOKUP(D657,products!$A$2:$A$49,products!$B$2:$B$49,,0)</f>
        <v>Rob</v>
      </c>
      <c r="J657" t="str">
        <f>_xlfn.XLOOKUP(D657,products!$A$2:$A$49,products!$C$2:$C$49,,0)</f>
        <v>M</v>
      </c>
      <c r="K657" s="4">
        <f>_xlfn.XLOOKUP(D657,products!A$1:A$49,products!$D$1:$D$49,,0)</f>
        <v>2.5</v>
      </c>
      <c r="L657">
        <f>_xlfn.XLOOKUP(D657,products!A$1:A$49,products!$E$1:$E$49,,0)</f>
        <v>22.884999999999998</v>
      </c>
      <c r="M657">
        <f t="shared" si="30"/>
        <v>45.769999999999996</v>
      </c>
      <c r="N657" t="str">
        <f t="shared" si="31"/>
        <v>Robusta</v>
      </c>
      <c r="O657" t="str">
        <f t="shared" si="32"/>
        <v>Medium</v>
      </c>
      <c r="P657" t="str">
        <f>_xlfn.XLOOKUP(C657,customers!$A$2:$A$1001,customers!$I$2:$I$1001,,0)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_xlfn.XLOOKUP(D658,products!$A$2:$A$49,products!$B$2:$B$49,,0)</f>
        <v>Lib</v>
      </c>
      <c r="J658" t="str">
        <f>_xlfn.XLOOKUP(D658,products!$A$2:$A$49,products!$C$2:$C$49,,0)</f>
        <v>D</v>
      </c>
      <c r="K658" s="4">
        <f>_xlfn.XLOOKUP(D658,products!A$1:A$49,products!$D$1:$D$49,,0)</f>
        <v>1</v>
      </c>
      <c r="L658">
        <f>_xlfn.XLOOKUP(D658,products!A$1:A$49,products!$E$1:$E$49,,0)</f>
        <v>12.95</v>
      </c>
      <c r="M658">
        <f t="shared" si="30"/>
        <v>51.8</v>
      </c>
      <c r="N658" t="str">
        <f t="shared" si="31"/>
        <v>Liberica</v>
      </c>
      <c r="O658" t="str">
        <f t="shared" si="32"/>
        <v>Dark</v>
      </c>
      <c r="P658" t="str">
        <f>_xlfn.XLOOKUP(C658,customers!$A$2:$A$1001,customers!$I$2:$I$1001,,0)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_xlfn.XLOOKUP(D659,products!$A$2:$A$49,products!$B$2:$B$49,,0)</f>
        <v>Ara</v>
      </c>
      <c r="J659" t="str">
        <f>_xlfn.XLOOKUP(D659,products!$A$2:$A$49,products!$C$2:$C$49,,0)</f>
        <v>M</v>
      </c>
      <c r="K659" s="4">
        <f>_xlfn.XLOOKUP(D659,products!A$1:A$49,products!$D$1:$D$49,,0)</f>
        <v>0.5</v>
      </c>
      <c r="L659">
        <f>_xlfn.XLOOKUP(D659,products!A$1:A$49,products!$E$1:$E$49,,0)</f>
        <v>6.75</v>
      </c>
      <c r="M659">
        <f t="shared" si="30"/>
        <v>13.5</v>
      </c>
      <c r="N659" t="str">
        <f t="shared" si="31"/>
        <v>Arabica</v>
      </c>
      <c r="O659" t="str">
        <f t="shared" si="32"/>
        <v>Medium</v>
      </c>
      <c r="P659" t="str">
        <f>_xlfn.XLOOKUP(C659,customers!$A$2:$A$1001,customers!$I$2:$I$1001,,0)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_xlfn.XLOOKUP(D660,products!$A$2:$A$49,products!$B$2:$B$49,,0)</f>
        <v>Exc</v>
      </c>
      <c r="J660" t="str">
        <f>_xlfn.XLOOKUP(D660,products!$A$2:$A$49,products!$C$2:$C$49,,0)</f>
        <v>M</v>
      </c>
      <c r="K660" s="4">
        <f>_xlfn.XLOOKUP(D660,products!A$1:A$49,products!$D$1:$D$49,,0)</f>
        <v>0.5</v>
      </c>
      <c r="L660">
        <f>_xlfn.XLOOKUP(D660,products!A$1:A$49,products!$E$1:$E$49,,0)</f>
        <v>8.25</v>
      </c>
      <c r="M660">
        <f t="shared" si="30"/>
        <v>24.75</v>
      </c>
      <c r="N660" t="str">
        <f t="shared" si="31"/>
        <v>Excelsa</v>
      </c>
      <c r="O660" t="str">
        <f t="shared" si="32"/>
        <v>Medium</v>
      </c>
      <c r="P660" t="str">
        <f>_xlfn.XLOOKUP(C660,customers!$A$2:$A$1001,customers!$I$2:$I$1001,,0)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_xlfn.XLOOKUP(D661,products!$A$2:$A$49,products!$B$2:$B$49,,0)</f>
        <v>Ara</v>
      </c>
      <c r="J661" t="str">
        <f>_xlfn.XLOOKUP(D661,products!$A$2:$A$49,products!$C$2:$C$49,,0)</f>
        <v>D</v>
      </c>
      <c r="K661" s="4">
        <f>_xlfn.XLOOKUP(D661,products!A$1:A$49,products!$D$1:$D$49,,0)</f>
        <v>2.5</v>
      </c>
      <c r="L661">
        <f>_xlfn.XLOOKUP(D661,products!A$1:A$49,products!$E$1:$E$49,,0)</f>
        <v>22.884999999999998</v>
      </c>
      <c r="M661">
        <f t="shared" si="30"/>
        <v>45.769999999999996</v>
      </c>
      <c r="N661" t="str">
        <f t="shared" si="31"/>
        <v>Arabica</v>
      </c>
      <c r="O661" t="str">
        <f t="shared" si="32"/>
        <v>Dark</v>
      </c>
      <c r="P661" t="str">
        <f>_xlfn.XLOOKUP(C661,customers!$A$2:$A$1001,customers!$I$2:$I$1001,,0)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_xlfn.XLOOKUP(D662,products!$A$2:$A$49,products!$B$2:$B$49,,0)</f>
        <v>Exc</v>
      </c>
      <c r="J662" t="str">
        <f>_xlfn.XLOOKUP(D662,products!$A$2:$A$49,products!$C$2:$C$49,,0)</f>
        <v>L</v>
      </c>
      <c r="K662" s="4">
        <f>_xlfn.XLOOKUP(D662,products!A$1:A$49,products!$D$1:$D$49,,0)</f>
        <v>0.5</v>
      </c>
      <c r="L662">
        <f>_xlfn.XLOOKUP(D662,products!A$1:A$49,products!$E$1:$E$49,,0)</f>
        <v>8.91</v>
      </c>
      <c r="M662">
        <f t="shared" si="30"/>
        <v>53.46</v>
      </c>
      <c r="N662" t="str">
        <f t="shared" si="31"/>
        <v>Excelsa</v>
      </c>
      <c r="O662" t="str">
        <f t="shared" si="32"/>
        <v>Light</v>
      </c>
      <c r="P662" t="str">
        <f>_xlfn.XLOOKUP(C662,customers!$A$2:$A$1001,customers!$I$2:$I$1001,,0)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_xlfn.XLOOKUP(D663,products!$A$2:$A$49,products!$B$2:$B$49,,0)</f>
        <v>Ara</v>
      </c>
      <c r="J663" t="str">
        <f>_xlfn.XLOOKUP(D663,products!$A$2:$A$49,products!$C$2:$C$49,,0)</f>
        <v>M</v>
      </c>
      <c r="K663" s="4">
        <f>_xlfn.XLOOKUP(D663,products!A$1:A$49,products!$D$1:$D$49,,0)</f>
        <v>0.2</v>
      </c>
      <c r="L663">
        <f>_xlfn.XLOOKUP(D663,products!A$1:A$49,products!$E$1:$E$49,,0)</f>
        <v>3.375</v>
      </c>
      <c r="M663">
        <f t="shared" si="30"/>
        <v>20.25</v>
      </c>
      <c r="N663" t="str">
        <f t="shared" si="31"/>
        <v>Arabica</v>
      </c>
      <c r="O663" t="str">
        <f t="shared" si="32"/>
        <v>Medium</v>
      </c>
      <c r="P663" t="str">
        <f>_xlfn.XLOOKUP(C663,customers!$A$2:$A$1001,customers!$I$2:$I$1001,,0)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_xlfn.XLOOKUP(D664,products!$A$2:$A$49,products!$B$2:$B$49,,0)</f>
        <v>Lib</v>
      </c>
      <c r="J664" t="str">
        <f>_xlfn.XLOOKUP(D664,products!$A$2:$A$49,products!$C$2:$C$49,,0)</f>
        <v>D</v>
      </c>
      <c r="K664" s="4">
        <f>_xlfn.XLOOKUP(D664,products!A$1:A$49,products!$D$1:$D$49,,0)</f>
        <v>2.5</v>
      </c>
      <c r="L664">
        <f>_xlfn.XLOOKUP(D664,products!A$1:A$49,products!$E$1:$E$49,,0)</f>
        <v>29.784999999999997</v>
      </c>
      <c r="M664">
        <f t="shared" si="30"/>
        <v>148.92499999999998</v>
      </c>
      <c r="N664" t="str">
        <f t="shared" si="31"/>
        <v>Liberica</v>
      </c>
      <c r="O664" t="str">
        <f t="shared" si="32"/>
        <v>Dark</v>
      </c>
      <c r="P664" t="str">
        <f>_xlfn.XLOOKUP(C664,customers!$A$2:$A$1001,customers!$I$2:$I$1001,,0)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_xlfn.XLOOKUP(D665,products!$A$2:$A$49,products!$B$2:$B$49,,0)</f>
        <v>Ara</v>
      </c>
      <c r="J665" t="str">
        <f>_xlfn.XLOOKUP(D665,products!$A$2:$A$49,products!$C$2:$C$49,,0)</f>
        <v>M</v>
      </c>
      <c r="K665" s="4">
        <f>_xlfn.XLOOKUP(D665,products!A$1:A$49,products!$D$1:$D$49,,0)</f>
        <v>1</v>
      </c>
      <c r="L665">
        <f>_xlfn.XLOOKUP(D665,products!A$1:A$49,products!$E$1:$E$49,,0)</f>
        <v>11.25</v>
      </c>
      <c r="M665">
        <f t="shared" si="30"/>
        <v>67.5</v>
      </c>
      <c r="N665" t="str">
        <f t="shared" si="31"/>
        <v>Arabica</v>
      </c>
      <c r="O665" t="str">
        <f t="shared" si="32"/>
        <v>Medium</v>
      </c>
      <c r="P665" t="str">
        <f>_xlfn.XLOOKUP(C665,customers!$A$2:$A$1001,customers!$I$2:$I$1001,,0)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_xlfn.XLOOKUP(D666,products!$A$2:$A$49,products!$B$2:$B$49,,0)</f>
        <v>Exc</v>
      </c>
      <c r="J666" t="str">
        <f>_xlfn.XLOOKUP(D666,products!$A$2:$A$49,products!$C$2:$C$49,,0)</f>
        <v>D</v>
      </c>
      <c r="K666" s="4">
        <f>_xlfn.XLOOKUP(D666,products!A$1:A$49,products!$D$1:$D$49,,0)</f>
        <v>1</v>
      </c>
      <c r="L666">
        <f>_xlfn.XLOOKUP(D666,products!A$1:A$49,products!$E$1:$E$49,,0)</f>
        <v>12.15</v>
      </c>
      <c r="M666">
        <f t="shared" si="30"/>
        <v>72.900000000000006</v>
      </c>
      <c r="N666" t="str">
        <f t="shared" si="31"/>
        <v>Excelsa</v>
      </c>
      <c r="O666" t="str">
        <f t="shared" si="32"/>
        <v>Dark</v>
      </c>
      <c r="P666" t="str">
        <f>_xlfn.XLOOKUP(C666,customers!$A$2:$A$1001,customers!$I$2:$I$1001,,0)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_xlfn.XLOOKUP(D667,products!$A$2:$A$49,products!$B$2:$B$49,,0)</f>
        <v>Lib</v>
      </c>
      <c r="J667" t="str">
        <f>_xlfn.XLOOKUP(D667,products!$A$2:$A$49,products!$C$2:$C$49,,0)</f>
        <v>D</v>
      </c>
      <c r="K667" s="4">
        <f>_xlfn.XLOOKUP(D667,products!A$1:A$49,products!$D$1:$D$49,,0)</f>
        <v>0.2</v>
      </c>
      <c r="L667">
        <f>_xlfn.XLOOKUP(D667,products!A$1:A$49,products!$E$1:$E$49,,0)</f>
        <v>3.8849999999999998</v>
      </c>
      <c r="M667">
        <f t="shared" si="30"/>
        <v>7.77</v>
      </c>
      <c r="N667" t="str">
        <f t="shared" si="31"/>
        <v>Liberica</v>
      </c>
      <c r="O667" t="str">
        <f t="shared" si="32"/>
        <v>Dark</v>
      </c>
      <c r="P667" t="str">
        <f>_xlfn.XLOOKUP(C667,customers!$A$2:$A$1001,customers!$I$2:$I$1001,,0)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_xlfn.XLOOKUP(D668,products!$A$2:$A$49,products!$B$2:$B$49,,0)</f>
        <v>Ara</v>
      </c>
      <c r="J668" t="str">
        <f>_xlfn.XLOOKUP(D668,products!$A$2:$A$49,products!$C$2:$C$49,,0)</f>
        <v>D</v>
      </c>
      <c r="K668" s="4">
        <f>_xlfn.XLOOKUP(D668,products!A$1:A$49,products!$D$1:$D$49,,0)</f>
        <v>2.5</v>
      </c>
      <c r="L668">
        <f>_xlfn.XLOOKUP(D668,products!A$1:A$49,products!$E$1:$E$49,,0)</f>
        <v>22.884999999999998</v>
      </c>
      <c r="M668">
        <f t="shared" si="30"/>
        <v>91.539999999999992</v>
      </c>
      <c r="N668" t="str">
        <f t="shared" si="31"/>
        <v>Arabica</v>
      </c>
      <c r="O668" t="str">
        <f t="shared" si="32"/>
        <v>Dark</v>
      </c>
      <c r="P668" t="str">
        <f>_xlfn.XLOOKUP(C668,customers!$A$2:$A$1001,customers!$I$2:$I$1001,,0)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_xlfn.XLOOKUP(D669,products!$A$2:$A$49,products!$B$2:$B$49,,0)</f>
        <v>Ara</v>
      </c>
      <c r="J669" t="str">
        <f>_xlfn.XLOOKUP(D669,products!$A$2:$A$49,products!$C$2:$C$49,,0)</f>
        <v>D</v>
      </c>
      <c r="K669" s="4">
        <f>_xlfn.XLOOKUP(D669,products!A$1:A$49,products!$D$1:$D$49,,0)</f>
        <v>1</v>
      </c>
      <c r="L669">
        <f>_xlfn.XLOOKUP(D669,products!A$1:A$49,products!$E$1:$E$49,,0)</f>
        <v>9.9499999999999993</v>
      </c>
      <c r="M669">
        <f t="shared" si="30"/>
        <v>59.699999999999996</v>
      </c>
      <c r="N669" t="str">
        <f t="shared" si="31"/>
        <v>Arabica</v>
      </c>
      <c r="O669" t="str">
        <f t="shared" si="32"/>
        <v>Dark</v>
      </c>
      <c r="P669" t="str">
        <f>_xlfn.XLOOKUP(C669,customers!$A$2:$A$1001,customers!$I$2:$I$1001,,0)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_xlfn.XLOOKUP(D670,products!$A$2:$A$49,products!$B$2:$B$49,,0)</f>
        <v>Rob</v>
      </c>
      <c r="J670" t="str">
        <f>_xlfn.XLOOKUP(D670,products!$A$2:$A$49,products!$C$2:$C$49,,0)</f>
        <v>L</v>
      </c>
      <c r="K670" s="4">
        <f>_xlfn.XLOOKUP(D670,products!A$1:A$49,products!$D$1:$D$49,,0)</f>
        <v>2.5</v>
      </c>
      <c r="L670">
        <f>_xlfn.XLOOKUP(D670,products!A$1:A$49,products!$E$1:$E$49,,0)</f>
        <v>27.484999999999996</v>
      </c>
      <c r="M670">
        <f t="shared" si="30"/>
        <v>137.42499999999998</v>
      </c>
      <c r="N670" t="str">
        <f t="shared" si="31"/>
        <v>Robusta</v>
      </c>
      <c r="O670" t="str">
        <f t="shared" si="32"/>
        <v>Light</v>
      </c>
      <c r="P670" t="str">
        <f>_xlfn.XLOOKUP(C670,customers!$A$2:$A$1001,customers!$I$2:$I$1001,,0)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_xlfn.XLOOKUP(D671,products!$A$2:$A$49,products!$B$2:$B$49,,0)</f>
        <v>Lib</v>
      </c>
      <c r="J671" t="str">
        <f>_xlfn.XLOOKUP(D671,products!$A$2:$A$49,products!$C$2:$C$49,,0)</f>
        <v>M</v>
      </c>
      <c r="K671" s="4">
        <f>_xlfn.XLOOKUP(D671,products!A$1:A$49,products!$D$1:$D$49,,0)</f>
        <v>2.5</v>
      </c>
      <c r="L671">
        <f>_xlfn.XLOOKUP(D671,products!A$1:A$49,products!$E$1:$E$49,,0)</f>
        <v>33.464999999999996</v>
      </c>
      <c r="M671">
        <f t="shared" si="30"/>
        <v>66.929999999999993</v>
      </c>
      <c r="N671" t="str">
        <f t="shared" si="31"/>
        <v>Liberica</v>
      </c>
      <c r="O671" t="str">
        <f t="shared" si="32"/>
        <v>Medium</v>
      </c>
      <c r="P671" t="str">
        <f>_xlfn.XLOOKUP(C671,customers!$A$2:$A$1001,customers!$I$2:$I$1001,,0)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_xlfn.XLOOKUP(D672,products!$A$2:$A$49,products!$B$2:$B$49,,0)</f>
        <v>Lib</v>
      </c>
      <c r="J672" t="str">
        <f>_xlfn.XLOOKUP(D672,products!$A$2:$A$49,products!$C$2:$C$49,,0)</f>
        <v>M</v>
      </c>
      <c r="K672" s="4">
        <f>_xlfn.XLOOKUP(D672,products!A$1:A$49,products!$D$1:$D$49,,0)</f>
        <v>0.2</v>
      </c>
      <c r="L672">
        <f>_xlfn.XLOOKUP(D672,products!A$1:A$49,products!$E$1:$E$49,,0)</f>
        <v>4.3650000000000002</v>
      </c>
      <c r="M672">
        <f t="shared" si="30"/>
        <v>13.095000000000001</v>
      </c>
      <c r="N672" t="str">
        <f t="shared" si="31"/>
        <v>Liberica</v>
      </c>
      <c r="O672" t="str">
        <f t="shared" si="32"/>
        <v>Medium</v>
      </c>
      <c r="P672" t="str">
        <f>_xlfn.XLOOKUP(C672,customers!$A$2:$A$1001,customers!$I$2:$I$1001,,0)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_xlfn.XLOOKUP(D673,products!$A$2:$A$49,products!$B$2:$B$49,,0)</f>
        <v>Rob</v>
      </c>
      <c r="J673" t="str">
        <f>_xlfn.XLOOKUP(D673,products!$A$2:$A$49,products!$C$2:$C$49,,0)</f>
        <v>L</v>
      </c>
      <c r="K673" s="4">
        <f>_xlfn.XLOOKUP(D673,products!A$1:A$49,products!$D$1:$D$49,,0)</f>
        <v>1</v>
      </c>
      <c r="L673">
        <f>_xlfn.XLOOKUP(D673,products!A$1:A$49,products!$E$1:$E$49,,0)</f>
        <v>11.95</v>
      </c>
      <c r="M673">
        <f t="shared" si="30"/>
        <v>59.75</v>
      </c>
      <c r="N673" t="str">
        <f t="shared" si="31"/>
        <v>Robusta</v>
      </c>
      <c r="O673" t="str">
        <f t="shared" si="32"/>
        <v>Light</v>
      </c>
      <c r="P673" t="str">
        <f>_xlfn.XLOOKUP(C673,customers!$A$2:$A$1001,customers!$I$2:$I$1001,,0)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_xlfn.XLOOKUP(D674,products!$A$2:$A$49,products!$B$2:$B$49,,0)</f>
        <v>Lib</v>
      </c>
      <c r="J674" t="str">
        <f>_xlfn.XLOOKUP(D674,products!$A$2:$A$49,products!$C$2:$C$49,,0)</f>
        <v>M</v>
      </c>
      <c r="K674" s="4">
        <f>_xlfn.XLOOKUP(D674,products!A$1:A$49,products!$D$1:$D$49,,0)</f>
        <v>0.5</v>
      </c>
      <c r="L674">
        <f>_xlfn.XLOOKUP(D674,products!A$1:A$49,products!$E$1:$E$49,,0)</f>
        <v>8.73</v>
      </c>
      <c r="M674">
        <f t="shared" si="30"/>
        <v>43.650000000000006</v>
      </c>
      <c r="N674" t="str">
        <f t="shared" si="31"/>
        <v>Liberica</v>
      </c>
      <c r="O674" t="str">
        <f t="shared" si="32"/>
        <v>Medium</v>
      </c>
      <c r="P674" t="str">
        <f>_xlfn.XLOOKUP(C674,customers!$A$2:$A$1001,customers!$I$2:$I$1001,,0)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_xlfn.XLOOKUP(D675,products!$A$2:$A$49,products!$B$2:$B$49,,0)</f>
        <v>Exc</v>
      </c>
      <c r="J675" t="str">
        <f>_xlfn.XLOOKUP(D675,products!$A$2:$A$49,products!$C$2:$C$49,,0)</f>
        <v>M</v>
      </c>
      <c r="K675" s="4">
        <f>_xlfn.XLOOKUP(D675,products!A$1:A$49,products!$D$1:$D$49,,0)</f>
        <v>1</v>
      </c>
      <c r="L675">
        <f>_xlfn.XLOOKUP(D675,products!A$1:A$49,products!$E$1:$E$49,,0)</f>
        <v>13.75</v>
      </c>
      <c r="M675">
        <f t="shared" si="30"/>
        <v>82.5</v>
      </c>
      <c r="N675" t="str">
        <f t="shared" si="31"/>
        <v>Excelsa</v>
      </c>
      <c r="O675" t="str">
        <f t="shared" si="32"/>
        <v>Medium</v>
      </c>
      <c r="P675" t="str">
        <f>_xlfn.XLOOKUP(C675,customers!$A$2:$A$1001,customers!$I$2:$I$1001,,0)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_xlfn.XLOOKUP(D676,products!$A$2:$A$49,products!$B$2:$B$49,,0)</f>
        <v>Ara</v>
      </c>
      <c r="J676" t="str">
        <f>_xlfn.XLOOKUP(D676,products!$A$2:$A$49,products!$C$2:$C$49,,0)</f>
        <v>L</v>
      </c>
      <c r="K676" s="4">
        <f>_xlfn.XLOOKUP(D676,products!A$1:A$49,products!$D$1:$D$49,,0)</f>
        <v>2.5</v>
      </c>
      <c r="L676">
        <f>_xlfn.XLOOKUP(D676,products!A$1:A$49,products!$E$1:$E$49,,0)</f>
        <v>29.784999999999997</v>
      </c>
      <c r="M676">
        <f t="shared" si="30"/>
        <v>178.70999999999998</v>
      </c>
      <c r="N676" t="str">
        <f t="shared" si="31"/>
        <v>Arabica</v>
      </c>
      <c r="O676" t="str">
        <f t="shared" si="32"/>
        <v>Light</v>
      </c>
      <c r="P676" t="str">
        <f>_xlfn.XLOOKUP(C676,customers!$A$2:$A$1001,customers!$I$2:$I$1001,,0)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_xlfn.XLOOKUP(D677,products!$A$2:$A$49,products!$B$2:$B$49,,0)</f>
        <v>Lib</v>
      </c>
      <c r="J677" t="str">
        <f>_xlfn.XLOOKUP(D677,products!$A$2:$A$49,products!$C$2:$C$49,,0)</f>
        <v>D</v>
      </c>
      <c r="K677" s="4">
        <f>_xlfn.XLOOKUP(D677,products!A$1:A$49,products!$D$1:$D$49,,0)</f>
        <v>2.5</v>
      </c>
      <c r="L677">
        <f>_xlfn.XLOOKUP(D677,products!A$1:A$49,products!$E$1:$E$49,,0)</f>
        <v>29.784999999999997</v>
      </c>
      <c r="M677">
        <f t="shared" si="30"/>
        <v>119.13999999999999</v>
      </c>
      <c r="N677" t="str">
        <f t="shared" si="31"/>
        <v>Liberica</v>
      </c>
      <c r="O677" t="str">
        <f t="shared" si="32"/>
        <v>Dark</v>
      </c>
      <c r="P677" t="str">
        <f>_xlfn.XLOOKUP(C677,customers!$A$2:$A$1001,customers!$I$2:$I$1001,,0)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_xlfn.XLOOKUP(D678,products!$A$2:$A$49,products!$B$2:$B$49,,0)</f>
        <v>Lib</v>
      </c>
      <c r="J678" t="str">
        <f>_xlfn.XLOOKUP(D678,products!$A$2:$A$49,products!$C$2:$C$49,,0)</f>
        <v>L</v>
      </c>
      <c r="K678" s="4">
        <f>_xlfn.XLOOKUP(D678,products!A$1:A$49,products!$D$1:$D$49,,0)</f>
        <v>0.5</v>
      </c>
      <c r="L678">
        <f>_xlfn.XLOOKUP(D678,products!A$1:A$49,products!$E$1:$E$49,,0)</f>
        <v>9.51</v>
      </c>
      <c r="M678">
        <f t="shared" si="30"/>
        <v>47.55</v>
      </c>
      <c r="N678" t="str">
        <f t="shared" si="31"/>
        <v>Liberica</v>
      </c>
      <c r="O678" t="str">
        <f t="shared" si="32"/>
        <v>Light</v>
      </c>
      <c r="P678" t="str">
        <f>_xlfn.XLOOKUP(C678,customers!$A$2:$A$1001,customers!$I$2:$I$1001,,0)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_xlfn.XLOOKUP(D679,products!$A$2:$A$49,products!$B$2:$B$49,,0)</f>
        <v>Lib</v>
      </c>
      <c r="J679" t="str">
        <f>_xlfn.XLOOKUP(D679,products!$A$2:$A$49,products!$C$2:$C$49,,0)</f>
        <v>M</v>
      </c>
      <c r="K679" s="4">
        <f>_xlfn.XLOOKUP(D679,products!A$1:A$49,products!$D$1:$D$49,,0)</f>
        <v>0.5</v>
      </c>
      <c r="L679">
        <f>_xlfn.XLOOKUP(D679,products!A$1:A$49,products!$E$1:$E$49,,0)</f>
        <v>8.73</v>
      </c>
      <c r="M679">
        <f t="shared" si="30"/>
        <v>43.650000000000006</v>
      </c>
      <c r="N679" t="str">
        <f t="shared" si="31"/>
        <v>Liberica</v>
      </c>
      <c r="O679" t="str">
        <f t="shared" si="32"/>
        <v>Medium</v>
      </c>
      <c r="P679" t="str">
        <f>_xlfn.XLOOKUP(C679,customers!$A$2:$A$1001,customers!$I$2:$I$1001,,0)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_xlfn.XLOOKUP(D680,products!$A$2:$A$49,products!$B$2:$B$49,,0)</f>
        <v>Ara</v>
      </c>
      <c r="J680" t="str">
        <f>_xlfn.XLOOKUP(D680,products!$A$2:$A$49,products!$C$2:$C$49,,0)</f>
        <v>L</v>
      </c>
      <c r="K680" s="4">
        <f>_xlfn.XLOOKUP(D680,products!A$1:A$49,products!$D$1:$D$49,,0)</f>
        <v>2.5</v>
      </c>
      <c r="L680">
        <f>_xlfn.XLOOKUP(D680,products!A$1:A$49,products!$E$1:$E$49,,0)</f>
        <v>29.784999999999997</v>
      </c>
      <c r="M680">
        <f t="shared" si="30"/>
        <v>178.70999999999998</v>
      </c>
      <c r="N680" t="str">
        <f t="shared" si="31"/>
        <v>Arabica</v>
      </c>
      <c r="O680" t="str">
        <f t="shared" si="32"/>
        <v>Light</v>
      </c>
      <c r="P680" t="str">
        <f>_xlfn.XLOOKUP(C680,customers!$A$2:$A$1001,customers!$I$2:$I$1001,,0)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_xlfn.XLOOKUP(D681,products!$A$2:$A$49,products!$B$2:$B$49,,0)</f>
        <v>Rob</v>
      </c>
      <c r="J681" t="str">
        <f>_xlfn.XLOOKUP(D681,products!$A$2:$A$49,products!$C$2:$C$49,,0)</f>
        <v>L</v>
      </c>
      <c r="K681" s="4">
        <f>_xlfn.XLOOKUP(D681,products!A$1:A$49,products!$D$1:$D$49,,0)</f>
        <v>2.5</v>
      </c>
      <c r="L681">
        <f>_xlfn.XLOOKUP(D681,products!A$1:A$49,products!$E$1:$E$49,,0)</f>
        <v>27.484999999999996</v>
      </c>
      <c r="M681">
        <f t="shared" si="30"/>
        <v>27.484999999999996</v>
      </c>
      <c r="N681" t="str">
        <f t="shared" si="31"/>
        <v>Robusta</v>
      </c>
      <c r="O681" t="str">
        <f t="shared" si="32"/>
        <v>Light</v>
      </c>
      <c r="P681" t="str">
        <f>_xlfn.XLOOKUP(C681,customers!$A$2:$A$1001,customers!$I$2:$I$1001,,0)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_xlfn.XLOOKUP(D682,products!$A$2:$A$49,products!$B$2:$B$49,,0)</f>
        <v>Ara</v>
      </c>
      <c r="J682" t="str">
        <f>_xlfn.XLOOKUP(D682,products!$A$2:$A$49,products!$C$2:$C$49,,0)</f>
        <v>M</v>
      </c>
      <c r="K682" s="4">
        <f>_xlfn.XLOOKUP(D682,products!A$1:A$49,products!$D$1:$D$49,,0)</f>
        <v>1</v>
      </c>
      <c r="L682">
        <f>_xlfn.XLOOKUP(D682,products!A$1:A$49,products!$E$1:$E$49,,0)</f>
        <v>11.25</v>
      </c>
      <c r="M682">
        <f t="shared" si="30"/>
        <v>56.25</v>
      </c>
      <c r="N682" t="str">
        <f t="shared" si="31"/>
        <v>Arabica</v>
      </c>
      <c r="O682" t="str">
        <f t="shared" si="32"/>
        <v>Medium</v>
      </c>
      <c r="P682" t="str">
        <f>_xlfn.XLOOKUP(C682,customers!$A$2:$A$1001,customers!$I$2:$I$1001,,0)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_xlfn.XLOOKUP(D683,products!$A$2:$A$49,products!$B$2:$B$49,,0)</f>
        <v>Lib</v>
      </c>
      <c r="J683" t="str">
        <f>_xlfn.XLOOKUP(D683,products!$A$2:$A$49,products!$C$2:$C$49,,0)</f>
        <v>L</v>
      </c>
      <c r="K683" s="4">
        <f>_xlfn.XLOOKUP(D683,products!A$1:A$49,products!$D$1:$D$49,,0)</f>
        <v>0.2</v>
      </c>
      <c r="L683">
        <f>_xlfn.XLOOKUP(D683,products!A$1:A$49,products!$E$1:$E$49,,0)</f>
        <v>4.7549999999999999</v>
      </c>
      <c r="M683">
        <f t="shared" si="30"/>
        <v>9.51</v>
      </c>
      <c r="N683" t="str">
        <f t="shared" si="31"/>
        <v>Liberica</v>
      </c>
      <c r="O683" t="str">
        <f t="shared" si="32"/>
        <v>Light</v>
      </c>
      <c r="P683" t="str">
        <f>_xlfn.XLOOKUP(C683,customers!$A$2:$A$1001,customers!$I$2:$I$1001,,0)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_xlfn.XLOOKUP(D684,products!$A$2:$A$49,products!$B$2:$B$49,,0)</f>
        <v>Exc</v>
      </c>
      <c r="J684" t="str">
        <f>_xlfn.XLOOKUP(D684,products!$A$2:$A$49,products!$C$2:$C$49,,0)</f>
        <v>M</v>
      </c>
      <c r="K684" s="4">
        <f>_xlfn.XLOOKUP(D684,products!A$1:A$49,products!$D$1:$D$49,,0)</f>
        <v>0.2</v>
      </c>
      <c r="L684">
        <f>_xlfn.XLOOKUP(D684,products!A$1:A$49,products!$E$1:$E$49,,0)</f>
        <v>4.125</v>
      </c>
      <c r="M684">
        <f t="shared" si="30"/>
        <v>8.25</v>
      </c>
      <c r="N684" t="str">
        <f t="shared" si="31"/>
        <v>Excelsa</v>
      </c>
      <c r="O684" t="str">
        <f t="shared" si="32"/>
        <v>Medium</v>
      </c>
      <c r="P684" t="str">
        <f>_xlfn.XLOOKUP(C684,customers!$A$2:$A$1001,customers!$I$2:$I$1001,,0)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_xlfn.XLOOKUP(D685,products!$A$2:$A$49,products!$B$2:$B$49,,0)</f>
        <v>Lib</v>
      </c>
      <c r="J685" t="str">
        <f>_xlfn.XLOOKUP(D685,products!$A$2:$A$49,products!$C$2:$C$49,,0)</f>
        <v>D</v>
      </c>
      <c r="K685" s="4">
        <f>_xlfn.XLOOKUP(D685,products!A$1:A$49,products!$D$1:$D$49,,0)</f>
        <v>0.5</v>
      </c>
      <c r="L685">
        <f>_xlfn.XLOOKUP(D685,products!A$1:A$49,products!$E$1:$E$49,,0)</f>
        <v>7.77</v>
      </c>
      <c r="M685">
        <f t="shared" si="30"/>
        <v>46.62</v>
      </c>
      <c r="N685" t="str">
        <f t="shared" si="31"/>
        <v>Liberica</v>
      </c>
      <c r="O685" t="str">
        <f t="shared" si="32"/>
        <v>Dark</v>
      </c>
      <c r="P685" t="str">
        <f>_xlfn.XLOOKUP(C685,customers!$A$2:$A$1001,customers!$I$2:$I$1001,,0)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_xlfn.XLOOKUP(D686,products!$A$2:$A$49,products!$B$2:$B$49,,0)</f>
        <v>Rob</v>
      </c>
      <c r="J686" t="str">
        <f>_xlfn.XLOOKUP(D686,products!$A$2:$A$49,products!$C$2:$C$49,,0)</f>
        <v>L</v>
      </c>
      <c r="K686" s="4">
        <f>_xlfn.XLOOKUP(D686,products!A$1:A$49,products!$D$1:$D$49,,0)</f>
        <v>1</v>
      </c>
      <c r="L686">
        <f>_xlfn.XLOOKUP(D686,products!A$1:A$49,products!$E$1:$E$49,,0)</f>
        <v>11.95</v>
      </c>
      <c r="M686">
        <f t="shared" si="30"/>
        <v>71.699999999999989</v>
      </c>
      <c r="N686" t="str">
        <f t="shared" si="31"/>
        <v>Robusta</v>
      </c>
      <c r="O686" t="str">
        <f t="shared" si="32"/>
        <v>Light</v>
      </c>
      <c r="P686" t="str">
        <f>_xlfn.XLOOKUP(C686,customers!$A$2:$A$1001,customers!$I$2:$I$1001,,0)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_xlfn.XLOOKUP(D687,products!$A$2:$A$49,products!$B$2:$B$49,,0)</f>
        <v>Lib</v>
      </c>
      <c r="J687" t="str">
        <f>_xlfn.XLOOKUP(D687,products!$A$2:$A$49,products!$C$2:$C$49,,0)</f>
        <v>L</v>
      </c>
      <c r="K687" s="4">
        <f>_xlfn.XLOOKUP(D687,products!A$1:A$49,products!$D$1:$D$49,,0)</f>
        <v>2.5</v>
      </c>
      <c r="L687">
        <f>_xlfn.XLOOKUP(D687,products!A$1:A$49,products!$E$1:$E$49,,0)</f>
        <v>36.454999999999998</v>
      </c>
      <c r="M687">
        <f t="shared" si="30"/>
        <v>72.91</v>
      </c>
      <c r="N687" t="str">
        <f t="shared" si="31"/>
        <v>Liberica</v>
      </c>
      <c r="O687" t="str">
        <f t="shared" si="32"/>
        <v>Light</v>
      </c>
      <c r="P687" t="str">
        <f>_xlfn.XLOOKUP(C687,customers!$A$2:$A$1001,customers!$I$2:$I$1001,,0)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_xlfn.XLOOKUP(D688,products!$A$2:$A$49,products!$B$2:$B$49,,0)</f>
        <v>Rob</v>
      </c>
      <c r="J688" t="str">
        <f>_xlfn.XLOOKUP(D688,products!$A$2:$A$49,products!$C$2:$C$49,,0)</f>
        <v>D</v>
      </c>
      <c r="K688" s="4">
        <f>_xlfn.XLOOKUP(D688,products!A$1:A$49,products!$D$1:$D$49,,0)</f>
        <v>0.2</v>
      </c>
      <c r="L688">
        <f>_xlfn.XLOOKUP(D688,products!A$1:A$49,products!$E$1:$E$49,,0)</f>
        <v>2.6849999999999996</v>
      </c>
      <c r="M688">
        <f t="shared" si="30"/>
        <v>8.0549999999999997</v>
      </c>
      <c r="N688" t="str">
        <f t="shared" si="31"/>
        <v>Robusta</v>
      </c>
      <c r="O688" t="str">
        <f t="shared" si="32"/>
        <v>Dark</v>
      </c>
      <c r="P688" t="str">
        <f>_xlfn.XLOOKUP(C688,customers!$A$2:$A$1001,customers!$I$2:$I$1001,,0)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_xlfn.XLOOKUP(D689,products!$A$2:$A$49,products!$B$2:$B$49,,0)</f>
        <v>Exc</v>
      </c>
      <c r="J689" t="str">
        <f>_xlfn.XLOOKUP(D689,products!$A$2:$A$49,products!$C$2:$C$49,,0)</f>
        <v>M</v>
      </c>
      <c r="K689" s="4">
        <f>_xlfn.XLOOKUP(D689,products!A$1:A$49,products!$D$1:$D$49,,0)</f>
        <v>0.5</v>
      </c>
      <c r="L689">
        <f>_xlfn.XLOOKUP(D689,products!A$1:A$49,products!$E$1:$E$49,,0)</f>
        <v>8.25</v>
      </c>
      <c r="M689">
        <f t="shared" si="30"/>
        <v>16.5</v>
      </c>
      <c r="N689" t="str">
        <f t="shared" si="31"/>
        <v>Excelsa</v>
      </c>
      <c r="O689" t="str">
        <f t="shared" si="32"/>
        <v>Medium</v>
      </c>
      <c r="P689" t="str">
        <f>_xlfn.XLOOKUP(C689,customers!$A$2:$A$1001,customers!$I$2:$I$1001,,0)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_xlfn.XLOOKUP(D690,products!$A$2:$A$49,products!$B$2:$B$49,,0)</f>
        <v>Ara</v>
      </c>
      <c r="J690" t="str">
        <f>_xlfn.XLOOKUP(D690,products!$A$2:$A$49,products!$C$2:$C$49,,0)</f>
        <v>L</v>
      </c>
      <c r="K690" s="4">
        <f>_xlfn.XLOOKUP(D690,products!A$1:A$49,products!$D$1:$D$49,,0)</f>
        <v>1</v>
      </c>
      <c r="L690">
        <f>_xlfn.XLOOKUP(D690,products!A$1:A$49,products!$E$1:$E$49,,0)</f>
        <v>12.95</v>
      </c>
      <c r="M690">
        <f t="shared" si="30"/>
        <v>64.75</v>
      </c>
      <c r="N690" t="str">
        <f t="shared" si="31"/>
        <v>Arabica</v>
      </c>
      <c r="O690" t="str">
        <f t="shared" si="32"/>
        <v>Light</v>
      </c>
      <c r="P690" t="str">
        <f>_xlfn.XLOOKUP(C690,customers!$A$2:$A$1001,customers!$I$2:$I$1001,,0)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_xlfn.XLOOKUP(D691,products!$A$2:$A$49,products!$B$2:$B$49,,0)</f>
        <v>Ara</v>
      </c>
      <c r="J691" t="str">
        <f>_xlfn.XLOOKUP(D691,products!$A$2:$A$49,products!$C$2:$C$49,,0)</f>
        <v>M</v>
      </c>
      <c r="K691" s="4">
        <f>_xlfn.XLOOKUP(D691,products!A$1:A$49,products!$D$1:$D$49,,0)</f>
        <v>0.5</v>
      </c>
      <c r="L691">
        <f>_xlfn.XLOOKUP(D691,products!A$1:A$49,products!$E$1:$E$49,,0)</f>
        <v>6.75</v>
      </c>
      <c r="M691">
        <f t="shared" si="30"/>
        <v>33.75</v>
      </c>
      <c r="N691" t="str">
        <f t="shared" si="31"/>
        <v>Arabica</v>
      </c>
      <c r="O691" t="str">
        <f t="shared" si="32"/>
        <v>Medium</v>
      </c>
      <c r="P691" t="str">
        <f>_xlfn.XLOOKUP(C691,customers!$A$2:$A$1001,customers!$I$2:$I$1001,,0)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_xlfn.XLOOKUP(D692,products!$A$2:$A$49,products!$B$2:$B$49,,0)</f>
        <v>Lib</v>
      </c>
      <c r="J692" t="str">
        <f>_xlfn.XLOOKUP(D692,products!$A$2:$A$49,products!$C$2:$C$49,,0)</f>
        <v>D</v>
      </c>
      <c r="K692" s="4">
        <f>_xlfn.XLOOKUP(D692,products!A$1:A$49,products!$D$1:$D$49,,0)</f>
        <v>2.5</v>
      </c>
      <c r="L692">
        <f>_xlfn.XLOOKUP(D692,products!A$1:A$49,products!$E$1:$E$49,,0)</f>
        <v>29.784999999999997</v>
      </c>
      <c r="M692">
        <f t="shared" si="30"/>
        <v>178.70999999999998</v>
      </c>
      <c r="N692" t="str">
        <f t="shared" si="31"/>
        <v>Liberica</v>
      </c>
      <c r="O692" t="str">
        <f t="shared" si="32"/>
        <v>Dark</v>
      </c>
      <c r="P692" t="str">
        <f>_xlfn.XLOOKUP(C692,customers!$A$2:$A$1001,customers!$I$2:$I$1001,,0)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_xlfn.XLOOKUP(D693,products!$A$2:$A$49,products!$B$2:$B$49,,0)</f>
        <v>Ara</v>
      </c>
      <c r="J693" t="str">
        <f>_xlfn.XLOOKUP(D693,products!$A$2:$A$49,products!$C$2:$C$49,,0)</f>
        <v>M</v>
      </c>
      <c r="K693" s="4">
        <f>_xlfn.XLOOKUP(D693,products!A$1:A$49,products!$D$1:$D$49,,0)</f>
        <v>1</v>
      </c>
      <c r="L693">
        <f>_xlfn.XLOOKUP(D693,products!A$1:A$49,products!$E$1:$E$49,,0)</f>
        <v>11.25</v>
      </c>
      <c r="M693">
        <f t="shared" si="30"/>
        <v>22.5</v>
      </c>
      <c r="N693" t="str">
        <f t="shared" si="31"/>
        <v>Arabica</v>
      </c>
      <c r="O693" t="str">
        <f t="shared" si="32"/>
        <v>Medium</v>
      </c>
      <c r="P693" t="str">
        <f>_xlfn.XLOOKUP(C693,customers!$A$2:$A$1001,customers!$I$2:$I$1001,,0)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_xlfn.XLOOKUP(D694,products!$A$2:$A$49,products!$B$2:$B$49,,0)</f>
        <v>Lib</v>
      </c>
      <c r="J694" t="str">
        <f>_xlfn.XLOOKUP(D694,products!$A$2:$A$49,products!$C$2:$C$49,,0)</f>
        <v>D</v>
      </c>
      <c r="K694" s="4">
        <f>_xlfn.XLOOKUP(D694,products!A$1:A$49,products!$D$1:$D$49,,0)</f>
        <v>1</v>
      </c>
      <c r="L694">
        <f>_xlfn.XLOOKUP(D694,products!A$1:A$49,products!$E$1:$E$49,,0)</f>
        <v>12.95</v>
      </c>
      <c r="M694">
        <f t="shared" si="30"/>
        <v>12.95</v>
      </c>
      <c r="N694" t="str">
        <f t="shared" si="31"/>
        <v>Liberica</v>
      </c>
      <c r="O694" t="str">
        <f t="shared" si="32"/>
        <v>Dark</v>
      </c>
      <c r="P694" t="str">
        <f>_xlfn.XLOOKUP(C694,customers!$A$2:$A$1001,customers!$I$2:$I$1001,,0)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_xlfn.XLOOKUP(D695,products!$A$2:$A$49,products!$B$2:$B$49,,0)</f>
        <v>Ara</v>
      </c>
      <c r="J695" t="str">
        <f>_xlfn.XLOOKUP(D695,products!$A$2:$A$49,products!$C$2:$C$49,,0)</f>
        <v>M</v>
      </c>
      <c r="K695" s="4">
        <f>_xlfn.XLOOKUP(D695,products!A$1:A$49,products!$D$1:$D$49,,0)</f>
        <v>2.5</v>
      </c>
      <c r="L695">
        <f>_xlfn.XLOOKUP(D695,products!A$1:A$49,products!$E$1:$E$49,,0)</f>
        <v>25.874999999999996</v>
      </c>
      <c r="M695">
        <f t="shared" si="30"/>
        <v>51.749999999999993</v>
      </c>
      <c r="N695" t="str">
        <f t="shared" si="31"/>
        <v>Arabica</v>
      </c>
      <c r="O695" t="str">
        <f t="shared" si="32"/>
        <v>Medium</v>
      </c>
      <c r="P695" t="str">
        <f>_xlfn.XLOOKUP(C695,customers!$A$2:$A$1001,customers!$I$2:$I$1001,,0)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_xlfn.XLOOKUP(D696,products!$A$2:$A$49,products!$B$2:$B$49,,0)</f>
        <v>Exc</v>
      </c>
      <c r="J696" t="str">
        <f>_xlfn.XLOOKUP(D696,products!$A$2:$A$49,products!$C$2:$C$49,,0)</f>
        <v>D</v>
      </c>
      <c r="K696" s="4">
        <f>_xlfn.XLOOKUP(D696,products!A$1:A$49,products!$D$1:$D$49,,0)</f>
        <v>0.5</v>
      </c>
      <c r="L696">
        <f>_xlfn.XLOOKUP(D696,products!A$1:A$49,products!$E$1:$E$49,,0)</f>
        <v>7.29</v>
      </c>
      <c r="M696">
        <f t="shared" si="30"/>
        <v>36.450000000000003</v>
      </c>
      <c r="N696" t="str">
        <f t="shared" si="31"/>
        <v>Excelsa</v>
      </c>
      <c r="O696" t="str">
        <f t="shared" si="32"/>
        <v>Dark</v>
      </c>
      <c r="P696" t="str">
        <f>_xlfn.XLOOKUP(C696,customers!$A$2:$A$1001,customers!$I$2:$I$1001,,0)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_xlfn.XLOOKUP(D697,products!$A$2:$A$49,products!$B$2:$B$49,,0)</f>
        <v>Lib</v>
      </c>
      <c r="J697" t="str">
        <f>_xlfn.XLOOKUP(D697,products!$A$2:$A$49,products!$C$2:$C$49,,0)</f>
        <v>L</v>
      </c>
      <c r="K697" s="4">
        <f>_xlfn.XLOOKUP(D697,products!A$1:A$49,products!$D$1:$D$49,,0)</f>
        <v>2.5</v>
      </c>
      <c r="L697">
        <f>_xlfn.XLOOKUP(D697,products!A$1:A$49,products!$E$1:$E$49,,0)</f>
        <v>36.454999999999998</v>
      </c>
      <c r="M697">
        <f t="shared" si="30"/>
        <v>182.27499999999998</v>
      </c>
      <c r="N697" t="str">
        <f t="shared" si="31"/>
        <v>Liberica</v>
      </c>
      <c r="O697" t="str">
        <f t="shared" si="32"/>
        <v>Light</v>
      </c>
      <c r="P697" t="str">
        <f>_xlfn.XLOOKUP(C697,customers!$A$2:$A$1001,customers!$I$2:$I$1001,,0)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_xlfn.XLOOKUP(D698,products!$A$2:$A$49,products!$B$2:$B$49,,0)</f>
        <v>Lib</v>
      </c>
      <c r="J698" t="str">
        <f>_xlfn.XLOOKUP(D698,products!$A$2:$A$49,products!$C$2:$C$49,,0)</f>
        <v>D</v>
      </c>
      <c r="K698" s="4">
        <f>_xlfn.XLOOKUP(D698,products!A$1:A$49,products!$D$1:$D$49,,0)</f>
        <v>0.5</v>
      </c>
      <c r="L698">
        <f>_xlfn.XLOOKUP(D698,products!A$1:A$49,products!$E$1:$E$49,,0)</f>
        <v>7.77</v>
      </c>
      <c r="M698">
        <f t="shared" si="30"/>
        <v>31.08</v>
      </c>
      <c r="N698" t="str">
        <f t="shared" si="31"/>
        <v>Liberica</v>
      </c>
      <c r="O698" t="str">
        <f t="shared" si="32"/>
        <v>Dark</v>
      </c>
      <c r="P698" t="str">
        <f>_xlfn.XLOOKUP(C698,customers!$A$2:$A$1001,customers!$I$2:$I$1001,,0)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_xlfn.XLOOKUP(D699,products!$A$2:$A$49,products!$B$2:$B$49,,0)</f>
        <v>Ara</v>
      </c>
      <c r="J699" t="str">
        <f>_xlfn.XLOOKUP(D699,products!$A$2:$A$49,products!$C$2:$C$49,,0)</f>
        <v>M</v>
      </c>
      <c r="K699" s="4">
        <f>_xlfn.XLOOKUP(D699,products!A$1:A$49,products!$D$1:$D$49,,0)</f>
        <v>0.5</v>
      </c>
      <c r="L699">
        <f>_xlfn.XLOOKUP(D699,products!A$1:A$49,products!$E$1:$E$49,,0)</f>
        <v>6.75</v>
      </c>
      <c r="M699">
        <f t="shared" si="30"/>
        <v>20.25</v>
      </c>
      <c r="N699" t="str">
        <f t="shared" si="31"/>
        <v>Arabica</v>
      </c>
      <c r="O699" t="str">
        <f t="shared" si="32"/>
        <v>Medium</v>
      </c>
      <c r="P699" t="str">
        <f>_xlfn.XLOOKUP(C699,customers!$A$2:$A$1001,customers!$I$2:$I$1001,,0)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_xlfn.XLOOKUP(D700,products!$A$2:$A$49,products!$B$2:$B$49,,0)</f>
        <v>Lib</v>
      </c>
      <c r="J700" t="str">
        <f>_xlfn.XLOOKUP(D700,products!$A$2:$A$49,products!$C$2:$C$49,,0)</f>
        <v>D</v>
      </c>
      <c r="K700" s="4">
        <f>_xlfn.XLOOKUP(D700,products!A$1:A$49,products!$D$1:$D$49,,0)</f>
        <v>1</v>
      </c>
      <c r="L700">
        <f>_xlfn.XLOOKUP(D700,products!A$1:A$49,products!$E$1:$E$49,,0)</f>
        <v>12.95</v>
      </c>
      <c r="M700">
        <f t="shared" si="30"/>
        <v>25.9</v>
      </c>
      <c r="N700" t="str">
        <f t="shared" si="31"/>
        <v>Liberica</v>
      </c>
      <c r="O700" t="str">
        <f t="shared" si="32"/>
        <v>Dark</v>
      </c>
      <c r="P700" t="str">
        <f>_xlfn.XLOOKUP(C700,customers!$A$2:$A$1001,customers!$I$2:$I$1001,,0)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_xlfn.XLOOKUP(D701,products!$A$2:$A$49,products!$B$2:$B$49,,0)</f>
        <v>Ara</v>
      </c>
      <c r="J701" t="str">
        <f>_xlfn.XLOOKUP(D701,products!$A$2:$A$49,products!$C$2:$C$49,,0)</f>
        <v>D</v>
      </c>
      <c r="K701" s="4">
        <f>_xlfn.XLOOKUP(D701,products!A$1:A$49,products!$D$1:$D$49,,0)</f>
        <v>0.5</v>
      </c>
      <c r="L701">
        <f>_xlfn.XLOOKUP(D701,products!A$1:A$49,products!$E$1:$E$49,,0)</f>
        <v>5.97</v>
      </c>
      <c r="M701">
        <f t="shared" si="30"/>
        <v>23.88</v>
      </c>
      <c r="N701" t="str">
        <f t="shared" si="31"/>
        <v>Arabica</v>
      </c>
      <c r="O701" t="str">
        <f t="shared" si="32"/>
        <v>Dark</v>
      </c>
      <c r="P701" t="str">
        <f>_xlfn.XLOOKUP(C701,customers!$A$2:$A$1001,customers!$I$2:$I$1001,,0)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_xlfn.XLOOKUP(D702,products!$A$2:$A$49,products!$B$2:$B$49,,0)</f>
        <v>Lib</v>
      </c>
      <c r="J702" t="str">
        <f>_xlfn.XLOOKUP(D702,products!$A$2:$A$49,products!$C$2:$C$49,,0)</f>
        <v>L</v>
      </c>
      <c r="K702" s="4">
        <f>_xlfn.XLOOKUP(D702,products!A$1:A$49,products!$D$1:$D$49,,0)</f>
        <v>0.5</v>
      </c>
      <c r="L702">
        <f>_xlfn.XLOOKUP(D702,products!A$1:A$49,products!$E$1:$E$49,,0)</f>
        <v>9.51</v>
      </c>
      <c r="M702">
        <f t="shared" si="30"/>
        <v>19.02</v>
      </c>
      <c r="N702" t="str">
        <f t="shared" si="31"/>
        <v>Liberica</v>
      </c>
      <c r="O702" t="str">
        <f t="shared" si="32"/>
        <v>Light</v>
      </c>
      <c r="P702" t="str">
        <f>_xlfn.XLOOKUP(C702,customers!$A$2:$A$1001,customers!$I$2:$I$1001,,0)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_xlfn.XLOOKUP(D703,products!$A$2:$A$49,products!$B$2:$B$49,,0)</f>
        <v>Ara</v>
      </c>
      <c r="J703" t="str">
        <f>_xlfn.XLOOKUP(D703,products!$A$2:$A$49,products!$C$2:$C$49,,0)</f>
        <v>D</v>
      </c>
      <c r="K703" s="4">
        <f>_xlfn.XLOOKUP(D703,products!A$1:A$49,products!$D$1:$D$49,,0)</f>
        <v>0.5</v>
      </c>
      <c r="L703">
        <f>_xlfn.XLOOKUP(D703,products!A$1:A$49,products!$E$1:$E$49,,0)</f>
        <v>5.97</v>
      </c>
      <c r="M703">
        <f t="shared" si="30"/>
        <v>29.849999999999998</v>
      </c>
      <c r="N703" t="str">
        <f t="shared" si="31"/>
        <v>Arabica</v>
      </c>
      <c r="O703" t="str">
        <f t="shared" si="32"/>
        <v>Dark</v>
      </c>
      <c r="P703" t="str">
        <f>_xlfn.XLOOKUP(C703,customers!$A$2:$A$1001,customers!$I$2:$I$1001,,0)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_xlfn.XLOOKUP(D704,products!$A$2:$A$49,products!$B$2:$B$49,,0)</f>
        <v>Ara</v>
      </c>
      <c r="J704" t="str">
        <f>_xlfn.XLOOKUP(D704,products!$A$2:$A$49,products!$C$2:$C$49,,0)</f>
        <v>L</v>
      </c>
      <c r="K704" s="4">
        <f>_xlfn.XLOOKUP(D704,products!A$1:A$49,products!$D$1:$D$49,,0)</f>
        <v>0.5</v>
      </c>
      <c r="L704">
        <f>_xlfn.XLOOKUP(D704,products!A$1:A$49,products!$E$1:$E$49,,0)</f>
        <v>7.77</v>
      </c>
      <c r="M704">
        <f t="shared" si="30"/>
        <v>7.77</v>
      </c>
      <c r="N704" t="str">
        <f t="shared" si="31"/>
        <v>Arabica</v>
      </c>
      <c r="O704" t="str">
        <f t="shared" si="32"/>
        <v>Light</v>
      </c>
      <c r="P704" t="str">
        <f>_xlfn.XLOOKUP(C704,customers!$A$2:$A$1001,customers!$I$2:$I$1001,,0)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_xlfn.XLOOKUP(D705,products!$A$2:$A$49,products!$B$2:$B$49,,0)</f>
        <v>Lib</v>
      </c>
      <c r="J705" t="str">
        <f>_xlfn.XLOOKUP(D705,products!$A$2:$A$49,products!$C$2:$C$49,,0)</f>
        <v>D</v>
      </c>
      <c r="K705" s="4">
        <f>_xlfn.XLOOKUP(D705,products!A$1:A$49,products!$D$1:$D$49,,0)</f>
        <v>2.5</v>
      </c>
      <c r="L705">
        <f>_xlfn.XLOOKUP(D705,products!A$1:A$49,products!$E$1:$E$49,,0)</f>
        <v>29.784999999999997</v>
      </c>
      <c r="M705">
        <f t="shared" si="30"/>
        <v>119.13999999999999</v>
      </c>
      <c r="N705" t="str">
        <f t="shared" si="31"/>
        <v>Liberica</v>
      </c>
      <c r="O705" t="str">
        <f t="shared" si="32"/>
        <v>Dark</v>
      </c>
      <c r="P705" t="str">
        <f>_xlfn.XLOOKUP(C705,customers!$A$2:$A$1001,customers!$I$2:$I$1001,,0)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_xlfn.XLOOKUP(D706,products!$A$2:$A$49,products!$B$2:$B$49,,0)</f>
        <v>Exc</v>
      </c>
      <c r="J706" t="str">
        <f>_xlfn.XLOOKUP(D706,products!$A$2:$A$49,products!$C$2:$C$49,,0)</f>
        <v>D</v>
      </c>
      <c r="K706" s="4">
        <f>_xlfn.XLOOKUP(D706,products!A$1:A$49,products!$D$1:$D$49,,0)</f>
        <v>0.2</v>
      </c>
      <c r="L706">
        <f>_xlfn.XLOOKUP(D706,products!A$1:A$49,products!$E$1:$E$49,,0)</f>
        <v>3.645</v>
      </c>
      <c r="M706">
        <f t="shared" si="30"/>
        <v>21.87</v>
      </c>
      <c r="N706" t="str">
        <f t="shared" si="31"/>
        <v>Excelsa</v>
      </c>
      <c r="O706" t="str">
        <f t="shared" si="32"/>
        <v>Dark</v>
      </c>
      <c r="P706" t="str">
        <f>_xlfn.XLOOKUP(C706,customers!$A$2:$A$1001,customers!$I$2:$I$1001,,0)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_xlfn.XLOOKUP(D707,products!$A$2:$A$49,products!$B$2:$B$49,,0)</f>
        <v>Exc</v>
      </c>
      <c r="J707" t="str">
        <f>_xlfn.XLOOKUP(D707,products!$A$2:$A$49,products!$C$2:$C$49,,0)</f>
        <v>L</v>
      </c>
      <c r="K707" s="4">
        <f>_xlfn.XLOOKUP(D707,products!A$1:A$49,products!$D$1:$D$49,,0)</f>
        <v>0.5</v>
      </c>
      <c r="L707">
        <f>_xlfn.XLOOKUP(D707,products!A$1:A$49,products!$E$1:$E$49,,0)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_xlfn.XLOOKUP(D708,products!$A$2:$A$49,products!$B$2:$B$49,,0)</f>
        <v>Exc</v>
      </c>
      <c r="J708" t="str">
        <f>_xlfn.XLOOKUP(D708,products!$A$2:$A$49,products!$C$2:$C$49,,0)</f>
        <v>M</v>
      </c>
      <c r="K708" s="4">
        <f>_xlfn.XLOOKUP(D708,products!A$1:A$49,products!$D$1:$D$49,,0)</f>
        <v>0.2</v>
      </c>
      <c r="L708">
        <f>_xlfn.XLOOKUP(D708,products!A$1:A$49,products!$E$1:$E$49,,0)</f>
        <v>4.125</v>
      </c>
      <c r="M708">
        <f t="shared" si="33"/>
        <v>12.375</v>
      </c>
      <c r="N708" t="str">
        <f t="shared" si="34"/>
        <v>Excelsa</v>
      </c>
      <c r="O708" t="str">
        <f t="shared" si="35"/>
        <v>Medium</v>
      </c>
      <c r="P708" t="str">
        <f>_xlfn.XLOOKUP(C708,customers!$A$2:$A$1001,customers!$I$2:$I$1001,,0)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_xlfn.XLOOKUP(D709,products!$A$2:$A$49,products!$B$2:$B$49,,0)</f>
        <v>Lib</v>
      </c>
      <c r="J709" t="str">
        <f>_xlfn.XLOOKUP(D709,products!$A$2:$A$49,products!$C$2:$C$49,,0)</f>
        <v>D</v>
      </c>
      <c r="K709" s="4">
        <f>_xlfn.XLOOKUP(D709,products!A$1:A$49,products!$D$1:$D$49,,0)</f>
        <v>1</v>
      </c>
      <c r="L709">
        <f>_xlfn.XLOOKUP(D709,products!A$1:A$49,products!$E$1:$E$49,,0)</f>
        <v>12.95</v>
      </c>
      <c r="M709">
        <f t="shared" si="33"/>
        <v>25.9</v>
      </c>
      <c r="N709" t="str">
        <f t="shared" si="34"/>
        <v>Liberica</v>
      </c>
      <c r="O709" t="str">
        <f t="shared" si="35"/>
        <v>Dark</v>
      </c>
      <c r="P709" t="str">
        <f>_xlfn.XLOOKUP(C709,customers!$A$2:$A$1001,customers!$I$2:$I$1001,,0)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_xlfn.XLOOKUP(D710,products!$A$2:$A$49,products!$B$2:$B$49,,0)</f>
        <v>Ara</v>
      </c>
      <c r="J710" t="str">
        <f>_xlfn.XLOOKUP(D710,products!$A$2:$A$49,products!$C$2:$C$49,,0)</f>
        <v>M</v>
      </c>
      <c r="K710" s="4">
        <f>_xlfn.XLOOKUP(D710,products!A$1:A$49,products!$D$1:$D$49,,0)</f>
        <v>0.5</v>
      </c>
      <c r="L710">
        <f>_xlfn.XLOOKUP(D710,products!A$1:A$49,products!$E$1:$E$49,,0)</f>
        <v>6.75</v>
      </c>
      <c r="M710">
        <f t="shared" si="33"/>
        <v>13.5</v>
      </c>
      <c r="N710" t="str">
        <f t="shared" si="34"/>
        <v>Arabica</v>
      </c>
      <c r="O710" t="str">
        <f t="shared" si="35"/>
        <v>Medium</v>
      </c>
      <c r="P710" t="str">
        <f>_xlfn.XLOOKUP(C710,customers!$A$2:$A$1001,customers!$I$2:$I$1001,,0)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_xlfn.XLOOKUP(D711,products!$A$2:$A$49,products!$B$2:$B$49,,0)</f>
        <v>Exc</v>
      </c>
      <c r="J711" t="str">
        <f>_xlfn.XLOOKUP(D711,products!$A$2:$A$49,products!$C$2:$C$49,,0)</f>
        <v>L</v>
      </c>
      <c r="K711" s="4">
        <f>_xlfn.XLOOKUP(D711,products!A$1:A$49,products!$D$1:$D$49,,0)</f>
        <v>0.5</v>
      </c>
      <c r="L711">
        <f>_xlfn.XLOOKUP(D711,products!A$1:A$49,products!$E$1:$E$49,,0)</f>
        <v>8.91</v>
      </c>
      <c r="M711">
        <f t="shared" si="33"/>
        <v>17.82</v>
      </c>
      <c r="N711" t="str">
        <f t="shared" si="34"/>
        <v>Excelsa</v>
      </c>
      <c r="O711" t="str">
        <f t="shared" si="35"/>
        <v>Light</v>
      </c>
      <c r="P711" t="str">
        <f>_xlfn.XLOOKUP(C711,customers!$A$2:$A$1001,customers!$I$2:$I$1001,,0)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_xlfn.XLOOKUP(D712,products!$A$2:$A$49,products!$B$2:$B$49,,0)</f>
        <v>Exc</v>
      </c>
      <c r="J712" t="str">
        <f>_xlfn.XLOOKUP(D712,products!$A$2:$A$49,products!$C$2:$C$49,,0)</f>
        <v>M</v>
      </c>
      <c r="K712" s="4">
        <f>_xlfn.XLOOKUP(D712,products!A$1:A$49,products!$D$1:$D$49,,0)</f>
        <v>0.5</v>
      </c>
      <c r="L712">
        <f>_xlfn.XLOOKUP(D712,products!A$1:A$49,products!$E$1:$E$49,,0)</f>
        <v>8.25</v>
      </c>
      <c r="M712">
        <f t="shared" si="33"/>
        <v>24.75</v>
      </c>
      <c r="N712" t="str">
        <f t="shared" si="34"/>
        <v>Excelsa</v>
      </c>
      <c r="O712" t="str">
        <f t="shared" si="35"/>
        <v>Medium</v>
      </c>
      <c r="P712" t="str">
        <f>_xlfn.XLOOKUP(C712,customers!$A$2:$A$1001,customers!$I$2:$I$1001,,0)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_xlfn.XLOOKUP(D713,products!$A$2:$A$49,products!$B$2:$B$49,,0)</f>
        <v>Rob</v>
      </c>
      <c r="J713" t="str">
        <f>_xlfn.XLOOKUP(D713,products!$A$2:$A$49,products!$C$2:$C$49,,0)</f>
        <v>M</v>
      </c>
      <c r="K713" s="4">
        <f>_xlfn.XLOOKUP(D713,products!A$1:A$49,products!$D$1:$D$49,,0)</f>
        <v>0.2</v>
      </c>
      <c r="L713">
        <f>_xlfn.XLOOKUP(D713,products!A$1:A$49,products!$E$1:$E$49,,0)</f>
        <v>2.9849999999999999</v>
      </c>
      <c r="M713">
        <f t="shared" si="33"/>
        <v>17.91</v>
      </c>
      <c r="N713" t="str">
        <f t="shared" si="34"/>
        <v>Robusta</v>
      </c>
      <c r="O713" t="str">
        <f t="shared" si="35"/>
        <v>Medium</v>
      </c>
      <c r="P713" t="str">
        <f>_xlfn.XLOOKUP(C713,customers!$A$2:$A$1001,customers!$I$2:$I$1001,,0)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_xlfn.XLOOKUP(D714,products!$A$2:$A$49,products!$B$2:$B$49,,0)</f>
        <v>Exc</v>
      </c>
      <c r="J714" t="str">
        <f>_xlfn.XLOOKUP(D714,products!$A$2:$A$49,products!$C$2:$C$49,,0)</f>
        <v>M</v>
      </c>
      <c r="K714" s="4">
        <f>_xlfn.XLOOKUP(D714,products!A$1:A$49,products!$D$1:$D$49,,0)</f>
        <v>0.5</v>
      </c>
      <c r="L714">
        <f>_xlfn.XLOOKUP(D714,products!A$1:A$49,products!$E$1:$E$49,,0)</f>
        <v>8.25</v>
      </c>
      <c r="M714">
        <f t="shared" si="33"/>
        <v>16.5</v>
      </c>
      <c r="N714" t="str">
        <f t="shared" si="34"/>
        <v>Excelsa</v>
      </c>
      <c r="O714" t="str">
        <f t="shared" si="35"/>
        <v>Medium</v>
      </c>
      <c r="P714" t="str">
        <f>_xlfn.XLOOKUP(C714,customers!$A$2:$A$1001,customers!$I$2:$I$1001,,0)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_xlfn.XLOOKUP(D715,products!$A$2:$A$49,products!$B$2:$B$49,,0)</f>
        <v>Rob</v>
      </c>
      <c r="J715" t="str">
        <f>_xlfn.XLOOKUP(D715,products!$A$2:$A$49,products!$C$2:$C$49,,0)</f>
        <v>M</v>
      </c>
      <c r="K715" s="4">
        <f>_xlfn.XLOOKUP(D715,products!A$1:A$49,products!$D$1:$D$49,,0)</f>
        <v>0.2</v>
      </c>
      <c r="L715">
        <f>_xlfn.XLOOKUP(D715,products!A$1:A$49,products!$E$1:$E$49,,0)</f>
        <v>2.9849999999999999</v>
      </c>
      <c r="M715">
        <f t="shared" si="33"/>
        <v>2.9849999999999999</v>
      </c>
      <c r="N715" t="str">
        <f t="shared" si="34"/>
        <v>Robusta</v>
      </c>
      <c r="O715" t="str">
        <f t="shared" si="35"/>
        <v>Medium</v>
      </c>
      <c r="P715" t="str">
        <f>_xlfn.XLOOKUP(C715,customers!$A$2:$A$1001,customers!$I$2:$I$1001,,0)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_xlfn.XLOOKUP(D716,products!$A$2:$A$49,products!$B$2:$B$49,,0)</f>
        <v>Exc</v>
      </c>
      <c r="J716" t="str">
        <f>_xlfn.XLOOKUP(D716,products!$A$2:$A$49,products!$C$2:$C$49,,0)</f>
        <v>D</v>
      </c>
      <c r="K716" s="4">
        <f>_xlfn.XLOOKUP(D716,products!A$1:A$49,products!$D$1:$D$49,,0)</f>
        <v>0.2</v>
      </c>
      <c r="L716">
        <f>_xlfn.XLOOKUP(D716,products!A$1:A$49,products!$E$1:$E$49,,0)</f>
        <v>3.645</v>
      </c>
      <c r="M716">
        <f t="shared" si="33"/>
        <v>14.58</v>
      </c>
      <c r="N716" t="str">
        <f t="shared" si="34"/>
        <v>Excelsa</v>
      </c>
      <c r="O716" t="str">
        <f t="shared" si="35"/>
        <v>Dark</v>
      </c>
      <c r="P716" t="str">
        <f>_xlfn.XLOOKUP(C716,customers!$A$2:$A$1001,customers!$I$2:$I$1001,,0)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_xlfn.XLOOKUP(D717,products!$A$2:$A$49,products!$B$2:$B$49,,0)</f>
        <v>Exc</v>
      </c>
      <c r="J717" t="str">
        <f>_xlfn.XLOOKUP(D717,products!$A$2:$A$49,products!$C$2:$C$49,,0)</f>
        <v>L</v>
      </c>
      <c r="K717" s="4">
        <f>_xlfn.XLOOKUP(D717,products!A$1:A$49,products!$D$1:$D$49,,0)</f>
        <v>1</v>
      </c>
      <c r="L717">
        <f>_xlfn.XLOOKUP(D717,products!A$1:A$49,products!$E$1:$E$49,,0)</f>
        <v>14.85</v>
      </c>
      <c r="M717">
        <f t="shared" si="33"/>
        <v>89.1</v>
      </c>
      <c r="N717" t="str">
        <f t="shared" si="34"/>
        <v>Excelsa</v>
      </c>
      <c r="O717" t="str">
        <f t="shared" si="35"/>
        <v>Light</v>
      </c>
      <c r="P717" t="str">
        <f>_xlfn.XLOOKUP(C717,customers!$A$2:$A$1001,customers!$I$2:$I$1001,,0)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_xlfn.XLOOKUP(D718,products!$A$2:$A$49,products!$B$2:$B$49,,0)</f>
        <v>Rob</v>
      </c>
      <c r="J718" t="str">
        <f>_xlfn.XLOOKUP(D718,products!$A$2:$A$49,products!$C$2:$C$49,,0)</f>
        <v>L</v>
      </c>
      <c r="K718" s="4">
        <f>_xlfn.XLOOKUP(D718,products!A$1:A$49,products!$D$1:$D$49,,0)</f>
        <v>1</v>
      </c>
      <c r="L718">
        <f>_xlfn.XLOOKUP(D718,products!A$1:A$49,products!$E$1:$E$49,,0)</f>
        <v>11.95</v>
      </c>
      <c r="M718">
        <f t="shared" si="33"/>
        <v>35.849999999999994</v>
      </c>
      <c r="N718" t="str">
        <f t="shared" si="34"/>
        <v>Robusta</v>
      </c>
      <c r="O718" t="str">
        <f t="shared" si="35"/>
        <v>Light</v>
      </c>
      <c r="P718" t="str">
        <f>_xlfn.XLOOKUP(C718,customers!$A$2:$A$1001,customers!$I$2:$I$1001,,0)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_xlfn.XLOOKUP(D719,products!$A$2:$A$49,products!$B$2:$B$49,,0)</f>
        <v>Ara</v>
      </c>
      <c r="J719" t="str">
        <f>_xlfn.XLOOKUP(D719,products!$A$2:$A$49,products!$C$2:$C$49,,0)</f>
        <v>D</v>
      </c>
      <c r="K719" s="4">
        <f>_xlfn.XLOOKUP(D719,products!A$1:A$49,products!$D$1:$D$49,,0)</f>
        <v>2.5</v>
      </c>
      <c r="L719">
        <f>_xlfn.XLOOKUP(D719,products!A$1:A$49,products!$E$1:$E$49,,0)</f>
        <v>22.884999999999998</v>
      </c>
      <c r="M719">
        <f t="shared" si="33"/>
        <v>68.655000000000001</v>
      </c>
      <c r="N719" t="str">
        <f t="shared" si="34"/>
        <v>Arabica</v>
      </c>
      <c r="O719" t="str">
        <f t="shared" si="35"/>
        <v>Dark</v>
      </c>
      <c r="P719" t="str">
        <f>_xlfn.XLOOKUP(C719,customers!$A$2:$A$1001,customers!$I$2:$I$1001,,0)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_xlfn.XLOOKUP(D720,products!$A$2:$A$49,products!$B$2:$B$49,,0)</f>
        <v>Lib</v>
      </c>
      <c r="J720" t="str">
        <f>_xlfn.XLOOKUP(D720,products!$A$2:$A$49,products!$C$2:$C$49,,0)</f>
        <v>D</v>
      </c>
      <c r="K720" s="4">
        <f>_xlfn.XLOOKUP(D720,products!A$1:A$49,products!$D$1:$D$49,,0)</f>
        <v>1</v>
      </c>
      <c r="L720">
        <f>_xlfn.XLOOKUP(D720,products!A$1:A$49,products!$E$1:$E$49,,0)</f>
        <v>12.95</v>
      </c>
      <c r="M720">
        <f t="shared" si="33"/>
        <v>38.849999999999994</v>
      </c>
      <c r="N720" t="str">
        <f t="shared" si="34"/>
        <v>Liberica</v>
      </c>
      <c r="O720" t="str">
        <f t="shared" si="35"/>
        <v>Dark</v>
      </c>
      <c r="P720" t="str">
        <f>_xlfn.XLOOKUP(C720,customers!$A$2:$A$1001,customers!$I$2:$I$1001,,0)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_xlfn.XLOOKUP(D721,products!$A$2:$A$49,products!$B$2:$B$49,,0)</f>
        <v>Lib</v>
      </c>
      <c r="J721" t="str">
        <f>_xlfn.XLOOKUP(D721,products!$A$2:$A$49,products!$C$2:$C$49,,0)</f>
        <v>L</v>
      </c>
      <c r="K721" s="4">
        <f>_xlfn.XLOOKUP(D721,products!A$1:A$49,products!$D$1:$D$49,,0)</f>
        <v>1</v>
      </c>
      <c r="L721">
        <f>_xlfn.XLOOKUP(D721,products!A$1:A$49,products!$E$1:$E$49,,0)</f>
        <v>15.85</v>
      </c>
      <c r="M721">
        <f t="shared" si="33"/>
        <v>79.25</v>
      </c>
      <c r="N721" t="str">
        <f t="shared" si="34"/>
        <v>Liberica</v>
      </c>
      <c r="O721" t="str">
        <f t="shared" si="35"/>
        <v>Light</v>
      </c>
      <c r="P721" t="str">
        <f>_xlfn.XLOOKUP(C721,customers!$A$2:$A$1001,customers!$I$2:$I$1001,,0)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_xlfn.XLOOKUP(D722,products!$A$2:$A$49,products!$B$2:$B$49,,0)</f>
        <v>Exc</v>
      </c>
      <c r="J722" t="str">
        <f>_xlfn.XLOOKUP(D722,products!$A$2:$A$49,products!$C$2:$C$49,,0)</f>
        <v>D</v>
      </c>
      <c r="K722" s="4">
        <f>_xlfn.XLOOKUP(D722,products!A$1:A$49,products!$D$1:$D$49,,0)</f>
        <v>0.5</v>
      </c>
      <c r="L722">
        <f>_xlfn.XLOOKUP(D722,products!A$1:A$49,products!$E$1:$E$49,,0)</f>
        <v>7.29</v>
      </c>
      <c r="M722">
        <f t="shared" si="33"/>
        <v>36.450000000000003</v>
      </c>
      <c r="N722" t="str">
        <f t="shared" si="34"/>
        <v>Excelsa</v>
      </c>
      <c r="O722" t="str">
        <f t="shared" si="35"/>
        <v>Dark</v>
      </c>
      <c r="P722" t="str">
        <f>_xlfn.XLOOKUP(C722,customers!$A$2:$A$1001,customers!$I$2:$I$1001,,0)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_xlfn.XLOOKUP(D723,products!$A$2:$A$49,products!$B$2:$B$49,,0)</f>
        <v>Rob</v>
      </c>
      <c r="J723" t="str">
        <f>_xlfn.XLOOKUP(D723,products!$A$2:$A$49,products!$C$2:$C$49,,0)</f>
        <v>M</v>
      </c>
      <c r="K723" s="4">
        <f>_xlfn.XLOOKUP(D723,products!A$1:A$49,products!$D$1:$D$49,,0)</f>
        <v>0.2</v>
      </c>
      <c r="L723">
        <f>_xlfn.XLOOKUP(D723,products!A$1:A$49,products!$E$1:$E$49,,0)</f>
        <v>2.9849999999999999</v>
      </c>
      <c r="M723">
        <f t="shared" si="33"/>
        <v>8.9550000000000001</v>
      </c>
      <c r="N723" t="str">
        <f t="shared" si="34"/>
        <v>Robusta</v>
      </c>
      <c r="O723" t="str">
        <f t="shared" si="35"/>
        <v>Medium</v>
      </c>
      <c r="P723" t="str">
        <f>_xlfn.XLOOKUP(C723,customers!$A$2:$A$1001,customers!$I$2:$I$1001,,0)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_xlfn.XLOOKUP(D724,products!$A$2:$A$49,products!$B$2:$B$49,,0)</f>
        <v>Exc</v>
      </c>
      <c r="J724" t="str">
        <f>_xlfn.XLOOKUP(D724,products!$A$2:$A$49,products!$C$2:$C$49,,0)</f>
        <v>D</v>
      </c>
      <c r="K724" s="4">
        <f>_xlfn.XLOOKUP(D724,products!A$1:A$49,products!$D$1:$D$49,,0)</f>
        <v>1</v>
      </c>
      <c r="L724">
        <f>_xlfn.XLOOKUP(D724,products!A$1:A$49,products!$E$1:$E$49,,0)</f>
        <v>12.15</v>
      </c>
      <c r="M724">
        <f t="shared" si="33"/>
        <v>24.3</v>
      </c>
      <c r="N724" t="str">
        <f t="shared" si="34"/>
        <v>Excelsa</v>
      </c>
      <c r="O724" t="str">
        <f t="shared" si="35"/>
        <v>Dark</v>
      </c>
      <c r="P724" t="str">
        <f>_xlfn.XLOOKUP(C724,customers!$A$2:$A$1001,customers!$I$2:$I$1001,,0)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_xlfn.XLOOKUP(D725,products!$A$2:$A$49,products!$B$2:$B$49,,0)</f>
        <v>Exc</v>
      </c>
      <c r="J725" t="str">
        <f>_xlfn.XLOOKUP(D725,products!$A$2:$A$49,products!$C$2:$C$49,,0)</f>
        <v>M</v>
      </c>
      <c r="K725" s="4">
        <f>_xlfn.XLOOKUP(D725,products!A$1:A$49,products!$D$1:$D$49,,0)</f>
        <v>2.5</v>
      </c>
      <c r="L725">
        <f>_xlfn.XLOOKUP(D725,products!A$1:A$49,products!$E$1:$E$49,,0)</f>
        <v>31.624999999999996</v>
      </c>
      <c r="M725">
        <f t="shared" si="33"/>
        <v>63.249999999999993</v>
      </c>
      <c r="N725" t="str">
        <f t="shared" si="34"/>
        <v>Excelsa</v>
      </c>
      <c r="O725" t="str">
        <f t="shared" si="35"/>
        <v>Medium</v>
      </c>
      <c r="P725" t="str">
        <f>_xlfn.XLOOKUP(C725,customers!$A$2:$A$1001,customers!$I$2:$I$1001,,0)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_xlfn.XLOOKUP(D726,products!$A$2:$A$49,products!$B$2:$B$49,,0)</f>
        <v>Ara</v>
      </c>
      <c r="J726" t="str">
        <f>_xlfn.XLOOKUP(D726,products!$A$2:$A$49,products!$C$2:$C$49,,0)</f>
        <v>M</v>
      </c>
      <c r="K726" s="4">
        <f>_xlfn.XLOOKUP(D726,products!A$1:A$49,products!$D$1:$D$49,,0)</f>
        <v>0.2</v>
      </c>
      <c r="L726">
        <f>_xlfn.XLOOKUP(D726,products!A$1:A$49,products!$E$1:$E$49,,0)</f>
        <v>3.375</v>
      </c>
      <c r="M726">
        <f t="shared" si="33"/>
        <v>6.75</v>
      </c>
      <c r="N726" t="str">
        <f t="shared" si="34"/>
        <v>Arabica</v>
      </c>
      <c r="O726" t="str">
        <f t="shared" si="35"/>
        <v>Medium</v>
      </c>
      <c r="P726" t="str">
        <f>_xlfn.XLOOKUP(C726,customers!$A$2:$A$1001,customers!$I$2:$I$1001,,0)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_xlfn.XLOOKUP(D727,products!$A$2:$A$49,products!$B$2:$B$49,,0)</f>
        <v>Ara</v>
      </c>
      <c r="J727" t="str">
        <f>_xlfn.XLOOKUP(D727,products!$A$2:$A$49,products!$C$2:$C$49,,0)</f>
        <v>L</v>
      </c>
      <c r="K727" s="4">
        <f>_xlfn.XLOOKUP(D727,products!A$1:A$49,products!$D$1:$D$49,,0)</f>
        <v>0.2</v>
      </c>
      <c r="L727">
        <f>_xlfn.XLOOKUP(D727,products!A$1:A$49,products!$E$1:$E$49,,0)</f>
        <v>3.8849999999999998</v>
      </c>
      <c r="M727">
        <f t="shared" si="33"/>
        <v>23.31</v>
      </c>
      <c r="N727" t="str">
        <f t="shared" si="34"/>
        <v>Arabica</v>
      </c>
      <c r="O727" t="str">
        <f t="shared" si="35"/>
        <v>Light</v>
      </c>
      <c r="P727" t="str">
        <f>_xlfn.XLOOKUP(C727,customers!$A$2:$A$1001,customers!$I$2:$I$1001,,0)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_xlfn.XLOOKUP(D728,products!$A$2:$A$49,products!$B$2:$B$49,,0)</f>
        <v>Lib</v>
      </c>
      <c r="J728" t="str">
        <f>_xlfn.XLOOKUP(D728,products!$A$2:$A$49,products!$C$2:$C$49,,0)</f>
        <v>L</v>
      </c>
      <c r="K728" s="4">
        <f>_xlfn.XLOOKUP(D728,products!A$1:A$49,products!$D$1:$D$49,,0)</f>
        <v>2.5</v>
      </c>
      <c r="L728">
        <f>_xlfn.XLOOKUP(D728,products!A$1:A$49,products!$E$1:$E$49,,0)</f>
        <v>36.454999999999998</v>
      </c>
      <c r="M728">
        <f t="shared" si="33"/>
        <v>145.82</v>
      </c>
      <c r="N728" t="str">
        <f t="shared" si="34"/>
        <v>Liberica</v>
      </c>
      <c r="O728" t="str">
        <f t="shared" si="35"/>
        <v>Light</v>
      </c>
      <c r="P728" t="str">
        <f>_xlfn.XLOOKUP(C728,customers!$A$2:$A$1001,customers!$I$2:$I$1001,,0)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_xlfn.XLOOKUP(D729,products!$A$2:$A$49,products!$B$2:$B$49,,0)</f>
        <v>Rob</v>
      </c>
      <c r="J729" t="str">
        <f>_xlfn.XLOOKUP(D729,products!$A$2:$A$49,products!$C$2:$C$49,,0)</f>
        <v>M</v>
      </c>
      <c r="K729" s="4">
        <f>_xlfn.XLOOKUP(D729,products!A$1:A$49,products!$D$1:$D$49,,0)</f>
        <v>0.5</v>
      </c>
      <c r="L729">
        <f>_xlfn.XLOOKUP(D729,products!A$1:A$49,products!$E$1:$E$49,,0)</f>
        <v>5.97</v>
      </c>
      <c r="M729">
        <f t="shared" si="33"/>
        <v>29.849999999999998</v>
      </c>
      <c r="N729" t="str">
        <f t="shared" si="34"/>
        <v>Robusta</v>
      </c>
      <c r="O729" t="str">
        <f t="shared" si="35"/>
        <v>Medium</v>
      </c>
      <c r="P729" t="str">
        <f>_xlfn.XLOOKUP(C729,customers!$A$2:$A$1001,customers!$I$2:$I$1001,,0)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_xlfn.XLOOKUP(D730,products!$A$2:$A$49,products!$B$2:$B$49,,0)</f>
        <v>Exc</v>
      </c>
      <c r="J730" t="str">
        <f>_xlfn.XLOOKUP(D730,products!$A$2:$A$49,products!$C$2:$C$49,,0)</f>
        <v>D</v>
      </c>
      <c r="K730" s="4">
        <f>_xlfn.XLOOKUP(D730,products!A$1:A$49,products!$D$1:$D$49,,0)</f>
        <v>0.5</v>
      </c>
      <c r="L730">
        <f>_xlfn.XLOOKUP(D730,products!A$1:A$49,products!$E$1:$E$49,,0)</f>
        <v>7.29</v>
      </c>
      <c r="M730">
        <f t="shared" si="33"/>
        <v>21.87</v>
      </c>
      <c r="N730" t="str">
        <f t="shared" si="34"/>
        <v>Excelsa</v>
      </c>
      <c r="O730" t="str">
        <f t="shared" si="35"/>
        <v>Dark</v>
      </c>
      <c r="P730" t="str">
        <f>_xlfn.XLOOKUP(C730,customers!$A$2:$A$1001,customers!$I$2:$I$1001,,0)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_xlfn.XLOOKUP(D731,products!$A$2:$A$49,products!$B$2:$B$49,,0)</f>
        <v>Lib</v>
      </c>
      <c r="J731" t="str">
        <f>_xlfn.XLOOKUP(D731,products!$A$2:$A$49,products!$C$2:$C$49,,0)</f>
        <v>M</v>
      </c>
      <c r="K731" s="4">
        <f>_xlfn.XLOOKUP(D731,products!A$1:A$49,products!$D$1:$D$49,,0)</f>
        <v>0.2</v>
      </c>
      <c r="L731">
        <f>_xlfn.XLOOKUP(D731,products!A$1:A$49,products!$E$1:$E$49,,0)</f>
        <v>4.3650000000000002</v>
      </c>
      <c r="M731">
        <f t="shared" si="33"/>
        <v>4.3650000000000002</v>
      </c>
      <c r="N731" t="str">
        <f t="shared" si="34"/>
        <v>Liberica</v>
      </c>
      <c r="O731" t="str">
        <f t="shared" si="35"/>
        <v>Medium</v>
      </c>
      <c r="P731" t="str">
        <f>_xlfn.XLOOKUP(C731,customers!$A$2:$A$1001,customers!$I$2:$I$1001,,0)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_xlfn.XLOOKUP(D732,products!$A$2:$A$49,products!$B$2:$B$49,,0)</f>
        <v>Lib</v>
      </c>
      <c r="J732" t="str">
        <f>_xlfn.XLOOKUP(D732,products!$A$2:$A$49,products!$C$2:$C$49,,0)</f>
        <v>L</v>
      </c>
      <c r="K732" s="4">
        <f>_xlfn.XLOOKUP(D732,products!A$1:A$49,products!$D$1:$D$49,,0)</f>
        <v>2.5</v>
      </c>
      <c r="L732">
        <f>_xlfn.XLOOKUP(D732,products!A$1:A$49,products!$E$1:$E$49,,0)</f>
        <v>36.454999999999998</v>
      </c>
      <c r="M732">
        <f t="shared" si="33"/>
        <v>36.454999999999998</v>
      </c>
      <c r="N732" t="str">
        <f t="shared" si="34"/>
        <v>Liberica</v>
      </c>
      <c r="O732" t="str">
        <f t="shared" si="35"/>
        <v>Light</v>
      </c>
      <c r="P732" t="str">
        <f>_xlfn.XLOOKUP(C732,customers!$A$2:$A$1001,customers!$I$2:$I$1001,,0)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_xlfn.XLOOKUP(D733,products!$A$2:$A$49,products!$B$2:$B$49,,0)</f>
        <v>Lib</v>
      </c>
      <c r="J733" t="str">
        <f>_xlfn.XLOOKUP(D733,products!$A$2:$A$49,products!$C$2:$C$49,,0)</f>
        <v>D</v>
      </c>
      <c r="K733" s="4">
        <f>_xlfn.XLOOKUP(D733,products!A$1:A$49,products!$D$1:$D$49,,0)</f>
        <v>0.2</v>
      </c>
      <c r="L733">
        <f>_xlfn.XLOOKUP(D733,products!A$1:A$49,products!$E$1:$E$49,,0)</f>
        <v>3.8849999999999998</v>
      </c>
      <c r="M733">
        <f t="shared" si="33"/>
        <v>15.54</v>
      </c>
      <c r="N733" t="str">
        <f t="shared" si="34"/>
        <v>Liberica</v>
      </c>
      <c r="O733" t="str">
        <f t="shared" si="35"/>
        <v>Dark</v>
      </c>
      <c r="P733" t="str">
        <f>_xlfn.XLOOKUP(C733,customers!$A$2:$A$1001,customers!$I$2:$I$1001,,0)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_xlfn.XLOOKUP(D734,products!$A$2:$A$49,products!$B$2:$B$49,,0)</f>
        <v>Exc</v>
      </c>
      <c r="J734" t="str">
        <f>_xlfn.XLOOKUP(D734,products!$A$2:$A$49,products!$C$2:$C$49,,0)</f>
        <v>L</v>
      </c>
      <c r="K734" s="4">
        <f>_xlfn.XLOOKUP(D734,products!A$1:A$49,products!$D$1:$D$49,,0)</f>
        <v>0.2</v>
      </c>
      <c r="L734">
        <f>_xlfn.XLOOKUP(D734,products!A$1:A$49,products!$E$1:$E$49,,0)</f>
        <v>4.4550000000000001</v>
      </c>
      <c r="M734">
        <f t="shared" si="33"/>
        <v>8.91</v>
      </c>
      <c r="N734" t="str">
        <f t="shared" si="34"/>
        <v>Excelsa</v>
      </c>
      <c r="O734" t="str">
        <f t="shared" si="35"/>
        <v>Light</v>
      </c>
      <c r="P734" t="str">
        <f>_xlfn.XLOOKUP(C734,customers!$A$2:$A$1001,customers!$I$2:$I$1001,,0)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_xlfn.XLOOKUP(D735,products!$A$2:$A$49,products!$B$2:$B$49,,0)</f>
        <v>Lib</v>
      </c>
      <c r="J735" t="str">
        <f>_xlfn.XLOOKUP(D735,products!$A$2:$A$49,products!$C$2:$C$49,,0)</f>
        <v>M</v>
      </c>
      <c r="K735" s="4">
        <f>_xlfn.XLOOKUP(D735,products!A$1:A$49,products!$D$1:$D$49,,0)</f>
        <v>2.5</v>
      </c>
      <c r="L735">
        <f>_xlfn.XLOOKUP(D735,products!A$1:A$49,products!$E$1:$E$49,,0)</f>
        <v>33.464999999999996</v>
      </c>
      <c r="M735">
        <f t="shared" si="33"/>
        <v>100.39499999999998</v>
      </c>
      <c r="N735" t="str">
        <f t="shared" si="34"/>
        <v>Liberica</v>
      </c>
      <c r="O735" t="str">
        <f t="shared" si="35"/>
        <v>Medium</v>
      </c>
      <c r="P735" t="str">
        <f>_xlfn.XLOOKUP(C735,customers!$A$2:$A$1001,customers!$I$2:$I$1001,,0)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_xlfn.XLOOKUP(D736,products!$A$2:$A$49,products!$B$2:$B$49,,0)</f>
        <v>Rob</v>
      </c>
      <c r="J736" t="str">
        <f>_xlfn.XLOOKUP(D736,products!$A$2:$A$49,products!$C$2:$C$49,,0)</f>
        <v>D</v>
      </c>
      <c r="K736" s="4">
        <f>_xlfn.XLOOKUP(D736,products!A$1:A$49,products!$D$1:$D$49,,0)</f>
        <v>0.2</v>
      </c>
      <c r="L736">
        <f>_xlfn.XLOOKUP(D736,products!A$1:A$49,products!$E$1:$E$49,,0)</f>
        <v>2.6849999999999996</v>
      </c>
      <c r="M736">
        <f t="shared" si="33"/>
        <v>13.424999999999997</v>
      </c>
      <c r="N736" t="str">
        <f t="shared" si="34"/>
        <v>Robusta</v>
      </c>
      <c r="O736" t="str">
        <f t="shared" si="35"/>
        <v>Dark</v>
      </c>
      <c r="P736" t="str">
        <f>_xlfn.XLOOKUP(C736,customers!$A$2:$A$1001,customers!$I$2:$I$1001,,0)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_xlfn.XLOOKUP(D737,products!$A$2:$A$49,products!$B$2:$B$49,,0)</f>
        <v>Exc</v>
      </c>
      <c r="J737" t="str">
        <f>_xlfn.XLOOKUP(D737,products!$A$2:$A$49,products!$C$2:$C$49,,0)</f>
        <v>D</v>
      </c>
      <c r="K737" s="4">
        <f>_xlfn.XLOOKUP(D737,products!A$1:A$49,products!$D$1:$D$49,,0)</f>
        <v>0.2</v>
      </c>
      <c r="L737">
        <f>_xlfn.XLOOKUP(D737,products!A$1:A$49,products!$E$1:$E$49,,0)</f>
        <v>3.645</v>
      </c>
      <c r="M737">
        <f t="shared" si="33"/>
        <v>21.87</v>
      </c>
      <c r="N737" t="str">
        <f t="shared" si="34"/>
        <v>Excelsa</v>
      </c>
      <c r="O737" t="str">
        <f t="shared" si="35"/>
        <v>Dark</v>
      </c>
      <c r="P737" t="str">
        <f>_xlfn.XLOOKUP(C737,customers!$A$2:$A$1001,customers!$I$2:$I$1001,,0)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_xlfn.XLOOKUP(D738,products!$A$2:$A$49,products!$B$2:$B$49,,0)</f>
        <v>Lib</v>
      </c>
      <c r="J738" t="str">
        <f>_xlfn.XLOOKUP(D738,products!$A$2:$A$49,products!$C$2:$C$49,,0)</f>
        <v>D</v>
      </c>
      <c r="K738" s="4">
        <f>_xlfn.XLOOKUP(D738,products!A$1:A$49,products!$D$1:$D$49,,0)</f>
        <v>1</v>
      </c>
      <c r="L738">
        <f>_xlfn.XLOOKUP(D738,products!A$1:A$49,products!$E$1:$E$49,,0)</f>
        <v>12.95</v>
      </c>
      <c r="M738">
        <f t="shared" si="33"/>
        <v>25.9</v>
      </c>
      <c r="N738" t="str">
        <f t="shared" si="34"/>
        <v>Liberica</v>
      </c>
      <c r="O738" t="str">
        <f t="shared" si="35"/>
        <v>Dark</v>
      </c>
      <c r="P738" t="str">
        <f>_xlfn.XLOOKUP(C738,customers!$A$2:$A$1001,customers!$I$2:$I$1001,,0)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_xlfn.XLOOKUP(D739,products!$A$2:$A$49,products!$B$2:$B$49,,0)</f>
        <v>Ara</v>
      </c>
      <c r="J739" t="str">
        <f>_xlfn.XLOOKUP(D739,products!$A$2:$A$49,products!$C$2:$C$49,,0)</f>
        <v>M</v>
      </c>
      <c r="K739" s="4">
        <f>_xlfn.XLOOKUP(D739,products!A$1:A$49,products!$D$1:$D$49,,0)</f>
        <v>1</v>
      </c>
      <c r="L739">
        <f>_xlfn.XLOOKUP(D739,products!A$1:A$49,products!$E$1:$E$49,,0)</f>
        <v>11.25</v>
      </c>
      <c r="M739">
        <f t="shared" si="33"/>
        <v>56.25</v>
      </c>
      <c r="N739" t="str">
        <f t="shared" si="34"/>
        <v>Arabica</v>
      </c>
      <c r="O739" t="str">
        <f t="shared" si="35"/>
        <v>Medium</v>
      </c>
      <c r="P739" t="str">
        <f>_xlfn.XLOOKUP(C739,customers!$A$2:$A$1001,customers!$I$2:$I$1001,,0)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_xlfn.XLOOKUP(D740,products!$A$2:$A$49,products!$B$2:$B$49,,0)</f>
        <v>Rob</v>
      </c>
      <c r="J740" t="str">
        <f>_xlfn.XLOOKUP(D740,products!$A$2:$A$49,products!$C$2:$C$49,,0)</f>
        <v>L</v>
      </c>
      <c r="K740" s="4">
        <f>_xlfn.XLOOKUP(D740,products!A$1:A$49,products!$D$1:$D$49,,0)</f>
        <v>0.2</v>
      </c>
      <c r="L740">
        <f>_xlfn.XLOOKUP(D740,products!A$1:A$49,products!$E$1:$E$49,,0)</f>
        <v>3.5849999999999995</v>
      </c>
      <c r="M740">
        <f t="shared" si="33"/>
        <v>10.754999999999999</v>
      </c>
      <c r="N740" t="str">
        <f t="shared" si="34"/>
        <v>Robusta</v>
      </c>
      <c r="O740" t="str">
        <f t="shared" si="35"/>
        <v>Light</v>
      </c>
      <c r="P740" t="str">
        <f>_xlfn.XLOOKUP(C740,customers!$A$2:$A$1001,customers!$I$2:$I$1001,,0)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_xlfn.XLOOKUP(D741,products!$A$2:$A$49,products!$B$2:$B$49,,0)</f>
        <v>Exc</v>
      </c>
      <c r="J741" t="str">
        <f>_xlfn.XLOOKUP(D741,products!$A$2:$A$49,products!$C$2:$C$49,,0)</f>
        <v>D</v>
      </c>
      <c r="K741" s="4">
        <f>_xlfn.XLOOKUP(D741,products!A$1:A$49,products!$D$1:$D$49,,0)</f>
        <v>0.2</v>
      </c>
      <c r="L741">
        <f>_xlfn.XLOOKUP(D741,products!A$1:A$49,products!$E$1:$E$49,,0)</f>
        <v>3.645</v>
      </c>
      <c r="M741">
        <f t="shared" si="33"/>
        <v>18.225000000000001</v>
      </c>
      <c r="N741" t="str">
        <f t="shared" si="34"/>
        <v>Excelsa</v>
      </c>
      <c r="O741" t="str">
        <f t="shared" si="35"/>
        <v>Dark</v>
      </c>
      <c r="P741" t="str">
        <f>_xlfn.XLOOKUP(C741,customers!$A$2:$A$1001,customers!$I$2:$I$1001,,0)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_xlfn.XLOOKUP(D742,products!$A$2:$A$49,products!$B$2:$B$49,,0)</f>
        <v>Rob</v>
      </c>
      <c r="J742" t="str">
        <f>_xlfn.XLOOKUP(D742,products!$A$2:$A$49,products!$C$2:$C$49,,0)</f>
        <v>L</v>
      </c>
      <c r="K742" s="4">
        <f>_xlfn.XLOOKUP(D742,products!A$1:A$49,products!$D$1:$D$49,,0)</f>
        <v>0.5</v>
      </c>
      <c r="L742">
        <f>_xlfn.XLOOKUP(D742,products!A$1:A$49,products!$E$1:$E$49,,0)</f>
        <v>7.169999999999999</v>
      </c>
      <c r="M742">
        <f t="shared" si="33"/>
        <v>28.679999999999996</v>
      </c>
      <c r="N742" t="str">
        <f t="shared" si="34"/>
        <v>Robusta</v>
      </c>
      <c r="O742" t="str">
        <f t="shared" si="35"/>
        <v>Light</v>
      </c>
      <c r="P742" t="str">
        <f>_xlfn.XLOOKUP(C742,customers!$A$2:$A$1001,customers!$I$2:$I$1001,,0)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_xlfn.XLOOKUP(D743,products!$A$2:$A$49,products!$B$2:$B$49,,0)</f>
        <v>Lib</v>
      </c>
      <c r="J743" t="str">
        <f>_xlfn.XLOOKUP(D743,products!$A$2:$A$49,products!$C$2:$C$49,,0)</f>
        <v>M</v>
      </c>
      <c r="K743" s="4">
        <f>_xlfn.XLOOKUP(D743,products!A$1:A$49,products!$D$1:$D$49,,0)</f>
        <v>0.2</v>
      </c>
      <c r="L743">
        <f>_xlfn.XLOOKUP(D743,products!A$1:A$49,products!$E$1:$E$49,,0)</f>
        <v>4.3650000000000002</v>
      </c>
      <c r="M743">
        <f t="shared" si="33"/>
        <v>8.73</v>
      </c>
      <c r="N743" t="str">
        <f t="shared" si="34"/>
        <v>Liberica</v>
      </c>
      <c r="O743" t="str">
        <f t="shared" si="35"/>
        <v>Medium</v>
      </c>
      <c r="P743" t="str">
        <f>_xlfn.XLOOKUP(C743,customers!$A$2:$A$1001,customers!$I$2:$I$1001,,0)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_xlfn.XLOOKUP(D744,products!$A$2:$A$49,products!$B$2:$B$49,,0)</f>
        <v>Lib</v>
      </c>
      <c r="J744" t="str">
        <f>_xlfn.XLOOKUP(D744,products!$A$2:$A$49,products!$C$2:$C$49,,0)</f>
        <v>M</v>
      </c>
      <c r="K744" s="4">
        <f>_xlfn.XLOOKUP(D744,products!A$1:A$49,products!$D$1:$D$49,,0)</f>
        <v>1</v>
      </c>
      <c r="L744">
        <f>_xlfn.XLOOKUP(D744,products!A$1:A$49,products!$E$1:$E$49,,0)</f>
        <v>14.55</v>
      </c>
      <c r="M744">
        <f t="shared" si="33"/>
        <v>58.2</v>
      </c>
      <c r="N744" t="str">
        <f t="shared" si="34"/>
        <v>Liberica</v>
      </c>
      <c r="O744" t="str">
        <f t="shared" si="35"/>
        <v>Medium</v>
      </c>
      <c r="P744" t="str">
        <f>_xlfn.XLOOKUP(C744,customers!$A$2:$A$1001,customers!$I$2:$I$1001,,0)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_xlfn.XLOOKUP(D745,products!$A$2:$A$49,products!$B$2:$B$49,,0)</f>
        <v>Ara</v>
      </c>
      <c r="J745" t="str">
        <f>_xlfn.XLOOKUP(D745,products!$A$2:$A$49,products!$C$2:$C$49,,0)</f>
        <v>D</v>
      </c>
      <c r="K745" s="4">
        <f>_xlfn.XLOOKUP(D745,products!A$1:A$49,products!$D$1:$D$49,,0)</f>
        <v>0.5</v>
      </c>
      <c r="L745">
        <f>_xlfn.XLOOKUP(D745,products!A$1:A$49,products!$E$1:$E$49,,0)</f>
        <v>5.97</v>
      </c>
      <c r="M745">
        <f t="shared" si="33"/>
        <v>17.91</v>
      </c>
      <c r="N745" t="str">
        <f t="shared" si="34"/>
        <v>Arabica</v>
      </c>
      <c r="O745" t="str">
        <f t="shared" si="35"/>
        <v>Dark</v>
      </c>
      <c r="P745" t="str">
        <f>_xlfn.XLOOKUP(C745,customers!$A$2:$A$1001,customers!$I$2:$I$1001,,0)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_xlfn.XLOOKUP(D746,products!$A$2:$A$49,products!$B$2:$B$49,,0)</f>
        <v>Rob</v>
      </c>
      <c r="J746" t="str">
        <f>_xlfn.XLOOKUP(D746,products!$A$2:$A$49,products!$C$2:$C$49,,0)</f>
        <v>M</v>
      </c>
      <c r="K746" s="4">
        <f>_xlfn.XLOOKUP(D746,products!A$1:A$49,products!$D$1:$D$49,,0)</f>
        <v>0.2</v>
      </c>
      <c r="L746">
        <f>_xlfn.XLOOKUP(D746,products!A$1:A$49,products!$E$1:$E$49,,0)</f>
        <v>2.9849999999999999</v>
      </c>
      <c r="M746">
        <f t="shared" si="33"/>
        <v>17.91</v>
      </c>
      <c r="N746" t="str">
        <f t="shared" si="34"/>
        <v>Robusta</v>
      </c>
      <c r="O746" t="str">
        <f t="shared" si="35"/>
        <v>Medium</v>
      </c>
      <c r="P746" t="str">
        <f>_xlfn.XLOOKUP(C746,customers!$A$2:$A$1001,customers!$I$2:$I$1001,,0)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_xlfn.XLOOKUP(D747,products!$A$2:$A$49,products!$B$2:$B$49,,0)</f>
        <v>Exc</v>
      </c>
      <c r="J747" t="str">
        <f>_xlfn.XLOOKUP(D747,products!$A$2:$A$49,products!$C$2:$C$49,,0)</f>
        <v>D</v>
      </c>
      <c r="K747" s="4">
        <f>_xlfn.XLOOKUP(D747,products!A$1:A$49,products!$D$1:$D$49,,0)</f>
        <v>0.5</v>
      </c>
      <c r="L747">
        <f>_xlfn.XLOOKUP(D747,products!A$1:A$49,products!$E$1:$E$49,,0)</f>
        <v>7.29</v>
      </c>
      <c r="M747">
        <f t="shared" si="33"/>
        <v>14.58</v>
      </c>
      <c r="N747" t="str">
        <f t="shared" si="34"/>
        <v>Excelsa</v>
      </c>
      <c r="O747" t="str">
        <f t="shared" si="35"/>
        <v>Dark</v>
      </c>
      <c r="P747" t="str">
        <f>_xlfn.XLOOKUP(C747,customers!$A$2:$A$1001,customers!$I$2:$I$1001,,0)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_xlfn.XLOOKUP(D748,products!$A$2:$A$49,products!$B$2:$B$49,,0)</f>
        <v>Ara</v>
      </c>
      <c r="J748" t="str">
        <f>_xlfn.XLOOKUP(D748,products!$A$2:$A$49,products!$C$2:$C$49,,0)</f>
        <v>M</v>
      </c>
      <c r="K748" s="4">
        <f>_xlfn.XLOOKUP(D748,products!A$1:A$49,products!$D$1:$D$49,,0)</f>
        <v>1</v>
      </c>
      <c r="L748">
        <f>_xlfn.XLOOKUP(D748,products!A$1:A$49,products!$E$1:$E$49,,0)</f>
        <v>11.25</v>
      </c>
      <c r="M748">
        <f t="shared" si="33"/>
        <v>33.75</v>
      </c>
      <c r="N748" t="str">
        <f t="shared" si="34"/>
        <v>Arabica</v>
      </c>
      <c r="O748" t="str">
        <f t="shared" si="35"/>
        <v>Medium</v>
      </c>
      <c r="P748" t="str">
        <f>_xlfn.XLOOKUP(C748,customers!$A$2:$A$1001,customers!$I$2:$I$1001,,0)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_xlfn.XLOOKUP(D749,products!$A$2:$A$49,products!$B$2:$B$49,,0)</f>
        <v>Lib</v>
      </c>
      <c r="J749" t="str">
        <f>_xlfn.XLOOKUP(D749,products!$A$2:$A$49,products!$C$2:$C$49,,0)</f>
        <v>M</v>
      </c>
      <c r="K749" s="4">
        <f>_xlfn.XLOOKUP(D749,products!A$1:A$49,products!$D$1:$D$49,,0)</f>
        <v>0.5</v>
      </c>
      <c r="L749">
        <f>_xlfn.XLOOKUP(D749,products!A$1:A$49,products!$E$1:$E$49,,0)</f>
        <v>8.73</v>
      </c>
      <c r="M749">
        <f t="shared" si="33"/>
        <v>34.92</v>
      </c>
      <c r="N749" t="str">
        <f t="shared" si="34"/>
        <v>Liberica</v>
      </c>
      <c r="O749" t="str">
        <f t="shared" si="35"/>
        <v>Medium</v>
      </c>
      <c r="P749" t="str">
        <f>_xlfn.XLOOKUP(C749,customers!$A$2:$A$1001,customers!$I$2:$I$1001,,0)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_xlfn.XLOOKUP(D750,products!$A$2:$A$49,products!$B$2:$B$49,,0)</f>
        <v>Exc</v>
      </c>
      <c r="J750" t="str">
        <f>_xlfn.XLOOKUP(D750,products!$A$2:$A$49,products!$C$2:$C$49,,0)</f>
        <v>D</v>
      </c>
      <c r="K750" s="4">
        <f>_xlfn.XLOOKUP(D750,products!A$1:A$49,products!$D$1:$D$49,,0)</f>
        <v>0.5</v>
      </c>
      <c r="L750">
        <f>_xlfn.XLOOKUP(D750,products!A$1:A$49,products!$E$1:$E$49,,0)</f>
        <v>7.29</v>
      </c>
      <c r="M750">
        <f t="shared" si="33"/>
        <v>14.58</v>
      </c>
      <c r="N750" t="str">
        <f t="shared" si="34"/>
        <v>Excelsa</v>
      </c>
      <c r="O750" t="str">
        <f t="shared" si="35"/>
        <v>Dark</v>
      </c>
      <c r="P750" t="str">
        <f>_xlfn.XLOOKUP(C750,customers!$A$2:$A$1001,customers!$I$2:$I$1001,,0)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_xlfn.XLOOKUP(D751,products!$A$2:$A$49,products!$B$2:$B$49,,0)</f>
        <v>Rob</v>
      </c>
      <c r="J751" t="str">
        <f>_xlfn.XLOOKUP(D751,products!$A$2:$A$49,products!$C$2:$C$49,,0)</f>
        <v>D</v>
      </c>
      <c r="K751" s="4">
        <f>_xlfn.XLOOKUP(D751,products!A$1:A$49,products!$D$1:$D$49,,0)</f>
        <v>0.2</v>
      </c>
      <c r="L751">
        <f>_xlfn.XLOOKUP(D751,products!A$1:A$49,products!$E$1:$E$49,,0)</f>
        <v>2.6849999999999996</v>
      </c>
      <c r="M751">
        <f t="shared" si="33"/>
        <v>5.3699999999999992</v>
      </c>
      <c r="N751" t="str">
        <f t="shared" si="34"/>
        <v>Robusta</v>
      </c>
      <c r="O751" t="str">
        <f t="shared" si="35"/>
        <v>Dark</v>
      </c>
      <c r="P751" t="str">
        <f>_xlfn.XLOOKUP(C751,customers!$A$2:$A$1001,customers!$I$2:$I$1001,,0)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_xlfn.XLOOKUP(D752,products!$A$2:$A$49,products!$B$2:$B$49,,0)</f>
        <v>Rob</v>
      </c>
      <c r="J752" t="str">
        <f>_xlfn.XLOOKUP(D752,products!$A$2:$A$49,products!$C$2:$C$49,,0)</f>
        <v>M</v>
      </c>
      <c r="K752" s="4">
        <f>_xlfn.XLOOKUP(D752,products!A$1:A$49,products!$D$1:$D$49,,0)</f>
        <v>0.5</v>
      </c>
      <c r="L752">
        <f>_xlfn.XLOOKUP(D752,products!A$1:A$49,products!$E$1:$E$49,,0)</f>
        <v>5.97</v>
      </c>
      <c r="M752">
        <f t="shared" si="33"/>
        <v>5.97</v>
      </c>
      <c r="N752" t="str">
        <f t="shared" si="34"/>
        <v>Robusta</v>
      </c>
      <c r="O752" t="str">
        <f t="shared" si="35"/>
        <v>Medium</v>
      </c>
      <c r="P752" t="str">
        <f>_xlfn.XLOOKUP(C752,customers!$A$2:$A$1001,customers!$I$2:$I$1001,,0)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_xlfn.XLOOKUP(D753,products!$A$2:$A$49,products!$B$2:$B$49,,0)</f>
        <v>Lib</v>
      </c>
      <c r="J753" t="str">
        <f>_xlfn.XLOOKUP(D753,products!$A$2:$A$49,products!$C$2:$C$49,,0)</f>
        <v>L</v>
      </c>
      <c r="K753" s="4">
        <f>_xlfn.XLOOKUP(D753,products!A$1:A$49,products!$D$1:$D$49,,0)</f>
        <v>0.5</v>
      </c>
      <c r="L753">
        <f>_xlfn.XLOOKUP(D753,products!A$1:A$49,products!$E$1:$E$49,,0)</f>
        <v>9.51</v>
      </c>
      <c r="M753">
        <f t="shared" si="33"/>
        <v>19.02</v>
      </c>
      <c r="N753" t="str">
        <f t="shared" si="34"/>
        <v>Liberica</v>
      </c>
      <c r="O753" t="str">
        <f t="shared" si="35"/>
        <v>Light</v>
      </c>
      <c r="P753" t="str">
        <f>_xlfn.XLOOKUP(C753,customers!$A$2:$A$1001,customers!$I$2:$I$1001,,0)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_xlfn.XLOOKUP(D754,products!$A$2:$A$49,products!$B$2:$B$49,,0)</f>
        <v>Exc</v>
      </c>
      <c r="J754" t="str">
        <f>_xlfn.XLOOKUP(D754,products!$A$2:$A$49,products!$C$2:$C$49,,0)</f>
        <v>M</v>
      </c>
      <c r="K754" s="4">
        <f>_xlfn.XLOOKUP(D754,products!A$1:A$49,products!$D$1:$D$49,,0)</f>
        <v>1</v>
      </c>
      <c r="L754">
        <f>_xlfn.XLOOKUP(D754,products!A$1:A$49,products!$E$1:$E$49,,0)</f>
        <v>13.75</v>
      </c>
      <c r="M754">
        <f t="shared" si="33"/>
        <v>27.5</v>
      </c>
      <c r="N754" t="str">
        <f t="shared" si="34"/>
        <v>Excelsa</v>
      </c>
      <c r="O754" t="str">
        <f t="shared" si="35"/>
        <v>Medium</v>
      </c>
      <c r="P754" t="str">
        <f>_xlfn.XLOOKUP(C754,customers!$A$2:$A$1001,customers!$I$2:$I$1001,,0)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_xlfn.XLOOKUP(D755,products!$A$2:$A$49,products!$B$2:$B$49,,0)</f>
        <v>Ara</v>
      </c>
      <c r="J755" t="str">
        <f>_xlfn.XLOOKUP(D755,products!$A$2:$A$49,products!$C$2:$C$49,,0)</f>
        <v>D</v>
      </c>
      <c r="K755" s="4">
        <f>_xlfn.XLOOKUP(D755,products!A$1:A$49,products!$D$1:$D$49,,0)</f>
        <v>0.5</v>
      </c>
      <c r="L755">
        <f>_xlfn.XLOOKUP(D755,products!A$1:A$49,products!$E$1:$E$49,,0)</f>
        <v>5.97</v>
      </c>
      <c r="M755">
        <f t="shared" si="33"/>
        <v>29.849999999999998</v>
      </c>
      <c r="N755" t="str">
        <f t="shared" si="34"/>
        <v>Arabica</v>
      </c>
      <c r="O755" t="str">
        <f t="shared" si="35"/>
        <v>Dark</v>
      </c>
      <c r="P755" t="str">
        <f>_xlfn.XLOOKUP(C755,customers!$A$2:$A$1001,customers!$I$2:$I$1001,,0)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_xlfn.XLOOKUP(D756,products!$A$2:$A$49,products!$B$2:$B$49,,0)</f>
        <v>Ara</v>
      </c>
      <c r="J756" t="str">
        <f>_xlfn.XLOOKUP(D756,products!$A$2:$A$49,products!$C$2:$C$49,,0)</f>
        <v>D</v>
      </c>
      <c r="K756" s="4">
        <f>_xlfn.XLOOKUP(D756,products!A$1:A$49,products!$D$1:$D$49,,0)</f>
        <v>0.2</v>
      </c>
      <c r="L756">
        <f>_xlfn.XLOOKUP(D756,products!A$1:A$49,products!$E$1:$E$49,,0)</f>
        <v>2.9849999999999999</v>
      </c>
      <c r="M756">
        <f t="shared" si="33"/>
        <v>17.91</v>
      </c>
      <c r="N756" t="str">
        <f t="shared" si="34"/>
        <v>Arabica</v>
      </c>
      <c r="O756" t="str">
        <f t="shared" si="35"/>
        <v>Dark</v>
      </c>
      <c r="P756" t="str">
        <f>_xlfn.XLOOKUP(C756,customers!$A$2:$A$1001,customers!$I$2:$I$1001,,0)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_xlfn.XLOOKUP(D757,products!$A$2:$A$49,products!$B$2:$B$49,,0)</f>
        <v>Lib</v>
      </c>
      <c r="J757" t="str">
        <f>_xlfn.XLOOKUP(D757,products!$A$2:$A$49,products!$C$2:$C$49,,0)</f>
        <v>L</v>
      </c>
      <c r="K757" s="4">
        <f>_xlfn.XLOOKUP(D757,products!A$1:A$49,products!$D$1:$D$49,,0)</f>
        <v>0.2</v>
      </c>
      <c r="L757">
        <f>_xlfn.XLOOKUP(D757,products!A$1:A$49,products!$E$1:$E$49,,0)</f>
        <v>4.7549999999999999</v>
      </c>
      <c r="M757">
        <f t="shared" si="33"/>
        <v>28.53</v>
      </c>
      <c r="N757" t="str">
        <f t="shared" si="34"/>
        <v>Liberica</v>
      </c>
      <c r="O757" t="str">
        <f t="shared" si="35"/>
        <v>Light</v>
      </c>
      <c r="P757" t="str">
        <f>_xlfn.XLOOKUP(C757,customers!$A$2:$A$1001,customers!$I$2:$I$1001,,0)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_xlfn.XLOOKUP(D758,products!$A$2:$A$49,products!$B$2:$B$49,,0)</f>
        <v>Rob</v>
      </c>
      <c r="J758" t="str">
        <f>_xlfn.XLOOKUP(D758,products!$A$2:$A$49,products!$C$2:$C$49,,0)</f>
        <v>D</v>
      </c>
      <c r="K758" s="4">
        <f>_xlfn.XLOOKUP(D758,products!A$1:A$49,products!$D$1:$D$49,,0)</f>
        <v>1</v>
      </c>
      <c r="L758">
        <f>_xlfn.XLOOKUP(D758,products!A$1:A$49,products!$E$1:$E$49,,0)</f>
        <v>8.9499999999999993</v>
      </c>
      <c r="M758">
        <f t="shared" si="33"/>
        <v>35.799999999999997</v>
      </c>
      <c r="N758" t="str">
        <f t="shared" si="34"/>
        <v>Robusta</v>
      </c>
      <c r="O758" t="str">
        <f t="shared" si="35"/>
        <v>Dark</v>
      </c>
      <c r="P758" t="str">
        <f>_xlfn.XLOOKUP(C758,customers!$A$2:$A$1001,customers!$I$2:$I$1001,,0)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_xlfn.XLOOKUP(D759,products!$A$2:$A$49,products!$B$2:$B$49,,0)</f>
        <v>Ara</v>
      </c>
      <c r="J759" t="str">
        <f>_xlfn.XLOOKUP(D759,products!$A$2:$A$49,products!$C$2:$C$49,,0)</f>
        <v>D</v>
      </c>
      <c r="K759" s="4">
        <f>_xlfn.XLOOKUP(D759,products!A$1:A$49,products!$D$1:$D$49,,0)</f>
        <v>0.5</v>
      </c>
      <c r="L759">
        <f>_xlfn.XLOOKUP(D759,products!A$1:A$49,products!$E$1:$E$49,,0)</f>
        <v>5.97</v>
      </c>
      <c r="M759">
        <f t="shared" si="33"/>
        <v>17.91</v>
      </c>
      <c r="N759" t="str">
        <f t="shared" si="34"/>
        <v>Arabica</v>
      </c>
      <c r="O759" t="str">
        <f t="shared" si="35"/>
        <v>Dark</v>
      </c>
      <c r="P759" t="str">
        <f>_xlfn.XLOOKUP(C759,customers!$A$2:$A$1001,customers!$I$2:$I$1001,,0)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_xlfn.XLOOKUP(D760,products!$A$2:$A$49,products!$B$2:$B$49,,0)</f>
        <v>Rob</v>
      </c>
      <c r="J760" t="str">
        <f>_xlfn.XLOOKUP(D760,products!$A$2:$A$49,products!$C$2:$C$49,,0)</f>
        <v>D</v>
      </c>
      <c r="K760" s="4">
        <f>_xlfn.XLOOKUP(D760,products!A$1:A$49,products!$D$1:$D$49,,0)</f>
        <v>1</v>
      </c>
      <c r="L760">
        <f>_xlfn.XLOOKUP(D760,products!A$1:A$49,products!$E$1:$E$49,,0)</f>
        <v>8.9499999999999993</v>
      </c>
      <c r="M760">
        <f t="shared" si="33"/>
        <v>8.9499999999999993</v>
      </c>
      <c r="N760" t="str">
        <f t="shared" si="34"/>
        <v>Robusta</v>
      </c>
      <c r="O760" t="str">
        <f t="shared" si="35"/>
        <v>Dark</v>
      </c>
      <c r="P760" t="str">
        <f>_xlfn.XLOOKUP(C760,customers!$A$2:$A$1001,customers!$I$2:$I$1001,,0)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_xlfn.XLOOKUP(D761,products!$A$2:$A$49,products!$B$2:$B$49,,0)</f>
        <v>Lib</v>
      </c>
      <c r="J761" t="str">
        <f>_xlfn.XLOOKUP(D761,products!$A$2:$A$49,products!$C$2:$C$49,,0)</f>
        <v>D</v>
      </c>
      <c r="K761" s="4">
        <f>_xlfn.XLOOKUP(D761,products!A$1:A$49,products!$D$1:$D$49,,0)</f>
        <v>2.5</v>
      </c>
      <c r="L761">
        <f>_xlfn.XLOOKUP(D761,products!A$1:A$49,products!$E$1:$E$49,,0)</f>
        <v>29.784999999999997</v>
      </c>
      <c r="M761">
        <f t="shared" si="33"/>
        <v>29.784999999999997</v>
      </c>
      <c r="N761" t="str">
        <f t="shared" si="34"/>
        <v>Liberica</v>
      </c>
      <c r="O761" t="str">
        <f t="shared" si="35"/>
        <v>Dark</v>
      </c>
      <c r="P761" t="str">
        <f>_xlfn.XLOOKUP(C761,customers!$A$2:$A$1001,customers!$I$2:$I$1001,,0)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_xlfn.XLOOKUP(D762,products!$A$2:$A$49,products!$B$2:$B$49,,0)</f>
        <v>Exc</v>
      </c>
      <c r="J762" t="str">
        <f>_xlfn.XLOOKUP(D762,products!$A$2:$A$49,products!$C$2:$C$49,,0)</f>
        <v>L</v>
      </c>
      <c r="K762" s="4">
        <f>_xlfn.XLOOKUP(D762,products!A$1:A$49,products!$D$1:$D$49,,0)</f>
        <v>0.5</v>
      </c>
      <c r="L762">
        <f>_xlfn.XLOOKUP(D762,products!A$1:A$49,products!$E$1:$E$49,,0)</f>
        <v>8.91</v>
      </c>
      <c r="M762">
        <f t="shared" si="33"/>
        <v>44.55</v>
      </c>
      <c r="N762" t="str">
        <f t="shared" si="34"/>
        <v>Excelsa</v>
      </c>
      <c r="O762" t="str">
        <f t="shared" si="35"/>
        <v>Light</v>
      </c>
      <c r="P762" t="str">
        <f>_xlfn.XLOOKUP(C762,customers!$A$2:$A$1001,customers!$I$2:$I$1001,,0)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_xlfn.XLOOKUP(D763,products!$A$2:$A$49,products!$B$2:$B$49,,0)</f>
        <v>Exc</v>
      </c>
      <c r="J763" t="str">
        <f>_xlfn.XLOOKUP(D763,products!$A$2:$A$49,products!$C$2:$C$49,,0)</f>
        <v>L</v>
      </c>
      <c r="K763" s="4">
        <f>_xlfn.XLOOKUP(D763,products!A$1:A$49,products!$D$1:$D$49,,0)</f>
        <v>1</v>
      </c>
      <c r="L763">
        <f>_xlfn.XLOOKUP(D763,products!A$1:A$49,products!$E$1:$E$49,,0)</f>
        <v>14.85</v>
      </c>
      <c r="M763">
        <f t="shared" si="33"/>
        <v>89.1</v>
      </c>
      <c r="N763" t="str">
        <f t="shared" si="34"/>
        <v>Excelsa</v>
      </c>
      <c r="O763" t="str">
        <f t="shared" si="35"/>
        <v>Light</v>
      </c>
      <c r="P763" t="str">
        <f>_xlfn.XLOOKUP(C763,customers!$A$2:$A$1001,customers!$I$2:$I$1001,,0)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_xlfn.XLOOKUP(D764,products!$A$2:$A$49,products!$B$2:$B$49,,0)</f>
        <v>Lib</v>
      </c>
      <c r="J764" t="str">
        <f>_xlfn.XLOOKUP(D764,products!$A$2:$A$49,products!$C$2:$C$49,,0)</f>
        <v>M</v>
      </c>
      <c r="K764" s="4">
        <f>_xlfn.XLOOKUP(D764,products!A$1:A$49,products!$D$1:$D$49,,0)</f>
        <v>0.5</v>
      </c>
      <c r="L764">
        <f>_xlfn.XLOOKUP(D764,products!A$1:A$49,products!$E$1:$E$49,,0)</f>
        <v>8.73</v>
      </c>
      <c r="M764">
        <f t="shared" si="33"/>
        <v>43.650000000000006</v>
      </c>
      <c r="N764" t="str">
        <f t="shared" si="34"/>
        <v>Liberica</v>
      </c>
      <c r="O764" t="str">
        <f t="shared" si="35"/>
        <v>Medium</v>
      </c>
      <c r="P764" t="str">
        <f>_xlfn.XLOOKUP(C764,customers!$A$2:$A$1001,customers!$I$2:$I$1001,,0)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_xlfn.XLOOKUP(D765,products!$A$2:$A$49,products!$B$2:$B$49,,0)</f>
        <v>Ara</v>
      </c>
      <c r="J765" t="str">
        <f>_xlfn.XLOOKUP(D765,products!$A$2:$A$49,products!$C$2:$C$49,,0)</f>
        <v>L</v>
      </c>
      <c r="K765" s="4">
        <f>_xlfn.XLOOKUP(D765,products!A$1:A$49,products!$D$1:$D$49,,0)</f>
        <v>0.5</v>
      </c>
      <c r="L765">
        <f>_xlfn.XLOOKUP(D765,products!A$1:A$49,products!$E$1:$E$49,,0)</f>
        <v>7.77</v>
      </c>
      <c r="M765">
        <f t="shared" si="33"/>
        <v>23.31</v>
      </c>
      <c r="N765" t="str">
        <f t="shared" si="34"/>
        <v>Arabica</v>
      </c>
      <c r="O765" t="str">
        <f t="shared" si="35"/>
        <v>Light</v>
      </c>
      <c r="P765" t="str">
        <f>_xlfn.XLOOKUP(C765,customers!$A$2:$A$1001,customers!$I$2:$I$1001,,0)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_xlfn.XLOOKUP(D766,products!$A$2:$A$49,products!$B$2:$B$49,,0)</f>
        <v>Ara</v>
      </c>
      <c r="J766" t="str">
        <f>_xlfn.XLOOKUP(D766,products!$A$2:$A$49,products!$C$2:$C$49,,0)</f>
        <v>L</v>
      </c>
      <c r="K766" s="4">
        <f>_xlfn.XLOOKUP(D766,products!A$1:A$49,products!$D$1:$D$49,,0)</f>
        <v>2.5</v>
      </c>
      <c r="L766">
        <f>_xlfn.XLOOKUP(D766,products!A$1:A$49,products!$E$1:$E$49,,0)</f>
        <v>29.784999999999997</v>
      </c>
      <c r="M766">
        <f t="shared" si="33"/>
        <v>178.70999999999998</v>
      </c>
      <c r="N766" t="str">
        <f t="shared" si="34"/>
        <v>Arabica</v>
      </c>
      <c r="O766" t="str">
        <f t="shared" si="35"/>
        <v>Light</v>
      </c>
      <c r="P766" t="str">
        <f>_xlfn.XLOOKUP(C766,customers!$A$2:$A$1001,customers!$I$2:$I$1001,,0)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_xlfn.XLOOKUP(D767,products!$A$2:$A$49,products!$B$2:$B$49,,0)</f>
        <v>Rob</v>
      </c>
      <c r="J767" t="str">
        <f>_xlfn.XLOOKUP(D767,products!$A$2:$A$49,products!$C$2:$C$49,,0)</f>
        <v>M</v>
      </c>
      <c r="K767" s="4">
        <f>_xlfn.XLOOKUP(D767,products!A$1:A$49,products!$D$1:$D$49,,0)</f>
        <v>1</v>
      </c>
      <c r="L767">
        <f>_xlfn.XLOOKUP(D767,products!A$1:A$49,products!$E$1:$E$49,,0)</f>
        <v>9.9499999999999993</v>
      </c>
      <c r="M767">
        <f t="shared" si="33"/>
        <v>59.699999999999996</v>
      </c>
      <c r="N767" t="str">
        <f t="shared" si="34"/>
        <v>Robusta</v>
      </c>
      <c r="O767" t="str">
        <f t="shared" si="35"/>
        <v>Medium</v>
      </c>
      <c r="P767" t="str">
        <f>_xlfn.XLOOKUP(C767,customers!$A$2:$A$1001,customers!$I$2:$I$1001,,0)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_xlfn.XLOOKUP(D768,products!$A$2:$A$49,products!$B$2:$B$49,,0)</f>
        <v>Ara</v>
      </c>
      <c r="J768" t="str">
        <f>_xlfn.XLOOKUP(D768,products!$A$2:$A$49,products!$C$2:$C$49,,0)</f>
        <v>L</v>
      </c>
      <c r="K768" s="4">
        <f>_xlfn.XLOOKUP(D768,products!A$1:A$49,products!$D$1:$D$49,,0)</f>
        <v>0.5</v>
      </c>
      <c r="L768">
        <f>_xlfn.XLOOKUP(D768,products!A$1:A$49,products!$E$1:$E$49,,0)</f>
        <v>7.77</v>
      </c>
      <c r="M768">
        <f t="shared" si="33"/>
        <v>15.54</v>
      </c>
      <c r="N768" t="str">
        <f t="shared" si="34"/>
        <v>Arabica</v>
      </c>
      <c r="O768" t="str">
        <f t="shared" si="35"/>
        <v>Light</v>
      </c>
      <c r="P768" t="str">
        <f>_xlfn.XLOOKUP(C768,customers!$A$2:$A$1001,customers!$I$2:$I$1001,,0)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_xlfn.XLOOKUP(D769,products!$A$2:$A$49,products!$B$2:$B$49,,0)</f>
        <v>Ara</v>
      </c>
      <c r="J769" t="str">
        <f>_xlfn.XLOOKUP(D769,products!$A$2:$A$49,products!$C$2:$C$49,,0)</f>
        <v>L</v>
      </c>
      <c r="K769" s="4">
        <f>_xlfn.XLOOKUP(D769,products!A$1:A$49,products!$D$1:$D$49,,0)</f>
        <v>2.5</v>
      </c>
      <c r="L769">
        <f>_xlfn.XLOOKUP(D769,products!A$1:A$49,products!$E$1:$E$49,,0)</f>
        <v>29.784999999999997</v>
      </c>
      <c r="M769">
        <f t="shared" si="33"/>
        <v>89.35499999999999</v>
      </c>
      <c r="N769" t="str">
        <f t="shared" si="34"/>
        <v>Arabica</v>
      </c>
      <c r="O769" t="str">
        <f t="shared" si="35"/>
        <v>Light</v>
      </c>
      <c r="P769" t="str">
        <f>_xlfn.XLOOKUP(C769,customers!$A$2:$A$1001,customers!$I$2:$I$1001,,0)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_xlfn.XLOOKUP(D770,products!$A$2:$A$49,products!$B$2:$B$49,,0)</f>
        <v>Rob</v>
      </c>
      <c r="J770" t="str">
        <f>_xlfn.XLOOKUP(D770,products!$A$2:$A$49,products!$C$2:$C$49,,0)</f>
        <v>L</v>
      </c>
      <c r="K770" s="4">
        <f>_xlfn.XLOOKUP(D770,products!A$1:A$49,products!$D$1:$D$49,,0)</f>
        <v>1</v>
      </c>
      <c r="L770">
        <f>_xlfn.XLOOKUP(D770,products!A$1:A$49,products!$E$1:$E$49,,0)</f>
        <v>11.95</v>
      </c>
      <c r="M770">
        <f t="shared" si="33"/>
        <v>23.9</v>
      </c>
      <c r="N770" t="str">
        <f t="shared" si="34"/>
        <v>Robusta</v>
      </c>
      <c r="O770" t="str">
        <f t="shared" si="35"/>
        <v>Light</v>
      </c>
      <c r="P770" t="str">
        <f>_xlfn.XLOOKUP(C770,customers!$A$2:$A$1001,customers!$I$2:$I$1001,,0)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_xlfn.XLOOKUP(D771,products!$A$2:$A$49,products!$B$2:$B$49,,0)</f>
        <v>Rob</v>
      </c>
      <c r="J771" t="str">
        <f>_xlfn.XLOOKUP(D771,products!$A$2:$A$49,products!$C$2:$C$49,,0)</f>
        <v>M</v>
      </c>
      <c r="K771" s="4">
        <f>_xlfn.XLOOKUP(D771,products!A$1:A$49,products!$D$1:$D$49,,0)</f>
        <v>2.5</v>
      </c>
      <c r="L771">
        <f>_xlfn.XLOOKUP(D771,products!A$1:A$49,products!$E$1:$E$49,,0)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_xlfn.XLOOKUP(D772,products!$A$2:$A$49,products!$B$2:$B$49,,0)</f>
        <v>Ara</v>
      </c>
      <c r="J772" t="str">
        <f>_xlfn.XLOOKUP(D772,products!$A$2:$A$49,products!$C$2:$C$49,,0)</f>
        <v>D</v>
      </c>
      <c r="K772" s="4">
        <f>_xlfn.XLOOKUP(D772,products!A$1:A$49,products!$D$1:$D$49,,0)</f>
        <v>1</v>
      </c>
      <c r="L772">
        <f>_xlfn.XLOOKUP(D772,products!A$1:A$49,products!$E$1:$E$49,,0)</f>
        <v>9.9499999999999993</v>
      </c>
      <c r="M772">
        <f t="shared" si="36"/>
        <v>9.9499999999999993</v>
      </c>
      <c r="N772" t="str">
        <f t="shared" si="37"/>
        <v>Arabica</v>
      </c>
      <c r="O772" t="str">
        <f t="shared" si="38"/>
        <v>Dark</v>
      </c>
      <c r="P772" t="str">
        <f>_xlfn.XLOOKUP(C772,customers!$A$2:$A$1001,customers!$I$2:$I$1001,,0)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_xlfn.XLOOKUP(D773,products!$A$2:$A$49,products!$B$2:$B$49,,0)</f>
        <v>Rob</v>
      </c>
      <c r="J773" t="str">
        <f>_xlfn.XLOOKUP(D773,products!$A$2:$A$49,products!$C$2:$C$49,,0)</f>
        <v>L</v>
      </c>
      <c r="K773" s="4">
        <f>_xlfn.XLOOKUP(D773,products!A$1:A$49,products!$D$1:$D$49,,0)</f>
        <v>0.5</v>
      </c>
      <c r="L773">
        <f>_xlfn.XLOOKUP(D773,products!A$1:A$49,products!$E$1:$E$49,,0)</f>
        <v>7.169999999999999</v>
      </c>
      <c r="M773">
        <f t="shared" si="36"/>
        <v>21.509999999999998</v>
      </c>
      <c r="N773" t="str">
        <f t="shared" si="37"/>
        <v>Robusta</v>
      </c>
      <c r="O773" t="str">
        <f t="shared" si="38"/>
        <v>Light</v>
      </c>
      <c r="P773" t="str">
        <f>_xlfn.XLOOKUP(C773,customers!$A$2:$A$1001,customers!$I$2:$I$1001,,0)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_xlfn.XLOOKUP(D774,products!$A$2:$A$49,products!$B$2:$B$49,,0)</f>
        <v>Exc</v>
      </c>
      <c r="J774" t="str">
        <f>_xlfn.XLOOKUP(D774,products!$A$2:$A$49,products!$C$2:$C$49,,0)</f>
        <v>M</v>
      </c>
      <c r="K774" s="4">
        <f>_xlfn.XLOOKUP(D774,products!A$1:A$49,products!$D$1:$D$49,,0)</f>
        <v>1</v>
      </c>
      <c r="L774">
        <f>_xlfn.XLOOKUP(D774,products!A$1:A$49,products!$E$1:$E$49,,0)</f>
        <v>13.75</v>
      </c>
      <c r="M774">
        <f t="shared" si="36"/>
        <v>82.5</v>
      </c>
      <c r="N774" t="str">
        <f t="shared" si="37"/>
        <v>Excelsa</v>
      </c>
      <c r="O774" t="str">
        <f t="shared" si="38"/>
        <v>Medium</v>
      </c>
      <c r="P774" t="str">
        <f>_xlfn.XLOOKUP(C774,customers!$A$2:$A$1001,customers!$I$2:$I$1001,,0)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_xlfn.XLOOKUP(D775,products!$A$2:$A$49,products!$B$2:$B$49,,0)</f>
        <v>Lib</v>
      </c>
      <c r="J775" t="str">
        <f>_xlfn.XLOOKUP(D775,products!$A$2:$A$49,products!$C$2:$C$49,,0)</f>
        <v>M</v>
      </c>
      <c r="K775" s="4">
        <f>_xlfn.XLOOKUP(D775,products!A$1:A$49,products!$D$1:$D$49,,0)</f>
        <v>0.2</v>
      </c>
      <c r="L775">
        <f>_xlfn.XLOOKUP(D775,products!A$1:A$49,products!$E$1:$E$49,,0)</f>
        <v>4.3650000000000002</v>
      </c>
      <c r="M775">
        <f t="shared" si="36"/>
        <v>8.73</v>
      </c>
      <c r="N775" t="str">
        <f t="shared" si="37"/>
        <v>Liberica</v>
      </c>
      <c r="O775" t="str">
        <f t="shared" si="38"/>
        <v>Medium</v>
      </c>
      <c r="P775" t="str">
        <f>_xlfn.XLOOKUP(C775,customers!$A$2:$A$1001,customers!$I$2:$I$1001,,0)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_xlfn.XLOOKUP(D776,products!$A$2:$A$49,products!$B$2:$B$49,,0)</f>
        <v>Rob</v>
      </c>
      <c r="J776" t="str">
        <f>_xlfn.XLOOKUP(D776,products!$A$2:$A$49,products!$C$2:$C$49,,0)</f>
        <v>M</v>
      </c>
      <c r="K776" s="4">
        <f>_xlfn.XLOOKUP(D776,products!A$1:A$49,products!$D$1:$D$49,,0)</f>
        <v>1</v>
      </c>
      <c r="L776">
        <f>_xlfn.XLOOKUP(D776,products!A$1:A$49,products!$E$1:$E$49,,0)</f>
        <v>9.9499999999999993</v>
      </c>
      <c r="M776">
        <f t="shared" si="36"/>
        <v>19.899999999999999</v>
      </c>
      <c r="N776" t="str">
        <f t="shared" si="37"/>
        <v>Robusta</v>
      </c>
      <c r="O776" t="str">
        <f t="shared" si="38"/>
        <v>Medium</v>
      </c>
      <c r="P776" t="str">
        <f>_xlfn.XLOOKUP(C776,customers!$A$2:$A$1001,customers!$I$2:$I$1001,,0)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_xlfn.XLOOKUP(D777,products!$A$2:$A$49,products!$B$2:$B$49,,0)</f>
        <v>Exc</v>
      </c>
      <c r="J777" t="str">
        <f>_xlfn.XLOOKUP(D777,products!$A$2:$A$49,products!$C$2:$C$49,,0)</f>
        <v>L</v>
      </c>
      <c r="K777" s="4">
        <f>_xlfn.XLOOKUP(D777,products!A$1:A$49,products!$D$1:$D$49,,0)</f>
        <v>0.5</v>
      </c>
      <c r="L777">
        <f>_xlfn.XLOOKUP(D777,products!A$1:A$49,products!$E$1:$E$49,,0)</f>
        <v>8.91</v>
      </c>
      <c r="M777">
        <f t="shared" si="36"/>
        <v>17.82</v>
      </c>
      <c r="N777" t="str">
        <f t="shared" si="37"/>
        <v>Excelsa</v>
      </c>
      <c r="O777" t="str">
        <f t="shared" si="38"/>
        <v>Light</v>
      </c>
      <c r="P777" t="str">
        <f>_xlfn.XLOOKUP(C777,customers!$A$2:$A$1001,customers!$I$2:$I$1001,,0)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_xlfn.XLOOKUP(D778,products!$A$2:$A$49,products!$B$2:$B$49,,0)</f>
        <v>Ara</v>
      </c>
      <c r="J778" t="str">
        <f>_xlfn.XLOOKUP(D778,products!$A$2:$A$49,products!$C$2:$C$49,,0)</f>
        <v>M</v>
      </c>
      <c r="K778" s="4">
        <f>_xlfn.XLOOKUP(D778,products!A$1:A$49,products!$D$1:$D$49,,0)</f>
        <v>0.5</v>
      </c>
      <c r="L778">
        <f>_xlfn.XLOOKUP(D778,products!A$1:A$49,products!$E$1:$E$49,,0)</f>
        <v>6.75</v>
      </c>
      <c r="M778">
        <f t="shared" si="36"/>
        <v>20.25</v>
      </c>
      <c r="N778" t="str">
        <f t="shared" si="37"/>
        <v>Arabica</v>
      </c>
      <c r="O778" t="str">
        <f t="shared" si="38"/>
        <v>Medium</v>
      </c>
      <c r="P778" t="str">
        <f>_xlfn.XLOOKUP(C778,customers!$A$2:$A$1001,customers!$I$2:$I$1001,,0)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_xlfn.XLOOKUP(D779,products!$A$2:$A$49,products!$B$2:$B$49,,0)</f>
        <v>Ara</v>
      </c>
      <c r="J779" t="str">
        <f>_xlfn.XLOOKUP(D779,products!$A$2:$A$49,products!$C$2:$C$49,,0)</f>
        <v>L</v>
      </c>
      <c r="K779" s="4">
        <f>_xlfn.XLOOKUP(D779,products!A$1:A$49,products!$D$1:$D$49,,0)</f>
        <v>2.5</v>
      </c>
      <c r="L779">
        <f>_xlfn.XLOOKUP(D779,products!A$1:A$49,products!$E$1:$E$49,,0)</f>
        <v>29.784999999999997</v>
      </c>
      <c r="M779">
        <f t="shared" si="36"/>
        <v>59.569999999999993</v>
      </c>
      <c r="N779" t="str">
        <f t="shared" si="37"/>
        <v>Arabica</v>
      </c>
      <c r="O779" t="str">
        <f t="shared" si="38"/>
        <v>Light</v>
      </c>
      <c r="P779" t="str">
        <f>_xlfn.XLOOKUP(C779,customers!$A$2:$A$1001,customers!$I$2:$I$1001,,0)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_xlfn.XLOOKUP(D780,products!$A$2:$A$49,products!$B$2:$B$49,,0)</f>
        <v>Lib</v>
      </c>
      <c r="J780" t="str">
        <f>_xlfn.XLOOKUP(D780,products!$A$2:$A$49,products!$C$2:$C$49,,0)</f>
        <v>L</v>
      </c>
      <c r="K780" s="4">
        <f>_xlfn.XLOOKUP(D780,products!A$1:A$49,products!$D$1:$D$49,,0)</f>
        <v>0.5</v>
      </c>
      <c r="L780">
        <f>_xlfn.XLOOKUP(D780,products!A$1:A$49,products!$E$1:$E$49,,0)</f>
        <v>9.51</v>
      </c>
      <c r="M780">
        <f t="shared" si="36"/>
        <v>19.02</v>
      </c>
      <c r="N780" t="str">
        <f t="shared" si="37"/>
        <v>Liberica</v>
      </c>
      <c r="O780" t="str">
        <f t="shared" si="38"/>
        <v>Light</v>
      </c>
      <c r="P780" t="str">
        <f>_xlfn.XLOOKUP(C780,customers!$A$2:$A$1001,customers!$I$2:$I$1001,,0)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_xlfn.XLOOKUP(D781,products!$A$2:$A$49,products!$B$2:$B$49,,0)</f>
        <v>Lib</v>
      </c>
      <c r="J781" t="str">
        <f>_xlfn.XLOOKUP(D781,products!$A$2:$A$49,products!$C$2:$C$49,,0)</f>
        <v>D</v>
      </c>
      <c r="K781" s="4">
        <f>_xlfn.XLOOKUP(D781,products!A$1:A$49,products!$D$1:$D$49,,0)</f>
        <v>1</v>
      </c>
      <c r="L781">
        <f>_xlfn.XLOOKUP(D781,products!A$1:A$49,products!$E$1:$E$49,,0)</f>
        <v>12.95</v>
      </c>
      <c r="M781">
        <f t="shared" si="36"/>
        <v>77.699999999999989</v>
      </c>
      <c r="N781" t="str">
        <f t="shared" si="37"/>
        <v>Liberica</v>
      </c>
      <c r="O781" t="str">
        <f t="shared" si="38"/>
        <v>Dark</v>
      </c>
      <c r="P781" t="str">
        <f>_xlfn.XLOOKUP(C781,customers!$A$2:$A$1001,customers!$I$2:$I$1001,,0)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_xlfn.XLOOKUP(D782,products!$A$2:$A$49,products!$B$2:$B$49,,0)</f>
        <v>Exc</v>
      </c>
      <c r="J782" t="str">
        <f>_xlfn.XLOOKUP(D782,products!$A$2:$A$49,products!$C$2:$C$49,,0)</f>
        <v>M</v>
      </c>
      <c r="K782" s="4">
        <f>_xlfn.XLOOKUP(D782,products!A$1:A$49,products!$D$1:$D$49,,0)</f>
        <v>1</v>
      </c>
      <c r="L782">
        <f>_xlfn.XLOOKUP(D782,products!A$1:A$49,products!$E$1:$E$49,,0)</f>
        <v>13.75</v>
      </c>
      <c r="M782">
        <f t="shared" si="36"/>
        <v>41.25</v>
      </c>
      <c r="N782" t="str">
        <f t="shared" si="37"/>
        <v>Excelsa</v>
      </c>
      <c r="O782" t="str">
        <f t="shared" si="38"/>
        <v>Medium</v>
      </c>
      <c r="P782" t="str">
        <f>_xlfn.XLOOKUP(C782,customers!$A$2:$A$1001,customers!$I$2:$I$1001,,0)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_xlfn.XLOOKUP(D783,products!$A$2:$A$49,products!$B$2:$B$49,,0)</f>
        <v>Lib</v>
      </c>
      <c r="J783" t="str">
        <f>_xlfn.XLOOKUP(D783,products!$A$2:$A$49,products!$C$2:$C$49,,0)</f>
        <v>L</v>
      </c>
      <c r="K783" s="4">
        <f>_xlfn.XLOOKUP(D783,products!A$1:A$49,products!$D$1:$D$49,,0)</f>
        <v>2.5</v>
      </c>
      <c r="L783">
        <f>_xlfn.XLOOKUP(D783,products!A$1:A$49,products!$E$1:$E$49,,0)</f>
        <v>36.454999999999998</v>
      </c>
      <c r="M783">
        <f t="shared" si="36"/>
        <v>145.82</v>
      </c>
      <c r="N783" t="str">
        <f t="shared" si="37"/>
        <v>Liberica</v>
      </c>
      <c r="O783" t="str">
        <f t="shared" si="38"/>
        <v>Light</v>
      </c>
      <c r="P783" t="str">
        <f>_xlfn.XLOOKUP(C783,customers!$A$2:$A$1001,customers!$I$2:$I$1001,,0)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_xlfn.XLOOKUP(D784,products!$A$2:$A$49,products!$B$2:$B$49,,0)</f>
        <v>Exc</v>
      </c>
      <c r="J784" t="str">
        <f>_xlfn.XLOOKUP(D784,products!$A$2:$A$49,products!$C$2:$C$49,,0)</f>
        <v>L</v>
      </c>
      <c r="K784" s="4">
        <f>_xlfn.XLOOKUP(D784,products!A$1:A$49,products!$D$1:$D$49,,0)</f>
        <v>0.2</v>
      </c>
      <c r="L784">
        <f>_xlfn.XLOOKUP(D784,products!A$1:A$49,products!$E$1:$E$49,,0)</f>
        <v>4.4550000000000001</v>
      </c>
      <c r="M784">
        <f t="shared" si="36"/>
        <v>26.73</v>
      </c>
      <c r="N784" t="str">
        <f t="shared" si="37"/>
        <v>Excelsa</v>
      </c>
      <c r="O784" t="str">
        <f t="shared" si="38"/>
        <v>Light</v>
      </c>
      <c r="P784" t="str">
        <f>_xlfn.XLOOKUP(C784,customers!$A$2:$A$1001,customers!$I$2:$I$1001,,0)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_xlfn.XLOOKUP(D785,products!$A$2:$A$49,products!$B$2:$B$49,,0)</f>
        <v>Lib</v>
      </c>
      <c r="J785" t="str">
        <f>_xlfn.XLOOKUP(D785,products!$A$2:$A$49,products!$C$2:$C$49,,0)</f>
        <v>M</v>
      </c>
      <c r="K785" s="4">
        <f>_xlfn.XLOOKUP(D785,products!A$1:A$49,products!$D$1:$D$49,,0)</f>
        <v>0.5</v>
      </c>
      <c r="L785">
        <f>_xlfn.XLOOKUP(D785,products!A$1:A$49,products!$E$1:$E$49,,0)</f>
        <v>8.73</v>
      </c>
      <c r="M785">
        <f t="shared" si="36"/>
        <v>43.650000000000006</v>
      </c>
      <c r="N785" t="str">
        <f t="shared" si="37"/>
        <v>Liberica</v>
      </c>
      <c r="O785" t="str">
        <f t="shared" si="38"/>
        <v>Medium</v>
      </c>
      <c r="P785" t="str">
        <f>_xlfn.XLOOKUP(C785,customers!$A$2:$A$1001,customers!$I$2:$I$1001,,0)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_xlfn.XLOOKUP(D786,products!$A$2:$A$49,products!$B$2:$B$49,,0)</f>
        <v>Lib</v>
      </c>
      <c r="J786" t="str">
        <f>_xlfn.XLOOKUP(D786,products!$A$2:$A$49,products!$C$2:$C$49,,0)</f>
        <v>L</v>
      </c>
      <c r="K786" s="4">
        <f>_xlfn.XLOOKUP(D786,products!A$1:A$49,products!$D$1:$D$49,,0)</f>
        <v>1</v>
      </c>
      <c r="L786">
        <f>_xlfn.XLOOKUP(D786,products!A$1:A$49,products!$E$1:$E$49,,0)</f>
        <v>15.85</v>
      </c>
      <c r="M786">
        <f t="shared" si="36"/>
        <v>31.7</v>
      </c>
      <c r="N786" t="str">
        <f t="shared" si="37"/>
        <v>Liberica</v>
      </c>
      <c r="O786" t="str">
        <f t="shared" si="38"/>
        <v>Light</v>
      </c>
      <c r="P786" t="str">
        <f>_xlfn.XLOOKUP(C786,customers!$A$2:$A$1001,customers!$I$2:$I$1001,,0)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_xlfn.XLOOKUP(D787,products!$A$2:$A$49,products!$B$2:$B$49,,0)</f>
        <v>Ara</v>
      </c>
      <c r="J787" t="str">
        <f>_xlfn.XLOOKUP(D787,products!$A$2:$A$49,products!$C$2:$C$49,,0)</f>
        <v>D</v>
      </c>
      <c r="K787" s="4">
        <f>_xlfn.XLOOKUP(D787,products!A$1:A$49,products!$D$1:$D$49,,0)</f>
        <v>2.5</v>
      </c>
      <c r="L787">
        <f>_xlfn.XLOOKUP(D787,products!A$1:A$49,products!$E$1:$E$49,,0)</f>
        <v>22.884999999999998</v>
      </c>
      <c r="M787">
        <f t="shared" si="36"/>
        <v>22.884999999999998</v>
      </c>
      <c r="N787" t="str">
        <f t="shared" si="37"/>
        <v>Arabica</v>
      </c>
      <c r="O787" t="str">
        <f t="shared" si="38"/>
        <v>Dark</v>
      </c>
      <c r="P787" t="str">
        <f>_xlfn.XLOOKUP(C787,customers!$A$2:$A$1001,customers!$I$2:$I$1001,,0)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_xlfn.XLOOKUP(D788,products!$A$2:$A$49,products!$B$2:$B$49,,0)</f>
        <v>Exc</v>
      </c>
      <c r="J788" t="str">
        <f>_xlfn.XLOOKUP(D788,products!$A$2:$A$49,products!$C$2:$C$49,,0)</f>
        <v>D</v>
      </c>
      <c r="K788" s="4">
        <f>_xlfn.XLOOKUP(D788,products!A$1:A$49,products!$D$1:$D$49,,0)</f>
        <v>2.5</v>
      </c>
      <c r="L788">
        <f>_xlfn.XLOOKUP(D788,products!A$1:A$49,products!$E$1:$E$49,,0)</f>
        <v>27.945</v>
      </c>
      <c r="M788">
        <f t="shared" si="36"/>
        <v>27.945</v>
      </c>
      <c r="N788" t="str">
        <f t="shared" si="37"/>
        <v>Excelsa</v>
      </c>
      <c r="O788" t="str">
        <f t="shared" si="38"/>
        <v>Dark</v>
      </c>
      <c r="P788" t="str">
        <f>_xlfn.XLOOKUP(C788,customers!$A$2:$A$1001,customers!$I$2:$I$1001,,0)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_xlfn.XLOOKUP(D789,products!$A$2:$A$49,products!$B$2:$B$49,,0)</f>
        <v>Exc</v>
      </c>
      <c r="J789" t="str">
        <f>_xlfn.XLOOKUP(D789,products!$A$2:$A$49,products!$C$2:$C$49,,0)</f>
        <v>M</v>
      </c>
      <c r="K789" s="4">
        <f>_xlfn.XLOOKUP(D789,products!A$1:A$49,products!$D$1:$D$49,,0)</f>
        <v>1</v>
      </c>
      <c r="L789">
        <f>_xlfn.XLOOKUP(D789,products!A$1:A$49,products!$E$1:$E$49,,0)</f>
        <v>13.75</v>
      </c>
      <c r="M789">
        <f t="shared" si="36"/>
        <v>82.5</v>
      </c>
      <c r="N789" t="str">
        <f t="shared" si="37"/>
        <v>Excelsa</v>
      </c>
      <c r="O789" t="str">
        <f t="shared" si="38"/>
        <v>Medium</v>
      </c>
      <c r="P789" t="str">
        <f>_xlfn.XLOOKUP(C789,customers!$A$2:$A$1001,customers!$I$2:$I$1001,,0)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_xlfn.XLOOKUP(D790,products!$A$2:$A$49,products!$B$2:$B$49,,0)</f>
        <v>Rob</v>
      </c>
      <c r="J790" t="str">
        <f>_xlfn.XLOOKUP(D790,products!$A$2:$A$49,products!$C$2:$C$49,,0)</f>
        <v>M</v>
      </c>
      <c r="K790" s="4">
        <f>_xlfn.XLOOKUP(D790,products!A$1:A$49,products!$D$1:$D$49,,0)</f>
        <v>2.5</v>
      </c>
      <c r="L790">
        <f>_xlfn.XLOOKUP(D790,products!A$1:A$49,products!$E$1:$E$49,,0)</f>
        <v>22.884999999999998</v>
      </c>
      <c r="M790">
        <f t="shared" si="36"/>
        <v>45.769999999999996</v>
      </c>
      <c r="N790" t="str">
        <f t="shared" si="37"/>
        <v>Robusta</v>
      </c>
      <c r="O790" t="str">
        <f t="shared" si="38"/>
        <v>Medium</v>
      </c>
      <c r="P790" t="str">
        <f>_xlfn.XLOOKUP(C790,customers!$A$2:$A$1001,customers!$I$2:$I$1001,,0)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_xlfn.XLOOKUP(D791,products!$A$2:$A$49,products!$B$2:$B$49,,0)</f>
        <v>Ara</v>
      </c>
      <c r="J791" t="str">
        <f>_xlfn.XLOOKUP(D791,products!$A$2:$A$49,products!$C$2:$C$49,,0)</f>
        <v>L</v>
      </c>
      <c r="K791" s="4">
        <f>_xlfn.XLOOKUP(D791,products!A$1:A$49,products!$D$1:$D$49,,0)</f>
        <v>1</v>
      </c>
      <c r="L791">
        <f>_xlfn.XLOOKUP(D791,products!A$1:A$49,products!$E$1:$E$49,,0)</f>
        <v>12.95</v>
      </c>
      <c r="M791">
        <f t="shared" si="36"/>
        <v>77.699999999999989</v>
      </c>
      <c r="N791" t="str">
        <f t="shared" si="37"/>
        <v>Arabica</v>
      </c>
      <c r="O791" t="str">
        <f t="shared" si="38"/>
        <v>Light</v>
      </c>
      <c r="P791" t="str">
        <f>_xlfn.XLOOKUP(C791,customers!$A$2:$A$1001,customers!$I$2:$I$1001,,0)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_xlfn.XLOOKUP(D792,products!$A$2:$A$49,products!$B$2:$B$49,,0)</f>
        <v>Ara</v>
      </c>
      <c r="J792" t="str">
        <f>_xlfn.XLOOKUP(D792,products!$A$2:$A$49,products!$C$2:$C$49,,0)</f>
        <v>L</v>
      </c>
      <c r="K792" s="4">
        <f>_xlfn.XLOOKUP(D792,products!A$1:A$49,products!$D$1:$D$49,,0)</f>
        <v>0.5</v>
      </c>
      <c r="L792">
        <f>_xlfn.XLOOKUP(D792,products!A$1:A$49,products!$E$1:$E$49,,0)</f>
        <v>7.77</v>
      </c>
      <c r="M792">
        <f t="shared" si="36"/>
        <v>23.31</v>
      </c>
      <c r="N792" t="str">
        <f t="shared" si="37"/>
        <v>Arabica</v>
      </c>
      <c r="O792" t="str">
        <f t="shared" si="38"/>
        <v>Light</v>
      </c>
      <c r="P792" t="str">
        <f>_xlfn.XLOOKUP(C792,customers!$A$2:$A$1001,customers!$I$2:$I$1001,,0)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_xlfn.XLOOKUP(D793,products!$A$2:$A$49,products!$B$2:$B$49,,0)</f>
        <v>Lib</v>
      </c>
      <c r="J793" t="str">
        <f>_xlfn.XLOOKUP(D793,products!$A$2:$A$49,products!$C$2:$C$49,,0)</f>
        <v>L</v>
      </c>
      <c r="K793" s="4">
        <f>_xlfn.XLOOKUP(D793,products!A$1:A$49,products!$D$1:$D$49,,0)</f>
        <v>0.2</v>
      </c>
      <c r="L793">
        <f>_xlfn.XLOOKUP(D793,products!A$1:A$49,products!$E$1:$E$49,,0)</f>
        <v>4.7549999999999999</v>
      </c>
      <c r="M793">
        <f t="shared" si="36"/>
        <v>23.774999999999999</v>
      </c>
      <c r="N793" t="str">
        <f t="shared" si="37"/>
        <v>Liberica</v>
      </c>
      <c r="O793" t="str">
        <f t="shared" si="38"/>
        <v>Light</v>
      </c>
      <c r="P793" t="str">
        <f>_xlfn.XLOOKUP(C793,customers!$A$2:$A$1001,customers!$I$2:$I$1001,,0)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_xlfn.XLOOKUP(D794,products!$A$2:$A$49,products!$B$2:$B$49,,0)</f>
        <v>Lib</v>
      </c>
      <c r="J794" t="str">
        <f>_xlfn.XLOOKUP(D794,products!$A$2:$A$49,products!$C$2:$C$49,,0)</f>
        <v>M</v>
      </c>
      <c r="K794" s="4">
        <f>_xlfn.XLOOKUP(D794,products!A$1:A$49,products!$D$1:$D$49,,0)</f>
        <v>0.5</v>
      </c>
      <c r="L794">
        <f>_xlfn.XLOOKUP(D794,products!A$1:A$49,products!$E$1:$E$49,,0)</f>
        <v>8.73</v>
      </c>
      <c r="M794">
        <f t="shared" si="36"/>
        <v>52.38</v>
      </c>
      <c r="N794" t="str">
        <f t="shared" si="37"/>
        <v>Liberica</v>
      </c>
      <c r="O794" t="str">
        <f t="shared" si="38"/>
        <v>Medium</v>
      </c>
      <c r="P794" t="str">
        <f>_xlfn.XLOOKUP(C794,customers!$A$2:$A$1001,customers!$I$2:$I$1001,,0)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_xlfn.XLOOKUP(D795,products!$A$2:$A$49,products!$B$2:$B$49,,0)</f>
        <v>Rob</v>
      </c>
      <c r="J795" t="str">
        <f>_xlfn.XLOOKUP(D795,products!$A$2:$A$49,products!$C$2:$C$49,,0)</f>
        <v>L</v>
      </c>
      <c r="K795" s="4">
        <f>_xlfn.XLOOKUP(D795,products!A$1:A$49,products!$D$1:$D$49,,0)</f>
        <v>0.2</v>
      </c>
      <c r="L795">
        <f>_xlfn.XLOOKUP(D795,products!A$1:A$49,products!$E$1:$E$49,,0)</f>
        <v>3.5849999999999995</v>
      </c>
      <c r="M795">
        <f t="shared" si="36"/>
        <v>17.924999999999997</v>
      </c>
      <c r="N795" t="str">
        <f t="shared" si="37"/>
        <v>Robusta</v>
      </c>
      <c r="O795" t="str">
        <f t="shared" si="38"/>
        <v>Light</v>
      </c>
      <c r="P795" t="str">
        <f>_xlfn.XLOOKUP(C795,customers!$A$2:$A$1001,customers!$I$2:$I$1001,,0)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_xlfn.XLOOKUP(D796,products!$A$2:$A$49,products!$B$2:$B$49,,0)</f>
        <v>Ara</v>
      </c>
      <c r="J796" t="str">
        <f>_xlfn.XLOOKUP(D796,products!$A$2:$A$49,products!$C$2:$C$49,,0)</f>
        <v>L</v>
      </c>
      <c r="K796" s="4">
        <f>_xlfn.XLOOKUP(D796,products!A$1:A$49,products!$D$1:$D$49,,0)</f>
        <v>2.5</v>
      </c>
      <c r="L796">
        <f>_xlfn.XLOOKUP(D796,products!A$1:A$49,products!$E$1:$E$49,,0)</f>
        <v>29.784999999999997</v>
      </c>
      <c r="M796">
        <f t="shared" si="36"/>
        <v>148.92499999999998</v>
      </c>
      <c r="N796" t="str">
        <f t="shared" si="37"/>
        <v>Arabica</v>
      </c>
      <c r="O796" t="str">
        <f t="shared" si="38"/>
        <v>Light</v>
      </c>
      <c r="P796" t="str">
        <f>_xlfn.XLOOKUP(C796,customers!$A$2:$A$1001,customers!$I$2:$I$1001,,0)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_xlfn.XLOOKUP(D797,products!$A$2:$A$49,products!$B$2:$B$49,,0)</f>
        <v>Rob</v>
      </c>
      <c r="J797" t="str">
        <f>_xlfn.XLOOKUP(D797,products!$A$2:$A$49,products!$C$2:$C$49,,0)</f>
        <v>L</v>
      </c>
      <c r="K797" s="4">
        <f>_xlfn.XLOOKUP(D797,products!A$1:A$49,products!$D$1:$D$49,,0)</f>
        <v>0.5</v>
      </c>
      <c r="L797">
        <f>_xlfn.XLOOKUP(D797,products!A$1:A$49,products!$E$1:$E$49,,0)</f>
        <v>7.169999999999999</v>
      </c>
      <c r="M797">
        <f t="shared" si="36"/>
        <v>28.679999999999996</v>
      </c>
      <c r="N797" t="str">
        <f t="shared" si="37"/>
        <v>Robusta</v>
      </c>
      <c r="O797" t="str">
        <f t="shared" si="38"/>
        <v>Light</v>
      </c>
      <c r="P797" t="str">
        <f>_xlfn.XLOOKUP(C797,customers!$A$2:$A$1001,customers!$I$2:$I$1001,,0)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_xlfn.XLOOKUP(D798,products!$A$2:$A$49,products!$B$2:$B$49,,0)</f>
        <v>Lib</v>
      </c>
      <c r="J798" t="str">
        <f>_xlfn.XLOOKUP(D798,products!$A$2:$A$49,products!$C$2:$C$49,,0)</f>
        <v>L</v>
      </c>
      <c r="K798" s="4">
        <f>_xlfn.XLOOKUP(D798,products!A$1:A$49,products!$D$1:$D$49,,0)</f>
        <v>0.5</v>
      </c>
      <c r="L798">
        <f>_xlfn.XLOOKUP(D798,products!A$1:A$49,products!$E$1:$E$49,,0)</f>
        <v>9.51</v>
      </c>
      <c r="M798">
        <f t="shared" si="36"/>
        <v>9.51</v>
      </c>
      <c r="N798" t="str">
        <f t="shared" si="37"/>
        <v>Liberica</v>
      </c>
      <c r="O798" t="str">
        <f t="shared" si="38"/>
        <v>Light</v>
      </c>
      <c r="P798" t="str">
        <f>_xlfn.XLOOKUP(C798,customers!$A$2:$A$1001,customers!$I$2:$I$1001,,0)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_xlfn.XLOOKUP(D799,products!$A$2:$A$49,products!$B$2:$B$49,,0)</f>
        <v>Ara</v>
      </c>
      <c r="J799" t="str">
        <f>_xlfn.XLOOKUP(D799,products!$A$2:$A$49,products!$C$2:$C$49,,0)</f>
        <v>L</v>
      </c>
      <c r="K799" s="4">
        <f>_xlfn.XLOOKUP(D799,products!A$1:A$49,products!$D$1:$D$49,,0)</f>
        <v>0.5</v>
      </c>
      <c r="L799">
        <f>_xlfn.XLOOKUP(D799,products!A$1:A$49,products!$E$1:$E$49,,0)</f>
        <v>7.77</v>
      </c>
      <c r="M799">
        <f t="shared" si="36"/>
        <v>31.08</v>
      </c>
      <c r="N799" t="str">
        <f t="shared" si="37"/>
        <v>Arabica</v>
      </c>
      <c r="O799" t="str">
        <f t="shared" si="38"/>
        <v>Light</v>
      </c>
      <c r="P799" t="str">
        <f>_xlfn.XLOOKUP(C799,customers!$A$2:$A$1001,customers!$I$2:$I$1001,,0)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_xlfn.XLOOKUP(D800,products!$A$2:$A$49,products!$B$2:$B$49,,0)</f>
        <v>Rob</v>
      </c>
      <c r="J800" t="str">
        <f>_xlfn.XLOOKUP(D800,products!$A$2:$A$49,products!$C$2:$C$49,,0)</f>
        <v>D</v>
      </c>
      <c r="K800" s="4">
        <f>_xlfn.XLOOKUP(D800,products!A$1:A$49,products!$D$1:$D$49,,0)</f>
        <v>0.2</v>
      </c>
      <c r="L800">
        <f>_xlfn.XLOOKUP(D800,products!A$1:A$49,products!$E$1:$E$49,,0)</f>
        <v>2.6849999999999996</v>
      </c>
      <c r="M800">
        <f t="shared" si="36"/>
        <v>8.0549999999999997</v>
      </c>
      <c r="N800" t="str">
        <f t="shared" si="37"/>
        <v>Robusta</v>
      </c>
      <c r="O800" t="str">
        <f t="shared" si="38"/>
        <v>Dark</v>
      </c>
      <c r="P800" t="str">
        <f>_xlfn.XLOOKUP(C800,customers!$A$2:$A$1001,customers!$I$2:$I$1001,,0)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_xlfn.XLOOKUP(D801,products!$A$2:$A$49,products!$B$2:$B$49,,0)</f>
        <v>Exc</v>
      </c>
      <c r="J801" t="str">
        <f>_xlfn.XLOOKUP(D801,products!$A$2:$A$49,products!$C$2:$C$49,,0)</f>
        <v>D</v>
      </c>
      <c r="K801" s="4">
        <f>_xlfn.XLOOKUP(D801,products!A$1:A$49,products!$D$1:$D$49,,0)</f>
        <v>1</v>
      </c>
      <c r="L801">
        <f>_xlfn.XLOOKUP(D801,products!A$1:A$49,products!$E$1:$E$49,,0)</f>
        <v>12.15</v>
      </c>
      <c r="M801">
        <f t="shared" si="36"/>
        <v>36.450000000000003</v>
      </c>
      <c r="N801" t="str">
        <f t="shared" si="37"/>
        <v>Excelsa</v>
      </c>
      <c r="O801" t="str">
        <f t="shared" si="38"/>
        <v>Dark</v>
      </c>
      <c r="P801" t="str">
        <f>_xlfn.XLOOKUP(C801,customers!$A$2:$A$1001,customers!$I$2:$I$1001,,0)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_xlfn.XLOOKUP(D802,products!$A$2:$A$49,products!$B$2:$B$49,,0)</f>
        <v>Rob</v>
      </c>
      <c r="J802" t="str">
        <f>_xlfn.XLOOKUP(D802,products!$A$2:$A$49,products!$C$2:$C$49,,0)</f>
        <v>D</v>
      </c>
      <c r="K802" s="4">
        <f>_xlfn.XLOOKUP(D802,products!A$1:A$49,products!$D$1:$D$49,,0)</f>
        <v>0.2</v>
      </c>
      <c r="L802">
        <f>_xlfn.XLOOKUP(D802,products!A$1:A$49,products!$E$1:$E$49,,0)</f>
        <v>2.6849999999999996</v>
      </c>
      <c r="M802">
        <f t="shared" si="36"/>
        <v>16.11</v>
      </c>
      <c r="N802" t="str">
        <f t="shared" si="37"/>
        <v>Robusta</v>
      </c>
      <c r="O802" t="str">
        <f t="shared" si="38"/>
        <v>Dark</v>
      </c>
      <c r="P802" t="str">
        <f>_xlfn.XLOOKUP(C802,customers!$A$2:$A$1001,customers!$I$2:$I$1001,,0)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_xlfn.XLOOKUP(D803,products!$A$2:$A$49,products!$B$2:$B$49,,0)</f>
        <v>Rob</v>
      </c>
      <c r="J803" t="str">
        <f>_xlfn.XLOOKUP(D803,products!$A$2:$A$49,products!$C$2:$C$49,,0)</f>
        <v>D</v>
      </c>
      <c r="K803" s="4">
        <f>_xlfn.XLOOKUP(D803,products!A$1:A$49,products!$D$1:$D$49,,0)</f>
        <v>2.5</v>
      </c>
      <c r="L803">
        <f>_xlfn.XLOOKUP(D803,products!A$1:A$49,products!$E$1:$E$49,,0)</f>
        <v>20.584999999999997</v>
      </c>
      <c r="M803">
        <f t="shared" si="36"/>
        <v>41.169999999999995</v>
      </c>
      <c r="N803" t="str">
        <f t="shared" si="37"/>
        <v>Robusta</v>
      </c>
      <c r="O803" t="str">
        <f t="shared" si="38"/>
        <v>Dark</v>
      </c>
      <c r="P803" t="str">
        <f>_xlfn.XLOOKUP(C803,customers!$A$2:$A$1001,customers!$I$2:$I$1001,,0)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_xlfn.XLOOKUP(D804,products!$A$2:$A$49,products!$B$2:$B$49,,0)</f>
        <v>Rob</v>
      </c>
      <c r="J804" t="str">
        <f>_xlfn.XLOOKUP(D804,products!$A$2:$A$49,products!$C$2:$C$49,,0)</f>
        <v>D</v>
      </c>
      <c r="K804" s="4">
        <f>_xlfn.XLOOKUP(D804,products!A$1:A$49,products!$D$1:$D$49,,0)</f>
        <v>0.2</v>
      </c>
      <c r="L804">
        <f>_xlfn.XLOOKUP(D804,products!A$1:A$49,products!$E$1:$E$49,,0)</f>
        <v>2.6849999999999996</v>
      </c>
      <c r="M804">
        <f t="shared" si="36"/>
        <v>10.739999999999998</v>
      </c>
      <c r="N804" t="str">
        <f t="shared" si="37"/>
        <v>Robusta</v>
      </c>
      <c r="O804" t="str">
        <f t="shared" si="38"/>
        <v>Dark</v>
      </c>
      <c r="P804" t="str">
        <f>_xlfn.XLOOKUP(C804,customers!$A$2:$A$1001,customers!$I$2:$I$1001,,0)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_xlfn.XLOOKUP(D805,products!$A$2:$A$49,products!$B$2:$B$49,,0)</f>
        <v>Exc</v>
      </c>
      <c r="J805" t="str">
        <f>_xlfn.XLOOKUP(D805,products!$A$2:$A$49,products!$C$2:$C$49,,0)</f>
        <v>M</v>
      </c>
      <c r="K805" s="4">
        <f>_xlfn.XLOOKUP(D805,products!A$1:A$49,products!$D$1:$D$49,,0)</f>
        <v>2.5</v>
      </c>
      <c r="L805">
        <f>_xlfn.XLOOKUP(D805,products!A$1:A$49,products!$E$1:$E$49,,0)</f>
        <v>31.624999999999996</v>
      </c>
      <c r="M805">
        <f t="shared" si="36"/>
        <v>126.49999999999999</v>
      </c>
      <c r="N805" t="str">
        <f t="shared" si="37"/>
        <v>Excelsa</v>
      </c>
      <c r="O805" t="str">
        <f t="shared" si="38"/>
        <v>Medium</v>
      </c>
      <c r="P805" t="str">
        <f>_xlfn.XLOOKUP(C805,customers!$A$2:$A$1001,customers!$I$2:$I$1001,,0)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_xlfn.XLOOKUP(D806,products!$A$2:$A$49,products!$B$2:$B$49,,0)</f>
        <v>Rob</v>
      </c>
      <c r="J806" t="str">
        <f>_xlfn.XLOOKUP(D806,products!$A$2:$A$49,products!$C$2:$C$49,,0)</f>
        <v>L</v>
      </c>
      <c r="K806" s="4">
        <f>_xlfn.XLOOKUP(D806,products!A$1:A$49,products!$D$1:$D$49,,0)</f>
        <v>1</v>
      </c>
      <c r="L806">
        <f>_xlfn.XLOOKUP(D806,products!A$1:A$49,products!$E$1:$E$49,,0)</f>
        <v>11.95</v>
      </c>
      <c r="M806">
        <f t="shared" si="36"/>
        <v>23.9</v>
      </c>
      <c r="N806" t="str">
        <f t="shared" si="37"/>
        <v>Robusta</v>
      </c>
      <c r="O806" t="str">
        <f t="shared" si="38"/>
        <v>Light</v>
      </c>
      <c r="P806" t="str">
        <f>_xlfn.XLOOKUP(C806,customers!$A$2:$A$1001,customers!$I$2:$I$1001,,0)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_xlfn.XLOOKUP(D807,products!$A$2:$A$49,products!$B$2:$B$49,,0)</f>
        <v>Rob</v>
      </c>
      <c r="J807" t="str">
        <f>_xlfn.XLOOKUP(D807,products!$A$2:$A$49,products!$C$2:$C$49,,0)</f>
        <v>M</v>
      </c>
      <c r="K807" s="4">
        <f>_xlfn.XLOOKUP(D807,products!A$1:A$49,products!$D$1:$D$49,,0)</f>
        <v>0.5</v>
      </c>
      <c r="L807">
        <f>_xlfn.XLOOKUP(D807,products!A$1:A$49,products!$E$1:$E$49,,0)</f>
        <v>5.97</v>
      </c>
      <c r="M807">
        <f t="shared" si="36"/>
        <v>5.97</v>
      </c>
      <c r="N807" t="str">
        <f t="shared" si="37"/>
        <v>Robusta</v>
      </c>
      <c r="O807" t="str">
        <f t="shared" si="38"/>
        <v>Medium</v>
      </c>
      <c r="P807" t="str">
        <f>_xlfn.XLOOKUP(C807,customers!$A$2:$A$1001,customers!$I$2:$I$1001,,0)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_xlfn.XLOOKUP(D808,products!$A$2:$A$49,products!$B$2:$B$49,,0)</f>
        <v>Lib</v>
      </c>
      <c r="J808" t="str">
        <f>_xlfn.XLOOKUP(D808,products!$A$2:$A$49,products!$C$2:$C$49,,0)</f>
        <v>D</v>
      </c>
      <c r="K808" s="4">
        <f>_xlfn.XLOOKUP(D808,products!A$1:A$49,products!$D$1:$D$49,,0)</f>
        <v>0.2</v>
      </c>
      <c r="L808">
        <f>_xlfn.XLOOKUP(D808,products!A$1:A$49,products!$E$1:$E$49,,0)</f>
        <v>3.8849999999999998</v>
      </c>
      <c r="M808">
        <f t="shared" si="36"/>
        <v>7.77</v>
      </c>
      <c r="N808" t="str">
        <f t="shared" si="37"/>
        <v>Liberica</v>
      </c>
      <c r="O808" t="str">
        <f t="shared" si="38"/>
        <v>Dark</v>
      </c>
      <c r="P808" t="str">
        <f>_xlfn.XLOOKUP(C808,customers!$A$2:$A$1001,customers!$I$2:$I$1001,,0)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_xlfn.XLOOKUP(D809,products!$A$2:$A$49,products!$B$2:$B$49,,0)</f>
        <v>Lib</v>
      </c>
      <c r="J809" t="str">
        <f>_xlfn.XLOOKUP(D809,products!$A$2:$A$49,products!$C$2:$C$49,,0)</f>
        <v>D</v>
      </c>
      <c r="K809" s="4">
        <f>_xlfn.XLOOKUP(D809,products!A$1:A$49,products!$D$1:$D$49,,0)</f>
        <v>0.5</v>
      </c>
      <c r="L809">
        <f>_xlfn.XLOOKUP(D809,products!A$1:A$49,products!$E$1:$E$49,,0)</f>
        <v>7.77</v>
      </c>
      <c r="M809">
        <f t="shared" si="36"/>
        <v>23.31</v>
      </c>
      <c r="N809" t="str">
        <f t="shared" si="37"/>
        <v>Liberica</v>
      </c>
      <c r="O809" t="str">
        <f t="shared" si="38"/>
        <v>Dark</v>
      </c>
      <c r="P809" t="str">
        <f>_xlfn.XLOOKUP(C809,customers!$A$2:$A$1001,customers!$I$2:$I$1001,,0)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_xlfn.XLOOKUP(D810,products!$A$2:$A$49,products!$B$2:$B$49,,0)</f>
        <v>Rob</v>
      </c>
      <c r="J810" t="str">
        <f>_xlfn.XLOOKUP(D810,products!$A$2:$A$49,products!$C$2:$C$49,,0)</f>
        <v>L</v>
      </c>
      <c r="K810" s="4">
        <f>_xlfn.XLOOKUP(D810,products!A$1:A$49,products!$D$1:$D$49,,0)</f>
        <v>2.5</v>
      </c>
      <c r="L810">
        <f>_xlfn.XLOOKUP(D810,products!A$1:A$49,products!$E$1:$E$49,,0)</f>
        <v>27.484999999999996</v>
      </c>
      <c r="M810">
        <f t="shared" si="36"/>
        <v>137.42499999999998</v>
      </c>
      <c r="N810" t="str">
        <f t="shared" si="37"/>
        <v>Robusta</v>
      </c>
      <c r="O810" t="str">
        <f t="shared" si="38"/>
        <v>Light</v>
      </c>
      <c r="P810" t="str">
        <f>_xlfn.XLOOKUP(C810,customers!$A$2:$A$1001,customers!$I$2:$I$1001,,0)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_xlfn.XLOOKUP(D811,products!$A$2:$A$49,products!$B$2:$B$49,,0)</f>
        <v>Rob</v>
      </c>
      <c r="J811" t="str">
        <f>_xlfn.XLOOKUP(D811,products!$A$2:$A$49,products!$C$2:$C$49,,0)</f>
        <v>D</v>
      </c>
      <c r="K811" s="4">
        <f>_xlfn.XLOOKUP(D811,products!A$1:A$49,products!$D$1:$D$49,,0)</f>
        <v>0.2</v>
      </c>
      <c r="L811">
        <f>_xlfn.XLOOKUP(D811,products!A$1:A$49,products!$E$1:$E$49,,0)</f>
        <v>2.6849999999999996</v>
      </c>
      <c r="M811">
        <f t="shared" si="36"/>
        <v>8.0549999999999997</v>
      </c>
      <c r="N811" t="str">
        <f t="shared" si="37"/>
        <v>Robusta</v>
      </c>
      <c r="O811" t="str">
        <f t="shared" si="38"/>
        <v>Dark</v>
      </c>
      <c r="P811" t="str">
        <f>_xlfn.XLOOKUP(C811,customers!$A$2:$A$1001,customers!$I$2:$I$1001,,0)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_xlfn.XLOOKUP(D812,products!$A$2:$A$49,products!$B$2:$B$49,,0)</f>
        <v>Lib</v>
      </c>
      <c r="J812" t="str">
        <f>_xlfn.XLOOKUP(D812,products!$A$2:$A$49,products!$C$2:$C$49,,0)</f>
        <v>L</v>
      </c>
      <c r="K812" s="4">
        <f>_xlfn.XLOOKUP(D812,products!A$1:A$49,products!$D$1:$D$49,,0)</f>
        <v>0.5</v>
      </c>
      <c r="L812">
        <f>_xlfn.XLOOKUP(D812,products!A$1:A$49,products!$E$1:$E$49,,0)</f>
        <v>9.51</v>
      </c>
      <c r="M812">
        <f t="shared" si="36"/>
        <v>28.53</v>
      </c>
      <c r="N812" t="str">
        <f t="shared" si="37"/>
        <v>Liberica</v>
      </c>
      <c r="O812" t="str">
        <f t="shared" si="38"/>
        <v>Light</v>
      </c>
      <c r="P812" t="str">
        <f>_xlfn.XLOOKUP(C812,customers!$A$2:$A$1001,customers!$I$2:$I$1001,,0)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_xlfn.XLOOKUP(D813,products!$A$2:$A$49,products!$B$2:$B$49,,0)</f>
        <v>Ara</v>
      </c>
      <c r="J813" t="str">
        <f>_xlfn.XLOOKUP(D813,products!$A$2:$A$49,products!$C$2:$C$49,,0)</f>
        <v>M</v>
      </c>
      <c r="K813" s="4">
        <f>_xlfn.XLOOKUP(D813,products!A$1:A$49,products!$D$1:$D$49,,0)</f>
        <v>1</v>
      </c>
      <c r="L813">
        <f>_xlfn.XLOOKUP(D813,products!A$1:A$49,products!$E$1:$E$49,,0)</f>
        <v>11.25</v>
      </c>
      <c r="M813">
        <f t="shared" si="36"/>
        <v>67.5</v>
      </c>
      <c r="N813" t="str">
        <f t="shared" si="37"/>
        <v>Arabica</v>
      </c>
      <c r="O813" t="str">
        <f t="shared" si="38"/>
        <v>Medium</v>
      </c>
      <c r="P813" t="str">
        <f>_xlfn.XLOOKUP(C813,customers!$A$2:$A$1001,customers!$I$2:$I$1001,,0)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_xlfn.XLOOKUP(D814,products!$A$2:$A$49,products!$B$2:$B$49,,0)</f>
        <v>Lib</v>
      </c>
      <c r="J814" t="str">
        <f>_xlfn.XLOOKUP(D814,products!$A$2:$A$49,products!$C$2:$C$49,,0)</f>
        <v>D</v>
      </c>
      <c r="K814" s="4">
        <f>_xlfn.XLOOKUP(D814,products!A$1:A$49,products!$D$1:$D$49,,0)</f>
        <v>2.5</v>
      </c>
      <c r="L814">
        <f>_xlfn.XLOOKUP(D814,products!A$1:A$49,products!$E$1:$E$49,,0)</f>
        <v>29.784999999999997</v>
      </c>
      <c r="M814">
        <f t="shared" si="36"/>
        <v>178.70999999999998</v>
      </c>
      <c r="N814" t="str">
        <f t="shared" si="37"/>
        <v>Liberica</v>
      </c>
      <c r="O814" t="str">
        <f t="shared" si="38"/>
        <v>Dark</v>
      </c>
      <c r="P814" t="str">
        <f>_xlfn.XLOOKUP(C814,customers!$A$2:$A$1001,customers!$I$2:$I$1001,,0)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_xlfn.XLOOKUP(D815,products!$A$2:$A$49,products!$B$2:$B$49,,0)</f>
        <v>Exc</v>
      </c>
      <c r="J815" t="str">
        <f>_xlfn.XLOOKUP(D815,products!$A$2:$A$49,products!$C$2:$C$49,,0)</f>
        <v>M</v>
      </c>
      <c r="K815" s="4">
        <f>_xlfn.XLOOKUP(D815,products!A$1:A$49,products!$D$1:$D$49,,0)</f>
        <v>2.5</v>
      </c>
      <c r="L815">
        <f>_xlfn.XLOOKUP(D815,products!A$1:A$49,products!$E$1:$E$49,,0)</f>
        <v>31.624999999999996</v>
      </c>
      <c r="M815">
        <f t="shared" si="36"/>
        <v>31.624999999999996</v>
      </c>
      <c r="N815" t="str">
        <f t="shared" si="37"/>
        <v>Excelsa</v>
      </c>
      <c r="O815" t="str">
        <f t="shared" si="38"/>
        <v>Medium</v>
      </c>
      <c r="P815" t="str">
        <f>_xlfn.XLOOKUP(C815,customers!$A$2:$A$1001,customers!$I$2:$I$1001,,0)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_xlfn.XLOOKUP(D816,products!$A$2:$A$49,products!$B$2:$B$49,,0)</f>
        <v>Exc</v>
      </c>
      <c r="J816" t="str">
        <f>_xlfn.XLOOKUP(D816,products!$A$2:$A$49,products!$C$2:$C$49,,0)</f>
        <v>L</v>
      </c>
      <c r="K816" s="4">
        <f>_xlfn.XLOOKUP(D816,products!A$1:A$49,products!$D$1:$D$49,,0)</f>
        <v>0.2</v>
      </c>
      <c r="L816">
        <f>_xlfn.XLOOKUP(D816,products!A$1:A$49,products!$E$1:$E$49,,0)</f>
        <v>4.4550000000000001</v>
      </c>
      <c r="M816">
        <f t="shared" si="36"/>
        <v>8.91</v>
      </c>
      <c r="N816" t="str">
        <f t="shared" si="37"/>
        <v>Excelsa</v>
      </c>
      <c r="O816" t="str">
        <f t="shared" si="38"/>
        <v>Light</v>
      </c>
      <c r="P816" t="str">
        <f>_xlfn.XLOOKUP(C816,customers!$A$2:$A$1001,customers!$I$2:$I$1001,,0)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_xlfn.XLOOKUP(D817,products!$A$2:$A$49,products!$B$2:$B$49,,0)</f>
        <v>Rob</v>
      </c>
      <c r="J817" t="str">
        <f>_xlfn.XLOOKUP(D817,products!$A$2:$A$49,products!$C$2:$C$49,,0)</f>
        <v>M</v>
      </c>
      <c r="K817" s="4">
        <f>_xlfn.XLOOKUP(D817,products!A$1:A$49,products!$D$1:$D$49,,0)</f>
        <v>0.5</v>
      </c>
      <c r="L817">
        <f>_xlfn.XLOOKUP(D817,products!A$1:A$49,products!$E$1:$E$49,,0)</f>
        <v>5.97</v>
      </c>
      <c r="M817">
        <f t="shared" si="36"/>
        <v>35.82</v>
      </c>
      <c r="N817" t="str">
        <f t="shared" si="37"/>
        <v>Robusta</v>
      </c>
      <c r="O817" t="str">
        <f t="shared" si="38"/>
        <v>Medium</v>
      </c>
      <c r="P817" t="str">
        <f>_xlfn.XLOOKUP(C817,customers!$A$2:$A$1001,customers!$I$2:$I$1001,,0)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_xlfn.XLOOKUP(D818,products!$A$2:$A$49,products!$B$2:$B$49,,0)</f>
        <v>Lib</v>
      </c>
      <c r="J818" t="str">
        <f>_xlfn.XLOOKUP(D818,products!$A$2:$A$49,products!$C$2:$C$49,,0)</f>
        <v>L</v>
      </c>
      <c r="K818" s="4">
        <f>_xlfn.XLOOKUP(D818,products!A$1:A$49,products!$D$1:$D$49,,0)</f>
        <v>0.5</v>
      </c>
      <c r="L818">
        <f>_xlfn.XLOOKUP(D818,products!A$1:A$49,products!$E$1:$E$49,,0)</f>
        <v>9.51</v>
      </c>
      <c r="M818">
        <f t="shared" si="36"/>
        <v>38.04</v>
      </c>
      <c r="N818" t="str">
        <f t="shared" si="37"/>
        <v>Liberica</v>
      </c>
      <c r="O818" t="str">
        <f t="shared" si="38"/>
        <v>Light</v>
      </c>
      <c r="P818" t="str">
        <f>_xlfn.XLOOKUP(C818,customers!$A$2:$A$1001,customers!$I$2:$I$1001,,0)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_xlfn.XLOOKUP(D819,products!$A$2:$A$49,products!$B$2:$B$49,,0)</f>
        <v>Lib</v>
      </c>
      <c r="J819" t="str">
        <f>_xlfn.XLOOKUP(D819,products!$A$2:$A$49,products!$C$2:$C$49,,0)</f>
        <v>D</v>
      </c>
      <c r="K819" s="4">
        <f>_xlfn.XLOOKUP(D819,products!A$1:A$49,products!$D$1:$D$49,,0)</f>
        <v>0.5</v>
      </c>
      <c r="L819">
        <f>_xlfn.XLOOKUP(D819,products!A$1:A$49,products!$E$1:$E$49,,0)</f>
        <v>7.77</v>
      </c>
      <c r="M819">
        <f t="shared" si="36"/>
        <v>15.54</v>
      </c>
      <c r="N819" t="str">
        <f t="shared" si="37"/>
        <v>Liberica</v>
      </c>
      <c r="O819" t="str">
        <f t="shared" si="38"/>
        <v>Dark</v>
      </c>
      <c r="P819" t="str">
        <f>_xlfn.XLOOKUP(C819,customers!$A$2:$A$1001,customers!$I$2:$I$1001,,0)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_xlfn.XLOOKUP(D820,products!$A$2:$A$49,products!$B$2:$B$49,,0)</f>
        <v>Lib</v>
      </c>
      <c r="J820" t="str">
        <f>_xlfn.XLOOKUP(D820,products!$A$2:$A$49,products!$C$2:$C$49,,0)</f>
        <v>L</v>
      </c>
      <c r="K820" s="4">
        <f>_xlfn.XLOOKUP(D820,products!A$1:A$49,products!$D$1:$D$49,,0)</f>
        <v>1</v>
      </c>
      <c r="L820">
        <f>_xlfn.XLOOKUP(D820,products!A$1:A$49,products!$E$1:$E$49,,0)</f>
        <v>15.85</v>
      </c>
      <c r="M820">
        <f t="shared" si="36"/>
        <v>79.25</v>
      </c>
      <c r="N820" t="str">
        <f t="shared" si="37"/>
        <v>Liberica</v>
      </c>
      <c r="O820" t="str">
        <f t="shared" si="38"/>
        <v>Light</v>
      </c>
      <c r="P820" t="str">
        <f>_xlfn.XLOOKUP(C820,customers!$A$2:$A$1001,customers!$I$2:$I$1001,,0)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_xlfn.XLOOKUP(D821,products!$A$2:$A$49,products!$B$2:$B$49,,0)</f>
        <v>Lib</v>
      </c>
      <c r="J821" t="str">
        <f>_xlfn.XLOOKUP(D821,products!$A$2:$A$49,products!$C$2:$C$49,,0)</f>
        <v>L</v>
      </c>
      <c r="K821" s="4">
        <f>_xlfn.XLOOKUP(D821,products!A$1:A$49,products!$D$1:$D$49,,0)</f>
        <v>0.2</v>
      </c>
      <c r="L821">
        <f>_xlfn.XLOOKUP(D821,products!A$1:A$49,products!$E$1:$E$49,,0)</f>
        <v>4.7549999999999999</v>
      </c>
      <c r="M821">
        <f t="shared" si="36"/>
        <v>4.7549999999999999</v>
      </c>
      <c r="N821" t="str">
        <f t="shared" si="37"/>
        <v>Liberica</v>
      </c>
      <c r="O821" t="str">
        <f t="shared" si="38"/>
        <v>Light</v>
      </c>
      <c r="P821" t="str">
        <f>_xlfn.XLOOKUP(C821,customers!$A$2:$A$1001,customers!$I$2:$I$1001,,0)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_xlfn.XLOOKUP(D822,products!$A$2:$A$49,products!$B$2:$B$49,,0)</f>
        <v>Exc</v>
      </c>
      <c r="J822" t="str">
        <f>_xlfn.XLOOKUP(D822,products!$A$2:$A$49,products!$C$2:$C$49,,0)</f>
        <v>M</v>
      </c>
      <c r="K822" s="4">
        <f>_xlfn.XLOOKUP(D822,products!A$1:A$49,products!$D$1:$D$49,,0)</f>
        <v>1</v>
      </c>
      <c r="L822">
        <f>_xlfn.XLOOKUP(D822,products!A$1:A$49,products!$E$1:$E$49,,0)</f>
        <v>13.75</v>
      </c>
      <c r="M822">
        <f t="shared" si="36"/>
        <v>55</v>
      </c>
      <c r="N822" t="str">
        <f t="shared" si="37"/>
        <v>Excelsa</v>
      </c>
      <c r="O822" t="str">
        <f t="shared" si="38"/>
        <v>Medium</v>
      </c>
      <c r="P822" t="str">
        <f>_xlfn.XLOOKUP(C822,customers!$A$2:$A$1001,customers!$I$2:$I$1001,,0)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_xlfn.XLOOKUP(D823,products!$A$2:$A$49,products!$B$2:$B$49,,0)</f>
        <v>Rob</v>
      </c>
      <c r="J823" t="str">
        <f>_xlfn.XLOOKUP(D823,products!$A$2:$A$49,products!$C$2:$C$49,,0)</f>
        <v>D</v>
      </c>
      <c r="K823" s="4">
        <f>_xlfn.XLOOKUP(D823,products!A$1:A$49,products!$D$1:$D$49,,0)</f>
        <v>0.5</v>
      </c>
      <c r="L823">
        <f>_xlfn.XLOOKUP(D823,products!A$1:A$49,products!$E$1:$E$49,,0)</f>
        <v>5.3699999999999992</v>
      </c>
      <c r="M823">
        <f t="shared" si="36"/>
        <v>26.849999999999994</v>
      </c>
      <c r="N823" t="str">
        <f t="shared" si="37"/>
        <v>Robusta</v>
      </c>
      <c r="O823" t="str">
        <f t="shared" si="38"/>
        <v>Dark</v>
      </c>
      <c r="P823" t="str">
        <f>_xlfn.XLOOKUP(C823,customers!$A$2:$A$1001,customers!$I$2:$I$1001,,0)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_xlfn.XLOOKUP(D824,products!$A$2:$A$49,products!$B$2:$B$49,,0)</f>
        <v>Exc</v>
      </c>
      <c r="J824" t="str">
        <f>_xlfn.XLOOKUP(D824,products!$A$2:$A$49,products!$C$2:$C$49,,0)</f>
        <v>L</v>
      </c>
      <c r="K824" s="4">
        <f>_xlfn.XLOOKUP(D824,products!A$1:A$49,products!$D$1:$D$49,,0)</f>
        <v>2.5</v>
      </c>
      <c r="L824">
        <f>_xlfn.XLOOKUP(D824,products!A$1:A$49,products!$E$1:$E$49,,0)</f>
        <v>34.154999999999994</v>
      </c>
      <c r="M824">
        <f t="shared" si="36"/>
        <v>136.61999999999998</v>
      </c>
      <c r="N824" t="str">
        <f t="shared" si="37"/>
        <v>Excelsa</v>
      </c>
      <c r="O824" t="str">
        <f t="shared" si="38"/>
        <v>Light</v>
      </c>
      <c r="P824" t="str">
        <f>_xlfn.XLOOKUP(C824,customers!$A$2:$A$1001,customers!$I$2:$I$1001,,0)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_xlfn.XLOOKUP(D825,products!$A$2:$A$49,products!$B$2:$B$49,,0)</f>
        <v>Lib</v>
      </c>
      <c r="J825" t="str">
        <f>_xlfn.XLOOKUP(D825,products!$A$2:$A$49,products!$C$2:$C$49,,0)</f>
        <v>L</v>
      </c>
      <c r="K825" s="4">
        <f>_xlfn.XLOOKUP(D825,products!A$1:A$49,products!$D$1:$D$49,,0)</f>
        <v>1</v>
      </c>
      <c r="L825">
        <f>_xlfn.XLOOKUP(D825,products!A$1:A$49,products!$E$1:$E$49,,0)</f>
        <v>15.85</v>
      </c>
      <c r="M825">
        <f t="shared" si="36"/>
        <v>47.55</v>
      </c>
      <c r="N825" t="str">
        <f t="shared" si="37"/>
        <v>Liberica</v>
      </c>
      <c r="O825" t="str">
        <f t="shared" si="38"/>
        <v>Light</v>
      </c>
      <c r="P825" t="str">
        <f>_xlfn.XLOOKUP(C825,customers!$A$2:$A$1001,customers!$I$2:$I$1001,,0)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_xlfn.XLOOKUP(D826,products!$A$2:$A$49,products!$B$2:$B$49,,0)</f>
        <v>Ara</v>
      </c>
      <c r="J826" t="str">
        <f>_xlfn.XLOOKUP(D826,products!$A$2:$A$49,products!$C$2:$C$49,,0)</f>
        <v>M</v>
      </c>
      <c r="K826" s="4">
        <f>_xlfn.XLOOKUP(D826,products!A$1:A$49,products!$D$1:$D$49,,0)</f>
        <v>0.2</v>
      </c>
      <c r="L826">
        <f>_xlfn.XLOOKUP(D826,products!A$1:A$49,products!$E$1:$E$49,,0)</f>
        <v>3.375</v>
      </c>
      <c r="M826">
        <f t="shared" si="36"/>
        <v>16.875</v>
      </c>
      <c r="N826" t="str">
        <f t="shared" si="37"/>
        <v>Arabica</v>
      </c>
      <c r="O826" t="str">
        <f t="shared" si="38"/>
        <v>Medium</v>
      </c>
      <c r="P826" t="str">
        <f>_xlfn.XLOOKUP(C826,customers!$A$2:$A$1001,customers!$I$2:$I$1001,,0)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_xlfn.XLOOKUP(D827,products!$A$2:$A$49,products!$B$2:$B$49,,0)</f>
        <v>Ara</v>
      </c>
      <c r="J827" t="str">
        <f>_xlfn.XLOOKUP(D827,products!$A$2:$A$49,products!$C$2:$C$49,,0)</f>
        <v>D</v>
      </c>
      <c r="K827" s="4">
        <f>_xlfn.XLOOKUP(D827,products!A$1:A$49,products!$D$1:$D$49,,0)</f>
        <v>1</v>
      </c>
      <c r="L827">
        <f>_xlfn.XLOOKUP(D827,products!A$1:A$49,products!$E$1:$E$49,,0)</f>
        <v>9.9499999999999993</v>
      </c>
      <c r="M827">
        <f t="shared" si="36"/>
        <v>29.849999999999998</v>
      </c>
      <c r="N827" t="str">
        <f t="shared" si="37"/>
        <v>Arabica</v>
      </c>
      <c r="O827" t="str">
        <f t="shared" si="38"/>
        <v>Dark</v>
      </c>
      <c r="P827" t="str">
        <f>_xlfn.XLOOKUP(C827,customers!$A$2:$A$1001,customers!$I$2:$I$1001,,0)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_xlfn.XLOOKUP(D828,products!$A$2:$A$49,products!$B$2:$B$49,,0)</f>
        <v>Exc</v>
      </c>
      <c r="J828" t="str">
        <f>_xlfn.XLOOKUP(D828,products!$A$2:$A$49,products!$C$2:$C$49,,0)</f>
        <v>M</v>
      </c>
      <c r="K828" s="4">
        <f>_xlfn.XLOOKUP(D828,products!A$1:A$49,products!$D$1:$D$49,,0)</f>
        <v>0.5</v>
      </c>
      <c r="L828">
        <f>_xlfn.XLOOKUP(D828,products!A$1:A$49,products!$E$1:$E$49,,0)</f>
        <v>8.25</v>
      </c>
      <c r="M828">
        <f t="shared" si="36"/>
        <v>41.25</v>
      </c>
      <c r="N828" t="str">
        <f t="shared" si="37"/>
        <v>Excelsa</v>
      </c>
      <c r="O828" t="str">
        <f t="shared" si="38"/>
        <v>Medium</v>
      </c>
      <c r="P828" t="str">
        <f>_xlfn.XLOOKUP(C828,customers!$A$2:$A$1001,customers!$I$2:$I$1001,,0)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_xlfn.XLOOKUP(D829,products!$A$2:$A$49,products!$B$2:$B$49,,0)</f>
        <v>Exc</v>
      </c>
      <c r="J829" t="str">
        <f>_xlfn.XLOOKUP(D829,products!$A$2:$A$49,products!$C$2:$C$49,,0)</f>
        <v>M</v>
      </c>
      <c r="K829" s="4">
        <f>_xlfn.XLOOKUP(D829,products!A$1:A$49,products!$D$1:$D$49,,0)</f>
        <v>0.2</v>
      </c>
      <c r="L829">
        <f>_xlfn.XLOOKUP(D829,products!A$1:A$49,products!$E$1:$E$49,,0)</f>
        <v>4.125</v>
      </c>
      <c r="M829">
        <f t="shared" si="36"/>
        <v>20.625</v>
      </c>
      <c r="N829" t="str">
        <f t="shared" si="37"/>
        <v>Excelsa</v>
      </c>
      <c r="O829" t="str">
        <f t="shared" si="38"/>
        <v>Medium</v>
      </c>
      <c r="P829" t="str">
        <f>_xlfn.XLOOKUP(C829,customers!$A$2:$A$1001,customers!$I$2:$I$1001,,0)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_xlfn.XLOOKUP(D830,products!$A$2:$A$49,products!$B$2:$B$49,,0)</f>
        <v>Ara</v>
      </c>
      <c r="J830" t="str">
        <f>_xlfn.XLOOKUP(D830,products!$A$2:$A$49,products!$C$2:$C$49,,0)</f>
        <v>D</v>
      </c>
      <c r="K830" s="4">
        <f>_xlfn.XLOOKUP(D830,products!A$1:A$49,products!$D$1:$D$49,,0)</f>
        <v>2.5</v>
      </c>
      <c r="L830">
        <f>_xlfn.XLOOKUP(D830,products!A$1:A$49,products!$E$1:$E$49,,0)</f>
        <v>22.884999999999998</v>
      </c>
      <c r="M830">
        <f t="shared" si="36"/>
        <v>137.31</v>
      </c>
      <c r="N830" t="str">
        <f t="shared" si="37"/>
        <v>Arabica</v>
      </c>
      <c r="O830" t="str">
        <f t="shared" si="38"/>
        <v>Dark</v>
      </c>
      <c r="P830" t="str">
        <f>_xlfn.XLOOKUP(C830,customers!$A$2:$A$1001,customers!$I$2:$I$1001,,0)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_xlfn.XLOOKUP(D831,products!$A$2:$A$49,products!$B$2:$B$49,,0)</f>
        <v>Ara</v>
      </c>
      <c r="J831" t="str">
        <f>_xlfn.XLOOKUP(D831,products!$A$2:$A$49,products!$C$2:$C$49,,0)</f>
        <v>D</v>
      </c>
      <c r="K831" s="4">
        <f>_xlfn.XLOOKUP(D831,products!A$1:A$49,products!$D$1:$D$49,,0)</f>
        <v>0.2</v>
      </c>
      <c r="L831">
        <f>_xlfn.XLOOKUP(D831,products!A$1:A$49,products!$E$1:$E$49,,0)</f>
        <v>2.9849999999999999</v>
      </c>
      <c r="M831">
        <f t="shared" si="36"/>
        <v>2.9849999999999999</v>
      </c>
      <c r="N831" t="str">
        <f t="shared" si="37"/>
        <v>Arabica</v>
      </c>
      <c r="O831" t="str">
        <f t="shared" si="38"/>
        <v>Dark</v>
      </c>
      <c r="P831" t="str">
        <f>_xlfn.XLOOKUP(C831,customers!$A$2:$A$1001,customers!$I$2:$I$1001,,0)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_xlfn.XLOOKUP(D832,products!$A$2:$A$49,products!$B$2:$B$49,,0)</f>
        <v>Exc</v>
      </c>
      <c r="J832" t="str">
        <f>_xlfn.XLOOKUP(D832,products!$A$2:$A$49,products!$C$2:$C$49,,0)</f>
        <v>M</v>
      </c>
      <c r="K832" s="4">
        <f>_xlfn.XLOOKUP(D832,products!A$1:A$49,products!$D$1:$D$49,,0)</f>
        <v>1</v>
      </c>
      <c r="L832">
        <f>_xlfn.XLOOKUP(D832,products!A$1:A$49,products!$E$1:$E$49,,0)</f>
        <v>13.75</v>
      </c>
      <c r="M832">
        <f t="shared" si="36"/>
        <v>27.5</v>
      </c>
      <c r="N832" t="str">
        <f t="shared" si="37"/>
        <v>Excelsa</v>
      </c>
      <c r="O832" t="str">
        <f t="shared" si="38"/>
        <v>Medium</v>
      </c>
      <c r="P832" t="str">
        <f>_xlfn.XLOOKUP(C832,customers!$A$2:$A$1001,customers!$I$2:$I$1001,,0)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_xlfn.XLOOKUP(D833,products!$A$2:$A$49,products!$B$2:$B$49,,0)</f>
        <v>Ara</v>
      </c>
      <c r="J833" t="str">
        <f>_xlfn.XLOOKUP(D833,products!$A$2:$A$49,products!$C$2:$C$49,,0)</f>
        <v>D</v>
      </c>
      <c r="K833" s="4">
        <f>_xlfn.XLOOKUP(D833,products!A$1:A$49,products!$D$1:$D$49,,0)</f>
        <v>0.2</v>
      </c>
      <c r="L833">
        <f>_xlfn.XLOOKUP(D833,products!A$1:A$49,products!$E$1:$E$49,,0)</f>
        <v>2.9849999999999999</v>
      </c>
      <c r="M833">
        <f t="shared" si="36"/>
        <v>5.97</v>
      </c>
      <c r="N833" t="str">
        <f t="shared" si="37"/>
        <v>Arabica</v>
      </c>
      <c r="O833" t="str">
        <f t="shared" si="38"/>
        <v>Dark</v>
      </c>
      <c r="P833" t="str">
        <f>_xlfn.XLOOKUP(C833,customers!$A$2:$A$1001,customers!$I$2:$I$1001,,0)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_xlfn.XLOOKUP(D834,products!$A$2:$A$49,products!$B$2:$B$49,,0)</f>
        <v>Rob</v>
      </c>
      <c r="J834" t="str">
        <f>_xlfn.XLOOKUP(D834,products!$A$2:$A$49,products!$C$2:$C$49,,0)</f>
        <v>M</v>
      </c>
      <c r="K834" s="4">
        <f>_xlfn.XLOOKUP(D834,products!A$1:A$49,products!$D$1:$D$49,,0)</f>
        <v>1</v>
      </c>
      <c r="L834">
        <f>_xlfn.XLOOKUP(D834,products!A$1:A$49,products!$E$1:$E$49,,0)</f>
        <v>9.9499999999999993</v>
      </c>
      <c r="M834">
        <f t="shared" si="36"/>
        <v>59.699999999999996</v>
      </c>
      <c r="N834" t="str">
        <f t="shared" si="37"/>
        <v>Robusta</v>
      </c>
      <c r="O834" t="str">
        <f t="shared" si="38"/>
        <v>Medium</v>
      </c>
      <c r="P834" t="str">
        <f>_xlfn.XLOOKUP(C834,customers!$A$2:$A$1001,customers!$I$2:$I$1001,,0)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_xlfn.XLOOKUP(D835,products!$A$2:$A$49,products!$B$2:$B$49,,0)</f>
        <v>Rob</v>
      </c>
      <c r="J835" t="str">
        <f>_xlfn.XLOOKUP(D835,products!$A$2:$A$49,products!$C$2:$C$49,,0)</f>
        <v>D</v>
      </c>
      <c r="K835" s="4">
        <f>_xlfn.XLOOKUP(D835,products!A$1:A$49,products!$D$1:$D$49,,0)</f>
        <v>2.5</v>
      </c>
      <c r="L835">
        <f>_xlfn.XLOOKUP(D835,products!A$1:A$49,products!$E$1:$E$49,,0)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_xlfn.XLOOKUP(D836,products!$A$2:$A$49,products!$B$2:$B$49,,0)</f>
        <v>Ara</v>
      </c>
      <c r="J836" t="str">
        <f>_xlfn.XLOOKUP(D836,products!$A$2:$A$49,products!$C$2:$C$49,,0)</f>
        <v>D</v>
      </c>
      <c r="K836" s="4">
        <f>_xlfn.XLOOKUP(D836,products!A$1:A$49,products!$D$1:$D$49,,0)</f>
        <v>2.5</v>
      </c>
      <c r="L836">
        <f>_xlfn.XLOOKUP(D836,products!A$1:A$49,products!$E$1:$E$49,,0)</f>
        <v>22.884999999999998</v>
      </c>
      <c r="M836">
        <f t="shared" si="39"/>
        <v>22.884999999999998</v>
      </c>
      <c r="N836" t="str">
        <f t="shared" si="40"/>
        <v>Arabica</v>
      </c>
      <c r="O836" t="str">
        <f t="shared" si="41"/>
        <v>Dark</v>
      </c>
      <c r="P836" t="str">
        <f>_xlfn.XLOOKUP(C836,customers!$A$2:$A$1001,customers!$I$2:$I$1001,,0)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_xlfn.XLOOKUP(D837,products!$A$2:$A$49,products!$B$2:$B$49,,0)</f>
        <v>Exc</v>
      </c>
      <c r="J837" t="str">
        <f>_xlfn.XLOOKUP(D837,products!$A$2:$A$49,products!$C$2:$C$49,,0)</f>
        <v>L</v>
      </c>
      <c r="K837" s="4">
        <f>_xlfn.XLOOKUP(D837,products!A$1:A$49,products!$D$1:$D$49,,0)</f>
        <v>0.5</v>
      </c>
      <c r="L837">
        <f>_xlfn.XLOOKUP(D837,products!A$1:A$49,products!$E$1:$E$49,,0)</f>
        <v>8.91</v>
      </c>
      <c r="M837">
        <f t="shared" si="39"/>
        <v>8.91</v>
      </c>
      <c r="N837" t="str">
        <f t="shared" si="40"/>
        <v>Excelsa</v>
      </c>
      <c r="O837" t="str">
        <f t="shared" si="41"/>
        <v>Light</v>
      </c>
      <c r="P837" t="str">
        <f>_xlfn.XLOOKUP(C837,customers!$A$2:$A$1001,customers!$I$2:$I$1001,,0)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_xlfn.XLOOKUP(D838,products!$A$2:$A$49,products!$B$2:$B$49,,0)</f>
        <v>Ara</v>
      </c>
      <c r="J838" t="str">
        <f>_xlfn.XLOOKUP(D838,products!$A$2:$A$49,products!$C$2:$C$49,,0)</f>
        <v>D</v>
      </c>
      <c r="K838" s="4">
        <f>_xlfn.XLOOKUP(D838,products!A$1:A$49,products!$D$1:$D$49,,0)</f>
        <v>0.2</v>
      </c>
      <c r="L838">
        <f>_xlfn.XLOOKUP(D838,products!A$1:A$49,products!$E$1:$E$49,,0)</f>
        <v>2.9849999999999999</v>
      </c>
      <c r="M838">
        <f t="shared" si="39"/>
        <v>11.94</v>
      </c>
      <c r="N838" t="str">
        <f t="shared" si="40"/>
        <v>Arabica</v>
      </c>
      <c r="O838" t="str">
        <f t="shared" si="41"/>
        <v>Dark</v>
      </c>
      <c r="P838" t="str">
        <f>_xlfn.XLOOKUP(C838,customers!$A$2:$A$1001,customers!$I$2:$I$1001,,0)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_xlfn.XLOOKUP(D839,products!$A$2:$A$49,products!$B$2:$B$49,,0)</f>
        <v>Lib</v>
      </c>
      <c r="J839" t="str">
        <f>_xlfn.XLOOKUP(D839,products!$A$2:$A$49,products!$C$2:$C$49,,0)</f>
        <v>M</v>
      </c>
      <c r="K839" s="4">
        <f>_xlfn.XLOOKUP(D839,products!A$1:A$49,products!$D$1:$D$49,,0)</f>
        <v>2.5</v>
      </c>
      <c r="L839">
        <f>_xlfn.XLOOKUP(D839,products!A$1:A$49,products!$E$1:$E$49,,0)</f>
        <v>33.464999999999996</v>
      </c>
      <c r="M839">
        <f t="shared" si="39"/>
        <v>100.39499999999998</v>
      </c>
      <c r="N839" t="str">
        <f t="shared" si="40"/>
        <v>Liberica</v>
      </c>
      <c r="O839" t="str">
        <f t="shared" si="41"/>
        <v>Medium</v>
      </c>
      <c r="P839" t="str">
        <f>_xlfn.XLOOKUP(C839,customers!$A$2:$A$1001,customers!$I$2:$I$1001,,0)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_xlfn.XLOOKUP(D840,products!$A$2:$A$49,products!$B$2:$B$49,,0)</f>
        <v>Ara</v>
      </c>
      <c r="J840" t="str">
        <f>_xlfn.XLOOKUP(D840,products!$A$2:$A$49,products!$C$2:$C$49,,0)</f>
        <v>D</v>
      </c>
      <c r="K840" s="4">
        <f>_xlfn.XLOOKUP(D840,products!A$1:A$49,products!$D$1:$D$49,,0)</f>
        <v>2.5</v>
      </c>
      <c r="L840">
        <f>_xlfn.XLOOKUP(D840,products!A$1:A$49,products!$E$1:$E$49,,0)</f>
        <v>22.884999999999998</v>
      </c>
      <c r="M840">
        <f t="shared" si="39"/>
        <v>114.42499999999998</v>
      </c>
      <c r="N840" t="str">
        <f t="shared" si="40"/>
        <v>Arabica</v>
      </c>
      <c r="O840" t="str">
        <f t="shared" si="41"/>
        <v>Dark</v>
      </c>
      <c r="P840" t="str">
        <f>_xlfn.XLOOKUP(C840,customers!$A$2:$A$1001,customers!$I$2:$I$1001,,0)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_xlfn.XLOOKUP(D841,products!$A$2:$A$49,products!$B$2:$B$49,,0)</f>
        <v>Exc</v>
      </c>
      <c r="J841" t="str">
        <f>_xlfn.XLOOKUP(D841,products!$A$2:$A$49,products!$C$2:$C$49,,0)</f>
        <v>M</v>
      </c>
      <c r="K841" s="4">
        <f>_xlfn.XLOOKUP(D841,products!A$1:A$49,products!$D$1:$D$49,,0)</f>
        <v>0.5</v>
      </c>
      <c r="L841">
        <f>_xlfn.XLOOKUP(D841,products!A$1:A$49,products!$E$1:$E$49,,0)</f>
        <v>8.25</v>
      </c>
      <c r="M841">
        <f t="shared" si="39"/>
        <v>41.25</v>
      </c>
      <c r="N841" t="str">
        <f t="shared" si="40"/>
        <v>Excelsa</v>
      </c>
      <c r="O841" t="str">
        <f t="shared" si="41"/>
        <v>Medium</v>
      </c>
      <c r="P841" t="str">
        <f>_xlfn.XLOOKUP(C841,customers!$A$2:$A$1001,customers!$I$2:$I$1001,,0)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_xlfn.XLOOKUP(D842,products!$A$2:$A$49,products!$B$2:$B$49,,0)</f>
        <v>Rob</v>
      </c>
      <c r="J842" t="str">
        <f>_xlfn.XLOOKUP(D842,products!$A$2:$A$49,products!$C$2:$C$49,,0)</f>
        <v>L</v>
      </c>
      <c r="K842" s="4">
        <f>_xlfn.XLOOKUP(D842,products!A$1:A$49,products!$D$1:$D$49,,0)</f>
        <v>0.5</v>
      </c>
      <c r="L842">
        <f>_xlfn.XLOOKUP(D842,products!A$1:A$49,products!$E$1:$E$49,,0)</f>
        <v>7.169999999999999</v>
      </c>
      <c r="M842">
        <f t="shared" si="39"/>
        <v>28.679999999999996</v>
      </c>
      <c r="N842" t="str">
        <f t="shared" si="40"/>
        <v>Robusta</v>
      </c>
      <c r="O842" t="str">
        <f t="shared" si="41"/>
        <v>Light</v>
      </c>
      <c r="P842" t="str">
        <f>_xlfn.XLOOKUP(C842,customers!$A$2:$A$1001,customers!$I$2:$I$1001,,0)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_xlfn.XLOOKUP(D843,products!$A$2:$A$49,products!$B$2:$B$49,,0)</f>
        <v>Lib</v>
      </c>
      <c r="J843" t="str">
        <f>_xlfn.XLOOKUP(D843,products!$A$2:$A$49,products!$C$2:$C$49,,0)</f>
        <v>M</v>
      </c>
      <c r="K843" s="4">
        <f>_xlfn.XLOOKUP(D843,products!A$1:A$49,products!$D$1:$D$49,,0)</f>
        <v>0.2</v>
      </c>
      <c r="L843">
        <f>_xlfn.XLOOKUP(D843,products!A$1:A$49,products!$E$1:$E$49,,0)</f>
        <v>4.3650000000000002</v>
      </c>
      <c r="M843">
        <f t="shared" si="39"/>
        <v>4.3650000000000002</v>
      </c>
      <c r="N843" t="str">
        <f t="shared" si="40"/>
        <v>Liberica</v>
      </c>
      <c r="O843" t="str">
        <f t="shared" si="41"/>
        <v>Medium</v>
      </c>
      <c r="P843" t="str">
        <f>_xlfn.XLOOKUP(C843,customers!$A$2:$A$1001,customers!$I$2:$I$1001,,0)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_xlfn.XLOOKUP(D844,products!$A$2:$A$49,products!$B$2:$B$49,,0)</f>
        <v>Exc</v>
      </c>
      <c r="J844" t="str">
        <f>_xlfn.XLOOKUP(D844,products!$A$2:$A$49,products!$C$2:$C$49,,0)</f>
        <v>M</v>
      </c>
      <c r="K844" s="4">
        <f>_xlfn.XLOOKUP(D844,products!A$1:A$49,products!$D$1:$D$49,,0)</f>
        <v>0.2</v>
      </c>
      <c r="L844">
        <f>_xlfn.XLOOKUP(D844,products!A$1:A$49,products!$E$1:$E$49,,0)</f>
        <v>4.125</v>
      </c>
      <c r="M844">
        <f t="shared" si="39"/>
        <v>8.25</v>
      </c>
      <c r="N844" t="str">
        <f t="shared" si="40"/>
        <v>Excelsa</v>
      </c>
      <c r="O844" t="str">
        <f t="shared" si="41"/>
        <v>Medium</v>
      </c>
      <c r="P844" t="str">
        <f>_xlfn.XLOOKUP(C844,customers!$A$2:$A$1001,customers!$I$2:$I$1001,,0)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_xlfn.XLOOKUP(D845,products!$A$2:$A$49,products!$B$2:$B$49,,0)</f>
        <v>Exc</v>
      </c>
      <c r="J845" t="str">
        <f>_xlfn.XLOOKUP(D845,products!$A$2:$A$49,products!$C$2:$C$49,,0)</f>
        <v>M</v>
      </c>
      <c r="K845" s="4">
        <f>_xlfn.XLOOKUP(D845,products!A$1:A$49,products!$D$1:$D$49,,0)</f>
        <v>0.2</v>
      </c>
      <c r="L845">
        <f>_xlfn.XLOOKUP(D845,products!A$1:A$49,products!$E$1:$E$49,,0)</f>
        <v>4.125</v>
      </c>
      <c r="M845">
        <f t="shared" si="39"/>
        <v>8.25</v>
      </c>
      <c r="N845" t="str">
        <f t="shared" si="40"/>
        <v>Excelsa</v>
      </c>
      <c r="O845" t="str">
        <f t="shared" si="41"/>
        <v>Medium</v>
      </c>
      <c r="P845" t="str">
        <f>_xlfn.XLOOKUP(C845,customers!$A$2:$A$1001,customers!$I$2:$I$1001,,0)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_xlfn.XLOOKUP(D846,products!$A$2:$A$49,products!$B$2:$B$49,,0)</f>
        <v>Ara</v>
      </c>
      <c r="J846" t="str">
        <f>_xlfn.XLOOKUP(D846,products!$A$2:$A$49,products!$C$2:$C$49,,0)</f>
        <v>D</v>
      </c>
      <c r="K846" s="4">
        <f>_xlfn.XLOOKUP(D846,products!A$1:A$49,products!$D$1:$D$49,,0)</f>
        <v>0.5</v>
      </c>
      <c r="L846">
        <f>_xlfn.XLOOKUP(D846,products!A$1:A$49,products!$E$1:$E$49,,0)</f>
        <v>5.97</v>
      </c>
      <c r="M846">
        <f t="shared" si="39"/>
        <v>35.82</v>
      </c>
      <c r="N846" t="str">
        <f t="shared" si="40"/>
        <v>Arabica</v>
      </c>
      <c r="O846" t="str">
        <f t="shared" si="41"/>
        <v>Dark</v>
      </c>
      <c r="P846" t="str">
        <f>_xlfn.XLOOKUP(C846,customers!$A$2:$A$1001,customers!$I$2:$I$1001,,0)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_xlfn.XLOOKUP(D847,products!$A$2:$A$49,products!$B$2:$B$49,,0)</f>
        <v>Exc</v>
      </c>
      <c r="J847" t="str">
        <f>_xlfn.XLOOKUP(D847,products!$A$2:$A$49,products!$C$2:$C$49,,0)</f>
        <v>D</v>
      </c>
      <c r="K847" s="4">
        <f>_xlfn.XLOOKUP(D847,products!A$1:A$49,products!$D$1:$D$49,,0)</f>
        <v>2.5</v>
      </c>
      <c r="L847">
        <f>_xlfn.XLOOKUP(D847,products!A$1:A$49,products!$E$1:$E$49,,0)</f>
        <v>27.945</v>
      </c>
      <c r="M847">
        <f t="shared" si="39"/>
        <v>167.67000000000002</v>
      </c>
      <c r="N847" t="str">
        <f t="shared" si="40"/>
        <v>Excelsa</v>
      </c>
      <c r="O847" t="str">
        <f t="shared" si="41"/>
        <v>Dark</v>
      </c>
      <c r="P847" t="str">
        <f>_xlfn.XLOOKUP(C847,customers!$A$2:$A$1001,customers!$I$2:$I$1001,,0)</f>
        <v>No</v>
      </c>
    </row>
    <row r="848" spans="1:16" x14ac:dyDescent="0.3">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_xlfn.XLOOKUP(D848,products!$A$2:$A$49,products!$B$2:$B$49,,0)</f>
        <v>Ara</v>
      </c>
      <c r="J848" t="str">
        <f>_xlfn.XLOOKUP(D848,products!$A$2:$A$49,products!$C$2:$C$49,,0)</f>
        <v>M</v>
      </c>
      <c r="K848" s="4">
        <f>_xlfn.XLOOKUP(D848,products!A$1:A$49,products!$D$1:$D$49,,0)</f>
        <v>2.5</v>
      </c>
      <c r="L848">
        <f>_xlfn.XLOOKUP(D848,products!A$1:A$49,products!$E$1:$E$49,,0)</f>
        <v>25.874999999999996</v>
      </c>
      <c r="M848">
        <f t="shared" si="39"/>
        <v>51.749999999999993</v>
      </c>
      <c r="N848" t="str">
        <f t="shared" si="40"/>
        <v>Arabica</v>
      </c>
      <c r="O848" t="str">
        <f t="shared" si="41"/>
        <v>Medium</v>
      </c>
      <c r="P848" t="str">
        <f>_xlfn.XLOOKUP(C848,customers!$A$2:$A$1001,customers!$I$2:$I$1001,,0)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_xlfn.XLOOKUP(D849,products!$A$2:$A$49,products!$B$2:$B$49,,0)</f>
        <v>Ara</v>
      </c>
      <c r="J849" t="str">
        <f>_xlfn.XLOOKUP(D849,products!$A$2:$A$49,products!$C$2:$C$49,,0)</f>
        <v>D</v>
      </c>
      <c r="K849" s="4">
        <f>_xlfn.XLOOKUP(D849,products!A$1:A$49,products!$D$1:$D$49,,0)</f>
        <v>0.2</v>
      </c>
      <c r="L849">
        <f>_xlfn.XLOOKUP(D849,products!A$1:A$49,products!$E$1:$E$49,,0)</f>
        <v>2.9849999999999999</v>
      </c>
      <c r="M849">
        <f t="shared" si="39"/>
        <v>8.9550000000000001</v>
      </c>
      <c r="N849" t="str">
        <f t="shared" si="40"/>
        <v>Arabica</v>
      </c>
      <c r="O849" t="str">
        <f t="shared" si="41"/>
        <v>Dark</v>
      </c>
      <c r="P849" t="str">
        <f>_xlfn.XLOOKUP(C849,customers!$A$2:$A$1001,customers!$I$2:$I$1001,,0)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_xlfn.XLOOKUP(D850,products!$A$2:$A$49,products!$B$2:$B$49,,0)</f>
        <v>Exc</v>
      </c>
      <c r="J850" t="str">
        <f>_xlfn.XLOOKUP(D850,products!$A$2:$A$49,products!$C$2:$C$49,,0)</f>
        <v>L</v>
      </c>
      <c r="K850" s="4">
        <f>_xlfn.XLOOKUP(D850,products!A$1:A$49,products!$D$1:$D$49,,0)</f>
        <v>0.5</v>
      </c>
      <c r="L850">
        <f>_xlfn.XLOOKUP(D850,products!A$1:A$49,products!$E$1:$E$49,,0)</f>
        <v>8.91</v>
      </c>
      <c r="M850">
        <f t="shared" si="39"/>
        <v>53.46</v>
      </c>
      <c r="N850" t="str">
        <f t="shared" si="40"/>
        <v>Excelsa</v>
      </c>
      <c r="O850" t="str">
        <f t="shared" si="41"/>
        <v>Light</v>
      </c>
      <c r="P850" t="str">
        <f>_xlfn.XLOOKUP(C850,customers!$A$2:$A$1001,customers!$I$2:$I$1001,,0)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_xlfn.XLOOKUP(D851,products!$A$2:$A$49,products!$B$2:$B$49,,0)</f>
        <v>Ara</v>
      </c>
      <c r="J851" t="str">
        <f>_xlfn.XLOOKUP(D851,products!$A$2:$A$49,products!$C$2:$C$49,,0)</f>
        <v>L</v>
      </c>
      <c r="K851" s="4">
        <f>_xlfn.XLOOKUP(D851,products!A$1:A$49,products!$D$1:$D$49,,0)</f>
        <v>0.2</v>
      </c>
      <c r="L851">
        <f>_xlfn.XLOOKUP(D851,products!A$1:A$49,products!$E$1:$E$49,,0)</f>
        <v>3.8849999999999998</v>
      </c>
      <c r="M851">
        <f t="shared" si="39"/>
        <v>23.31</v>
      </c>
      <c r="N851" t="str">
        <f t="shared" si="40"/>
        <v>Arabica</v>
      </c>
      <c r="O851" t="str">
        <f t="shared" si="41"/>
        <v>Light</v>
      </c>
      <c r="P851" t="str">
        <f>_xlfn.XLOOKUP(C851,customers!$A$2:$A$1001,customers!$I$2:$I$1001,,0)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_xlfn.XLOOKUP(D852,products!$A$2:$A$49,products!$B$2:$B$49,,0)</f>
        <v>Ara</v>
      </c>
      <c r="J852" t="str">
        <f>_xlfn.XLOOKUP(D852,products!$A$2:$A$49,products!$C$2:$C$49,,0)</f>
        <v>M</v>
      </c>
      <c r="K852" s="4">
        <f>_xlfn.XLOOKUP(D852,products!A$1:A$49,products!$D$1:$D$49,,0)</f>
        <v>0.2</v>
      </c>
      <c r="L852">
        <f>_xlfn.XLOOKUP(D852,products!A$1:A$49,products!$E$1:$E$49,,0)</f>
        <v>3.375</v>
      </c>
      <c r="M852">
        <f t="shared" si="39"/>
        <v>6.75</v>
      </c>
      <c r="N852" t="str">
        <f t="shared" si="40"/>
        <v>Arabica</v>
      </c>
      <c r="O852" t="str">
        <f t="shared" si="41"/>
        <v>Medium</v>
      </c>
      <c r="P852" t="str">
        <f>_xlfn.XLOOKUP(C852,customers!$A$2:$A$1001,customers!$I$2:$I$1001,,0)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_xlfn.XLOOKUP(D853,products!$A$2:$A$49,products!$B$2:$B$49,,0)</f>
        <v>Lib</v>
      </c>
      <c r="J853" t="str">
        <f>_xlfn.XLOOKUP(D853,products!$A$2:$A$49,products!$C$2:$C$49,,0)</f>
        <v>D</v>
      </c>
      <c r="K853" s="4">
        <f>_xlfn.XLOOKUP(D853,products!A$1:A$49,products!$D$1:$D$49,,0)</f>
        <v>0.5</v>
      </c>
      <c r="L853">
        <f>_xlfn.XLOOKUP(D853,products!A$1:A$49,products!$E$1:$E$49,,0)</f>
        <v>7.77</v>
      </c>
      <c r="M853">
        <f t="shared" si="39"/>
        <v>7.77</v>
      </c>
      <c r="N853" t="str">
        <f t="shared" si="40"/>
        <v>Liberica</v>
      </c>
      <c r="O853" t="str">
        <f t="shared" si="41"/>
        <v>Dark</v>
      </c>
      <c r="P853" t="str">
        <f>_xlfn.XLOOKUP(C853,customers!$A$2:$A$1001,customers!$I$2:$I$1001,,0)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_xlfn.XLOOKUP(D854,products!$A$2:$A$49,products!$B$2:$B$49,,0)</f>
        <v>Lib</v>
      </c>
      <c r="J854" t="str">
        <f>_xlfn.XLOOKUP(D854,products!$A$2:$A$49,products!$C$2:$C$49,,0)</f>
        <v>D</v>
      </c>
      <c r="K854" s="4">
        <f>_xlfn.XLOOKUP(D854,products!A$1:A$49,products!$D$1:$D$49,,0)</f>
        <v>2.5</v>
      </c>
      <c r="L854">
        <f>_xlfn.XLOOKUP(D854,products!A$1:A$49,products!$E$1:$E$49,,0)</f>
        <v>29.784999999999997</v>
      </c>
      <c r="M854">
        <f t="shared" si="39"/>
        <v>119.13999999999999</v>
      </c>
      <c r="N854" t="str">
        <f t="shared" si="40"/>
        <v>Liberica</v>
      </c>
      <c r="O854" t="str">
        <f t="shared" si="41"/>
        <v>Dark</v>
      </c>
      <c r="P854" t="str">
        <f>_xlfn.XLOOKUP(C854,customers!$A$2:$A$1001,customers!$I$2:$I$1001,,0)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_xlfn.XLOOKUP(D855,products!$A$2:$A$49,products!$B$2:$B$49,,0)</f>
        <v>Ara</v>
      </c>
      <c r="J855" t="str">
        <f>_xlfn.XLOOKUP(D855,products!$A$2:$A$49,products!$C$2:$C$49,,0)</f>
        <v>D</v>
      </c>
      <c r="K855" s="4">
        <f>_xlfn.XLOOKUP(D855,products!A$1:A$49,products!$D$1:$D$49,,0)</f>
        <v>1</v>
      </c>
      <c r="L855">
        <f>_xlfn.XLOOKUP(D855,products!A$1:A$49,products!$E$1:$E$49,,0)</f>
        <v>9.9499999999999993</v>
      </c>
      <c r="M855">
        <f t="shared" si="39"/>
        <v>19.899999999999999</v>
      </c>
      <c r="N855" t="str">
        <f t="shared" si="40"/>
        <v>Arabica</v>
      </c>
      <c r="O855" t="str">
        <f t="shared" si="41"/>
        <v>Dark</v>
      </c>
      <c r="P855" t="str">
        <f>_xlfn.XLOOKUP(C855,customers!$A$2:$A$1001,customers!$I$2:$I$1001,,0)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_xlfn.XLOOKUP(D856,products!$A$2:$A$49,products!$B$2:$B$49,,0)</f>
        <v>Rob</v>
      </c>
      <c r="J856" t="str">
        <f>_xlfn.XLOOKUP(D856,products!$A$2:$A$49,products!$C$2:$C$49,,0)</f>
        <v>L</v>
      </c>
      <c r="K856" s="4">
        <f>_xlfn.XLOOKUP(D856,products!A$1:A$49,products!$D$1:$D$49,,0)</f>
        <v>0.5</v>
      </c>
      <c r="L856">
        <f>_xlfn.XLOOKUP(D856,products!A$1:A$49,products!$E$1:$E$49,,0)</f>
        <v>7.169999999999999</v>
      </c>
      <c r="M856">
        <f t="shared" si="39"/>
        <v>35.849999999999994</v>
      </c>
      <c r="N856" t="str">
        <f t="shared" si="40"/>
        <v>Robusta</v>
      </c>
      <c r="O856" t="str">
        <f t="shared" si="41"/>
        <v>Light</v>
      </c>
      <c r="P856" t="str">
        <f>_xlfn.XLOOKUP(C856,customers!$A$2:$A$1001,customers!$I$2:$I$1001,,0)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_xlfn.XLOOKUP(D857,products!$A$2:$A$49,products!$B$2:$B$49,,0)</f>
        <v>Lib</v>
      </c>
      <c r="J857" t="str">
        <f>_xlfn.XLOOKUP(D857,products!$A$2:$A$49,products!$C$2:$C$49,,0)</f>
        <v>D</v>
      </c>
      <c r="K857" s="4">
        <f>_xlfn.XLOOKUP(D857,products!A$1:A$49,products!$D$1:$D$49,,0)</f>
        <v>2.5</v>
      </c>
      <c r="L857">
        <f>_xlfn.XLOOKUP(D857,products!A$1:A$49,products!$E$1:$E$49,,0)</f>
        <v>29.784999999999997</v>
      </c>
      <c r="M857">
        <f t="shared" si="39"/>
        <v>89.35499999999999</v>
      </c>
      <c r="N857" t="str">
        <f t="shared" si="40"/>
        <v>Liberica</v>
      </c>
      <c r="O857" t="str">
        <f t="shared" si="41"/>
        <v>Dark</v>
      </c>
      <c r="P857" t="str">
        <f>_xlfn.XLOOKUP(C857,customers!$A$2:$A$1001,customers!$I$2:$I$1001,,0)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_xlfn.XLOOKUP(D858,products!$A$2:$A$49,products!$B$2:$B$49,,0)</f>
        <v>Lib</v>
      </c>
      <c r="J858" t="str">
        <f>_xlfn.XLOOKUP(D858,products!$A$2:$A$49,products!$C$2:$C$49,,0)</f>
        <v>M</v>
      </c>
      <c r="K858" s="4">
        <f>_xlfn.XLOOKUP(D858,products!A$1:A$49,products!$D$1:$D$49,,0)</f>
        <v>0.2</v>
      </c>
      <c r="L858">
        <f>_xlfn.XLOOKUP(D858,products!A$1:A$49,products!$E$1:$E$49,,0)</f>
        <v>4.3650000000000002</v>
      </c>
      <c r="M858">
        <f t="shared" si="39"/>
        <v>8.73</v>
      </c>
      <c r="N858" t="str">
        <f t="shared" si="40"/>
        <v>Liberica</v>
      </c>
      <c r="O858" t="str">
        <f t="shared" si="41"/>
        <v>Medium</v>
      </c>
      <c r="P858" t="str">
        <f>_xlfn.XLOOKUP(C858,customers!$A$2:$A$1001,customers!$I$2:$I$1001,,0)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_xlfn.XLOOKUP(D859,products!$A$2:$A$49,products!$B$2:$B$49,,0)</f>
        <v>Rob</v>
      </c>
      <c r="J859" t="str">
        <f>_xlfn.XLOOKUP(D859,products!$A$2:$A$49,products!$C$2:$C$49,,0)</f>
        <v>L</v>
      </c>
      <c r="K859" s="4">
        <f>_xlfn.XLOOKUP(D859,products!A$1:A$49,products!$D$1:$D$49,,0)</f>
        <v>2.5</v>
      </c>
      <c r="L859">
        <f>_xlfn.XLOOKUP(D859,products!A$1:A$49,products!$E$1:$E$49,,0)</f>
        <v>27.484999999999996</v>
      </c>
      <c r="M859">
        <f t="shared" si="39"/>
        <v>137.42499999999998</v>
      </c>
      <c r="N859" t="str">
        <f t="shared" si="40"/>
        <v>Robusta</v>
      </c>
      <c r="O859" t="str">
        <f t="shared" si="41"/>
        <v>Light</v>
      </c>
      <c r="P859" t="str">
        <f>_xlfn.XLOOKUP(C859,customers!$A$2:$A$1001,customers!$I$2:$I$1001,,0)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_xlfn.XLOOKUP(D860,products!$A$2:$A$49,products!$B$2:$B$49,,0)</f>
        <v>Lib</v>
      </c>
      <c r="J860" t="str">
        <f>_xlfn.XLOOKUP(D860,products!$A$2:$A$49,products!$C$2:$C$49,,0)</f>
        <v>M</v>
      </c>
      <c r="K860" s="4">
        <f>_xlfn.XLOOKUP(D860,products!A$1:A$49,products!$D$1:$D$49,,0)</f>
        <v>0.5</v>
      </c>
      <c r="L860">
        <f>_xlfn.XLOOKUP(D860,products!A$1:A$49,products!$E$1:$E$49,,0)</f>
        <v>8.73</v>
      </c>
      <c r="M860">
        <f t="shared" si="39"/>
        <v>34.92</v>
      </c>
      <c r="N860" t="str">
        <f t="shared" si="40"/>
        <v>Liberica</v>
      </c>
      <c r="O860" t="str">
        <f t="shared" si="41"/>
        <v>Medium</v>
      </c>
      <c r="P860" t="str">
        <f>_xlfn.XLOOKUP(C860,customers!$A$2:$A$1001,customers!$I$2:$I$1001,,0)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_xlfn.XLOOKUP(D861,products!$A$2:$A$49,products!$B$2:$B$49,,0)</f>
        <v>Ara</v>
      </c>
      <c r="J861" t="str">
        <f>_xlfn.XLOOKUP(D861,products!$A$2:$A$49,products!$C$2:$C$49,,0)</f>
        <v>L</v>
      </c>
      <c r="K861" s="4">
        <f>_xlfn.XLOOKUP(D861,products!A$1:A$49,products!$D$1:$D$49,,0)</f>
        <v>2.5</v>
      </c>
      <c r="L861">
        <f>_xlfn.XLOOKUP(D861,products!A$1:A$49,products!$E$1:$E$49,,0)</f>
        <v>29.784999999999997</v>
      </c>
      <c r="M861">
        <f t="shared" si="39"/>
        <v>178.70999999999998</v>
      </c>
      <c r="N861" t="str">
        <f t="shared" si="40"/>
        <v>Arabica</v>
      </c>
      <c r="O861" t="str">
        <f t="shared" si="41"/>
        <v>Light</v>
      </c>
      <c r="P861" t="str">
        <f>_xlfn.XLOOKUP(C861,customers!$A$2:$A$1001,customers!$I$2:$I$1001,,0)</f>
        <v>No</v>
      </c>
    </row>
    <row r="862" spans="1:16" x14ac:dyDescent="0.3">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_xlfn.XLOOKUP(D862,products!$A$2:$A$49,products!$B$2:$B$49,,0)</f>
        <v>Ara</v>
      </c>
      <c r="J862" t="str">
        <f>_xlfn.XLOOKUP(D862,products!$A$2:$A$49,products!$C$2:$C$49,,0)</f>
        <v>M</v>
      </c>
      <c r="K862" s="4">
        <f>_xlfn.XLOOKUP(D862,products!A$1:A$49,products!$D$1:$D$49,,0)</f>
        <v>2.5</v>
      </c>
      <c r="L862">
        <f>_xlfn.XLOOKUP(D862,products!A$1:A$49,products!$E$1:$E$49,,0)</f>
        <v>25.874999999999996</v>
      </c>
      <c r="M862">
        <f t="shared" si="39"/>
        <v>25.874999999999996</v>
      </c>
      <c r="N862" t="str">
        <f t="shared" si="40"/>
        <v>Arabica</v>
      </c>
      <c r="O862" t="str">
        <f t="shared" si="41"/>
        <v>Medium</v>
      </c>
      <c r="P862" t="str">
        <f>_xlfn.XLOOKUP(C862,customers!$A$2:$A$1001,customers!$I$2:$I$1001,,0)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_xlfn.XLOOKUP(D863,products!$A$2:$A$49,products!$B$2:$B$49,,0)</f>
        <v>Lib</v>
      </c>
      <c r="J863" t="str">
        <f>_xlfn.XLOOKUP(D863,products!$A$2:$A$49,products!$C$2:$C$49,,0)</f>
        <v>D</v>
      </c>
      <c r="K863" s="4">
        <f>_xlfn.XLOOKUP(D863,products!A$1:A$49,products!$D$1:$D$49,,0)</f>
        <v>1</v>
      </c>
      <c r="L863">
        <f>_xlfn.XLOOKUP(D863,products!A$1:A$49,products!$E$1:$E$49,,0)</f>
        <v>12.95</v>
      </c>
      <c r="M863">
        <f t="shared" si="39"/>
        <v>77.699999999999989</v>
      </c>
      <c r="N863" t="str">
        <f t="shared" si="40"/>
        <v>Liberica</v>
      </c>
      <c r="O863" t="str">
        <f t="shared" si="41"/>
        <v>Dark</v>
      </c>
      <c r="P863" t="str">
        <f>_xlfn.XLOOKUP(C863,customers!$A$2:$A$1001,customers!$I$2:$I$1001,,0)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_xlfn.XLOOKUP(D864,products!$A$2:$A$49,products!$B$2:$B$49,,0)</f>
        <v>Rob</v>
      </c>
      <c r="J864" t="str">
        <f>_xlfn.XLOOKUP(D864,products!$A$2:$A$49,products!$C$2:$C$49,,0)</f>
        <v>M</v>
      </c>
      <c r="K864" s="4">
        <f>_xlfn.XLOOKUP(D864,products!A$1:A$49,products!$D$1:$D$49,,0)</f>
        <v>1</v>
      </c>
      <c r="L864">
        <f>_xlfn.XLOOKUP(D864,products!A$1:A$49,products!$E$1:$E$49,,0)</f>
        <v>9.9499999999999993</v>
      </c>
      <c r="M864">
        <f t="shared" si="39"/>
        <v>9.9499999999999993</v>
      </c>
      <c r="N864" t="str">
        <f t="shared" si="40"/>
        <v>Robusta</v>
      </c>
      <c r="O864" t="str">
        <f t="shared" si="41"/>
        <v>Medium</v>
      </c>
      <c r="P864" t="str">
        <f>_xlfn.XLOOKUP(C864,customers!$A$2:$A$1001,customers!$I$2:$I$1001,,0)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_xlfn.XLOOKUP(D865,products!$A$2:$A$49,products!$B$2:$B$49,,0)</f>
        <v>Lib</v>
      </c>
      <c r="J865" t="str">
        <f>_xlfn.XLOOKUP(D865,products!$A$2:$A$49,products!$C$2:$C$49,,0)</f>
        <v>M</v>
      </c>
      <c r="K865" s="4">
        <f>_xlfn.XLOOKUP(D865,products!A$1:A$49,products!$D$1:$D$49,,0)</f>
        <v>1</v>
      </c>
      <c r="L865">
        <f>_xlfn.XLOOKUP(D865,products!A$1:A$49,products!$E$1:$E$49,,0)</f>
        <v>14.55</v>
      </c>
      <c r="M865">
        <f t="shared" si="39"/>
        <v>29.1</v>
      </c>
      <c r="N865" t="str">
        <f t="shared" si="40"/>
        <v>Liberica</v>
      </c>
      <c r="O865" t="str">
        <f t="shared" si="41"/>
        <v>Medium</v>
      </c>
      <c r="P865" t="str">
        <f>_xlfn.XLOOKUP(C865,customers!$A$2:$A$1001,customers!$I$2:$I$1001,,0)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_xlfn.XLOOKUP(D866,products!$A$2:$A$49,products!$B$2:$B$49,,0)</f>
        <v>Rob</v>
      </c>
      <c r="J866" t="str">
        <f>_xlfn.XLOOKUP(D866,products!$A$2:$A$49,products!$C$2:$C$49,,0)</f>
        <v>L</v>
      </c>
      <c r="K866" s="4">
        <f>_xlfn.XLOOKUP(D866,products!A$1:A$49,products!$D$1:$D$49,,0)</f>
        <v>0.2</v>
      </c>
      <c r="L866">
        <f>_xlfn.XLOOKUP(D866,products!A$1:A$49,products!$E$1:$E$49,,0)</f>
        <v>3.5849999999999995</v>
      </c>
      <c r="M866">
        <f t="shared" si="39"/>
        <v>21.509999999999998</v>
      </c>
      <c r="N866" t="str">
        <f t="shared" si="40"/>
        <v>Robusta</v>
      </c>
      <c r="O866" t="str">
        <f t="shared" si="41"/>
        <v>Light</v>
      </c>
      <c r="P866" t="str">
        <f>_xlfn.XLOOKUP(C866,customers!$A$2:$A$1001,customers!$I$2:$I$1001,,0)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_xlfn.XLOOKUP(D867,products!$A$2:$A$49,products!$B$2:$B$49,,0)</f>
        <v>Ara</v>
      </c>
      <c r="J867" t="str">
        <f>_xlfn.XLOOKUP(D867,products!$A$2:$A$49,products!$C$2:$C$49,,0)</f>
        <v>M</v>
      </c>
      <c r="K867" s="4">
        <f>_xlfn.XLOOKUP(D867,products!A$1:A$49,products!$D$1:$D$49,,0)</f>
        <v>0.5</v>
      </c>
      <c r="L867">
        <f>_xlfn.XLOOKUP(D867,products!A$1:A$49,products!$E$1:$E$49,,0)</f>
        <v>6.75</v>
      </c>
      <c r="M867">
        <f t="shared" si="39"/>
        <v>6.75</v>
      </c>
      <c r="N867" t="str">
        <f t="shared" si="40"/>
        <v>Arabica</v>
      </c>
      <c r="O867" t="str">
        <f t="shared" si="41"/>
        <v>Medium</v>
      </c>
      <c r="P867" t="str">
        <f>_xlfn.XLOOKUP(C867,customers!$A$2:$A$1001,customers!$I$2:$I$1001,,0)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_xlfn.XLOOKUP(D868,products!$A$2:$A$49,products!$B$2:$B$49,,0)</f>
        <v>Ara</v>
      </c>
      <c r="J868" t="str">
        <f>_xlfn.XLOOKUP(D868,products!$A$2:$A$49,products!$C$2:$C$49,,0)</f>
        <v>D</v>
      </c>
      <c r="K868" s="4">
        <f>_xlfn.XLOOKUP(D868,products!A$1:A$49,products!$D$1:$D$49,,0)</f>
        <v>0.5</v>
      </c>
      <c r="L868">
        <f>_xlfn.XLOOKUP(D868,products!A$1:A$49,products!$E$1:$E$49,,0)</f>
        <v>5.97</v>
      </c>
      <c r="M868">
        <f t="shared" si="39"/>
        <v>17.91</v>
      </c>
      <c r="N868" t="str">
        <f t="shared" si="40"/>
        <v>Arabica</v>
      </c>
      <c r="O868" t="str">
        <f t="shared" si="41"/>
        <v>Dark</v>
      </c>
      <c r="P868" t="str">
        <f>_xlfn.XLOOKUP(C868,customers!$A$2:$A$1001,customers!$I$2:$I$1001,,0)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_xlfn.XLOOKUP(D869,products!$A$2:$A$49,products!$B$2:$B$49,,0)</f>
        <v>Ara</v>
      </c>
      <c r="J869" t="str">
        <f>_xlfn.XLOOKUP(D869,products!$A$2:$A$49,products!$C$2:$C$49,,0)</f>
        <v>L</v>
      </c>
      <c r="K869" s="4">
        <f>_xlfn.XLOOKUP(D869,products!A$1:A$49,products!$D$1:$D$49,,0)</f>
        <v>2.5</v>
      </c>
      <c r="L869">
        <f>_xlfn.XLOOKUP(D869,products!A$1:A$49,products!$E$1:$E$49,,0)</f>
        <v>29.784999999999997</v>
      </c>
      <c r="M869">
        <f t="shared" si="39"/>
        <v>29.784999999999997</v>
      </c>
      <c r="N869" t="str">
        <f t="shared" si="40"/>
        <v>Arabica</v>
      </c>
      <c r="O869" t="str">
        <f t="shared" si="41"/>
        <v>Light</v>
      </c>
      <c r="P869" t="str">
        <f>_xlfn.XLOOKUP(C869,customers!$A$2:$A$1001,customers!$I$2:$I$1001,,0)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_xlfn.XLOOKUP(D870,products!$A$2:$A$49,products!$B$2:$B$49,,0)</f>
        <v>Exc</v>
      </c>
      <c r="J870" t="str">
        <f>_xlfn.XLOOKUP(D870,products!$A$2:$A$49,products!$C$2:$C$49,,0)</f>
        <v>M</v>
      </c>
      <c r="K870" s="4">
        <f>_xlfn.XLOOKUP(D870,products!A$1:A$49,products!$D$1:$D$49,,0)</f>
        <v>0.5</v>
      </c>
      <c r="L870">
        <f>_xlfn.XLOOKUP(D870,products!A$1:A$49,products!$E$1:$E$49,,0)</f>
        <v>8.25</v>
      </c>
      <c r="M870">
        <f t="shared" si="39"/>
        <v>41.25</v>
      </c>
      <c r="N870" t="str">
        <f t="shared" si="40"/>
        <v>Excelsa</v>
      </c>
      <c r="O870" t="str">
        <f t="shared" si="41"/>
        <v>Medium</v>
      </c>
      <c r="P870" t="str">
        <f>_xlfn.XLOOKUP(C870,customers!$A$2:$A$1001,customers!$I$2:$I$1001,,0)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_xlfn.XLOOKUP(D871,products!$A$2:$A$49,products!$B$2:$B$49,,0)</f>
        <v>Rob</v>
      </c>
      <c r="J871" t="str">
        <f>_xlfn.XLOOKUP(D871,products!$A$2:$A$49,products!$C$2:$C$49,,0)</f>
        <v>M</v>
      </c>
      <c r="K871" s="4">
        <f>_xlfn.XLOOKUP(D871,products!A$1:A$49,products!$D$1:$D$49,,0)</f>
        <v>0.5</v>
      </c>
      <c r="L871">
        <f>_xlfn.XLOOKUP(D871,products!A$1:A$49,products!$E$1:$E$49,,0)</f>
        <v>5.97</v>
      </c>
      <c r="M871">
        <f t="shared" si="39"/>
        <v>17.91</v>
      </c>
      <c r="N871" t="str">
        <f t="shared" si="40"/>
        <v>Robusta</v>
      </c>
      <c r="O871" t="str">
        <f t="shared" si="41"/>
        <v>Medium</v>
      </c>
      <c r="P871" t="str">
        <f>_xlfn.XLOOKUP(C871,customers!$A$2:$A$1001,customers!$I$2:$I$1001,,0)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_xlfn.XLOOKUP(D872,products!$A$2:$A$49,products!$B$2:$B$49,,0)</f>
        <v>Exc</v>
      </c>
      <c r="J872" t="str">
        <f>_xlfn.XLOOKUP(D872,products!$A$2:$A$49,products!$C$2:$C$49,,0)</f>
        <v>D</v>
      </c>
      <c r="K872" s="4">
        <f>_xlfn.XLOOKUP(D872,products!A$1:A$49,products!$D$1:$D$49,,0)</f>
        <v>0.5</v>
      </c>
      <c r="L872">
        <f>_xlfn.XLOOKUP(D872,products!A$1:A$49,products!$E$1:$E$49,,0)</f>
        <v>7.29</v>
      </c>
      <c r="M872">
        <f t="shared" si="39"/>
        <v>7.29</v>
      </c>
      <c r="N872" t="str">
        <f t="shared" si="40"/>
        <v>Excelsa</v>
      </c>
      <c r="O872" t="str">
        <f t="shared" si="41"/>
        <v>Dark</v>
      </c>
      <c r="P872" t="str">
        <f>_xlfn.XLOOKUP(C872,customers!$A$2:$A$1001,customers!$I$2:$I$1001,,0)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_xlfn.XLOOKUP(D873,products!$A$2:$A$49,products!$B$2:$B$49,,0)</f>
        <v>Exc</v>
      </c>
      <c r="J873" t="str">
        <f>_xlfn.XLOOKUP(D873,products!$A$2:$A$49,products!$C$2:$C$49,,0)</f>
        <v>L</v>
      </c>
      <c r="K873" s="4">
        <f>_xlfn.XLOOKUP(D873,products!A$1:A$49,products!$D$1:$D$49,,0)</f>
        <v>1</v>
      </c>
      <c r="L873">
        <f>_xlfn.XLOOKUP(D873,products!A$1:A$49,products!$E$1:$E$49,,0)</f>
        <v>14.85</v>
      </c>
      <c r="M873">
        <f t="shared" si="39"/>
        <v>29.7</v>
      </c>
      <c r="N873" t="str">
        <f t="shared" si="40"/>
        <v>Excelsa</v>
      </c>
      <c r="O873" t="str">
        <f t="shared" si="41"/>
        <v>Light</v>
      </c>
      <c r="P873" t="str">
        <f>_xlfn.XLOOKUP(C873,customers!$A$2:$A$1001,customers!$I$2:$I$1001,,0)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_xlfn.XLOOKUP(D874,products!$A$2:$A$49,products!$B$2:$B$49,,0)</f>
        <v>Ara</v>
      </c>
      <c r="J874" t="str">
        <f>_xlfn.XLOOKUP(D874,products!$A$2:$A$49,products!$C$2:$C$49,,0)</f>
        <v>M</v>
      </c>
      <c r="K874" s="4">
        <f>_xlfn.XLOOKUP(D874,products!A$1:A$49,products!$D$1:$D$49,,0)</f>
        <v>1</v>
      </c>
      <c r="L874">
        <f>_xlfn.XLOOKUP(D874,products!A$1:A$49,products!$E$1:$E$49,,0)</f>
        <v>11.25</v>
      </c>
      <c r="M874">
        <f t="shared" si="39"/>
        <v>22.5</v>
      </c>
      <c r="N874" t="str">
        <f t="shared" si="40"/>
        <v>Arabica</v>
      </c>
      <c r="O874" t="str">
        <f t="shared" si="41"/>
        <v>Medium</v>
      </c>
      <c r="P874" t="str">
        <f>_xlfn.XLOOKUP(C874,customers!$A$2:$A$1001,customers!$I$2:$I$1001,,0)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_xlfn.XLOOKUP(D875,products!$A$2:$A$49,products!$B$2:$B$49,,0)</f>
        <v>Rob</v>
      </c>
      <c r="J875" t="str">
        <f>_xlfn.XLOOKUP(D875,products!$A$2:$A$49,products!$C$2:$C$49,,0)</f>
        <v>M</v>
      </c>
      <c r="K875" s="4">
        <f>_xlfn.XLOOKUP(D875,products!A$1:A$49,products!$D$1:$D$49,,0)</f>
        <v>0.2</v>
      </c>
      <c r="L875">
        <f>_xlfn.XLOOKUP(D875,products!A$1:A$49,products!$E$1:$E$49,,0)</f>
        <v>2.9849999999999999</v>
      </c>
      <c r="M875">
        <f t="shared" si="39"/>
        <v>11.94</v>
      </c>
      <c r="N875" t="str">
        <f t="shared" si="40"/>
        <v>Robusta</v>
      </c>
      <c r="O875" t="str">
        <f t="shared" si="41"/>
        <v>Medium</v>
      </c>
      <c r="P875" t="str">
        <f>_xlfn.XLOOKUP(C875,customers!$A$2:$A$1001,customers!$I$2:$I$1001,,0)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_xlfn.XLOOKUP(D876,products!$A$2:$A$49,products!$B$2:$B$49,,0)</f>
        <v>Ara</v>
      </c>
      <c r="J876" t="str">
        <f>_xlfn.XLOOKUP(D876,products!$A$2:$A$49,products!$C$2:$C$49,,0)</f>
        <v>L</v>
      </c>
      <c r="K876" s="4">
        <f>_xlfn.XLOOKUP(D876,products!A$1:A$49,products!$D$1:$D$49,,0)</f>
        <v>1</v>
      </c>
      <c r="L876">
        <f>_xlfn.XLOOKUP(D876,products!A$1:A$49,products!$E$1:$E$49,,0)</f>
        <v>12.95</v>
      </c>
      <c r="M876">
        <f t="shared" si="39"/>
        <v>25.9</v>
      </c>
      <c r="N876" t="str">
        <f t="shared" si="40"/>
        <v>Arabica</v>
      </c>
      <c r="O876" t="str">
        <f t="shared" si="41"/>
        <v>Light</v>
      </c>
      <c r="P876" t="str">
        <f>_xlfn.XLOOKUP(C876,customers!$A$2:$A$1001,customers!$I$2:$I$1001,,0)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_xlfn.XLOOKUP(D877,products!$A$2:$A$49,products!$B$2:$B$49,,0)</f>
        <v>Lib</v>
      </c>
      <c r="J877" t="str">
        <f>_xlfn.XLOOKUP(D877,products!$A$2:$A$49,products!$C$2:$C$49,,0)</f>
        <v>M</v>
      </c>
      <c r="K877" s="4">
        <f>_xlfn.XLOOKUP(D877,products!A$1:A$49,products!$D$1:$D$49,,0)</f>
        <v>0.5</v>
      </c>
      <c r="L877">
        <f>_xlfn.XLOOKUP(D877,products!A$1:A$49,products!$E$1:$E$49,,0)</f>
        <v>8.73</v>
      </c>
      <c r="M877">
        <f t="shared" si="39"/>
        <v>43.650000000000006</v>
      </c>
      <c r="N877" t="str">
        <f t="shared" si="40"/>
        <v>Liberica</v>
      </c>
      <c r="O877" t="str">
        <f t="shared" si="41"/>
        <v>Medium</v>
      </c>
      <c r="P877" t="str">
        <f>_xlfn.XLOOKUP(C877,customers!$A$2:$A$1001,customers!$I$2:$I$1001,,0)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_xlfn.XLOOKUP(D878,products!$A$2:$A$49,products!$B$2:$B$49,,0)</f>
        <v>Ara</v>
      </c>
      <c r="J878" t="str">
        <f>_xlfn.XLOOKUP(D878,products!$A$2:$A$49,products!$C$2:$C$49,,0)</f>
        <v>L</v>
      </c>
      <c r="K878" s="4">
        <f>_xlfn.XLOOKUP(D878,products!A$1:A$49,products!$D$1:$D$49,,0)</f>
        <v>0.5</v>
      </c>
      <c r="L878">
        <f>_xlfn.XLOOKUP(D878,products!A$1:A$49,products!$E$1:$E$49,,0)</f>
        <v>7.77</v>
      </c>
      <c r="M878">
        <f t="shared" si="39"/>
        <v>46.62</v>
      </c>
      <c r="N878" t="str">
        <f t="shared" si="40"/>
        <v>Arabica</v>
      </c>
      <c r="O878" t="str">
        <f t="shared" si="41"/>
        <v>Light</v>
      </c>
      <c r="P878" t="str">
        <f>_xlfn.XLOOKUP(C878,customers!$A$2:$A$1001,customers!$I$2:$I$1001,,0)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_xlfn.XLOOKUP(D879,products!$A$2:$A$49,products!$B$2:$B$49,,0)</f>
        <v>Lib</v>
      </c>
      <c r="J879" t="str">
        <f>_xlfn.XLOOKUP(D879,products!$A$2:$A$49,products!$C$2:$C$49,,0)</f>
        <v>L</v>
      </c>
      <c r="K879" s="4">
        <f>_xlfn.XLOOKUP(D879,products!A$1:A$49,products!$D$1:$D$49,,0)</f>
        <v>0.5</v>
      </c>
      <c r="L879">
        <f>_xlfn.XLOOKUP(D879,products!A$1:A$49,products!$E$1:$E$49,,0)</f>
        <v>9.51</v>
      </c>
      <c r="M879">
        <f t="shared" si="39"/>
        <v>28.53</v>
      </c>
      <c r="N879" t="str">
        <f t="shared" si="40"/>
        <v>Liberica</v>
      </c>
      <c r="O879" t="str">
        <f t="shared" si="41"/>
        <v>Light</v>
      </c>
      <c r="P879" t="str">
        <f>_xlfn.XLOOKUP(C879,customers!$A$2:$A$1001,customers!$I$2:$I$1001,,0)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_xlfn.XLOOKUP(D880,products!$A$2:$A$49,products!$B$2:$B$49,,0)</f>
        <v>Rob</v>
      </c>
      <c r="J880" t="str">
        <f>_xlfn.XLOOKUP(D880,products!$A$2:$A$49,products!$C$2:$C$49,,0)</f>
        <v>L</v>
      </c>
      <c r="K880" s="4">
        <f>_xlfn.XLOOKUP(D880,products!A$1:A$49,products!$D$1:$D$49,,0)</f>
        <v>2.5</v>
      </c>
      <c r="L880">
        <f>_xlfn.XLOOKUP(D880,products!A$1:A$49,products!$E$1:$E$49,,0)</f>
        <v>27.484999999999996</v>
      </c>
      <c r="M880">
        <f t="shared" si="39"/>
        <v>27.484999999999996</v>
      </c>
      <c r="N880" t="str">
        <f t="shared" si="40"/>
        <v>Robusta</v>
      </c>
      <c r="O880" t="str">
        <f t="shared" si="41"/>
        <v>Light</v>
      </c>
      <c r="P880" t="str">
        <f>_xlfn.XLOOKUP(C880,customers!$A$2:$A$1001,customers!$I$2:$I$1001,,0)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_xlfn.XLOOKUP(D881,products!$A$2:$A$49,products!$B$2:$B$49,,0)</f>
        <v>Exc</v>
      </c>
      <c r="J881" t="str">
        <f>_xlfn.XLOOKUP(D881,products!$A$2:$A$49,products!$C$2:$C$49,,0)</f>
        <v>D</v>
      </c>
      <c r="K881" s="4">
        <f>_xlfn.XLOOKUP(D881,products!A$1:A$49,products!$D$1:$D$49,,0)</f>
        <v>0.2</v>
      </c>
      <c r="L881">
        <f>_xlfn.XLOOKUP(D881,products!A$1:A$49,products!$E$1:$E$49,,0)</f>
        <v>3.645</v>
      </c>
      <c r="M881">
        <f t="shared" si="39"/>
        <v>10.935</v>
      </c>
      <c r="N881" t="str">
        <f t="shared" si="40"/>
        <v>Excelsa</v>
      </c>
      <c r="O881" t="str">
        <f t="shared" si="41"/>
        <v>Dark</v>
      </c>
      <c r="P881" t="str">
        <f>_xlfn.XLOOKUP(C881,customers!$A$2:$A$1001,customers!$I$2:$I$1001,,0)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_xlfn.XLOOKUP(D882,products!$A$2:$A$49,products!$B$2:$B$49,,0)</f>
        <v>Rob</v>
      </c>
      <c r="J882" t="str">
        <f>_xlfn.XLOOKUP(D882,products!$A$2:$A$49,products!$C$2:$C$49,,0)</f>
        <v>L</v>
      </c>
      <c r="K882" s="4">
        <f>_xlfn.XLOOKUP(D882,products!A$1:A$49,products!$D$1:$D$49,,0)</f>
        <v>0.2</v>
      </c>
      <c r="L882">
        <f>_xlfn.XLOOKUP(D882,products!A$1:A$49,products!$E$1:$E$49,,0)</f>
        <v>3.5849999999999995</v>
      </c>
      <c r="M882">
        <f t="shared" si="39"/>
        <v>7.169999999999999</v>
      </c>
      <c r="N882" t="str">
        <f t="shared" si="40"/>
        <v>Robusta</v>
      </c>
      <c r="O882" t="str">
        <f t="shared" si="41"/>
        <v>Light</v>
      </c>
      <c r="P882" t="str">
        <f>_xlfn.XLOOKUP(C882,customers!$A$2:$A$1001,customers!$I$2:$I$1001,,0)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_xlfn.XLOOKUP(D883,products!$A$2:$A$49,products!$B$2:$B$49,,0)</f>
        <v>Ara</v>
      </c>
      <c r="J883" t="str">
        <f>_xlfn.XLOOKUP(D883,products!$A$2:$A$49,products!$C$2:$C$49,,0)</f>
        <v>L</v>
      </c>
      <c r="K883" s="4">
        <f>_xlfn.XLOOKUP(D883,products!A$1:A$49,products!$D$1:$D$49,,0)</f>
        <v>0.2</v>
      </c>
      <c r="L883">
        <f>_xlfn.XLOOKUP(D883,products!A$1:A$49,products!$E$1:$E$49,,0)</f>
        <v>3.8849999999999998</v>
      </c>
      <c r="M883">
        <f t="shared" si="39"/>
        <v>23.31</v>
      </c>
      <c r="N883" t="str">
        <f t="shared" si="40"/>
        <v>Arabica</v>
      </c>
      <c r="O883" t="str">
        <f t="shared" si="41"/>
        <v>Light</v>
      </c>
      <c r="P883" t="str">
        <f>_xlfn.XLOOKUP(C883,customers!$A$2:$A$1001,customers!$I$2:$I$1001,,0)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_xlfn.XLOOKUP(D884,products!$A$2:$A$49,products!$B$2:$B$49,,0)</f>
        <v>Ara</v>
      </c>
      <c r="J884" t="str">
        <f>_xlfn.XLOOKUP(D884,products!$A$2:$A$49,products!$C$2:$C$49,,0)</f>
        <v>D</v>
      </c>
      <c r="K884" s="4">
        <f>_xlfn.XLOOKUP(D884,products!A$1:A$49,products!$D$1:$D$49,,0)</f>
        <v>2.5</v>
      </c>
      <c r="L884">
        <f>_xlfn.XLOOKUP(D884,products!A$1:A$49,products!$E$1:$E$49,,0)</f>
        <v>22.884999999999998</v>
      </c>
      <c r="M884">
        <f t="shared" si="39"/>
        <v>114.42499999999998</v>
      </c>
      <c r="N884" t="str">
        <f t="shared" si="40"/>
        <v>Arabica</v>
      </c>
      <c r="O884" t="str">
        <f t="shared" si="41"/>
        <v>Dark</v>
      </c>
      <c r="P884" t="str">
        <f>_xlfn.XLOOKUP(C884,customers!$A$2:$A$1001,customers!$I$2:$I$1001,,0)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_xlfn.XLOOKUP(D885,products!$A$2:$A$49,products!$B$2:$B$49,,0)</f>
        <v>Ara</v>
      </c>
      <c r="J885" t="str">
        <f>_xlfn.XLOOKUP(D885,products!$A$2:$A$49,products!$C$2:$C$49,,0)</f>
        <v>M</v>
      </c>
      <c r="K885" s="4">
        <f>_xlfn.XLOOKUP(D885,products!A$1:A$49,products!$D$1:$D$49,,0)</f>
        <v>2.5</v>
      </c>
      <c r="L885">
        <f>_xlfn.XLOOKUP(D885,products!A$1:A$49,products!$E$1:$E$49,,0)</f>
        <v>25.874999999999996</v>
      </c>
      <c r="M885">
        <f t="shared" si="39"/>
        <v>77.624999999999986</v>
      </c>
      <c r="N885" t="str">
        <f t="shared" si="40"/>
        <v>Arabica</v>
      </c>
      <c r="O885" t="str">
        <f t="shared" si="41"/>
        <v>Medium</v>
      </c>
      <c r="P885" t="str">
        <f>_xlfn.XLOOKUP(C885,customers!$A$2:$A$1001,customers!$I$2:$I$1001,,0)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_xlfn.XLOOKUP(D886,products!$A$2:$A$49,products!$B$2:$B$49,,0)</f>
        <v>Rob</v>
      </c>
      <c r="J886" t="str">
        <f>_xlfn.XLOOKUP(D886,products!$A$2:$A$49,products!$C$2:$C$49,,0)</f>
        <v>D</v>
      </c>
      <c r="K886" s="4">
        <f>_xlfn.XLOOKUP(D886,products!A$1:A$49,products!$D$1:$D$49,,0)</f>
        <v>0.5</v>
      </c>
      <c r="L886">
        <f>_xlfn.XLOOKUP(D886,products!A$1:A$49,products!$E$1:$E$49,,0)</f>
        <v>5.3699999999999992</v>
      </c>
      <c r="M886">
        <f t="shared" si="39"/>
        <v>5.3699999999999992</v>
      </c>
      <c r="N886" t="str">
        <f t="shared" si="40"/>
        <v>Robusta</v>
      </c>
      <c r="O886" t="str">
        <f t="shared" si="41"/>
        <v>Dark</v>
      </c>
      <c r="P886" t="str">
        <f>_xlfn.XLOOKUP(C886,customers!$A$2:$A$1001,customers!$I$2:$I$1001,,0)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_xlfn.XLOOKUP(D887,products!$A$2:$A$49,products!$B$2:$B$49,,0)</f>
        <v>Rob</v>
      </c>
      <c r="J887" t="str">
        <f>_xlfn.XLOOKUP(D887,products!$A$2:$A$49,products!$C$2:$C$49,,0)</f>
        <v>D</v>
      </c>
      <c r="K887" s="4">
        <f>_xlfn.XLOOKUP(D887,products!A$1:A$49,products!$D$1:$D$49,,0)</f>
        <v>2.5</v>
      </c>
      <c r="L887">
        <f>_xlfn.XLOOKUP(D887,products!A$1:A$49,products!$E$1:$E$49,,0)</f>
        <v>20.584999999999997</v>
      </c>
      <c r="M887">
        <f t="shared" si="39"/>
        <v>123.50999999999999</v>
      </c>
      <c r="N887" t="str">
        <f t="shared" si="40"/>
        <v>Robusta</v>
      </c>
      <c r="O887" t="str">
        <f t="shared" si="41"/>
        <v>Dark</v>
      </c>
      <c r="P887" t="str">
        <f>_xlfn.XLOOKUP(C887,customers!$A$2:$A$1001,customers!$I$2:$I$1001,,0)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_xlfn.XLOOKUP(D888,products!$A$2:$A$49,products!$B$2:$B$49,,0)</f>
        <v>Lib</v>
      </c>
      <c r="J888" t="str">
        <f>_xlfn.XLOOKUP(D888,products!$A$2:$A$49,products!$C$2:$C$49,,0)</f>
        <v>M</v>
      </c>
      <c r="K888" s="4">
        <f>_xlfn.XLOOKUP(D888,products!A$1:A$49,products!$D$1:$D$49,,0)</f>
        <v>0.5</v>
      </c>
      <c r="L888">
        <f>_xlfn.XLOOKUP(D888,products!A$1:A$49,products!$E$1:$E$49,,0)</f>
        <v>8.73</v>
      </c>
      <c r="M888">
        <f t="shared" si="39"/>
        <v>17.46</v>
      </c>
      <c r="N888" t="str">
        <f t="shared" si="40"/>
        <v>Liberica</v>
      </c>
      <c r="O888" t="str">
        <f t="shared" si="41"/>
        <v>Medium</v>
      </c>
      <c r="P888" t="str">
        <f>_xlfn.XLOOKUP(C888,customers!$A$2:$A$1001,customers!$I$2:$I$1001,,0)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_xlfn.XLOOKUP(D889,products!$A$2:$A$49,products!$B$2:$B$49,,0)</f>
        <v>Exc</v>
      </c>
      <c r="J889" t="str">
        <f>_xlfn.XLOOKUP(D889,products!$A$2:$A$49,products!$C$2:$C$49,,0)</f>
        <v>L</v>
      </c>
      <c r="K889" s="4">
        <f>_xlfn.XLOOKUP(D889,products!A$1:A$49,products!$D$1:$D$49,,0)</f>
        <v>0.2</v>
      </c>
      <c r="L889">
        <f>_xlfn.XLOOKUP(D889,products!A$1:A$49,products!$E$1:$E$49,,0)</f>
        <v>4.4550000000000001</v>
      </c>
      <c r="M889">
        <f t="shared" si="39"/>
        <v>13.365</v>
      </c>
      <c r="N889" t="str">
        <f t="shared" si="40"/>
        <v>Excelsa</v>
      </c>
      <c r="O889" t="str">
        <f t="shared" si="41"/>
        <v>Light</v>
      </c>
      <c r="P889" t="str">
        <f>_xlfn.XLOOKUP(C889,customers!$A$2:$A$1001,customers!$I$2:$I$1001,,0)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_xlfn.XLOOKUP(D890,products!$A$2:$A$49,products!$B$2:$B$49,,0)</f>
        <v>Ara</v>
      </c>
      <c r="J890" t="str">
        <f>_xlfn.XLOOKUP(D890,products!$A$2:$A$49,products!$C$2:$C$49,,0)</f>
        <v>L</v>
      </c>
      <c r="K890" s="4">
        <f>_xlfn.XLOOKUP(D890,products!A$1:A$49,products!$D$1:$D$49,,0)</f>
        <v>0.2</v>
      </c>
      <c r="L890">
        <f>_xlfn.XLOOKUP(D890,products!A$1:A$49,products!$E$1:$E$49,,0)</f>
        <v>3.8849999999999998</v>
      </c>
      <c r="M890">
        <f t="shared" si="39"/>
        <v>7.77</v>
      </c>
      <c r="N890" t="str">
        <f t="shared" si="40"/>
        <v>Arabica</v>
      </c>
      <c r="O890" t="str">
        <f t="shared" si="41"/>
        <v>Light</v>
      </c>
      <c r="P890" t="str">
        <f>_xlfn.XLOOKUP(C890,customers!$A$2:$A$1001,customers!$I$2:$I$1001,,0)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_xlfn.XLOOKUP(D891,products!$A$2:$A$49,products!$B$2:$B$49,,0)</f>
        <v>Rob</v>
      </c>
      <c r="J891" t="str">
        <f>_xlfn.XLOOKUP(D891,products!$A$2:$A$49,products!$C$2:$C$49,,0)</f>
        <v>D</v>
      </c>
      <c r="K891" s="4">
        <f>_xlfn.XLOOKUP(D891,products!A$1:A$49,products!$D$1:$D$49,,0)</f>
        <v>0.2</v>
      </c>
      <c r="L891">
        <f>_xlfn.XLOOKUP(D891,products!A$1:A$49,products!$E$1:$E$49,,0)</f>
        <v>2.6849999999999996</v>
      </c>
      <c r="M891">
        <f t="shared" si="39"/>
        <v>2.6849999999999996</v>
      </c>
      <c r="N891" t="str">
        <f t="shared" si="40"/>
        <v>Robusta</v>
      </c>
      <c r="O891" t="str">
        <f t="shared" si="41"/>
        <v>Dark</v>
      </c>
      <c r="P891" t="str">
        <f>_xlfn.XLOOKUP(C891,customers!$A$2:$A$1001,customers!$I$2:$I$1001,,0)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_xlfn.XLOOKUP(D892,products!$A$2:$A$49,products!$B$2:$B$49,,0)</f>
        <v>Rob</v>
      </c>
      <c r="J892" t="str">
        <f>_xlfn.XLOOKUP(D892,products!$A$2:$A$49,products!$C$2:$C$49,,0)</f>
        <v>D</v>
      </c>
      <c r="K892" s="4">
        <f>_xlfn.XLOOKUP(D892,products!A$1:A$49,products!$D$1:$D$49,,0)</f>
        <v>2.5</v>
      </c>
      <c r="L892">
        <f>_xlfn.XLOOKUP(D892,products!A$1:A$49,products!$E$1:$E$49,,0)</f>
        <v>20.584999999999997</v>
      </c>
      <c r="M892">
        <f t="shared" si="39"/>
        <v>20.584999999999997</v>
      </c>
      <c r="N892" t="str">
        <f t="shared" si="40"/>
        <v>Robusta</v>
      </c>
      <c r="O892" t="str">
        <f t="shared" si="41"/>
        <v>Dark</v>
      </c>
      <c r="P892" t="str">
        <f>_xlfn.XLOOKUP(C892,customers!$A$2:$A$1001,customers!$I$2:$I$1001,,0)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_xlfn.XLOOKUP(D893,products!$A$2:$A$49,products!$B$2:$B$49,,0)</f>
        <v>Ara</v>
      </c>
      <c r="J893" t="str">
        <f>_xlfn.XLOOKUP(D893,products!$A$2:$A$49,products!$C$2:$C$49,,0)</f>
        <v>D</v>
      </c>
      <c r="K893" s="4">
        <f>_xlfn.XLOOKUP(D893,products!A$1:A$49,products!$D$1:$D$49,,0)</f>
        <v>2.5</v>
      </c>
      <c r="L893">
        <f>_xlfn.XLOOKUP(D893,products!A$1:A$49,products!$E$1:$E$49,,0)</f>
        <v>22.884999999999998</v>
      </c>
      <c r="M893">
        <f t="shared" si="39"/>
        <v>114.42499999999998</v>
      </c>
      <c r="N893" t="str">
        <f t="shared" si="40"/>
        <v>Arabica</v>
      </c>
      <c r="O893" t="str">
        <f t="shared" si="41"/>
        <v>Dark</v>
      </c>
      <c r="P893" t="str">
        <f>_xlfn.XLOOKUP(C893,customers!$A$2:$A$1001,customers!$I$2:$I$1001,,0)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_xlfn.XLOOKUP(D894,products!$A$2:$A$49,products!$B$2:$B$49,,0)</f>
        <v>Exc</v>
      </c>
      <c r="J894" t="str">
        <f>_xlfn.XLOOKUP(D894,products!$A$2:$A$49,products!$C$2:$C$49,,0)</f>
        <v>M</v>
      </c>
      <c r="K894" s="4">
        <f>_xlfn.XLOOKUP(D894,products!A$1:A$49,products!$D$1:$D$49,,0)</f>
        <v>0.2</v>
      </c>
      <c r="L894">
        <f>_xlfn.XLOOKUP(D894,products!A$1:A$49,products!$E$1:$E$49,,0)</f>
        <v>4.125</v>
      </c>
      <c r="M894">
        <f t="shared" si="39"/>
        <v>20.625</v>
      </c>
      <c r="N894" t="str">
        <f t="shared" si="40"/>
        <v>Excelsa</v>
      </c>
      <c r="O894" t="str">
        <f t="shared" si="41"/>
        <v>Medium</v>
      </c>
      <c r="P894" t="str">
        <f>_xlfn.XLOOKUP(C894,customers!$A$2:$A$1001,customers!$I$2:$I$1001,,0)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_xlfn.XLOOKUP(D895,products!$A$2:$A$49,products!$B$2:$B$49,,0)</f>
        <v>Lib</v>
      </c>
      <c r="J895" t="str">
        <f>_xlfn.XLOOKUP(D895,products!$A$2:$A$49,products!$C$2:$C$49,,0)</f>
        <v>L</v>
      </c>
      <c r="K895" s="4">
        <f>_xlfn.XLOOKUP(D895,products!A$1:A$49,products!$D$1:$D$49,,0)</f>
        <v>0.5</v>
      </c>
      <c r="L895">
        <f>_xlfn.XLOOKUP(D895,products!A$1:A$49,products!$E$1:$E$49,,0)</f>
        <v>9.51</v>
      </c>
      <c r="M895">
        <f t="shared" si="39"/>
        <v>57.06</v>
      </c>
      <c r="N895" t="str">
        <f t="shared" si="40"/>
        <v>Liberica</v>
      </c>
      <c r="O895" t="str">
        <f t="shared" si="41"/>
        <v>Light</v>
      </c>
      <c r="P895" t="str">
        <f>_xlfn.XLOOKUP(C895,customers!$A$2:$A$1001,customers!$I$2:$I$1001,,0)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_xlfn.XLOOKUP(D896,products!$A$2:$A$49,products!$B$2:$B$49,,0)</f>
        <v>Rob</v>
      </c>
      <c r="J896" t="str">
        <f>_xlfn.XLOOKUP(D896,products!$A$2:$A$49,products!$C$2:$C$49,,0)</f>
        <v>D</v>
      </c>
      <c r="K896" s="4">
        <f>_xlfn.XLOOKUP(D896,products!A$1:A$49,products!$D$1:$D$49,,0)</f>
        <v>2.5</v>
      </c>
      <c r="L896">
        <f>_xlfn.XLOOKUP(D896,products!A$1:A$49,products!$E$1:$E$49,,0)</f>
        <v>20.584999999999997</v>
      </c>
      <c r="M896">
        <f t="shared" si="39"/>
        <v>82.339999999999989</v>
      </c>
      <c r="N896" t="str">
        <f t="shared" si="40"/>
        <v>Robusta</v>
      </c>
      <c r="O896" t="str">
        <f t="shared" si="41"/>
        <v>Dark</v>
      </c>
      <c r="P896" t="str">
        <f>_xlfn.XLOOKUP(C896,customers!$A$2:$A$1001,customers!$I$2:$I$1001,,0)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_xlfn.XLOOKUP(D897,products!$A$2:$A$49,products!$B$2:$B$49,,0)</f>
        <v>Exc</v>
      </c>
      <c r="J897" t="str">
        <f>_xlfn.XLOOKUP(D897,products!$A$2:$A$49,products!$C$2:$C$49,,0)</f>
        <v>M</v>
      </c>
      <c r="K897" s="4">
        <f>_xlfn.XLOOKUP(D897,products!A$1:A$49,products!$D$1:$D$49,,0)</f>
        <v>2.5</v>
      </c>
      <c r="L897">
        <f>_xlfn.XLOOKUP(D897,products!A$1:A$49,products!$E$1:$E$49,,0)</f>
        <v>31.624999999999996</v>
      </c>
      <c r="M897">
        <f t="shared" si="39"/>
        <v>158.12499999999997</v>
      </c>
      <c r="N897" t="str">
        <f t="shared" si="40"/>
        <v>Excelsa</v>
      </c>
      <c r="O897" t="str">
        <f t="shared" si="41"/>
        <v>Medium</v>
      </c>
      <c r="P897" t="str">
        <f>_xlfn.XLOOKUP(C897,customers!$A$2:$A$1001,customers!$I$2:$I$1001,,0)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_xlfn.XLOOKUP(D898,products!$A$2:$A$49,products!$B$2:$B$49,,0)</f>
        <v>Rob</v>
      </c>
      <c r="J898" t="str">
        <f>_xlfn.XLOOKUP(D898,products!$A$2:$A$49,products!$C$2:$C$49,,0)</f>
        <v>D</v>
      </c>
      <c r="K898" s="4">
        <f>_xlfn.XLOOKUP(D898,products!A$1:A$49,products!$D$1:$D$49,,0)</f>
        <v>0.5</v>
      </c>
      <c r="L898">
        <f>_xlfn.XLOOKUP(D898,products!A$1:A$49,products!$E$1:$E$49,,0)</f>
        <v>5.3699999999999992</v>
      </c>
      <c r="M898">
        <f t="shared" si="39"/>
        <v>32.22</v>
      </c>
      <c r="N898" t="str">
        <f t="shared" si="40"/>
        <v>Robusta</v>
      </c>
      <c r="O898" t="str">
        <f t="shared" si="41"/>
        <v>Dark</v>
      </c>
      <c r="P898" t="str">
        <f>_xlfn.XLOOKUP(C898,customers!$A$2:$A$1001,customers!$I$2:$I$1001,,0)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_xlfn.XLOOKUP(D899,products!$A$2:$A$49,products!$B$2:$B$49,,0)</f>
        <v>Exc</v>
      </c>
      <c r="J899" t="str">
        <f>_xlfn.XLOOKUP(D899,products!$A$2:$A$49,products!$C$2:$C$49,,0)</f>
        <v>D</v>
      </c>
      <c r="K899" s="4">
        <f>_xlfn.XLOOKUP(D899,products!A$1:A$49,products!$D$1:$D$49,,0)</f>
        <v>1</v>
      </c>
      <c r="L899">
        <f>_xlfn.XLOOKUP(D899,products!A$1:A$49,products!$E$1:$E$49,,0)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_xlfn.XLOOKUP(D900,products!$A$2:$A$49,products!$B$2:$B$49,,0)</f>
        <v>Rob</v>
      </c>
      <c r="J900" t="str">
        <f>_xlfn.XLOOKUP(D900,products!$A$2:$A$49,products!$C$2:$C$49,,0)</f>
        <v>L</v>
      </c>
      <c r="K900" s="4">
        <f>_xlfn.XLOOKUP(D900,products!A$1:A$49,products!$D$1:$D$49,,0)</f>
        <v>0.5</v>
      </c>
      <c r="L900">
        <f>_xlfn.XLOOKUP(D900,products!A$1:A$49,products!$E$1:$E$49,,0)</f>
        <v>7.169999999999999</v>
      </c>
      <c r="M900">
        <f t="shared" si="42"/>
        <v>35.849999999999994</v>
      </c>
      <c r="N900" t="str">
        <f t="shared" si="43"/>
        <v>Robusta</v>
      </c>
      <c r="O900" t="str">
        <f t="shared" si="44"/>
        <v>Light</v>
      </c>
      <c r="P900" t="str">
        <f>_xlfn.XLOOKUP(C900,customers!$A$2:$A$1001,customers!$I$2:$I$1001,,0)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_xlfn.XLOOKUP(D901,products!$A$2:$A$49,products!$B$2:$B$49,,0)</f>
        <v>Lib</v>
      </c>
      <c r="J901" t="str">
        <f>_xlfn.XLOOKUP(D901,products!$A$2:$A$49,products!$C$2:$C$49,,0)</f>
        <v>M</v>
      </c>
      <c r="K901" s="4">
        <f>_xlfn.XLOOKUP(D901,products!A$1:A$49,products!$D$1:$D$49,,0)</f>
        <v>1</v>
      </c>
      <c r="L901">
        <f>_xlfn.XLOOKUP(D901,products!A$1:A$49,products!$E$1:$E$49,,0)</f>
        <v>14.55</v>
      </c>
      <c r="M901">
        <f t="shared" si="42"/>
        <v>72.75</v>
      </c>
      <c r="N901" t="str">
        <f t="shared" si="43"/>
        <v>Liberica</v>
      </c>
      <c r="O901" t="str">
        <f t="shared" si="44"/>
        <v>Medium</v>
      </c>
      <c r="P901" t="str">
        <f>_xlfn.XLOOKUP(C901,customers!$A$2:$A$1001,customers!$I$2:$I$1001,,0)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_xlfn.XLOOKUP(D902,products!$A$2:$A$49,products!$B$2:$B$49,,0)</f>
        <v>Lib</v>
      </c>
      <c r="J902" t="str">
        <f>_xlfn.XLOOKUP(D902,products!$A$2:$A$49,products!$C$2:$C$49,,0)</f>
        <v>L</v>
      </c>
      <c r="K902" s="4">
        <f>_xlfn.XLOOKUP(D902,products!A$1:A$49,products!$D$1:$D$49,,0)</f>
        <v>1</v>
      </c>
      <c r="L902">
        <f>_xlfn.XLOOKUP(D902,products!A$1:A$49,products!$E$1:$E$49,,0)</f>
        <v>15.85</v>
      </c>
      <c r="M902">
        <f t="shared" si="42"/>
        <v>47.55</v>
      </c>
      <c r="N902" t="str">
        <f t="shared" si="43"/>
        <v>Liberica</v>
      </c>
      <c r="O902" t="str">
        <f t="shared" si="44"/>
        <v>Light</v>
      </c>
      <c r="P902" t="str">
        <f>_xlfn.XLOOKUP(C902,customers!$A$2:$A$1001,customers!$I$2:$I$1001,,0)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_xlfn.XLOOKUP(D903,products!$A$2:$A$49,products!$B$2:$B$49,,0)</f>
        <v>Rob</v>
      </c>
      <c r="J903" t="str">
        <f>_xlfn.XLOOKUP(D903,products!$A$2:$A$49,products!$C$2:$C$49,,0)</f>
        <v>L</v>
      </c>
      <c r="K903" s="4">
        <f>_xlfn.XLOOKUP(D903,products!A$1:A$49,products!$D$1:$D$49,,0)</f>
        <v>0.2</v>
      </c>
      <c r="L903">
        <f>_xlfn.XLOOKUP(D903,products!A$1:A$49,products!$E$1:$E$49,,0)</f>
        <v>3.5849999999999995</v>
      </c>
      <c r="M903">
        <f t="shared" si="42"/>
        <v>3.5849999999999995</v>
      </c>
      <c r="N903" t="str">
        <f t="shared" si="43"/>
        <v>Robusta</v>
      </c>
      <c r="O903" t="str">
        <f t="shared" si="44"/>
        <v>Light</v>
      </c>
      <c r="P903" t="str">
        <f>_xlfn.XLOOKUP(C903,customers!$A$2:$A$1001,customers!$I$2:$I$1001,,0)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_xlfn.XLOOKUP(D904,products!$A$2:$A$49,products!$B$2:$B$49,,0)</f>
        <v>Exc</v>
      </c>
      <c r="J904" t="str">
        <f>_xlfn.XLOOKUP(D904,products!$A$2:$A$49,products!$C$2:$C$49,,0)</f>
        <v>M</v>
      </c>
      <c r="K904" s="4">
        <f>_xlfn.XLOOKUP(D904,products!A$1:A$49,products!$D$1:$D$49,,0)</f>
        <v>2.5</v>
      </c>
      <c r="L904">
        <f>_xlfn.XLOOKUP(D904,products!A$1:A$49,products!$E$1:$E$49,,0)</f>
        <v>31.624999999999996</v>
      </c>
      <c r="M904">
        <f t="shared" si="42"/>
        <v>158.12499999999997</v>
      </c>
      <c r="N904" t="str">
        <f t="shared" si="43"/>
        <v>Excelsa</v>
      </c>
      <c r="O904" t="str">
        <f t="shared" si="44"/>
        <v>Medium</v>
      </c>
      <c r="P904" t="str">
        <f>_xlfn.XLOOKUP(C904,customers!$A$2:$A$1001,customers!$I$2:$I$1001,,0)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_xlfn.XLOOKUP(D905,products!$A$2:$A$49,products!$B$2:$B$49,,0)</f>
        <v>Lib</v>
      </c>
      <c r="J905" t="str">
        <f>_xlfn.XLOOKUP(D905,products!$A$2:$A$49,products!$C$2:$C$49,,0)</f>
        <v>M</v>
      </c>
      <c r="K905" s="4">
        <f>_xlfn.XLOOKUP(D905,products!A$1:A$49,products!$D$1:$D$49,,0)</f>
        <v>0.5</v>
      </c>
      <c r="L905">
        <f>_xlfn.XLOOKUP(D905,products!A$1:A$49,products!$E$1:$E$49,,0)</f>
        <v>8.73</v>
      </c>
      <c r="M905">
        <f t="shared" si="42"/>
        <v>17.46</v>
      </c>
      <c r="N905" t="str">
        <f t="shared" si="43"/>
        <v>Liberica</v>
      </c>
      <c r="O905" t="str">
        <f t="shared" si="44"/>
        <v>Medium</v>
      </c>
      <c r="P905" t="str">
        <f>_xlfn.XLOOKUP(C905,customers!$A$2:$A$1001,customers!$I$2:$I$1001,,0)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_xlfn.XLOOKUP(D906,products!$A$2:$A$49,products!$B$2:$B$49,,0)</f>
        <v>Ara</v>
      </c>
      <c r="J906" t="str">
        <f>_xlfn.XLOOKUP(D906,products!$A$2:$A$49,products!$C$2:$C$49,,0)</f>
        <v>L</v>
      </c>
      <c r="K906" s="4">
        <f>_xlfn.XLOOKUP(D906,products!A$1:A$49,products!$D$1:$D$49,,0)</f>
        <v>2.5</v>
      </c>
      <c r="L906">
        <f>_xlfn.XLOOKUP(D906,products!A$1:A$49,products!$E$1:$E$49,,0)</f>
        <v>29.784999999999997</v>
      </c>
      <c r="M906">
        <f t="shared" si="42"/>
        <v>148.92499999999998</v>
      </c>
      <c r="N906" t="str">
        <f t="shared" si="43"/>
        <v>Arabica</v>
      </c>
      <c r="O906" t="str">
        <f t="shared" si="44"/>
        <v>Light</v>
      </c>
      <c r="P906" t="str">
        <f>_xlfn.XLOOKUP(C906,customers!$A$2:$A$1001,customers!$I$2:$I$1001,,0)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_xlfn.XLOOKUP(D907,products!$A$2:$A$49,products!$B$2:$B$49,,0)</f>
        <v>Ara</v>
      </c>
      <c r="J907" t="str">
        <f>_xlfn.XLOOKUP(D907,products!$A$2:$A$49,products!$C$2:$C$49,,0)</f>
        <v>M</v>
      </c>
      <c r="K907" s="4">
        <f>_xlfn.XLOOKUP(D907,products!A$1:A$49,products!$D$1:$D$49,,0)</f>
        <v>0.5</v>
      </c>
      <c r="L907">
        <f>_xlfn.XLOOKUP(D907,products!A$1:A$49,products!$E$1:$E$49,,0)</f>
        <v>6.75</v>
      </c>
      <c r="M907">
        <f t="shared" si="42"/>
        <v>40.5</v>
      </c>
      <c r="N907" t="str">
        <f t="shared" si="43"/>
        <v>Arabica</v>
      </c>
      <c r="O907" t="str">
        <f t="shared" si="44"/>
        <v>Medium</v>
      </c>
      <c r="P907" t="str">
        <f>_xlfn.XLOOKUP(C907,customers!$A$2:$A$1001,customers!$I$2:$I$1001,,0)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_xlfn.XLOOKUP(D908,products!$A$2:$A$49,products!$B$2:$B$49,,0)</f>
        <v>Ara</v>
      </c>
      <c r="J908" t="str">
        <f>_xlfn.XLOOKUP(D908,products!$A$2:$A$49,products!$C$2:$C$49,,0)</f>
        <v>M</v>
      </c>
      <c r="K908" s="4">
        <f>_xlfn.XLOOKUP(D908,products!A$1:A$49,products!$D$1:$D$49,,0)</f>
        <v>0.5</v>
      </c>
      <c r="L908">
        <f>_xlfn.XLOOKUP(D908,products!A$1:A$49,products!$E$1:$E$49,,0)</f>
        <v>6.75</v>
      </c>
      <c r="M908">
        <f t="shared" si="42"/>
        <v>27</v>
      </c>
      <c r="N908" t="str">
        <f t="shared" si="43"/>
        <v>Arabica</v>
      </c>
      <c r="O908" t="str">
        <f t="shared" si="44"/>
        <v>Medium</v>
      </c>
      <c r="P908" t="str">
        <f>_xlfn.XLOOKUP(C908,customers!$A$2:$A$1001,customers!$I$2:$I$1001,,0)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_xlfn.XLOOKUP(D909,products!$A$2:$A$49,products!$B$2:$B$49,,0)</f>
        <v>Lib</v>
      </c>
      <c r="J909" t="str">
        <f>_xlfn.XLOOKUP(D909,products!$A$2:$A$49,products!$C$2:$C$49,,0)</f>
        <v>D</v>
      </c>
      <c r="K909" s="4">
        <f>_xlfn.XLOOKUP(D909,products!A$1:A$49,products!$D$1:$D$49,,0)</f>
        <v>1</v>
      </c>
      <c r="L909">
        <f>_xlfn.XLOOKUP(D909,products!A$1:A$49,products!$E$1:$E$49,,0)</f>
        <v>12.95</v>
      </c>
      <c r="M909">
        <f t="shared" si="42"/>
        <v>38.849999999999994</v>
      </c>
      <c r="N909" t="str">
        <f t="shared" si="43"/>
        <v>Liberica</v>
      </c>
      <c r="O909" t="str">
        <f t="shared" si="44"/>
        <v>Dark</v>
      </c>
      <c r="P909" t="str">
        <f>_xlfn.XLOOKUP(C909,customers!$A$2:$A$1001,customers!$I$2:$I$1001,,0)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_xlfn.XLOOKUP(D910,products!$A$2:$A$49,products!$B$2:$B$49,,0)</f>
        <v>Rob</v>
      </c>
      <c r="J910" t="str">
        <f>_xlfn.XLOOKUP(D910,products!$A$2:$A$49,products!$C$2:$C$49,,0)</f>
        <v>L</v>
      </c>
      <c r="K910" s="4">
        <f>_xlfn.XLOOKUP(D910,products!A$1:A$49,products!$D$1:$D$49,,0)</f>
        <v>1</v>
      </c>
      <c r="L910">
        <f>_xlfn.XLOOKUP(D910,products!A$1:A$49,products!$E$1:$E$49,,0)</f>
        <v>11.95</v>
      </c>
      <c r="M910">
        <f t="shared" si="42"/>
        <v>59.75</v>
      </c>
      <c r="N910" t="str">
        <f t="shared" si="43"/>
        <v>Robusta</v>
      </c>
      <c r="O910" t="str">
        <f t="shared" si="44"/>
        <v>Light</v>
      </c>
      <c r="P910" t="str">
        <f>_xlfn.XLOOKUP(C910,customers!$A$2:$A$1001,customers!$I$2:$I$1001,,0)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_xlfn.XLOOKUP(D911,products!$A$2:$A$49,products!$B$2:$B$49,,0)</f>
        <v>Rob</v>
      </c>
      <c r="J911" t="str">
        <f>_xlfn.XLOOKUP(D911,products!$A$2:$A$49,products!$C$2:$C$49,,0)</f>
        <v>L</v>
      </c>
      <c r="K911" s="4">
        <f>_xlfn.XLOOKUP(D911,products!A$1:A$49,products!$D$1:$D$49,,0)</f>
        <v>0.2</v>
      </c>
      <c r="L911">
        <f>_xlfn.XLOOKUP(D911,products!A$1:A$49,products!$E$1:$E$49,,0)</f>
        <v>3.5849999999999995</v>
      </c>
      <c r="M911">
        <f t="shared" si="42"/>
        <v>10.754999999999999</v>
      </c>
      <c r="N911" t="str">
        <f t="shared" si="43"/>
        <v>Robusta</v>
      </c>
      <c r="O911" t="str">
        <f t="shared" si="44"/>
        <v>Light</v>
      </c>
      <c r="P911" t="str">
        <f>_xlfn.XLOOKUP(C911,customers!$A$2:$A$1001,customers!$I$2:$I$1001,,0)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_xlfn.XLOOKUP(D912,products!$A$2:$A$49,products!$B$2:$B$49,,0)</f>
        <v>Ara</v>
      </c>
      <c r="J912" t="str">
        <f>_xlfn.XLOOKUP(D912,products!$A$2:$A$49,products!$C$2:$C$49,,0)</f>
        <v>D</v>
      </c>
      <c r="K912" s="4">
        <f>_xlfn.XLOOKUP(D912,products!A$1:A$49,products!$D$1:$D$49,,0)</f>
        <v>2.5</v>
      </c>
      <c r="L912">
        <f>_xlfn.XLOOKUP(D912,products!A$1:A$49,products!$E$1:$E$49,,0)</f>
        <v>22.884999999999998</v>
      </c>
      <c r="M912">
        <f t="shared" si="42"/>
        <v>91.539999999999992</v>
      </c>
      <c r="N912" t="str">
        <f t="shared" si="43"/>
        <v>Arabica</v>
      </c>
      <c r="O912" t="str">
        <f t="shared" si="44"/>
        <v>Dark</v>
      </c>
      <c r="P912" t="str">
        <f>_xlfn.XLOOKUP(C912,customers!$A$2:$A$1001,customers!$I$2:$I$1001,,0)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_xlfn.XLOOKUP(D913,products!$A$2:$A$49,products!$B$2:$B$49,,0)</f>
        <v>Ara</v>
      </c>
      <c r="J913" t="str">
        <f>_xlfn.XLOOKUP(D913,products!$A$2:$A$49,products!$C$2:$C$49,,0)</f>
        <v>M</v>
      </c>
      <c r="K913" s="4">
        <f>_xlfn.XLOOKUP(D913,products!A$1:A$49,products!$D$1:$D$49,,0)</f>
        <v>1</v>
      </c>
      <c r="L913">
        <f>_xlfn.XLOOKUP(D913,products!A$1:A$49,products!$E$1:$E$49,,0)</f>
        <v>11.25</v>
      </c>
      <c r="M913">
        <f t="shared" si="42"/>
        <v>45</v>
      </c>
      <c r="N913" t="str">
        <f t="shared" si="43"/>
        <v>Arabica</v>
      </c>
      <c r="O913" t="str">
        <f t="shared" si="44"/>
        <v>Medium</v>
      </c>
      <c r="P913" t="str">
        <f>_xlfn.XLOOKUP(C913,customers!$A$2:$A$1001,customers!$I$2:$I$1001,,0)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_xlfn.XLOOKUP(D914,products!$A$2:$A$49,products!$B$2:$B$49,,0)</f>
        <v>Rob</v>
      </c>
      <c r="J914" t="str">
        <f>_xlfn.XLOOKUP(D914,products!$A$2:$A$49,products!$C$2:$C$49,,0)</f>
        <v>M</v>
      </c>
      <c r="K914" s="4">
        <f>_xlfn.XLOOKUP(D914,products!A$1:A$49,products!$D$1:$D$49,,0)</f>
        <v>2.5</v>
      </c>
      <c r="L914">
        <f>_xlfn.XLOOKUP(D914,products!A$1:A$49,products!$E$1:$E$49,,0)</f>
        <v>22.884999999999998</v>
      </c>
      <c r="M914">
        <f t="shared" si="42"/>
        <v>137.31</v>
      </c>
      <c r="N914" t="str">
        <f t="shared" si="43"/>
        <v>Robusta</v>
      </c>
      <c r="O914" t="str">
        <f t="shared" si="44"/>
        <v>Medium</v>
      </c>
      <c r="P914" t="str">
        <f>_xlfn.XLOOKUP(C914,customers!$A$2:$A$1001,customers!$I$2:$I$1001,,0)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_xlfn.XLOOKUP(D915,products!$A$2:$A$49,products!$B$2:$B$49,,0)</f>
        <v>Ara</v>
      </c>
      <c r="J915" t="str">
        <f>_xlfn.XLOOKUP(D915,products!$A$2:$A$49,products!$C$2:$C$49,,0)</f>
        <v>M</v>
      </c>
      <c r="K915" s="4">
        <f>_xlfn.XLOOKUP(D915,products!A$1:A$49,products!$D$1:$D$49,,0)</f>
        <v>0.5</v>
      </c>
      <c r="L915">
        <f>_xlfn.XLOOKUP(D915,products!A$1:A$49,products!$E$1:$E$49,,0)</f>
        <v>6.75</v>
      </c>
      <c r="M915">
        <f t="shared" si="42"/>
        <v>6.75</v>
      </c>
      <c r="N915" t="str">
        <f t="shared" si="43"/>
        <v>Arabica</v>
      </c>
      <c r="O915" t="str">
        <f t="shared" si="44"/>
        <v>Medium</v>
      </c>
      <c r="P915" t="str">
        <f>_xlfn.XLOOKUP(C915,customers!$A$2:$A$1001,customers!$I$2:$I$1001,,0)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_xlfn.XLOOKUP(D916,products!$A$2:$A$49,products!$B$2:$B$49,,0)</f>
        <v>Ara</v>
      </c>
      <c r="J916" t="str">
        <f>_xlfn.XLOOKUP(D916,products!$A$2:$A$49,products!$C$2:$C$49,,0)</f>
        <v>M</v>
      </c>
      <c r="K916" s="4">
        <f>_xlfn.XLOOKUP(D916,products!A$1:A$49,products!$D$1:$D$49,,0)</f>
        <v>1</v>
      </c>
      <c r="L916">
        <f>_xlfn.XLOOKUP(D916,products!A$1:A$49,products!$E$1:$E$49,,0)</f>
        <v>11.25</v>
      </c>
      <c r="M916">
        <f t="shared" si="42"/>
        <v>45</v>
      </c>
      <c r="N916" t="str">
        <f t="shared" si="43"/>
        <v>Arabica</v>
      </c>
      <c r="O916" t="str">
        <f t="shared" si="44"/>
        <v>Medium</v>
      </c>
      <c r="P916" t="str">
        <f>_xlfn.XLOOKUP(C916,customers!$A$2:$A$1001,customers!$I$2:$I$1001,,0)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_xlfn.XLOOKUP(D917,products!$A$2:$A$49,products!$B$2:$B$49,,0)</f>
        <v>Exc</v>
      </c>
      <c r="J917" t="str">
        <f>_xlfn.XLOOKUP(D917,products!$A$2:$A$49,products!$C$2:$C$49,,0)</f>
        <v>D</v>
      </c>
      <c r="K917" s="4">
        <f>_xlfn.XLOOKUP(D917,products!A$1:A$49,products!$D$1:$D$49,,0)</f>
        <v>2.5</v>
      </c>
      <c r="L917">
        <f>_xlfn.XLOOKUP(D917,products!A$1:A$49,products!$E$1:$E$49,,0)</f>
        <v>27.945</v>
      </c>
      <c r="M917">
        <f t="shared" si="42"/>
        <v>83.835000000000008</v>
      </c>
      <c r="N917" t="str">
        <f t="shared" si="43"/>
        <v>Excelsa</v>
      </c>
      <c r="O917" t="str">
        <f t="shared" si="44"/>
        <v>Dark</v>
      </c>
      <c r="P917" t="str">
        <f>_xlfn.XLOOKUP(C917,customers!$A$2:$A$1001,customers!$I$2:$I$1001,,0)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_xlfn.XLOOKUP(D918,products!$A$2:$A$49,products!$B$2:$B$49,,0)</f>
        <v>Exc</v>
      </c>
      <c r="J918" t="str">
        <f>_xlfn.XLOOKUP(D918,products!$A$2:$A$49,products!$C$2:$C$49,,0)</f>
        <v>D</v>
      </c>
      <c r="K918" s="4">
        <f>_xlfn.XLOOKUP(D918,products!A$1:A$49,products!$D$1:$D$49,,0)</f>
        <v>0.2</v>
      </c>
      <c r="L918">
        <f>_xlfn.XLOOKUP(D918,products!A$1:A$49,products!$E$1:$E$49,,0)</f>
        <v>3.645</v>
      </c>
      <c r="M918">
        <f t="shared" si="42"/>
        <v>3.645</v>
      </c>
      <c r="N918" t="str">
        <f t="shared" si="43"/>
        <v>Excelsa</v>
      </c>
      <c r="O918" t="str">
        <f t="shared" si="44"/>
        <v>Dark</v>
      </c>
      <c r="P918" t="str">
        <f>_xlfn.XLOOKUP(C918,customers!$A$2:$A$1001,customers!$I$2:$I$1001,,0)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_xlfn.XLOOKUP(D919,products!$A$2:$A$49,products!$B$2:$B$49,,0)</f>
        <v>Ara</v>
      </c>
      <c r="J919" t="str">
        <f>_xlfn.XLOOKUP(D919,products!$A$2:$A$49,products!$C$2:$C$49,,0)</f>
        <v>M</v>
      </c>
      <c r="K919" s="4">
        <f>_xlfn.XLOOKUP(D919,products!A$1:A$49,products!$D$1:$D$49,,0)</f>
        <v>0.5</v>
      </c>
      <c r="L919">
        <f>_xlfn.XLOOKUP(D919,products!A$1:A$49,products!$E$1:$E$49,,0)</f>
        <v>6.75</v>
      </c>
      <c r="M919">
        <f t="shared" si="42"/>
        <v>6.75</v>
      </c>
      <c r="N919" t="str">
        <f t="shared" si="43"/>
        <v>Arabica</v>
      </c>
      <c r="O919" t="str">
        <f t="shared" si="44"/>
        <v>Medium</v>
      </c>
      <c r="P919" t="str">
        <f>_xlfn.XLOOKUP(C919,customers!$A$2:$A$1001,customers!$I$2:$I$1001,,0)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_xlfn.XLOOKUP(D920,products!$A$2:$A$49,products!$B$2:$B$49,,0)</f>
        <v>Exc</v>
      </c>
      <c r="J920" t="str">
        <f>_xlfn.XLOOKUP(D920,products!$A$2:$A$49,products!$C$2:$C$49,,0)</f>
        <v>D</v>
      </c>
      <c r="K920" s="4">
        <f>_xlfn.XLOOKUP(D920,products!A$1:A$49,products!$D$1:$D$49,,0)</f>
        <v>0.5</v>
      </c>
      <c r="L920">
        <f>_xlfn.XLOOKUP(D920,products!A$1:A$49,products!$E$1:$E$49,,0)</f>
        <v>7.29</v>
      </c>
      <c r="M920">
        <f t="shared" si="42"/>
        <v>21.87</v>
      </c>
      <c r="N920" t="str">
        <f t="shared" si="43"/>
        <v>Excelsa</v>
      </c>
      <c r="O920" t="str">
        <f t="shared" si="44"/>
        <v>Dark</v>
      </c>
      <c r="P920" t="str">
        <f>_xlfn.XLOOKUP(C920,customers!$A$2:$A$1001,customers!$I$2:$I$1001,,0)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_xlfn.XLOOKUP(D921,products!$A$2:$A$49,products!$B$2:$B$49,,0)</f>
        <v>Rob</v>
      </c>
      <c r="J921" t="str">
        <f>_xlfn.XLOOKUP(D921,products!$A$2:$A$49,products!$C$2:$C$49,,0)</f>
        <v>D</v>
      </c>
      <c r="K921" s="4">
        <f>_xlfn.XLOOKUP(D921,products!A$1:A$49,products!$D$1:$D$49,,0)</f>
        <v>0.2</v>
      </c>
      <c r="L921">
        <f>_xlfn.XLOOKUP(D921,products!A$1:A$49,products!$E$1:$E$49,,0)</f>
        <v>2.6849999999999996</v>
      </c>
      <c r="M921">
        <f t="shared" si="42"/>
        <v>13.424999999999997</v>
      </c>
      <c r="N921" t="str">
        <f t="shared" si="43"/>
        <v>Robusta</v>
      </c>
      <c r="O921" t="str">
        <f t="shared" si="44"/>
        <v>Dark</v>
      </c>
      <c r="P921" t="str">
        <f>_xlfn.XLOOKUP(C921,customers!$A$2:$A$1001,customers!$I$2:$I$1001,,0)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_xlfn.XLOOKUP(D922,products!$A$2:$A$49,products!$B$2:$B$49,,0)</f>
        <v>Rob</v>
      </c>
      <c r="J922" t="str">
        <f>_xlfn.XLOOKUP(D922,products!$A$2:$A$49,products!$C$2:$C$49,,0)</f>
        <v>D</v>
      </c>
      <c r="K922" s="4">
        <f>_xlfn.XLOOKUP(D922,products!A$1:A$49,products!$D$1:$D$49,,0)</f>
        <v>2.5</v>
      </c>
      <c r="L922">
        <f>_xlfn.XLOOKUP(D922,products!A$1:A$49,products!$E$1:$E$49,,0)</f>
        <v>20.584999999999997</v>
      </c>
      <c r="M922">
        <f t="shared" si="42"/>
        <v>123.50999999999999</v>
      </c>
      <c r="N922" t="str">
        <f t="shared" si="43"/>
        <v>Robusta</v>
      </c>
      <c r="O922" t="str">
        <f t="shared" si="44"/>
        <v>Dark</v>
      </c>
      <c r="P922" t="str">
        <f>_xlfn.XLOOKUP(C922,customers!$A$2:$A$1001,customers!$I$2:$I$1001,,0)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_xlfn.XLOOKUP(D923,products!$A$2:$A$49,products!$B$2:$B$49,,0)</f>
        <v>Lib</v>
      </c>
      <c r="J923" t="str">
        <f>_xlfn.XLOOKUP(D923,products!$A$2:$A$49,products!$C$2:$C$49,,0)</f>
        <v>D</v>
      </c>
      <c r="K923" s="4">
        <f>_xlfn.XLOOKUP(D923,products!A$1:A$49,products!$D$1:$D$49,,0)</f>
        <v>0.2</v>
      </c>
      <c r="L923">
        <f>_xlfn.XLOOKUP(D923,products!A$1:A$49,products!$E$1:$E$49,,0)</f>
        <v>3.8849999999999998</v>
      </c>
      <c r="M923">
        <f t="shared" si="42"/>
        <v>7.77</v>
      </c>
      <c r="N923" t="str">
        <f t="shared" si="43"/>
        <v>Liberica</v>
      </c>
      <c r="O923" t="str">
        <f t="shared" si="44"/>
        <v>Dark</v>
      </c>
      <c r="P923" t="str">
        <f>_xlfn.XLOOKUP(C923,customers!$A$2:$A$1001,customers!$I$2:$I$1001,,0)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_xlfn.XLOOKUP(D924,products!$A$2:$A$49,products!$B$2:$B$49,,0)</f>
        <v>Ara</v>
      </c>
      <c r="J924" t="str">
        <f>_xlfn.XLOOKUP(D924,products!$A$2:$A$49,products!$C$2:$C$49,,0)</f>
        <v>M</v>
      </c>
      <c r="K924" s="4">
        <f>_xlfn.XLOOKUP(D924,products!A$1:A$49,products!$D$1:$D$49,,0)</f>
        <v>1</v>
      </c>
      <c r="L924">
        <f>_xlfn.XLOOKUP(D924,products!A$1:A$49,products!$E$1:$E$49,,0)</f>
        <v>11.25</v>
      </c>
      <c r="M924">
        <f t="shared" si="42"/>
        <v>67.5</v>
      </c>
      <c r="N924" t="str">
        <f t="shared" si="43"/>
        <v>Arabica</v>
      </c>
      <c r="O924" t="str">
        <f t="shared" si="44"/>
        <v>Medium</v>
      </c>
      <c r="P924" t="str">
        <f>_xlfn.XLOOKUP(C924,customers!$A$2:$A$1001,customers!$I$2:$I$1001,,0)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_xlfn.XLOOKUP(D925,products!$A$2:$A$49,products!$B$2:$B$49,,0)</f>
        <v>Exc</v>
      </c>
      <c r="J925" t="str">
        <f>_xlfn.XLOOKUP(D925,products!$A$2:$A$49,products!$C$2:$C$49,,0)</f>
        <v>D</v>
      </c>
      <c r="K925" s="4">
        <f>_xlfn.XLOOKUP(D925,products!A$1:A$49,products!$D$1:$D$49,,0)</f>
        <v>2.5</v>
      </c>
      <c r="L925">
        <f>_xlfn.XLOOKUP(D925,products!A$1:A$49,products!$E$1:$E$49,,0)</f>
        <v>27.945</v>
      </c>
      <c r="M925">
        <f t="shared" si="42"/>
        <v>27.945</v>
      </c>
      <c r="N925" t="str">
        <f t="shared" si="43"/>
        <v>Excelsa</v>
      </c>
      <c r="O925" t="str">
        <f t="shared" si="44"/>
        <v>Dark</v>
      </c>
      <c r="P925" t="str">
        <f>_xlfn.XLOOKUP(C925,customers!$A$2:$A$1001,customers!$I$2:$I$1001,,0)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_xlfn.XLOOKUP(D926,products!$A$2:$A$49,products!$B$2:$B$49,,0)</f>
        <v>Ara</v>
      </c>
      <c r="J926" t="str">
        <f>_xlfn.XLOOKUP(D926,products!$A$2:$A$49,products!$C$2:$C$49,,0)</f>
        <v>L</v>
      </c>
      <c r="K926" s="4">
        <f>_xlfn.XLOOKUP(D926,products!A$1:A$49,products!$D$1:$D$49,,0)</f>
        <v>2.5</v>
      </c>
      <c r="L926">
        <f>_xlfn.XLOOKUP(D926,products!A$1:A$49,products!$E$1:$E$49,,0)</f>
        <v>29.784999999999997</v>
      </c>
      <c r="M926">
        <f t="shared" si="42"/>
        <v>89.35499999999999</v>
      </c>
      <c r="N926" t="str">
        <f t="shared" si="43"/>
        <v>Arabica</v>
      </c>
      <c r="O926" t="str">
        <f t="shared" si="44"/>
        <v>Light</v>
      </c>
      <c r="P926" t="str">
        <f>_xlfn.XLOOKUP(C926,customers!$A$2:$A$1001,customers!$I$2:$I$1001,,0)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_xlfn.XLOOKUP(D927,products!$A$2:$A$49,products!$B$2:$B$49,,0)</f>
        <v>Ara</v>
      </c>
      <c r="J927" t="str">
        <f>_xlfn.XLOOKUP(D927,products!$A$2:$A$49,products!$C$2:$C$49,,0)</f>
        <v>M</v>
      </c>
      <c r="K927" s="4">
        <f>_xlfn.XLOOKUP(D927,products!A$1:A$49,products!$D$1:$D$49,,0)</f>
        <v>0.5</v>
      </c>
      <c r="L927">
        <f>_xlfn.XLOOKUP(D927,products!A$1:A$49,products!$E$1:$E$49,,0)</f>
        <v>6.75</v>
      </c>
      <c r="M927">
        <f t="shared" si="42"/>
        <v>20.25</v>
      </c>
      <c r="N927" t="str">
        <f t="shared" si="43"/>
        <v>Arabica</v>
      </c>
      <c r="O927" t="str">
        <f t="shared" si="44"/>
        <v>Medium</v>
      </c>
      <c r="P927" t="str">
        <f>_xlfn.XLOOKUP(C927,customers!$A$2:$A$1001,customers!$I$2:$I$1001,,0)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_xlfn.XLOOKUP(D928,products!$A$2:$A$49,products!$B$2:$B$49,,0)</f>
        <v>Ara</v>
      </c>
      <c r="J928" t="str">
        <f>_xlfn.XLOOKUP(D928,products!$A$2:$A$49,products!$C$2:$C$49,,0)</f>
        <v>M</v>
      </c>
      <c r="K928" s="4">
        <f>_xlfn.XLOOKUP(D928,products!A$1:A$49,products!$D$1:$D$49,,0)</f>
        <v>0.5</v>
      </c>
      <c r="L928">
        <f>_xlfn.XLOOKUP(D928,products!A$1:A$49,products!$E$1:$E$49,,0)</f>
        <v>6.75</v>
      </c>
      <c r="M928">
        <f t="shared" si="42"/>
        <v>33.75</v>
      </c>
      <c r="N928" t="str">
        <f t="shared" si="43"/>
        <v>Arabica</v>
      </c>
      <c r="O928" t="str">
        <f t="shared" si="44"/>
        <v>Medium</v>
      </c>
      <c r="P928" t="str">
        <f>_xlfn.XLOOKUP(C928,customers!$A$2:$A$1001,customers!$I$2:$I$1001,,0)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_xlfn.XLOOKUP(D929,products!$A$2:$A$49,products!$B$2:$B$49,,0)</f>
        <v>Exc</v>
      </c>
      <c r="J929" t="str">
        <f>_xlfn.XLOOKUP(D929,products!$A$2:$A$49,products!$C$2:$C$49,,0)</f>
        <v>D</v>
      </c>
      <c r="K929" s="4">
        <f>_xlfn.XLOOKUP(D929,products!A$1:A$49,products!$D$1:$D$49,,0)</f>
        <v>2.5</v>
      </c>
      <c r="L929">
        <f>_xlfn.XLOOKUP(D929,products!A$1:A$49,products!$E$1:$E$49,,0)</f>
        <v>27.945</v>
      </c>
      <c r="M929">
        <f t="shared" si="42"/>
        <v>111.78</v>
      </c>
      <c r="N929" t="str">
        <f t="shared" si="43"/>
        <v>Excelsa</v>
      </c>
      <c r="O929" t="str">
        <f t="shared" si="44"/>
        <v>Dark</v>
      </c>
      <c r="P929" t="str">
        <f>_xlfn.XLOOKUP(C929,customers!$A$2:$A$1001,customers!$I$2:$I$1001,,0)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_xlfn.XLOOKUP(D930,products!$A$2:$A$49,products!$B$2:$B$49,,0)</f>
        <v>Exc</v>
      </c>
      <c r="J930" t="str">
        <f>_xlfn.XLOOKUP(D930,products!$A$2:$A$49,products!$C$2:$C$49,,0)</f>
        <v>M</v>
      </c>
      <c r="K930" s="4">
        <f>_xlfn.XLOOKUP(D930,products!A$1:A$49,products!$D$1:$D$49,,0)</f>
        <v>2.5</v>
      </c>
      <c r="L930">
        <f>_xlfn.XLOOKUP(D930,products!A$1:A$49,products!$E$1:$E$49,,0)</f>
        <v>31.624999999999996</v>
      </c>
      <c r="M930">
        <f t="shared" si="42"/>
        <v>63.249999999999993</v>
      </c>
      <c r="N930" t="str">
        <f t="shared" si="43"/>
        <v>Excelsa</v>
      </c>
      <c r="O930" t="str">
        <f t="shared" si="44"/>
        <v>Medium</v>
      </c>
      <c r="P930" t="str">
        <f>_xlfn.XLOOKUP(C930,customers!$A$2:$A$1001,customers!$I$2:$I$1001,,0)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_xlfn.XLOOKUP(D931,products!$A$2:$A$49,products!$B$2:$B$49,,0)</f>
        <v>Exc</v>
      </c>
      <c r="J931" t="str">
        <f>_xlfn.XLOOKUP(D931,products!$A$2:$A$49,products!$C$2:$C$49,,0)</f>
        <v>L</v>
      </c>
      <c r="K931" s="4">
        <f>_xlfn.XLOOKUP(D931,products!A$1:A$49,products!$D$1:$D$49,,0)</f>
        <v>0.2</v>
      </c>
      <c r="L931">
        <f>_xlfn.XLOOKUP(D931,products!A$1:A$49,products!$E$1:$E$49,,0)</f>
        <v>4.4550000000000001</v>
      </c>
      <c r="M931">
        <f t="shared" si="42"/>
        <v>8.91</v>
      </c>
      <c r="N931" t="str">
        <f t="shared" si="43"/>
        <v>Excelsa</v>
      </c>
      <c r="O931" t="str">
        <f t="shared" si="44"/>
        <v>Light</v>
      </c>
      <c r="P931" t="str">
        <f>_xlfn.XLOOKUP(C931,customers!$A$2:$A$1001,customers!$I$2:$I$1001,,0)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_xlfn.XLOOKUP(D932,products!$A$2:$A$49,products!$B$2:$B$49,,0)</f>
        <v>Exc</v>
      </c>
      <c r="J932" t="str">
        <f>_xlfn.XLOOKUP(D932,products!$A$2:$A$49,products!$C$2:$C$49,,0)</f>
        <v>D</v>
      </c>
      <c r="K932" s="4">
        <f>_xlfn.XLOOKUP(D932,products!A$1:A$49,products!$D$1:$D$49,,0)</f>
        <v>1</v>
      </c>
      <c r="L932">
        <f>_xlfn.XLOOKUP(D932,products!A$1:A$49,products!$E$1:$E$49,,0)</f>
        <v>12.15</v>
      </c>
      <c r="M932">
        <f t="shared" si="42"/>
        <v>12.15</v>
      </c>
      <c r="N932" t="str">
        <f t="shared" si="43"/>
        <v>Excelsa</v>
      </c>
      <c r="O932" t="str">
        <f t="shared" si="44"/>
        <v>Dark</v>
      </c>
      <c r="P932" t="str">
        <f>_xlfn.XLOOKUP(C932,customers!$A$2:$A$1001,customers!$I$2:$I$1001,,0)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_xlfn.XLOOKUP(D933,products!$A$2:$A$49,products!$B$2:$B$49,,0)</f>
        <v>Ara</v>
      </c>
      <c r="J933" t="str">
        <f>_xlfn.XLOOKUP(D933,products!$A$2:$A$49,products!$C$2:$C$49,,0)</f>
        <v>D</v>
      </c>
      <c r="K933" s="4">
        <f>_xlfn.XLOOKUP(D933,products!A$1:A$49,products!$D$1:$D$49,,0)</f>
        <v>0.5</v>
      </c>
      <c r="L933">
        <f>_xlfn.XLOOKUP(D933,products!A$1:A$49,products!$E$1:$E$49,,0)</f>
        <v>5.97</v>
      </c>
      <c r="M933">
        <f t="shared" si="42"/>
        <v>23.88</v>
      </c>
      <c r="N933" t="str">
        <f t="shared" si="43"/>
        <v>Arabica</v>
      </c>
      <c r="O933" t="str">
        <f t="shared" si="44"/>
        <v>Dark</v>
      </c>
      <c r="P933" t="str">
        <f>_xlfn.XLOOKUP(C933,customers!$A$2:$A$1001,customers!$I$2:$I$1001,,0)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_xlfn.XLOOKUP(D934,products!$A$2:$A$49,products!$B$2:$B$49,,0)</f>
        <v>Exc</v>
      </c>
      <c r="J934" t="str">
        <f>_xlfn.XLOOKUP(D934,products!$A$2:$A$49,products!$C$2:$C$49,,0)</f>
        <v>M</v>
      </c>
      <c r="K934" s="4">
        <f>_xlfn.XLOOKUP(D934,products!A$1:A$49,products!$D$1:$D$49,,0)</f>
        <v>1</v>
      </c>
      <c r="L934">
        <f>_xlfn.XLOOKUP(D934,products!A$1:A$49,products!$E$1:$E$49,,0)</f>
        <v>13.75</v>
      </c>
      <c r="M934">
        <f t="shared" si="42"/>
        <v>55</v>
      </c>
      <c r="N934" t="str">
        <f t="shared" si="43"/>
        <v>Excelsa</v>
      </c>
      <c r="O934" t="str">
        <f t="shared" si="44"/>
        <v>Medium</v>
      </c>
      <c r="P934" t="str">
        <f>_xlfn.XLOOKUP(C934,customers!$A$2:$A$1001,customers!$I$2:$I$1001,,0)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_xlfn.XLOOKUP(D935,products!$A$2:$A$49,products!$B$2:$B$49,,0)</f>
        <v>Rob</v>
      </c>
      <c r="J935" t="str">
        <f>_xlfn.XLOOKUP(D935,products!$A$2:$A$49,products!$C$2:$C$49,,0)</f>
        <v>D</v>
      </c>
      <c r="K935" s="4">
        <f>_xlfn.XLOOKUP(D935,products!A$1:A$49,products!$D$1:$D$49,,0)</f>
        <v>1</v>
      </c>
      <c r="L935">
        <f>_xlfn.XLOOKUP(D935,products!A$1:A$49,products!$E$1:$E$49,,0)</f>
        <v>8.9499999999999993</v>
      </c>
      <c r="M935">
        <f t="shared" si="42"/>
        <v>26.849999999999998</v>
      </c>
      <c r="N935" t="str">
        <f t="shared" si="43"/>
        <v>Robusta</v>
      </c>
      <c r="O935" t="str">
        <f t="shared" si="44"/>
        <v>Dark</v>
      </c>
      <c r="P935" t="str">
        <f>_xlfn.XLOOKUP(C935,customers!$A$2:$A$1001,customers!$I$2:$I$1001,,0)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_xlfn.XLOOKUP(D936,products!$A$2:$A$49,products!$B$2:$B$49,,0)</f>
        <v>Rob</v>
      </c>
      <c r="J936" t="str">
        <f>_xlfn.XLOOKUP(D936,products!$A$2:$A$49,products!$C$2:$C$49,,0)</f>
        <v>M</v>
      </c>
      <c r="K936" s="4">
        <f>_xlfn.XLOOKUP(D936,products!A$1:A$49,products!$D$1:$D$49,,0)</f>
        <v>2.5</v>
      </c>
      <c r="L936">
        <f>_xlfn.XLOOKUP(D936,products!A$1:A$49,products!$E$1:$E$49,,0)</f>
        <v>22.884999999999998</v>
      </c>
      <c r="M936">
        <f t="shared" si="42"/>
        <v>114.42499999999998</v>
      </c>
      <c r="N936" t="str">
        <f t="shared" si="43"/>
        <v>Robusta</v>
      </c>
      <c r="O936" t="str">
        <f t="shared" si="44"/>
        <v>Medium</v>
      </c>
      <c r="P936" t="str">
        <f>_xlfn.XLOOKUP(C936,customers!$A$2:$A$1001,customers!$I$2:$I$1001,,0)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_xlfn.XLOOKUP(D937,products!$A$2:$A$49,products!$B$2:$B$49,,0)</f>
        <v>Ara</v>
      </c>
      <c r="J937" t="str">
        <f>_xlfn.XLOOKUP(D937,products!$A$2:$A$49,products!$C$2:$C$49,,0)</f>
        <v>M</v>
      </c>
      <c r="K937" s="4">
        <f>_xlfn.XLOOKUP(D937,products!A$1:A$49,products!$D$1:$D$49,,0)</f>
        <v>2.5</v>
      </c>
      <c r="L937">
        <f>_xlfn.XLOOKUP(D937,products!A$1:A$49,products!$E$1:$E$49,,0)</f>
        <v>25.874999999999996</v>
      </c>
      <c r="M937">
        <f t="shared" si="42"/>
        <v>155.24999999999997</v>
      </c>
      <c r="N937" t="str">
        <f t="shared" si="43"/>
        <v>Arabica</v>
      </c>
      <c r="O937" t="str">
        <f t="shared" si="44"/>
        <v>Medium</v>
      </c>
      <c r="P937" t="str">
        <f>_xlfn.XLOOKUP(C937,customers!$A$2:$A$1001,customers!$I$2:$I$1001,,0)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_xlfn.XLOOKUP(D938,products!$A$2:$A$49,products!$B$2:$B$49,,0)</f>
        <v>Lib</v>
      </c>
      <c r="J938" t="str">
        <f>_xlfn.XLOOKUP(D938,products!$A$2:$A$49,products!$C$2:$C$49,,0)</f>
        <v>D</v>
      </c>
      <c r="K938" s="4">
        <f>_xlfn.XLOOKUP(D938,products!A$1:A$49,products!$D$1:$D$49,,0)</f>
        <v>0.5</v>
      </c>
      <c r="L938">
        <f>_xlfn.XLOOKUP(D938,products!A$1:A$49,products!$E$1:$E$49,,0)</f>
        <v>7.77</v>
      </c>
      <c r="M938">
        <f t="shared" si="42"/>
        <v>23.31</v>
      </c>
      <c r="N938" t="str">
        <f t="shared" si="43"/>
        <v>Liberica</v>
      </c>
      <c r="O938" t="str">
        <f t="shared" si="44"/>
        <v>Dark</v>
      </c>
      <c r="P938" t="str">
        <f>_xlfn.XLOOKUP(C938,customers!$A$2:$A$1001,customers!$I$2:$I$1001,,0)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_xlfn.XLOOKUP(D939,products!$A$2:$A$49,products!$B$2:$B$49,,0)</f>
        <v>Rob</v>
      </c>
      <c r="J939" t="str">
        <f>_xlfn.XLOOKUP(D939,products!$A$2:$A$49,products!$C$2:$C$49,,0)</f>
        <v>M</v>
      </c>
      <c r="K939" s="4">
        <f>_xlfn.XLOOKUP(D939,products!A$1:A$49,products!$D$1:$D$49,,0)</f>
        <v>2.5</v>
      </c>
      <c r="L939">
        <f>_xlfn.XLOOKUP(D939,products!A$1:A$49,products!$E$1:$E$49,,0)</f>
        <v>22.884999999999998</v>
      </c>
      <c r="M939">
        <f t="shared" si="42"/>
        <v>91.539999999999992</v>
      </c>
      <c r="N939" t="str">
        <f t="shared" si="43"/>
        <v>Robusta</v>
      </c>
      <c r="O939" t="str">
        <f t="shared" si="44"/>
        <v>Medium</v>
      </c>
      <c r="P939" t="str">
        <f>_xlfn.XLOOKUP(C939,customers!$A$2:$A$1001,customers!$I$2:$I$1001,,0)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_xlfn.XLOOKUP(D940,products!$A$2:$A$49,products!$B$2:$B$49,,0)</f>
        <v>Exc</v>
      </c>
      <c r="J940" t="str">
        <f>_xlfn.XLOOKUP(D940,products!$A$2:$A$49,products!$C$2:$C$49,,0)</f>
        <v>L</v>
      </c>
      <c r="K940" s="4">
        <f>_xlfn.XLOOKUP(D940,products!A$1:A$49,products!$D$1:$D$49,,0)</f>
        <v>1</v>
      </c>
      <c r="L940">
        <f>_xlfn.XLOOKUP(D940,products!A$1:A$49,products!$E$1:$E$49,,0)</f>
        <v>14.85</v>
      </c>
      <c r="M940">
        <f t="shared" si="42"/>
        <v>74.25</v>
      </c>
      <c r="N940" t="str">
        <f t="shared" si="43"/>
        <v>Excelsa</v>
      </c>
      <c r="O940" t="str">
        <f t="shared" si="44"/>
        <v>Light</v>
      </c>
      <c r="P940" t="str">
        <f>_xlfn.XLOOKUP(C940,customers!$A$2:$A$1001,customers!$I$2:$I$1001,,0)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_xlfn.XLOOKUP(D941,products!$A$2:$A$49,products!$B$2:$B$49,,0)</f>
        <v>Lib</v>
      </c>
      <c r="J941" t="str">
        <f>_xlfn.XLOOKUP(D941,products!$A$2:$A$49,products!$C$2:$C$49,,0)</f>
        <v>L</v>
      </c>
      <c r="K941" s="4">
        <f>_xlfn.XLOOKUP(D941,products!A$1:A$49,products!$D$1:$D$49,,0)</f>
        <v>0.2</v>
      </c>
      <c r="L941">
        <f>_xlfn.XLOOKUP(D941,products!A$1:A$49,products!$E$1:$E$49,,0)</f>
        <v>4.7549999999999999</v>
      </c>
      <c r="M941">
        <f t="shared" si="42"/>
        <v>28.53</v>
      </c>
      <c r="N941" t="str">
        <f t="shared" si="43"/>
        <v>Liberica</v>
      </c>
      <c r="O941" t="str">
        <f t="shared" si="44"/>
        <v>Light</v>
      </c>
      <c r="P941" t="str">
        <f>_xlfn.XLOOKUP(C941,customers!$A$2:$A$1001,customers!$I$2:$I$1001,,0)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_xlfn.XLOOKUP(D942,products!$A$2:$A$49,products!$B$2:$B$49,,0)</f>
        <v>Rob</v>
      </c>
      <c r="J942" t="str">
        <f>_xlfn.XLOOKUP(D942,products!$A$2:$A$49,products!$C$2:$C$49,,0)</f>
        <v>L</v>
      </c>
      <c r="K942" s="4">
        <f>_xlfn.XLOOKUP(D942,products!A$1:A$49,products!$D$1:$D$49,,0)</f>
        <v>0.5</v>
      </c>
      <c r="L942">
        <f>_xlfn.XLOOKUP(D942,products!A$1:A$49,products!$E$1:$E$49,,0)</f>
        <v>7.169999999999999</v>
      </c>
      <c r="M942">
        <f t="shared" si="42"/>
        <v>14.339999999999998</v>
      </c>
      <c r="N942" t="str">
        <f t="shared" si="43"/>
        <v>Robusta</v>
      </c>
      <c r="O942" t="str">
        <f t="shared" si="44"/>
        <v>Light</v>
      </c>
      <c r="P942" t="str">
        <f>_xlfn.XLOOKUP(C942,customers!$A$2:$A$1001,customers!$I$2:$I$1001,,0)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_xlfn.XLOOKUP(D943,products!$A$2:$A$49,products!$B$2:$B$49,,0)</f>
        <v>Ara</v>
      </c>
      <c r="J943" t="str">
        <f>_xlfn.XLOOKUP(D943,products!$A$2:$A$49,products!$C$2:$C$49,,0)</f>
        <v>L</v>
      </c>
      <c r="K943" s="4">
        <f>_xlfn.XLOOKUP(D943,products!A$1:A$49,products!$D$1:$D$49,,0)</f>
        <v>0.5</v>
      </c>
      <c r="L943">
        <f>_xlfn.XLOOKUP(D943,products!A$1:A$49,products!$E$1:$E$49,,0)</f>
        <v>7.77</v>
      </c>
      <c r="M943">
        <f t="shared" si="42"/>
        <v>15.54</v>
      </c>
      <c r="N943" t="str">
        <f t="shared" si="43"/>
        <v>Arabica</v>
      </c>
      <c r="O943" t="str">
        <f t="shared" si="44"/>
        <v>Light</v>
      </c>
      <c r="P943" t="str">
        <f>_xlfn.XLOOKUP(C943,customers!$A$2:$A$1001,customers!$I$2:$I$1001,,0)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_xlfn.XLOOKUP(D944,products!$A$2:$A$49,products!$B$2:$B$49,,0)</f>
        <v>Rob</v>
      </c>
      <c r="J944" t="str">
        <f>_xlfn.XLOOKUP(D944,products!$A$2:$A$49,products!$C$2:$C$49,,0)</f>
        <v>L</v>
      </c>
      <c r="K944" s="4">
        <f>_xlfn.XLOOKUP(D944,products!A$1:A$49,products!$D$1:$D$49,,0)</f>
        <v>1</v>
      </c>
      <c r="L944">
        <f>_xlfn.XLOOKUP(D944,products!A$1:A$49,products!$E$1:$E$49,,0)</f>
        <v>11.95</v>
      </c>
      <c r="M944">
        <f t="shared" si="42"/>
        <v>35.849999999999994</v>
      </c>
      <c r="N944" t="str">
        <f t="shared" si="43"/>
        <v>Robusta</v>
      </c>
      <c r="O944" t="str">
        <f t="shared" si="44"/>
        <v>Light</v>
      </c>
      <c r="P944" t="str">
        <f>_xlfn.XLOOKUP(C944,customers!$A$2:$A$1001,customers!$I$2:$I$1001,,0)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_xlfn.XLOOKUP(D945,products!$A$2:$A$49,products!$B$2:$B$49,,0)</f>
        <v>Ara</v>
      </c>
      <c r="J945" t="str">
        <f>_xlfn.XLOOKUP(D945,products!$A$2:$A$49,products!$C$2:$C$49,,0)</f>
        <v>L</v>
      </c>
      <c r="K945" s="4">
        <f>_xlfn.XLOOKUP(D945,products!A$1:A$49,products!$D$1:$D$49,,0)</f>
        <v>0.5</v>
      </c>
      <c r="L945">
        <f>_xlfn.XLOOKUP(D945,products!A$1:A$49,products!$E$1:$E$49,,0)</f>
        <v>7.77</v>
      </c>
      <c r="M945">
        <f t="shared" si="42"/>
        <v>46.62</v>
      </c>
      <c r="N945" t="str">
        <f t="shared" si="43"/>
        <v>Arabica</v>
      </c>
      <c r="O945" t="str">
        <f t="shared" si="44"/>
        <v>Light</v>
      </c>
      <c r="P945" t="str">
        <f>_xlfn.XLOOKUP(C945,customers!$A$2:$A$1001,customers!$I$2:$I$1001,,0)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_xlfn.XLOOKUP(D946,products!$A$2:$A$49,products!$B$2:$B$49,,0)</f>
        <v>Rob</v>
      </c>
      <c r="J946" t="str">
        <f>_xlfn.XLOOKUP(D946,products!$A$2:$A$49,products!$C$2:$C$49,,0)</f>
        <v>L</v>
      </c>
      <c r="K946" s="4">
        <f>_xlfn.XLOOKUP(D946,products!A$1:A$49,products!$D$1:$D$49,,0)</f>
        <v>0.5</v>
      </c>
      <c r="L946">
        <f>_xlfn.XLOOKUP(D946,products!A$1:A$49,products!$E$1:$E$49,,0)</f>
        <v>7.169999999999999</v>
      </c>
      <c r="M946">
        <f t="shared" si="42"/>
        <v>35.849999999999994</v>
      </c>
      <c r="N946" t="str">
        <f t="shared" si="43"/>
        <v>Robusta</v>
      </c>
      <c r="O946" t="str">
        <f t="shared" si="44"/>
        <v>Light</v>
      </c>
      <c r="P946" t="str">
        <f>_xlfn.XLOOKUP(C946,customers!$A$2:$A$1001,customers!$I$2:$I$1001,,0)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_xlfn.XLOOKUP(D947,products!$A$2:$A$49,products!$B$2:$B$49,,0)</f>
        <v>Lib</v>
      </c>
      <c r="J947" t="str">
        <f>_xlfn.XLOOKUP(D947,products!$A$2:$A$49,products!$C$2:$C$49,,0)</f>
        <v>D</v>
      </c>
      <c r="K947" s="4">
        <f>_xlfn.XLOOKUP(D947,products!A$1:A$49,products!$D$1:$D$49,,0)</f>
        <v>2.5</v>
      </c>
      <c r="L947">
        <f>_xlfn.XLOOKUP(D947,products!A$1:A$49,products!$E$1:$E$49,,0)</f>
        <v>29.784999999999997</v>
      </c>
      <c r="M947">
        <f t="shared" si="42"/>
        <v>119.13999999999999</v>
      </c>
      <c r="N947" t="str">
        <f t="shared" si="43"/>
        <v>Liberica</v>
      </c>
      <c r="O947" t="str">
        <f t="shared" si="44"/>
        <v>Dark</v>
      </c>
      <c r="P947" t="str">
        <f>_xlfn.XLOOKUP(C947,customers!$A$2:$A$1001,customers!$I$2:$I$1001,,0)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_xlfn.XLOOKUP(D948,products!$A$2:$A$49,products!$B$2:$B$49,,0)</f>
        <v>Lib</v>
      </c>
      <c r="J948" t="str">
        <f>_xlfn.XLOOKUP(D948,products!$A$2:$A$49,products!$C$2:$C$49,,0)</f>
        <v>D</v>
      </c>
      <c r="K948" s="4">
        <f>_xlfn.XLOOKUP(D948,products!A$1:A$49,products!$D$1:$D$49,,0)</f>
        <v>0.5</v>
      </c>
      <c r="L948">
        <f>_xlfn.XLOOKUP(D948,products!A$1:A$49,products!$E$1:$E$49,,0)</f>
        <v>7.77</v>
      </c>
      <c r="M948">
        <f t="shared" si="42"/>
        <v>23.31</v>
      </c>
      <c r="N948" t="str">
        <f t="shared" si="43"/>
        <v>Liberica</v>
      </c>
      <c r="O948" t="str">
        <f t="shared" si="44"/>
        <v>Dark</v>
      </c>
      <c r="P948" t="str">
        <f>_xlfn.XLOOKUP(C948,customers!$A$2:$A$1001,customers!$I$2:$I$1001,,0)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_xlfn.XLOOKUP(D949,products!$A$2:$A$49,products!$B$2:$B$49,,0)</f>
        <v>Ara</v>
      </c>
      <c r="J949" t="str">
        <f>_xlfn.XLOOKUP(D949,products!$A$2:$A$49,products!$C$2:$C$49,,0)</f>
        <v>M</v>
      </c>
      <c r="K949" s="4">
        <f>_xlfn.XLOOKUP(D949,products!A$1:A$49,products!$D$1:$D$49,,0)</f>
        <v>1</v>
      </c>
      <c r="L949">
        <f>_xlfn.XLOOKUP(D949,products!A$1:A$49,products!$E$1:$E$49,,0)</f>
        <v>11.25</v>
      </c>
      <c r="M949">
        <f t="shared" si="42"/>
        <v>11.25</v>
      </c>
      <c r="N949" t="str">
        <f t="shared" si="43"/>
        <v>Arabica</v>
      </c>
      <c r="O949" t="str">
        <f t="shared" si="44"/>
        <v>Medium</v>
      </c>
      <c r="P949" t="str">
        <f>_xlfn.XLOOKUP(C949,customers!$A$2:$A$1001,customers!$I$2:$I$1001,,0)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_xlfn.XLOOKUP(D950,products!$A$2:$A$49,products!$B$2:$B$49,,0)</f>
        <v>Exc</v>
      </c>
      <c r="J950" t="str">
        <f>_xlfn.XLOOKUP(D950,products!$A$2:$A$49,products!$C$2:$C$49,,0)</f>
        <v>D</v>
      </c>
      <c r="K950" s="4">
        <f>_xlfn.XLOOKUP(D950,products!A$1:A$49,products!$D$1:$D$49,,0)</f>
        <v>2.5</v>
      </c>
      <c r="L950">
        <f>_xlfn.XLOOKUP(D950,products!A$1:A$49,products!$E$1:$E$49,,0)</f>
        <v>27.945</v>
      </c>
      <c r="M950">
        <f t="shared" si="42"/>
        <v>83.835000000000008</v>
      </c>
      <c r="N950" t="str">
        <f t="shared" si="43"/>
        <v>Excelsa</v>
      </c>
      <c r="O950" t="str">
        <f t="shared" si="44"/>
        <v>Dark</v>
      </c>
      <c r="P950" t="str">
        <f>_xlfn.XLOOKUP(C950,customers!$A$2:$A$1001,customers!$I$2:$I$1001,,0)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_xlfn.XLOOKUP(D951,products!$A$2:$A$49,products!$B$2:$B$49,,0)</f>
        <v>Rob</v>
      </c>
      <c r="J951" t="str">
        <f>_xlfn.XLOOKUP(D951,products!$A$2:$A$49,products!$C$2:$C$49,,0)</f>
        <v>L</v>
      </c>
      <c r="K951" s="4">
        <f>_xlfn.XLOOKUP(D951,products!A$1:A$49,products!$D$1:$D$49,,0)</f>
        <v>2.5</v>
      </c>
      <c r="L951">
        <f>_xlfn.XLOOKUP(D951,products!A$1:A$49,products!$E$1:$E$49,,0)</f>
        <v>27.484999999999996</v>
      </c>
      <c r="M951">
        <f t="shared" si="42"/>
        <v>109.93999999999998</v>
      </c>
      <c r="N951" t="str">
        <f t="shared" si="43"/>
        <v>Robusta</v>
      </c>
      <c r="O951" t="str">
        <f t="shared" si="44"/>
        <v>Light</v>
      </c>
      <c r="P951" t="str">
        <f>_xlfn.XLOOKUP(C951,customers!$A$2:$A$1001,customers!$I$2:$I$1001,,0)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_xlfn.XLOOKUP(D952,products!$A$2:$A$49,products!$B$2:$B$49,,0)</f>
        <v>Rob</v>
      </c>
      <c r="J952" t="str">
        <f>_xlfn.XLOOKUP(D952,products!$A$2:$A$49,products!$C$2:$C$49,,0)</f>
        <v>L</v>
      </c>
      <c r="K952" s="4">
        <f>_xlfn.XLOOKUP(D952,products!A$1:A$49,products!$D$1:$D$49,,0)</f>
        <v>0.2</v>
      </c>
      <c r="L952">
        <f>_xlfn.XLOOKUP(D952,products!A$1:A$49,products!$E$1:$E$49,,0)</f>
        <v>3.5849999999999995</v>
      </c>
      <c r="M952">
        <f t="shared" si="42"/>
        <v>14.339999999999998</v>
      </c>
      <c r="N952" t="str">
        <f t="shared" si="43"/>
        <v>Robusta</v>
      </c>
      <c r="O952" t="str">
        <f t="shared" si="44"/>
        <v>Light</v>
      </c>
      <c r="P952" t="str">
        <f>_xlfn.XLOOKUP(C952,customers!$A$2:$A$1001,customers!$I$2:$I$1001,,0)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_xlfn.XLOOKUP(D953,products!$A$2:$A$49,products!$B$2:$B$49,,0)</f>
        <v>Rob</v>
      </c>
      <c r="J953" t="str">
        <f>_xlfn.XLOOKUP(D953,products!$A$2:$A$49,products!$C$2:$C$49,,0)</f>
        <v>L</v>
      </c>
      <c r="K953" s="4">
        <f>_xlfn.XLOOKUP(D953,products!A$1:A$49,products!$D$1:$D$49,,0)</f>
        <v>0.2</v>
      </c>
      <c r="L953">
        <f>_xlfn.XLOOKUP(D953,products!A$1:A$49,products!$E$1:$E$49,,0)</f>
        <v>3.5849999999999995</v>
      </c>
      <c r="M953">
        <f t="shared" si="42"/>
        <v>21.509999999999998</v>
      </c>
      <c r="N953" t="str">
        <f t="shared" si="43"/>
        <v>Robusta</v>
      </c>
      <c r="O953" t="str">
        <f t="shared" si="44"/>
        <v>Light</v>
      </c>
      <c r="P953" t="str">
        <f>_xlfn.XLOOKUP(C953,customers!$A$2:$A$1001,customers!$I$2:$I$1001,,0)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_xlfn.XLOOKUP(D954,products!$A$2:$A$49,products!$B$2:$B$49,,0)</f>
        <v>Ara</v>
      </c>
      <c r="J954" t="str">
        <f>_xlfn.XLOOKUP(D954,products!$A$2:$A$49,products!$C$2:$C$49,,0)</f>
        <v>M</v>
      </c>
      <c r="K954" s="4">
        <f>_xlfn.XLOOKUP(D954,products!A$1:A$49,products!$D$1:$D$49,,0)</f>
        <v>1</v>
      </c>
      <c r="L954">
        <f>_xlfn.XLOOKUP(D954,products!A$1:A$49,products!$E$1:$E$49,,0)</f>
        <v>11.25</v>
      </c>
      <c r="M954">
        <f t="shared" si="42"/>
        <v>22.5</v>
      </c>
      <c r="N954" t="str">
        <f t="shared" si="43"/>
        <v>Arabica</v>
      </c>
      <c r="O954" t="str">
        <f t="shared" si="44"/>
        <v>Medium</v>
      </c>
      <c r="P954" t="str">
        <f>_xlfn.XLOOKUP(C954,customers!$A$2:$A$1001,customers!$I$2:$I$1001,,0)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_xlfn.XLOOKUP(D955,products!$A$2:$A$49,products!$B$2:$B$49,,0)</f>
        <v>Ara</v>
      </c>
      <c r="J955" t="str">
        <f>_xlfn.XLOOKUP(D955,products!$A$2:$A$49,products!$C$2:$C$49,,0)</f>
        <v>L</v>
      </c>
      <c r="K955" s="4">
        <f>_xlfn.XLOOKUP(D955,products!A$1:A$49,products!$D$1:$D$49,,0)</f>
        <v>0.2</v>
      </c>
      <c r="L955">
        <f>_xlfn.XLOOKUP(D955,products!A$1:A$49,products!$E$1:$E$49,,0)</f>
        <v>3.8849999999999998</v>
      </c>
      <c r="M955">
        <f t="shared" si="42"/>
        <v>3.8849999999999998</v>
      </c>
      <c r="N955" t="str">
        <f t="shared" si="43"/>
        <v>Arabica</v>
      </c>
      <c r="O955" t="str">
        <f t="shared" si="44"/>
        <v>Light</v>
      </c>
      <c r="P955" t="str">
        <f>_xlfn.XLOOKUP(C955,customers!$A$2:$A$1001,customers!$I$2:$I$1001,,0)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_xlfn.XLOOKUP(D956,products!$A$2:$A$49,products!$B$2:$B$49,,0)</f>
        <v>Exc</v>
      </c>
      <c r="J956" t="str">
        <f>_xlfn.XLOOKUP(D956,products!$A$2:$A$49,products!$C$2:$C$49,,0)</f>
        <v>D</v>
      </c>
      <c r="K956" s="4">
        <f>_xlfn.XLOOKUP(D956,products!A$1:A$49,products!$D$1:$D$49,,0)</f>
        <v>2.5</v>
      </c>
      <c r="L956">
        <f>_xlfn.XLOOKUP(D956,products!A$1:A$49,products!$E$1:$E$49,,0)</f>
        <v>27.945</v>
      </c>
      <c r="M956">
        <f t="shared" si="42"/>
        <v>27.945</v>
      </c>
      <c r="N956" t="str">
        <f t="shared" si="43"/>
        <v>Excelsa</v>
      </c>
      <c r="O956" t="str">
        <f t="shared" si="44"/>
        <v>Dark</v>
      </c>
      <c r="P956" t="str">
        <f>_xlfn.XLOOKUP(C956,customers!$A$2:$A$1001,customers!$I$2:$I$1001,,0)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_xlfn.XLOOKUP(D957,products!$A$2:$A$49,products!$B$2:$B$49,,0)</f>
        <v>Exc</v>
      </c>
      <c r="J957" t="str">
        <f>_xlfn.XLOOKUP(D957,products!$A$2:$A$49,products!$C$2:$C$49,,0)</f>
        <v>L</v>
      </c>
      <c r="K957" s="4">
        <f>_xlfn.XLOOKUP(D957,products!A$1:A$49,products!$D$1:$D$49,,0)</f>
        <v>2.5</v>
      </c>
      <c r="L957">
        <f>_xlfn.XLOOKUP(D957,products!A$1:A$49,products!$E$1:$E$49,,0)</f>
        <v>34.154999999999994</v>
      </c>
      <c r="M957">
        <f t="shared" si="42"/>
        <v>170.77499999999998</v>
      </c>
      <c r="N957" t="str">
        <f t="shared" si="43"/>
        <v>Excelsa</v>
      </c>
      <c r="O957" t="str">
        <f t="shared" si="44"/>
        <v>Light</v>
      </c>
      <c r="P957" t="str">
        <f>_xlfn.XLOOKUP(C957,customers!$A$2:$A$1001,customers!$I$2:$I$1001,,0)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_xlfn.XLOOKUP(D958,products!$A$2:$A$49,products!$B$2:$B$49,,0)</f>
        <v>Rob</v>
      </c>
      <c r="J958" t="str">
        <f>_xlfn.XLOOKUP(D958,products!$A$2:$A$49,products!$C$2:$C$49,,0)</f>
        <v>L</v>
      </c>
      <c r="K958" s="4">
        <f>_xlfn.XLOOKUP(D958,products!A$1:A$49,products!$D$1:$D$49,,0)</f>
        <v>2.5</v>
      </c>
      <c r="L958">
        <f>_xlfn.XLOOKUP(D958,products!A$1:A$49,products!$E$1:$E$49,,0)</f>
        <v>27.484999999999996</v>
      </c>
      <c r="M958">
        <f t="shared" si="42"/>
        <v>54.969999999999992</v>
      </c>
      <c r="N958" t="str">
        <f t="shared" si="43"/>
        <v>Robusta</v>
      </c>
      <c r="O958" t="str">
        <f t="shared" si="44"/>
        <v>Light</v>
      </c>
      <c r="P958" t="str">
        <f>_xlfn.XLOOKUP(C958,customers!$A$2:$A$1001,customers!$I$2:$I$1001,,0)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_xlfn.XLOOKUP(D959,products!$A$2:$A$49,products!$B$2:$B$49,,0)</f>
        <v>Exc</v>
      </c>
      <c r="J959" t="str">
        <f>_xlfn.XLOOKUP(D959,products!$A$2:$A$49,products!$C$2:$C$49,,0)</f>
        <v>L</v>
      </c>
      <c r="K959" s="4">
        <f>_xlfn.XLOOKUP(D959,products!A$1:A$49,products!$D$1:$D$49,,0)</f>
        <v>1</v>
      </c>
      <c r="L959">
        <f>_xlfn.XLOOKUP(D959,products!A$1:A$49,products!$E$1:$E$49,,0)</f>
        <v>14.85</v>
      </c>
      <c r="M959">
        <f t="shared" si="42"/>
        <v>14.85</v>
      </c>
      <c r="N959" t="str">
        <f t="shared" si="43"/>
        <v>Excelsa</v>
      </c>
      <c r="O959" t="str">
        <f t="shared" si="44"/>
        <v>Light</v>
      </c>
      <c r="P959" t="str">
        <f>_xlfn.XLOOKUP(C959,customers!$A$2:$A$1001,customers!$I$2:$I$1001,,0)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_xlfn.XLOOKUP(D960,products!$A$2:$A$49,products!$B$2:$B$49,,0)</f>
        <v>Ara</v>
      </c>
      <c r="J960" t="str">
        <f>_xlfn.XLOOKUP(D960,products!$A$2:$A$49,products!$C$2:$C$49,,0)</f>
        <v>L</v>
      </c>
      <c r="K960" s="4">
        <f>_xlfn.XLOOKUP(D960,products!A$1:A$49,products!$D$1:$D$49,,0)</f>
        <v>0.2</v>
      </c>
      <c r="L960">
        <f>_xlfn.XLOOKUP(D960,products!A$1:A$49,products!$E$1:$E$49,,0)</f>
        <v>3.8849999999999998</v>
      </c>
      <c r="M960">
        <f t="shared" si="42"/>
        <v>7.77</v>
      </c>
      <c r="N960" t="str">
        <f t="shared" si="43"/>
        <v>Arabica</v>
      </c>
      <c r="O960" t="str">
        <f t="shared" si="44"/>
        <v>Light</v>
      </c>
      <c r="P960" t="str">
        <f>_xlfn.XLOOKUP(C960,customers!$A$2:$A$1001,customers!$I$2:$I$1001,,0)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_xlfn.XLOOKUP(D961,products!$A$2:$A$49,products!$B$2:$B$49,,0)</f>
        <v>Lib</v>
      </c>
      <c r="J961" t="str">
        <f>_xlfn.XLOOKUP(D961,products!$A$2:$A$49,products!$C$2:$C$49,,0)</f>
        <v>L</v>
      </c>
      <c r="K961" s="4">
        <f>_xlfn.XLOOKUP(D961,products!A$1:A$49,products!$D$1:$D$49,,0)</f>
        <v>0.2</v>
      </c>
      <c r="L961">
        <f>_xlfn.XLOOKUP(D961,products!A$1:A$49,products!$E$1:$E$49,,0)</f>
        <v>4.7549999999999999</v>
      </c>
      <c r="M961">
        <f t="shared" si="42"/>
        <v>23.774999999999999</v>
      </c>
      <c r="N961" t="str">
        <f t="shared" si="43"/>
        <v>Liberica</v>
      </c>
      <c r="O961" t="str">
        <f t="shared" si="44"/>
        <v>Light</v>
      </c>
      <c r="P961" t="str">
        <f>_xlfn.XLOOKUP(C961,customers!$A$2:$A$1001,customers!$I$2:$I$1001,,0)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_xlfn.XLOOKUP(D962,products!$A$2:$A$49,products!$B$2:$B$49,,0)</f>
        <v>Lib</v>
      </c>
      <c r="J962" t="str">
        <f>_xlfn.XLOOKUP(D962,products!$A$2:$A$49,products!$C$2:$C$49,,0)</f>
        <v>L</v>
      </c>
      <c r="K962" s="4">
        <f>_xlfn.XLOOKUP(D962,products!A$1:A$49,products!$D$1:$D$49,,0)</f>
        <v>1</v>
      </c>
      <c r="L962">
        <f>_xlfn.XLOOKUP(D962,products!A$1:A$49,products!$E$1:$E$49,,0)</f>
        <v>15.85</v>
      </c>
      <c r="M962">
        <f t="shared" si="42"/>
        <v>79.25</v>
      </c>
      <c r="N962" t="str">
        <f t="shared" si="43"/>
        <v>Liberica</v>
      </c>
      <c r="O962" t="str">
        <f t="shared" si="44"/>
        <v>Light</v>
      </c>
      <c r="P962" t="str">
        <f>_xlfn.XLOOKUP(C962,customers!$A$2:$A$1001,customers!$I$2:$I$1001,,0)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_xlfn.XLOOKUP(D963,products!$A$2:$A$49,products!$B$2:$B$49,,0)</f>
        <v>Ara</v>
      </c>
      <c r="J963" t="str">
        <f>_xlfn.XLOOKUP(D963,products!$A$2:$A$49,products!$C$2:$C$49,,0)</f>
        <v>D</v>
      </c>
      <c r="K963" s="4">
        <f>_xlfn.XLOOKUP(D963,products!A$1:A$49,products!$D$1:$D$49,,0)</f>
        <v>2.5</v>
      </c>
      <c r="L963">
        <f>_xlfn.XLOOKUP(D963,products!A$1:A$49,products!$E$1:$E$49,,0)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_xlfn.XLOOKUP(D964,products!$A$2:$A$49,products!$B$2:$B$49,,0)</f>
        <v>Rob</v>
      </c>
      <c r="J964" t="str">
        <f>_xlfn.XLOOKUP(D964,products!$A$2:$A$49,products!$C$2:$C$49,,0)</f>
        <v>D</v>
      </c>
      <c r="K964" s="4">
        <f>_xlfn.XLOOKUP(D964,products!A$1:A$49,products!$D$1:$D$49,,0)</f>
        <v>1</v>
      </c>
      <c r="L964">
        <f>_xlfn.XLOOKUP(D964,products!A$1:A$49,products!$E$1:$E$49,,0)</f>
        <v>8.9499999999999993</v>
      </c>
      <c r="M964">
        <f t="shared" si="45"/>
        <v>8.9499999999999993</v>
      </c>
      <c r="N964" t="str">
        <f t="shared" si="46"/>
        <v>Robusta</v>
      </c>
      <c r="O964" t="str">
        <f t="shared" si="47"/>
        <v>Dark</v>
      </c>
      <c r="P964" t="str">
        <f>_xlfn.XLOOKUP(C964,customers!$A$2:$A$1001,customers!$I$2:$I$1001,,0)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_xlfn.XLOOKUP(D965,products!$A$2:$A$49,products!$B$2:$B$49,,0)</f>
        <v>Rob</v>
      </c>
      <c r="J965" t="str">
        <f>_xlfn.XLOOKUP(D965,products!$A$2:$A$49,products!$C$2:$C$49,,0)</f>
        <v>M</v>
      </c>
      <c r="K965" s="4">
        <f>_xlfn.XLOOKUP(D965,products!A$1:A$49,products!$D$1:$D$49,,0)</f>
        <v>0.5</v>
      </c>
      <c r="L965">
        <f>_xlfn.XLOOKUP(D965,products!A$1:A$49,products!$E$1:$E$49,,0)</f>
        <v>5.97</v>
      </c>
      <c r="M965">
        <f t="shared" si="45"/>
        <v>23.88</v>
      </c>
      <c r="N965" t="str">
        <f t="shared" si="46"/>
        <v>Robusta</v>
      </c>
      <c r="O965" t="str">
        <f t="shared" si="47"/>
        <v>Medium</v>
      </c>
      <c r="P965" t="str">
        <f>_xlfn.XLOOKUP(C965,customers!$A$2:$A$1001,customers!$I$2:$I$1001,,0)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_xlfn.XLOOKUP(D966,products!$A$2:$A$49,products!$B$2:$B$49,,0)</f>
        <v>Exc</v>
      </c>
      <c r="J966" t="str">
        <f>_xlfn.XLOOKUP(D966,products!$A$2:$A$49,products!$C$2:$C$49,,0)</f>
        <v>L</v>
      </c>
      <c r="K966" s="4">
        <f>_xlfn.XLOOKUP(D966,products!A$1:A$49,products!$D$1:$D$49,,0)</f>
        <v>0.2</v>
      </c>
      <c r="L966">
        <f>_xlfn.XLOOKUP(D966,products!A$1:A$49,products!$E$1:$E$49,,0)</f>
        <v>4.4550000000000001</v>
      </c>
      <c r="M966">
        <f t="shared" si="45"/>
        <v>22.274999999999999</v>
      </c>
      <c r="N966" t="str">
        <f t="shared" si="46"/>
        <v>Excelsa</v>
      </c>
      <c r="O966" t="str">
        <f t="shared" si="47"/>
        <v>Light</v>
      </c>
      <c r="P966" t="str">
        <f>_xlfn.XLOOKUP(C966,customers!$A$2:$A$1001,customers!$I$2:$I$1001,,0)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_xlfn.XLOOKUP(D967,products!$A$2:$A$49,products!$B$2:$B$49,,0)</f>
        <v>Rob</v>
      </c>
      <c r="J967" t="str">
        <f>_xlfn.XLOOKUP(D967,products!$A$2:$A$49,products!$C$2:$C$49,,0)</f>
        <v>M</v>
      </c>
      <c r="K967" s="4">
        <f>_xlfn.XLOOKUP(D967,products!A$1:A$49,products!$D$1:$D$49,,0)</f>
        <v>1</v>
      </c>
      <c r="L967">
        <f>_xlfn.XLOOKUP(D967,products!A$1:A$49,products!$E$1:$E$49,,0)</f>
        <v>9.9499999999999993</v>
      </c>
      <c r="M967">
        <f t="shared" si="45"/>
        <v>29.849999999999998</v>
      </c>
      <c r="N967" t="str">
        <f t="shared" si="46"/>
        <v>Robusta</v>
      </c>
      <c r="O967" t="str">
        <f t="shared" si="47"/>
        <v>Medium</v>
      </c>
      <c r="P967" t="str">
        <f>_xlfn.XLOOKUP(C967,customers!$A$2:$A$1001,customers!$I$2:$I$1001,,0)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_xlfn.XLOOKUP(D968,products!$A$2:$A$49,products!$B$2:$B$49,,0)</f>
        <v>Exc</v>
      </c>
      <c r="J968" t="str">
        <f>_xlfn.XLOOKUP(D968,products!$A$2:$A$49,products!$C$2:$C$49,,0)</f>
        <v>L</v>
      </c>
      <c r="K968" s="4">
        <f>_xlfn.XLOOKUP(D968,products!A$1:A$49,products!$D$1:$D$49,,0)</f>
        <v>0.5</v>
      </c>
      <c r="L968">
        <f>_xlfn.XLOOKUP(D968,products!A$1:A$49,products!$E$1:$E$49,,0)</f>
        <v>8.91</v>
      </c>
      <c r="M968">
        <f t="shared" si="45"/>
        <v>53.46</v>
      </c>
      <c r="N968" t="str">
        <f t="shared" si="46"/>
        <v>Excelsa</v>
      </c>
      <c r="O968" t="str">
        <f t="shared" si="47"/>
        <v>Light</v>
      </c>
      <c r="P968" t="str">
        <f>_xlfn.XLOOKUP(C968,customers!$A$2:$A$1001,customers!$I$2:$I$1001,,0)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_xlfn.XLOOKUP(D969,products!$A$2:$A$49,products!$B$2:$B$49,,0)</f>
        <v>Rob</v>
      </c>
      <c r="J969" t="str">
        <f>_xlfn.XLOOKUP(D969,products!$A$2:$A$49,products!$C$2:$C$49,,0)</f>
        <v>D</v>
      </c>
      <c r="K969" s="4">
        <f>_xlfn.XLOOKUP(D969,products!A$1:A$49,products!$D$1:$D$49,,0)</f>
        <v>0.2</v>
      </c>
      <c r="L969">
        <f>_xlfn.XLOOKUP(D969,products!A$1:A$49,products!$E$1:$E$49,,0)</f>
        <v>2.6849999999999996</v>
      </c>
      <c r="M969">
        <f t="shared" si="45"/>
        <v>2.6849999999999996</v>
      </c>
      <c r="N969" t="str">
        <f t="shared" si="46"/>
        <v>Robusta</v>
      </c>
      <c r="O969" t="str">
        <f t="shared" si="47"/>
        <v>Dark</v>
      </c>
      <c r="P969" t="str">
        <f>_xlfn.XLOOKUP(C969,customers!$A$2:$A$1001,customers!$I$2:$I$1001,,0)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_xlfn.XLOOKUP(D970,products!$A$2:$A$49,products!$B$2:$B$49,,0)</f>
        <v>Rob</v>
      </c>
      <c r="J970" t="str">
        <f>_xlfn.XLOOKUP(D970,products!$A$2:$A$49,products!$C$2:$C$49,,0)</f>
        <v>M</v>
      </c>
      <c r="K970" s="4">
        <f>_xlfn.XLOOKUP(D970,products!A$1:A$49,products!$D$1:$D$49,,0)</f>
        <v>0.2</v>
      </c>
      <c r="L970">
        <f>_xlfn.XLOOKUP(D970,products!A$1:A$49,products!$E$1:$E$49,,0)</f>
        <v>2.9849999999999999</v>
      </c>
      <c r="M970">
        <f t="shared" si="45"/>
        <v>5.97</v>
      </c>
      <c r="N970" t="str">
        <f t="shared" si="46"/>
        <v>Robusta</v>
      </c>
      <c r="O970" t="str">
        <f t="shared" si="47"/>
        <v>Medium</v>
      </c>
      <c r="P970" t="str">
        <f>_xlfn.XLOOKUP(C970,customers!$A$2:$A$1001,customers!$I$2:$I$1001,,0)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_xlfn.XLOOKUP(D971,products!$A$2:$A$49,products!$B$2:$B$49,,0)</f>
        <v>Lib</v>
      </c>
      <c r="J971" t="str">
        <f>_xlfn.XLOOKUP(D971,products!$A$2:$A$49,products!$C$2:$C$49,,0)</f>
        <v>D</v>
      </c>
      <c r="K971" s="4">
        <f>_xlfn.XLOOKUP(D971,products!A$1:A$49,products!$D$1:$D$49,,0)</f>
        <v>1</v>
      </c>
      <c r="L971">
        <f>_xlfn.XLOOKUP(D971,products!A$1:A$49,products!$E$1:$E$49,,0)</f>
        <v>12.95</v>
      </c>
      <c r="M971">
        <f t="shared" si="45"/>
        <v>12.95</v>
      </c>
      <c r="N971" t="str">
        <f t="shared" si="46"/>
        <v>Liberica</v>
      </c>
      <c r="O971" t="str">
        <f t="shared" si="47"/>
        <v>Dark</v>
      </c>
      <c r="P971" t="str">
        <f>_xlfn.XLOOKUP(C971,customers!$A$2:$A$1001,customers!$I$2:$I$1001,,0)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_xlfn.XLOOKUP(D972,products!$A$2:$A$49,products!$B$2:$B$49,,0)</f>
        <v>Exc</v>
      </c>
      <c r="J972" t="str">
        <f>_xlfn.XLOOKUP(D972,products!$A$2:$A$49,products!$C$2:$C$49,,0)</f>
        <v>M</v>
      </c>
      <c r="K972" s="4">
        <f>_xlfn.XLOOKUP(D972,products!A$1:A$49,products!$D$1:$D$49,,0)</f>
        <v>0.5</v>
      </c>
      <c r="L972">
        <f>_xlfn.XLOOKUP(D972,products!A$1:A$49,products!$E$1:$E$49,,0)</f>
        <v>8.25</v>
      </c>
      <c r="M972">
        <f t="shared" si="45"/>
        <v>8.25</v>
      </c>
      <c r="N972" t="str">
        <f t="shared" si="46"/>
        <v>Excelsa</v>
      </c>
      <c r="O972" t="str">
        <f t="shared" si="47"/>
        <v>Medium</v>
      </c>
      <c r="P972" t="str">
        <f>_xlfn.XLOOKUP(C972,customers!$A$2:$A$1001,customers!$I$2:$I$1001,,0)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_xlfn.XLOOKUP(D973,products!$A$2:$A$49,products!$B$2:$B$49,,0)</f>
        <v>Ara</v>
      </c>
      <c r="J973" t="str">
        <f>_xlfn.XLOOKUP(D973,products!$A$2:$A$49,products!$C$2:$C$49,,0)</f>
        <v>L</v>
      </c>
      <c r="K973" s="4">
        <f>_xlfn.XLOOKUP(D973,products!A$1:A$49,products!$D$1:$D$49,,0)</f>
        <v>2.5</v>
      </c>
      <c r="L973">
        <f>_xlfn.XLOOKUP(D973,products!A$1:A$49,products!$E$1:$E$49,,0)</f>
        <v>29.784999999999997</v>
      </c>
      <c r="M973">
        <f t="shared" si="45"/>
        <v>148.92499999999998</v>
      </c>
      <c r="N973" t="str">
        <f t="shared" si="46"/>
        <v>Arabica</v>
      </c>
      <c r="O973" t="str">
        <f t="shared" si="47"/>
        <v>Light</v>
      </c>
      <c r="P973" t="str">
        <f>_xlfn.XLOOKUP(C973,customers!$A$2:$A$1001,customers!$I$2:$I$1001,,0)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_xlfn.XLOOKUP(D974,products!$A$2:$A$49,products!$B$2:$B$49,,0)</f>
        <v>Ara</v>
      </c>
      <c r="J974" t="str">
        <f>_xlfn.XLOOKUP(D974,products!$A$2:$A$49,products!$C$2:$C$49,,0)</f>
        <v>L</v>
      </c>
      <c r="K974" s="4">
        <f>_xlfn.XLOOKUP(D974,products!A$1:A$49,products!$D$1:$D$49,,0)</f>
        <v>2.5</v>
      </c>
      <c r="L974">
        <f>_xlfn.XLOOKUP(D974,products!A$1:A$49,products!$E$1:$E$49,,0)</f>
        <v>29.784999999999997</v>
      </c>
      <c r="M974">
        <f t="shared" si="45"/>
        <v>89.35499999999999</v>
      </c>
      <c r="N974" t="str">
        <f t="shared" si="46"/>
        <v>Arabica</v>
      </c>
      <c r="O974" t="str">
        <f t="shared" si="47"/>
        <v>Light</v>
      </c>
      <c r="P974" t="str">
        <f>_xlfn.XLOOKUP(C974,customers!$A$2:$A$1001,customers!$I$2:$I$1001,,0)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_xlfn.XLOOKUP(D975,products!$A$2:$A$49,products!$B$2:$B$49,,0)</f>
        <v>Lib</v>
      </c>
      <c r="J975" t="str">
        <f>_xlfn.XLOOKUP(D975,products!$A$2:$A$49,products!$C$2:$C$49,,0)</f>
        <v>M</v>
      </c>
      <c r="K975" s="4">
        <f>_xlfn.XLOOKUP(D975,products!A$1:A$49,products!$D$1:$D$49,,0)</f>
        <v>1</v>
      </c>
      <c r="L975">
        <f>_xlfn.XLOOKUP(D975,products!A$1:A$49,products!$E$1:$E$49,,0)</f>
        <v>14.55</v>
      </c>
      <c r="M975">
        <f t="shared" si="45"/>
        <v>87.300000000000011</v>
      </c>
      <c r="N975" t="str">
        <f t="shared" si="46"/>
        <v>Liberica</v>
      </c>
      <c r="O975" t="str">
        <f t="shared" si="47"/>
        <v>Medium</v>
      </c>
      <c r="P975" t="str">
        <f>_xlfn.XLOOKUP(C975,customers!$A$2:$A$1001,customers!$I$2:$I$1001,,0)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_xlfn.XLOOKUP(D976,products!$A$2:$A$49,products!$B$2:$B$49,,0)</f>
        <v>Rob</v>
      </c>
      <c r="J976" t="str">
        <f>_xlfn.XLOOKUP(D976,products!$A$2:$A$49,products!$C$2:$C$49,,0)</f>
        <v>D</v>
      </c>
      <c r="K976" s="4">
        <f>_xlfn.XLOOKUP(D976,products!A$1:A$49,products!$D$1:$D$49,,0)</f>
        <v>0.5</v>
      </c>
      <c r="L976">
        <f>_xlfn.XLOOKUP(D976,products!A$1:A$49,products!$E$1:$E$49,,0)</f>
        <v>5.3699999999999992</v>
      </c>
      <c r="M976">
        <f t="shared" si="45"/>
        <v>5.3699999999999992</v>
      </c>
      <c r="N976" t="str">
        <f t="shared" si="46"/>
        <v>Robusta</v>
      </c>
      <c r="O976" t="str">
        <f t="shared" si="47"/>
        <v>Dark</v>
      </c>
      <c r="P976" t="str">
        <f>_xlfn.XLOOKUP(C976,customers!$A$2:$A$1001,customers!$I$2:$I$1001,,0)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_xlfn.XLOOKUP(D977,products!$A$2:$A$49,products!$B$2:$B$49,,0)</f>
        <v>Ara</v>
      </c>
      <c r="J977" t="str">
        <f>_xlfn.XLOOKUP(D977,products!$A$2:$A$49,products!$C$2:$C$49,,0)</f>
        <v>D</v>
      </c>
      <c r="K977" s="4">
        <f>_xlfn.XLOOKUP(D977,products!A$1:A$49,products!$D$1:$D$49,,0)</f>
        <v>0.2</v>
      </c>
      <c r="L977">
        <f>_xlfn.XLOOKUP(D977,products!A$1:A$49,products!$E$1:$E$49,,0)</f>
        <v>2.9849999999999999</v>
      </c>
      <c r="M977">
        <f t="shared" si="45"/>
        <v>8.9550000000000001</v>
      </c>
      <c r="N977" t="str">
        <f t="shared" si="46"/>
        <v>Arabica</v>
      </c>
      <c r="O977" t="str">
        <f t="shared" si="47"/>
        <v>Dark</v>
      </c>
      <c r="P977" t="str">
        <f>_xlfn.XLOOKUP(C977,customers!$A$2:$A$1001,customers!$I$2:$I$1001,,0)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_xlfn.XLOOKUP(D978,products!$A$2:$A$49,products!$B$2:$B$49,,0)</f>
        <v>Rob</v>
      </c>
      <c r="J978" t="str">
        <f>_xlfn.XLOOKUP(D978,products!$A$2:$A$49,products!$C$2:$C$49,,0)</f>
        <v>L</v>
      </c>
      <c r="K978" s="4">
        <f>_xlfn.XLOOKUP(D978,products!A$1:A$49,products!$D$1:$D$49,,0)</f>
        <v>2.5</v>
      </c>
      <c r="L978">
        <f>_xlfn.XLOOKUP(D978,products!A$1:A$49,products!$E$1:$E$49,,0)</f>
        <v>27.484999999999996</v>
      </c>
      <c r="M978">
        <f t="shared" si="45"/>
        <v>137.42499999999998</v>
      </c>
      <c r="N978" t="str">
        <f t="shared" si="46"/>
        <v>Robusta</v>
      </c>
      <c r="O978" t="str">
        <f t="shared" si="47"/>
        <v>Light</v>
      </c>
      <c r="P978" t="str">
        <f>_xlfn.XLOOKUP(C978,customers!$A$2:$A$1001,customers!$I$2:$I$1001,,0)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_xlfn.XLOOKUP(D979,products!$A$2:$A$49,products!$B$2:$B$49,,0)</f>
        <v>Rob</v>
      </c>
      <c r="J979" t="str">
        <f>_xlfn.XLOOKUP(D979,products!$A$2:$A$49,products!$C$2:$C$49,,0)</f>
        <v>L</v>
      </c>
      <c r="K979" s="4">
        <f>_xlfn.XLOOKUP(D979,products!A$1:A$49,products!$D$1:$D$49,,0)</f>
        <v>1</v>
      </c>
      <c r="L979">
        <f>_xlfn.XLOOKUP(D979,products!A$1:A$49,products!$E$1:$E$49,,0)</f>
        <v>11.95</v>
      </c>
      <c r="M979">
        <f t="shared" si="45"/>
        <v>59.75</v>
      </c>
      <c r="N979" t="str">
        <f t="shared" si="46"/>
        <v>Robusta</v>
      </c>
      <c r="O979" t="str">
        <f t="shared" si="47"/>
        <v>Light</v>
      </c>
      <c r="P979" t="str">
        <f>_xlfn.XLOOKUP(C979,customers!$A$2:$A$1001,customers!$I$2:$I$1001,,0)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_xlfn.XLOOKUP(D980,products!$A$2:$A$49,products!$B$2:$B$49,,0)</f>
        <v>Ara</v>
      </c>
      <c r="J980" t="str">
        <f>_xlfn.XLOOKUP(D980,products!$A$2:$A$49,products!$C$2:$C$49,,0)</f>
        <v>L</v>
      </c>
      <c r="K980" s="4">
        <f>_xlfn.XLOOKUP(D980,products!A$1:A$49,products!$D$1:$D$49,,0)</f>
        <v>0.5</v>
      </c>
      <c r="L980">
        <f>_xlfn.XLOOKUP(D980,products!A$1:A$49,products!$E$1:$E$49,,0)</f>
        <v>7.77</v>
      </c>
      <c r="M980">
        <f t="shared" si="45"/>
        <v>23.31</v>
      </c>
      <c r="N980" t="str">
        <f t="shared" si="46"/>
        <v>Arabica</v>
      </c>
      <c r="O980" t="str">
        <f t="shared" si="47"/>
        <v>Light</v>
      </c>
      <c r="P980" t="str">
        <f>_xlfn.XLOOKUP(C980,customers!$A$2:$A$1001,customers!$I$2:$I$1001,,0)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_xlfn.XLOOKUP(D981,products!$A$2:$A$49,products!$B$2:$B$49,,0)</f>
        <v>Rob</v>
      </c>
      <c r="J981" t="str">
        <f>_xlfn.XLOOKUP(D981,products!$A$2:$A$49,products!$C$2:$C$49,,0)</f>
        <v>D</v>
      </c>
      <c r="K981" s="4">
        <f>_xlfn.XLOOKUP(D981,products!A$1:A$49,products!$D$1:$D$49,,0)</f>
        <v>0.5</v>
      </c>
      <c r="L981">
        <f>_xlfn.XLOOKUP(D981,products!A$1:A$49,products!$E$1:$E$49,,0)</f>
        <v>5.3699999999999992</v>
      </c>
      <c r="M981">
        <f t="shared" si="45"/>
        <v>10.739999999999998</v>
      </c>
      <c r="N981" t="str">
        <f t="shared" si="46"/>
        <v>Robusta</v>
      </c>
      <c r="O981" t="str">
        <f t="shared" si="47"/>
        <v>Dark</v>
      </c>
      <c r="P981" t="str">
        <f>_xlfn.XLOOKUP(C981,customers!$A$2:$A$1001,customers!$I$2:$I$1001,,0)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_xlfn.XLOOKUP(D982,products!$A$2:$A$49,products!$B$2:$B$49,,0)</f>
        <v>Exc</v>
      </c>
      <c r="J982" t="str">
        <f>_xlfn.XLOOKUP(D982,products!$A$2:$A$49,products!$C$2:$C$49,,0)</f>
        <v>D</v>
      </c>
      <c r="K982" s="4">
        <f>_xlfn.XLOOKUP(D982,products!A$1:A$49,products!$D$1:$D$49,,0)</f>
        <v>2.5</v>
      </c>
      <c r="L982">
        <f>_xlfn.XLOOKUP(D982,products!A$1:A$49,products!$E$1:$E$49,,0)</f>
        <v>27.945</v>
      </c>
      <c r="M982">
        <f t="shared" si="45"/>
        <v>167.67000000000002</v>
      </c>
      <c r="N982" t="str">
        <f t="shared" si="46"/>
        <v>Excelsa</v>
      </c>
      <c r="O982" t="str">
        <f t="shared" si="47"/>
        <v>Dark</v>
      </c>
      <c r="P982" t="str">
        <f>_xlfn.XLOOKUP(C982,customers!$A$2:$A$1001,customers!$I$2:$I$1001,,0)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_xlfn.XLOOKUP(D983,products!$A$2:$A$49,products!$B$2:$B$49,,0)</f>
        <v>Exc</v>
      </c>
      <c r="J983" t="str">
        <f>_xlfn.XLOOKUP(D983,products!$A$2:$A$49,products!$C$2:$C$49,,0)</f>
        <v>D</v>
      </c>
      <c r="K983" s="4">
        <f>_xlfn.XLOOKUP(D983,products!A$1:A$49,products!$D$1:$D$49,,0)</f>
        <v>0.2</v>
      </c>
      <c r="L983">
        <f>_xlfn.XLOOKUP(D983,products!A$1:A$49,products!$E$1:$E$49,,0)</f>
        <v>3.645</v>
      </c>
      <c r="M983">
        <f t="shared" si="45"/>
        <v>21.87</v>
      </c>
      <c r="N983" t="str">
        <f t="shared" si="46"/>
        <v>Excelsa</v>
      </c>
      <c r="O983" t="str">
        <f t="shared" si="47"/>
        <v>Dark</v>
      </c>
      <c r="P983" t="str">
        <f>_xlfn.XLOOKUP(C983,customers!$A$2:$A$1001,customers!$I$2:$I$1001,,0)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_xlfn.XLOOKUP(D984,products!$A$2:$A$49,products!$B$2:$B$49,,0)</f>
        <v>Rob</v>
      </c>
      <c r="J984" t="str">
        <f>_xlfn.XLOOKUP(D984,products!$A$2:$A$49,products!$C$2:$C$49,,0)</f>
        <v>L</v>
      </c>
      <c r="K984" s="4">
        <f>_xlfn.XLOOKUP(D984,products!A$1:A$49,products!$D$1:$D$49,,0)</f>
        <v>1</v>
      </c>
      <c r="L984">
        <f>_xlfn.XLOOKUP(D984,products!A$1:A$49,products!$E$1:$E$49,,0)</f>
        <v>11.95</v>
      </c>
      <c r="M984">
        <f t="shared" si="45"/>
        <v>23.9</v>
      </c>
      <c r="N984" t="str">
        <f t="shared" si="46"/>
        <v>Robusta</v>
      </c>
      <c r="O984" t="str">
        <f t="shared" si="47"/>
        <v>Light</v>
      </c>
      <c r="P984" t="str">
        <f>_xlfn.XLOOKUP(C984,customers!$A$2:$A$1001,customers!$I$2:$I$1001,,0)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_xlfn.XLOOKUP(D985,products!$A$2:$A$49,products!$B$2:$B$49,,0)</f>
        <v>Ara</v>
      </c>
      <c r="J985" t="str">
        <f>_xlfn.XLOOKUP(D985,products!$A$2:$A$49,products!$C$2:$C$49,,0)</f>
        <v>M</v>
      </c>
      <c r="K985" s="4">
        <f>_xlfn.XLOOKUP(D985,products!A$1:A$49,products!$D$1:$D$49,,0)</f>
        <v>0.2</v>
      </c>
      <c r="L985">
        <f>_xlfn.XLOOKUP(D985,products!A$1:A$49,products!$E$1:$E$49,,0)</f>
        <v>3.375</v>
      </c>
      <c r="M985">
        <f t="shared" si="45"/>
        <v>6.75</v>
      </c>
      <c r="N985" t="str">
        <f t="shared" si="46"/>
        <v>Arabica</v>
      </c>
      <c r="O985" t="str">
        <f t="shared" si="47"/>
        <v>Medium</v>
      </c>
      <c r="P985" t="str">
        <f>_xlfn.XLOOKUP(C985,customers!$A$2:$A$1001,customers!$I$2:$I$1001,,0)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_xlfn.XLOOKUP(D986,products!$A$2:$A$49,products!$B$2:$B$49,,0)</f>
        <v>Exc</v>
      </c>
      <c r="J986" t="str">
        <f>_xlfn.XLOOKUP(D986,products!$A$2:$A$49,products!$C$2:$C$49,,0)</f>
        <v>M</v>
      </c>
      <c r="K986" s="4">
        <f>_xlfn.XLOOKUP(D986,products!A$1:A$49,products!$D$1:$D$49,,0)</f>
        <v>2.5</v>
      </c>
      <c r="L986">
        <f>_xlfn.XLOOKUP(D986,products!A$1:A$49,products!$E$1:$E$49,,0)</f>
        <v>31.624999999999996</v>
      </c>
      <c r="M986">
        <f t="shared" si="45"/>
        <v>31.624999999999996</v>
      </c>
      <c r="N986" t="str">
        <f t="shared" si="46"/>
        <v>Excelsa</v>
      </c>
      <c r="O986" t="str">
        <f t="shared" si="47"/>
        <v>Medium</v>
      </c>
      <c r="P986" t="str">
        <f>_xlfn.XLOOKUP(C986,customers!$A$2:$A$1001,customers!$I$2:$I$1001,,0)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_xlfn.XLOOKUP(D987,products!$A$2:$A$49,products!$B$2:$B$49,,0)</f>
        <v>Rob</v>
      </c>
      <c r="J987" t="str">
        <f>_xlfn.XLOOKUP(D987,products!$A$2:$A$49,products!$C$2:$C$49,,0)</f>
        <v>L</v>
      </c>
      <c r="K987" s="4">
        <f>_xlfn.XLOOKUP(D987,products!A$1:A$49,products!$D$1:$D$49,,0)</f>
        <v>1</v>
      </c>
      <c r="L987">
        <f>_xlfn.XLOOKUP(D987,products!A$1:A$49,products!$E$1:$E$49,,0)</f>
        <v>11.95</v>
      </c>
      <c r="M987">
        <f t="shared" si="45"/>
        <v>47.8</v>
      </c>
      <c r="N987" t="str">
        <f t="shared" si="46"/>
        <v>Robusta</v>
      </c>
      <c r="O987" t="str">
        <f t="shared" si="47"/>
        <v>Light</v>
      </c>
      <c r="P987" t="str">
        <f>_xlfn.XLOOKUP(C987,customers!$A$2:$A$1001,customers!$I$2:$I$1001,,0)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_xlfn.XLOOKUP(D988,products!$A$2:$A$49,products!$B$2:$B$49,,0)</f>
        <v>Lib</v>
      </c>
      <c r="J988" t="str">
        <f>_xlfn.XLOOKUP(D988,products!$A$2:$A$49,products!$C$2:$C$49,,0)</f>
        <v>M</v>
      </c>
      <c r="K988" s="4">
        <f>_xlfn.XLOOKUP(D988,products!A$1:A$49,products!$D$1:$D$49,,0)</f>
        <v>2.5</v>
      </c>
      <c r="L988">
        <f>_xlfn.XLOOKUP(D988,products!A$1:A$49,products!$E$1:$E$49,,0)</f>
        <v>33.464999999999996</v>
      </c>
      <c r="M988">
        <f t="shared" si="45"/>
        <v>33.464999999999996</v>
      </c>
      <c r="N988" t="str">
        <f t="shared" si="46"/>
        <v>Liberica</v>
      </c>
      <c r="O988" t="str">
        <f t="shared" si="47"/>
        <v>Medium</v>
      </c>
      <c r="P988" t="str">
        <f>_xlfn.XLOOKUP(C988,customers!$A$2:$A$1001,customers!$I$2:$I$1001,,0)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_xlfn.XLOOKUP(D989,products!$A$2:$A$49,products!$B$2:$B$49,,0)</f>
        <v>Ara</v>
      </c>
      <c r="J989" t="str">
        <f>_xlfn.XLOOKUP(D989,products!$A$2:$A$49,products!$C$2:$C$49,,0)</f>
        <v>D</v>
      </c>
      <c r="K989" s="4">
        <f>_xlfn.XLOOKUP(D989,products!A$1:A$49,products!$D$1:$D$49,,0)</f>
        <v>0.5</v>
      </c>
      <c r="L989">
        <f>_xlfn.XLOOKUP(D989,products!A$1:A$49,products!$E$1:$E$49,,0)</f>
        <v>5.97</v>
      </c>
      <c r="M989">
        <f t="shared" si="45"/>
        <v>29.849999999999998</v>
      </c>
      <c r="N989" t="str">
        <f t="shared" si="46"/>
        <v>Arabica</v>
      </c>
      <c r="O989" t="str">
        <f t="shared" si="47"/>
        <v>Dark</v>
      </c>
      <c r="P989" t="str">
        <f>_xlfn.XLOOKUP(C989,customers!$A$2:$A$1001,customers!$I$2:$I$1001,,0)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_xlfn.XLOOKUP(D990,products!$A$2:$A$49,products!$B$2:$B$49,,0)</f>
        <v>Rob</v>
      </c>
      <c r="J990" t="str">
        <f>_xlfn.XLOOKUP(D990,products!$A$2:$A$49,products!$C$2:$C$49,,0)</f>
        <v>M</v>
      </c>
      <c r="K990" s="4">
        <f>_xlfn.XLOOKUP(D990,products!A$1:A$49,products!$D$1:$D$49,,0)</f>
        <v>1</v>
      </c>
      <c r="L990">
        <f>_xlfn.XLOOKUP(D990,products!A$1:A$49,products!$E$1:$E$49,,0)</f>
        <v>9.9499999999999993</v>
      </c>
      <c r="M990">
        <f t="shared" si="45"/>
        <v>29.849999999999998</v>
      </c>
      <c r="N990" t="str">
        <f t="shared" si="46"/>
        <v>Robusta</v>
      </c>
      <c r="O990" t="str">
        <f t="shared" si="47"/>
        <v>Medium</v>
      </c>
      <c r="P990" t="str">
        <f>_xlfn.XLOOKUP(C990,customers!$A$2:$A$1001,customers!$I$2:$I$1001,,0)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_xlfn.XLOOKUP(D991,products!$A$2:$A$49,products!$B$2:$B$49,,0)</f>
        <v>Ara</v>
      </c>
      <c r="J991" t="str">
        <f>_xlfn.XLOOKUP(D991,products!$A$2:$A$49,products!$C$2:$C$49,,0)</f>
        <v>M</v>
      </c>
      <c r="K991" s="4">
        <f>_xlfn.XLOOKUP(D991,products!A$1:A$49,products!$D$1:$D$49,,0)</f>
        <v>2.5</v>
      </c>
      <c r="L991">
        <f>_xlfn.XLOOKUP(D991,products!A$1:A$49,products!$E$1:$E$49,,0)</f>
        <v>25.874999999999996</v>
      </c>
      <c r="M991">
        <f t="shared" si="45"/>
        <v>155.24999999999997</v>
      </c>
      <c r="N991" t="str">
        <f t="shared" si="46"/>
        <v>Arabica</v>
      </c>
      <c r="O991" t="str">
        <f t="shared" si="47"/>
        <v>Medium</v>
      </c>
      <c r="P991" t="str">
        <f>_xlfn.XLOOKUP(C991,customers!$A$2:$A$1001,customers!$I$2:$I$1001,,0)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_xlfn.XLOOKUP(D992,products!$A$2:$A$49,products!$B$2:$B$49,,0)</f>
        <v>Exc</v>
      </c>
      <c r="J992" t="str">
        <f>_xlfn.XLOOKUP(D992,products!$A$2:$A$49,products!$C$2:$C$49,,0)</f>
        <v>D</v>
      </c>
      <c r="K992" s="4">
        <f>_xlfn.XLOOKUP(D992,products!A$1:A$49,products!$D$1:$D$49,,0)</f>
        <v>0.2</v>
      </c>
      <c r="L992">
        <f>_xlfn.XLOOKUP(D992,products!A$1:A$49,products!$E$1:$E$49,,0)</f>
        <v>3.645</v>
      </c>
      <c r="M992">
        <f t="shared" si="45"/>
        <v>18.225000000000001</v>
      </c>
      <c r="N992" t="str">
        <f t="shared" si="46"/>
        <v>Excelsa</v>
      </c>
      <c r="O992" t="str">
        <f t="shared" si="47"/>
        <v>Dark</v>
      </c>
      <c r="P992" t="str">
        <f>_xlfn.XLOOKUP(C992,customers!$A$2:$A$1001,customers!$I$2:$I$1001,,0)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_xlfn.XLOOKUP(D993,products!$A$2:$A$49,products!$B$2:$B$49,,0)</f>
        <v>Lib</v>
      </c>
      <c r="J993" t="str">
        <f>_xlfn.XLOOKUP(D993,products!$A$2:$A$49,products!$C$2:$C$49,,0)</f>
        <v>D</v>
      </c>
      <c r="K993" s="4">
        <f>_xlfn.XLOOKUP(D993,products!A$1:A$49,products!$D$1:$D$49,,0)</f>
        <v>0.5</v>
      </c>
      <c r="L993">
        <f>_xlfn.XLOOKUP(D993,products!A$1:A$49,products!$E$1:$E$49,,0)</f>
        <v>7.77</v>
      </c>
      <c r="M993">
        <f t="shared" si="45"/>
        <v>15.54</v>
      </c>
      <c r="N993" t="str">
        <f t="shared" si="46"/>
        <v>Liberica</v>
      </c>
      <c r="O993" t="str">
        <f t="shared" si="47"/>
        <v>Dark</v>
      </c>
      <c r="P993" t="str">
        <f>_xlfn.XLOOKUP(C993,customers!$A$2:$A$1001,customers!$I$2:$I$1001,,0)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_xlfn.XLOOKUP(D994,products!$A$2:$A$49,products!$B$2:$B$49,,0)</f>
        <v>Lib</v>
      </c>
      <c r="J994" t="str">
        <f>_xlfn.XLOOKUP(D994,products!$A$2:$A$49,products!$C$2:$C$49,,0)</f>
        <v>L</v>
      </c>
      <c r="K994" s="4">
        <f>_xlfn.XLOOKUP(D994,products!A$1:A$49,products!$D$1:$D$49,,0)</f>
        <v>2.5</v>
      </c>
      <c r="L994">
        <f>_xlfn.XLOOKUP(D994,products!A$1:A$49,products!$E$1:$E$49,,0)</f>
        <v>36.454999999999998</v>
      </c>
      <c r="M994">
        <f t="shared" si="45"/>
        <v>109.36499999999999</v>
      </c>
      <c r="N994" t="str">
        <f t="shared" si="46"/>
        <v>Liberica</v>
      </c>
      <c r="O994" t="str">
        <f t="shared" si="47"/>
        <v>Light</v>
      </c>
      <c r="P994" t="str">
        <f>_xlfn.XLOOKUP(C994,customers!$A$2:$A$1001,customers!$I$2:$I$1001,,0)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_xlfn.XLOOKUP(D995,products!$A$2:$A$49,products!$B$2:$B$49,,0)</f>
        <v>Ara</v>
      </c>
      <c r="J995" t="str">
        <f>_xlfn.XLOOKUP(D995,products!$A$2:$A$49,products!$C$2:$C$49,,0)</f>
        <v>L</v>
      </c>
      <c r="K995" s="4">
        <f>_xlfn.XLOOKUP(D995,products!A$1:A$49,products!$D$1:$D$49,,0)</f>
        <v>1</v>
      </c>
      <c r="L995">
        <f>_xlfn.XLOOKUP(D995,products!A$1:A$49,products!$E$1:$E$49,,0)</f>
        <v>12.95</v>
      </c>
      <c r="M995">
        <f t="shared" si="45"/>
        <v>77.699999999999989</v>
      </c>
      <c r="N995" t="str">
        <f t="shared" si="46"/>
        <v>Arabica</v>
      </c>
      <c r="O995" t="str">
        <f t="shared" si="47"/>
        <v>Light</v>
      </c>
      <c r="P995" t="str">
        <f>_xlfn.XLOOKUP(C995,customers!$A$2:$A$1001,customers!$I$2:$I$1001,,0)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_xlfn.XLOOKUP(D996,products!$A$2:$A$49,products!$B$2:$B$49,,0)</f>
        <v>Ara</v>
      </c>
      <c r="J996" t="str">
        <f>_xlfn.XLOOKUP(D996,products!$A$2:$A$49,products!$C$2:$C$49,,0)</f>
        <v>D</v>
      </c>
      <c r="K996" s="4">
        <f>_xlfn.XLOOKUP(D996,products!A$1:A$49,products!$D$1:$D$49,,0)</f>
        <v>0.2</v>
      </c>
      <c r="L996">
        <f>_xlfn.XLOOKUP(D996,products!A$1:A$49,products!$E$1:$E$49,,0)</f>
        <v>2.9849999999999999</v>
      </c>
      <c r="M996">
        <f t="shared" si="45"/>
        <v>8.9550000000000001</v>
      </c>
      <c r="N996" t="str">
        <f t="shared" si="46"/>
        <v>Arabica</v>
      </c>
      <c r="O996" t="str">
        <f t="shared" si="47"/>
        <v>Dark</v>
      </c>
      <c r="P996" t="str">
        <f>_xlfn.XLOOKUP(C996,customers!$A$2:$A$1001,customers!$I$2:$I$1001,,0)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_xlfn.XLOOKUP(D997,products!$A$2:$A$49,products!$B$2:$B$49,,0)</f>
        <v>Rob</v>
      </c>
      <c r="J997" t="str">
        <f>_xlfn.XLOOKUP(D997,products!$A$2:$A$49,products!$C$2:$C$49,,0)</f>
        <v>L</v>
      </c>
      <c r="K997" s="4">
        <f>_xlfn.XLOOKUP(D997,products!A$1:A$49,products!$D$1:$D$49,,0)</f>
        <v>2.5</v>
      </c>
      <c r="L997">
        <f>_xlfn.XLOOKUP(D997,products!A$1:A$49,products!$E$1:$E$49,,0)</f>
        <v>27.484999999999996</v>
      </c>
      <c r="M997">
        <f t="shared" si="45"/>
        <v>27.484999999999996</v>
      </c>
      <c r="N997" t="str">
        <f t="shared" si="46"/>
        <v>Robusta</v>
      </c>
      <c r="O997" t="str">
        <f t="shared" si="47"/>
        <v>Light</v>
      </c>
      <c r="P997" t="str">
        <f>_xlfn.XLOOKUP(C997,customers!$A$2:$A$1001,customers!$I$2:$I$1001,,0)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_xlfn.XLOOKUP(D998,products!$A$2:$A$49,products!$B$2:$B$49,,0)</f>
        <v>Rob</v>
      </c>
      <c r="J998" t="str">
        <f>_xlfn.XLOOKUP(D998,products!$A$2:$A$49,products!$C$2:$C$49,,0)</f>
        <v>M</v>
      </c>
      <c r="K998" s="4">
        <f>_xlfn.XLOOKUP(D998,products!A$1:A$49,products!$D$1:$D$49,,0)</f>
        <v>0.5</v>
      </c>
      <c r="L998">
        <f>_xlfn.XLOOKUP(D998,products!A$1:A$49,products!$E$1:$E$49,,0)</f>
        <v>5.97</v>
      </c>
      <c r="M998">
        <f t="shared" si="45"/>
        <v>29.849999999999998</v>
      </c>
      <c r="N998" t="str">
        <f t="shared" si="46"/>
        <v>Robusta</v>
      </c>
      <c r="O998" t="str">
        <f t="shared" si="47"/>
        <v>Medium</v>
      </c>
      <c r="P998" t="str">
        <f>_xlfn.XLOOKUP(C998,customers!$A$2:$A$1001,customers!$I$2:$I$1001,,0)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_xlfn.XLOOKUP(D999,products!$A$2:$A$49,products!$B$2:$B$49,,0)</f>
        <v>Ara</v>
      </c>
      <c r="J999" t="str">
        <f>_xlfn.XLOOKUP(D999,products!$A$2:$A$49,products!$C$2:$C$49,,0)</f>
        <v>M</v>
      </c>
      <c r="K999" s="4">
        <f>_xlfn.XLOOKUP(D999,products!A$1:A$49,products!$D$1:$D$49,,0)</f>
        <v>0.5</v>
      </c>
      <c r="L999">
        <f>_xlfn.XLOOKUP(D999,products!A$1:A$49,products!$E$1:$E$49,,0)</f>
        <v>6.75</v>
      </c>
      <c r="M999">
        <f t="shared" si="45"/>
        <v>27</v>
      </c>
      <c r="N999" t="str">
        <f t="shared" si="46"/>
        <v>Arabica</v>
      </c>
      <c r="O999" t="str">
        <f t="shared" si="47"/>
        <v>Medium</v>
      </c>
      <c r="P999" t="str">
        <f>_xlfn.XLOOKUP(C999,customers!$A$2:$A$1001,customers!$I$2:$I$1001,,0)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_xlfn.XLOOKUP(D1000,products!$A$2:$A$49,products!$B$2:$B$49,,0)</f>
        <v>Ara</v>
      </c>
      <c r="J1000" t="str">
        <f>_xlfn.XLOOKUP(D1000,products!$A$2:$A$49,products!$C$2:$C$49,,0)</f>
        <v>D</v>
      </c>
      <c r="K1000" s="4">
        <f>_xlfn.XLOOKUP(D1000,products!A$1:A$49,products!$D$1:$D$49,,0)</f>
        <v>1</v>
      </c>
      <c r="L1000">
        <f>_xlfn.XLOOKUP(D1000,products!A$1:A$49,products!$E$1:$E$49,,0)</f>
        <v>9.9499999999999993</v>
      </c>
      <c r="M1000">
        <f t="shared" si="45"/>
        <v>9.9499999999999993</v>
      </c>
      <c r="N1000" t="str">
        <f t="shared" si="46"/>
        <v>Arabica</v>
      </c>
      <c r="O1000" t="str">
        <f t="shared" si="47"/>
        <v>Dark</v>
      </c>
      <c r="P1000" t="str">
        <f>_xlfn.XLOOKUP(C1000,customers!$A$2:$A$1001,customers!$I$2:$I$1001,,0)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_xlfn.XLOOKUP(D1001,products!$A$2:$A$49,products!$B$2:$B$49,,0)</f>
        <v>Exc</v>
      </c>
      <c r="J1001" t="str">
        <f>_xlfn.XLOOKUP(D1001,products!$A$2:$A$49,products!$C$2:$C$49,,0)</f>
        <v>M</v>
      </c>
      <c r="K1001" s="4">
        <f>_xlfn.XLOOKUP(D1001,products!A$1:A$49,products!$D$1:$D$49,,0)</f>
        <v>0.2</v>
      </c>
      <c r="L1001">
        <f>_xlfn.XLOOKUP(D1001,products!A$1:A$49,products!$E$1:$E$49,,0)</f>
        <v>4.125</v>
      </c>
      <c r="M1001">
        <f t="shared" si="45"/>
        <v>12.375</v>
      </c>
      <c r="N1001" t="str">
        <f t="shared" si="46"/>
        <v>Excelsa</v>
      </c>
      <c r="O1001" t="str">
        <f t="shared" si="47"/>
        <v>Medium</v>
      </c>
      <c r="P1001" t="str">
        <f>_xlfn.XLOOKUP(C1001,customers!$A$2:$A$1001,customers!$I$2:$I$1001,,0)</f>
        <v>Yes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4" workbookViewId="0">
      <selection activeCell="I2" sqref="I2"/>
    </sheetView>
  </sheetViews>
  <sheetFormatPr defaultRowHeight="14.4" x14ac:dyDescent="0.3"/>
  <cols>
    <col min="1" max="1" width="10.109375" bestFit="1" customWidth="1"/>
    <col min="2" max="2" width="11.6640625" bestFit="1" customWidth="1"/>
    <col min="3" max="3" width="10.5546875" bestFit="1" customWidth="1"/>
    <col min="4" max="4" width="6.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Top5 coustomers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abhijeet singh</dc:creator>
  <cp:keywords/>
  <dc:description/>
  <cp:lastModifiedBy>abhijeet singh</cp:lastModifiedBy>
  <cp:revision/>
  <dcterms:created xsi:type="dcterms:W3CDTF">2022-11-26T09:51:45Z</dcterms:created>
  <dcterms:modified xsi:type="dcterms:W3CDTF">2023-12-19T11:17:43Z</dcterms:modified>
  <cp:category/>
  <cp:contentStatus/>
</cp:coreProperties>
</file>