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c330e725beeb375/BMW Tuning/Github/MAF Scaling/"/>
    </mc:Choice>
  </mc:AlternateContent>
  <xr:revisionPtr revIDLastSave="1093" documentId="8_{6D1954E2-742F-4B7B-84E9-1DE8A04A5EE8}" xr6:coauthVersionLast="47" xr6:coauthVersionMax="47" xr10:uidLastSave="{3FDFFE0B-BF92-4168-B3E9-3FFF47708DF6}"/>
  <bookViews>
    <workbookView xWindow="-120" yWindow="-120" windowWidth="29040" windowHeight="15840" tabRatio="928" xr2:uid="{00000000-000D-0000-FFFF-FFFF00000000}"/>
  </bookViews>
  <sheets>
    <sheet name="Known 256 Scalars" sheetId="1" r:id="rId1"/>
    <sheet name="RR To 16x16 to 1x256" sheetId="10" r:id="rId2"/>
    <sheet name="256 Point Scalar Modifier MS41" sheetId="6" r:id="rId3"/>
    <sheet name="256 Point Scalar Modifier MS43" sheetId="14" r:id="rId4"/>
    <sheet name="30 Point Scalar Conversion" sheetId="5" state="hidden" r:id="rId5"/>
    <sheet name="64 Point Scalar Conversion" sheetId="8" state="hidden" r:id="rId6"/>
    <sheet name="256 Point Scalar Conversion" sheetId="11" state="hidden" r:id="rId7"/>
    <sheet name="Chart" sheetId="2" r:id="rId8"/>
  </sheets>
  <definedNames>
    <definedName name="_xlnm._FilterDatabase" localSheetId="0" hidden="1">'Known 256 Scalars'!#REF!</definedName>
    <definedName name="matrix" localSheetId="5">'64 Point Scalar Conversion'!$H$10:$I$265</definedName>
    <definedName name="Matrix" localSheetId="1">'RR To 16x16 to 1x256'!$A$3:$P$18</definedName>
    <definedName name="matrix">'30 Point Scalar Conversion'!$H$11:$I$266</definedName>
  </definedNames>
  <calcPr calcId="191029" concurrentCalc="0"/>
  <pivotCaches>
    <pivotCache cacheId="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6" l="1"/>
  <c r="D6" i="14"/>
  <c r="D7" i="14"/>
  <c r="G29" i="2"/>
  <c r="N63" i="6"/>
  <c r="N62" i="6"/>
  <c r="N57" i="6"/>
  <c r="M55" i="6"/>
  <c r="N58" i="6"/>
  <c r="C8" i="14"/>
  <c r="A268" i="14"/>
  <c r="A269" i="14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C69" i="14"/>
  <c r="J2" i="14" a="1"/>
  <c r="K2" i="14"/>
  <c r="D11" i="11"/>
  <c r="L2" i="8" a="1"/>
  <c r="M2" i="8"/>
  <c r="C10" i="8"/>
  <c r="F10" i="8"/>
  <c r="J10" i="8"/>
  <c r="M2" i="5" a="1"/>
  <c r="M2" i="5"/>
  <c r="J2" i="6" a="1"/>
  <c r="J2" i="6"/>
  <c r="C43" i="14"/>
  <c r="C51" i="14"/>
  <c r="C59" i="14"/>
  <c r="C67" i="14"/>
  <c r="C71" i="14"/>
  <c r="J2" i="14"/>
  <c r="N2" i="14"/>
  <c r="C13" i="14"/>
  <c r="C17" i="14"/>
  <c r="C21" i="14"/>
  <c r="C24" i="14"/>
  <c r="C74" i="14"/>
  <c r="C78" i="14"/>
  <c r="C82" i="14"/>
  <c r="C86" i="14"/>
  <c r="C90" i="14"/>
  <c r="C94" i="14"/>
  <c r="C98" i="14"/>
  <c r="C100" i="14"/>
  <c r="C104" i="14"/>
  <c r="C108" i="14"/>
  <c r="C112" i="14"/>
  <c r="C116" i="14"/>
  <c r="L2" i="14"/>
  <c r="C19" i="14"/>
  <c r="M2" i="14"/>
  <c r="C12" i="14"/>
  <c r="C16" i="14"/>
  <c r="C31" i="14"/>
  <c r="C47" i="14"/>
  <c r="C14" i="14"/>
  <c r="C18" i="14"/>
  <c r="C22" i="14"/>
  <c r="C25" i="14"/>
  <c r="C29" i="14"/>
  <c r="C33" i="14"/>
  <c r="C37" i="14"/>
  <c r="C41" i="14"/>
  <c r="C45" i="14"/>
  <c r="C49" i="14"/>
  <c r="C53" i="14"/>
  <c r="C57" i="14"/>
  <c r="C61" i="14"/>
  <c r="C65" i="14"/>
  <c r="C264" i="14"/>
  <c r="C267" i="14"/>
  <c r="C263" i="14"/>
  <c r="C259" i="14"/>
  <c r="C255" i="14"/>
  <c r="C251" i="14"/>
  <c r="C247" i="14"/>
  <c r="C243" i="14"/>
  <c r="C268" i="14"/>
  <c r="C266" i="14"/>
  <c r="C262" i="14"/>
  <c r="C258" i="14"/>
  <c r="C254" i="14"/>
  <c r="C250" i="14"/>
  <c r="C246" i="14"/>
  <c r="C242" i="14"/>
  <c r="C265" i="14"/>
  <c r="C261" i="14"/>
  <c r="C241" i="14"/>
  <c r="C237" i="14"/>
  <c r="C233" i="14"/>
  <c r="C229" i="14"/>
  <c r="C225" i="14"/>
  <c r="C221" i="14"/>
  <c r="C217" i="14"/>
  <c r="C213" i="14"/>
  <c r="C209" i="14"/>
  <c r="C205" i="14"/>
  <c r="C201" i="14"/>
  <c r="C197" i="14"/>
  <c r="C193" i="14"/>
  <c r="C189" i="14"/>
  <c r="C185" i="14"/>
  <c r="C181" i="14"/>
  <c r="C177" i="14"/>
  <c r="C173" i="14"/>
  <c r="C169" i="14"/>
  <c r="C165" i="14"/>
  <c r="C161" i="14"/>
  <c r="C157" i="14"/>
  <c r="C153" i="14"/>
  <c r="C149" i="14"/>
  <c r="C145" i="14"/>
  <c r="C240" i="14"/>
  <c r="C236" i="14"/>
  <c r="C232" i="14"/>
  <c r="C228" i="14"/>
  <c r="C224" i="14"/>
  <c r="C220" i="14"/>
  <c r="C216" i="14"/>
  <c r="C212" i="14"/>
  <c r="C208" i="14"/>
  <c r="C204" i="14"/>
  <c r="C200" i="14"/>
  <c r="C196" i="14"/>
  <c r="C192" i="14"/>
  <c r="C188" i="14"/>
  <c r="C184" i="14"/>
  <c r="C180" i="14"/>
  <c r="C176" i="14"/>
  <c r="C172" i="14"/>
  <c r="C168" i="14"/>
  <c r="C164" i="14"/>
  <c r="C160" i="14"/>
  <c r="C156" i="14"/>
  <c r="C152" i="14"/>
  <c r="C148" i="14"/>
  <c r="C144" i="14"/>
  <c r="C260" i="14"/>
  <c r="C256" i="14"/>
  <c r="C252" i="14"/>
  <c r="C248" i="14"/>
  <c r="C244" i="14"/>
  <c r="C239" i="14"/>
  <c r="C235" i="14"/>
  <c r="C231" i="14"/>
  <c r="C227" i="14"/>
  <c r="C223" i="14"/>
  <c r="C219" i="14"/>
  <c r="C215" i="14"/>
  <c r="C211" i="14"/>
  <c r="C207" i="14"/>
  <c r="C203" i="14"/>
  <c r="C199" i="14"/>
  <c r="C195" i="14"/>
  <c r="C191" i="14"/>
  <c r="C187" i="14"/>
  <c r="C183" i="14"/>
  <c r="C179" i="14"/>
  <c r="C175" i="14"/>
  <c r="C171" i="14"/>
  <c r="C257" i="14"/>
  <c r="C253" i="14"/>
  <c r="C249" i="14"/>
  <c r="C245" i="14"/>
  <c r="C238" i="14"/>
  <c r="C234" i="14"/>
  <c r="C230" i="14"/>
  <c r="C226" i="14"/>
  <c r="C140" i="14"/>
  <c r="C136" i="14"/>
  <c r="C132" i="14"/>
  <c r="C128" i="14"/>
  <c r="C124" i="14"/>
  <c r="C120" i="14"/>
  <c r="C139" i="14"/>
  <c r="C135" i="14"/>
  <c r="C131" i="14"/>
  <c r="C127" i="14"/>
  <c r="C123" i="14"/>
  <c r="C119" i="14"/>
  <c r="C115" i="14"/>
  <c r="C111" i="14"/>
  <c r="C107" i="14"/>
  <c r="C103" i="14"/>
  <c r="C99" i="14"/>
  <c r="C95" i="14"/>
  <c r="C91" i="14"/>
  <c r="C87" i="14"/>
  <c r="C83" i="14"/>
  <c r="C79" i="14"/>
  <c r="C75" i="14"/>
  <c r="C72" i="14"/>
  <c r="C68" i="14"/>
  <c r="C64" i="14"/>
  <c r="C60" i="14"/>
  <c r="C56" i="14"/>
  <c r="C52" i="14"/>
  <c r="C48" i="14"/>
  <c r="C44" i="14"/>
  <c r="C40" i="14"/>
  <c r="C36" i="14"/>
  <c r="C32" i="14"/>
  <c r="C28" i="14"/>
  <c r="C166" i="14"/>
  <c r="C162" i="14"/>
  <c r="C158" i="14"/>
  <c r="C154" i="14"/>
  <c r="C150" i="14"/>
  <c r="C146" i="14"/>
  <c r="C142" i="14"/>
  <c r="C138" i="14"/>
  <c r="C134" i="14"/>
  <c r="C130" i="14"/>
  <c r="C126" i="14"/>
  <c r="C122" i="14"/>
  <c r="C118" i="14"/>
  <c r="C114" i="14"/>
  <c r="C110" i="14"/>
  <c r="C106" i="14"/>
  <c r="C102" i="14"/>
  <c r="C222" i="14"/>
  <c r="C218" i="14"/>
  <c r="C214" i="14"/>
  <c r="C210" i="14"/>
  <c r="C206" i="14"/>
  <c r="C202" i="14"/>
  <c r="C198" i="14"/>
  <c r="C194" i="14"/>
  <c r="C190" i="14"/>
  <c r="C186" i="14"/>
  <c r="C182" i="14"/>
  <c r="C178" i="14"/>
  <c r="C174" i="14"/>
  <c r="C170" i="14"/>
  <c r="C167" i="14"/>
  <c r="C163" i="14"/>
  <c r="C159" i="14"/>
  <c r="C155" i="14"/>
  <c r="C151" i="14"/>
  <c r="C147" i="14"/>
  <c r="C143" i="14"/>
  <c r="C141" i="14"/>
  <c r="C137" i="14"/>
  <c r="C133" i="14"/>
  <c r="C129" i="14"/>
  <c r="C125" i="14"/>
  <c r="C121" i="14"/>
  <c r="C117" i="14"/>
  <c r="C113" i="14"/>
  <c r="C109" i="14"/>
  <c r="C105" i="14"/>
  <c r="C101" i="14"/>
  <c r="C97" i="14"/>
  <c r="C93" i="14"/>
  <c r="C89" i="14"/>
  <c r="C85" i="14"/>
  <c r="C81" i="14"/>
  <c r="C77" i="14"/>
  <c r="C73" i="14"/>
  <c r="C70" i="14"/>
  <c r="C66" i="14"/>
  <c r="C62" i="14"/>
  <c r="C58" i="14"/>
  <c r="C54" i="14"/>
  <c r="C50" i="14"/>
  <c r="C46" i="14"/>
  <c r="C42" i="14"/>
  <c r="C38" i="14"/>
  <c r="C34" i="14"/>
  <c r="C30" i="14"/>
  <c r="C26" i="14"/>
  <c r="C15" i="14"/>
  <c r="C23" i="14"/>
  <c r="C76" i="14"/>
  <c r="C80" i="14"/>
  <c r="C84" i="14"/>
  <c r="C88" i="14"/>
  <c r="C92" i="14"/>
  <c r="C96" i="14"/>
  <c r="C20" i="14"/>
  <c r="C27" i="14"/>
  <c r="C35" i="14"/>
  <c r="C39" i="14"/>
  <c r="C55" i="14"/>
  <c r="C63" i="14"/>
  <c r="A270" i="14"/>
  <c r="C269" i="14"/>
  <c r="N2" i="8"/>
  <c r="P2" i="8"/>
  <c r="L2" i="8"/>
  <c r="K10" i="8"/>
  <c r="O2" i="8"/>
  <c r="R2" i="5"/>
  <c r="N2" i="5"/>
  <c r="S2" i="5"/>
  <c r="P2" i="5"/>
  <c r="O2" i="5"/>
  <c r="Q2" i="5"/>
  <c r="M2" i="6"/>
  <c r="L2" i="6"/>
  <c r="N2" i="6"/>
  <c r="K2" i="6"/>
  <c r="D22" i="6"/>
  <c r="B270" i="14"/>
  <c r="D270" i="14"/>
  <c r="B269" i="14"/>
  <c r="D269" i="14"/>
  <c r="B268" i="14"/>
  <c r="D268" i="14"/>
  <c r="A271" i="14"/>
  <c r="B271" i="14"/>
  <c r="D271" i="14"/>
  <c r="C270" i="14"/>
  <c r="D12" i="6"/>
  <c r="C16" i="6"/>
  <c r="A272" i="14"/>
  <c r="C271" i="14"/>
  <c r="C21" i="6"/>
  <c r="C267" i="6"/>
  <c r="C263" i="6"/>
  <c r="C259" i="6"/>
  <c r="C255" i="6"/>
  <c r="C251" i="6"/>
  <c r="C247" i="6"/>
  <c r="C243" i="6"/>
  <c r="C239" i="6"/>
  <c r="C235" i="6"/>
  <c r="C231" i="6"/>
  <c r="C227" i="6"/>
  <c r="C223" i="6"/>
  <c r="C219" i="6"/>
  <c r="C215" i="6"/>
  <c r="C211" i="6"/>
  <c r="C207" i="6"/>
  <c r="C203" i="6"/>
  <c r="C199" i="6"/>
  <c r="C195" i="6"/>
  <c r="C191" i="6"/>
  <c r="C187" i="6"/>
  <c r="C183" i="6"/>
  <c r="C179" i="6"/>
  <c r="C175" i="6"/>
  <c r="C171" i="6"/>
  <c r="C167" i="6"/>
  <c r="C163" i="6"/>
  <c r="C159" i="6"/>
  <c r="C155" i="6"/>
  <c r="C151" i="6"/>
  <c r="C147" i="6"/>
  <c r="C143" i="6"/>
  <c r="C139" i="6"/>
  <c r="C135" i="6"/>
  <c r="C131" i="6"/>
  <c r="C127" i="6"/>
  <c r="C123" i="6"/>
  <c r="C119" i="6"/>
  <c r="C115" i="6"/>
  <c r="C111" i="6"/>
  <c r="C107" i="6"/>
  <c r="C103" i="6"/>
  <c r="C99" i="6"/>
  <c r="C95" i="6"/>
  <c r="C91" i="6"/>
  <c r="C87" i="6"/>
  <c r="C83" i="6"/>
  <c r="C79" i="6"/>
  <c r="C75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266" i="6"/>
  <c r="C262" i="6"/>
  <c r="C258" i="6"/>
  <c r="C254" i="6"/>
  <c r="C250" i="6"/>
  <c r="C246" i="6"/>
  <c r="C242" i="6"/>
  <c r="C238" i="6"/>
  <c r="C234" i="6"/>
  <c r="C230" i="6"/>
  <c r="C226" i="6"/>
  <c r="C222" i="6"/>
  <c r="C218" i="6"/>
  <c r="C214" i="6"/>
  <c r="C210" i="6"/>
  <c r="C206" i="6"/>
  <c r="C202" i="6"/>
  <c r="C198" i="6"/>
  <c r="C194" i="6"/>
  <c r="C190" i="6"/>
  <c r="C186" i="6"/>
  <c r="C182" i="6"/>
  <c r="C178" i="6"/>
  <c r="C174" i="6"/>
  <c r="C170" i="6"/>
  <c r="C166" i="6"/>
  <c r="C162" i="6"/>
  <c r="C158" i="6"/>
  <c r="C154" i="6"/>
  <c r="C150" i="6"/>
  <c r="C146" i="6"/>
  <c r="C142" i="6"/>
  <c r="C138" i="6"/>
  <c r="C134" i="6"/>
  <c r="C130" i="6"/>
  <c r="C126" i="6"/>
  <c r="C122" i="6"/>
  <c r="C118" i="6"/>
  <c r="C114" i="6"/>
  <c r="C110" i="6"/>
  <c r="C106" i="6"/>
  <c r="C102" i="6"/>
  <c r="C98" i="6"/>
  <c r="C94" i="6"/>
  <c r="C90" i="6"/>
  <c r="C86" i="6"/>
  <c r="C82" i="6"/>
  <c r="C78" i="6"/>
  <c r="C74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265" i="6"/>
  <c r="C261" i="6"/>
  <c r="C257" i="6"/>
  <c r="C253" i="6"/>
  <c r="C249" i="6"/>
  <c r="C245" i="6"/>
  <c r="C241" i="6"/>
  <c r="C237" i="6"/>
  <c r="C233" i="6"/>
  <c r="C229" i="6"/>
  <c r="C225" i="6"/>
  <c r="C221" i="6"/>
  <c r="C217" i="6"/>
  <c r="C213" i="6"/>
  <c r="C209" i="6"/>
  <c r="C205" i="6"/>
  <c r="C201" i="6"/>
  <c r="C197" i="6"/>
  <c r="C193" i="6"/>
  <c r="C189" i="6"/>
  <c r="C185" i="6"/>
  <c r="C181" i="6"/>
  <c r="C177" i="6"/>
  <c r="C173" i="6"/>
  <c r="C169" i="6"/>
  <c r="C165" i="6"/>
  <c r="C161" i="6"/>
  <c r="C157" i="6"/>
  <c r="C153" i="6"/>
  <c r="C149" i="6"/>
  <c r="C145" i="6"/>
  <c r="C141" i="6"/>
  <c r="C137" i="6"/>
  <c r="C133" i="6"/>
  <c r="C129" i="6"/>
  <c r="C125" i="6"/>
  <c r="C121" i="6"/>
  <c r="C117" i="6"/>
  <c r="C113" i="6"/>
  <c r="C109" i="6"/>
  <c r="C105" i="6"/>
  <c r="C101" i="6"/>
  <c r="C97" i="6"/>
  <c r="C93" i="6"/>
  <c r="C89" i="6"/>
  <c r="C85" i="6"/>
  <c r="C81" i="6"/>
  <c r="C77" i="6"/>
  <c r="C73" i="6"/>
  <c r="C69" i="6"/>
  <c r="C65" i="6"/>
  <c r="C61" i="6"/>
  <c r="C57" i="6"/>
  <c r="C53" i="6"/>
  <c r="C49" i="6"/>
  <c r="C45" i="6"/>
  <c r="C41" i="6"/>
  <c r="C37" i="6"/>
  <c r="C33" i="6"/>
  <c r="C29" i="6"/>
  <c r="C25" i="6"/>
  <c r="C17" i="6"/>
  <c r="C13" i="6"/>
  <c r="C12" i="6"/>
  <c r="C264" i="6"/>
  <c r="C260" i="6"/>
  <c r="C256" i="6"/>
  <c r="C252" i="6"/>
  <c r="C248" i="6"/>
  <c r="C244" i="6"/>
  <c r="C240" i="6"/>
  <c r="C236" i="6"/>
  <c r="C232" i="6"/>
  <c r="C228" i="6"/>
  <c r="C224" i="6"/>
  <c r="C220" i="6"/>
  <c r="C216" i="6"/>
  <c r="C212" i="6"/>
  <c r="C208" i="6"/>
  <c r="C204" i="6"/>
  <c r="C200" i="6"/>
  <c r="C196" i="6"/>
  <c r="C192" i="6"/>
  <c r="C188" i="6"/>
  <c r="C184" i="6"/>
  <c r="C180" i="6"/>
  <c r="C176" i="6"/>
  <c r="C172" i="6"/>
  <c r="C168" i="6"/>
  <c r="C164" i="6"/>
  <c r="C160" i="6"/>
  <c r="C156" i="6"/>
  <c r="C152" i="6"/>
  <c r="C148" i="6"/>
  <c r="C144" i="6"/>
  <c r="C140" i="6"/>
  <c r="C136" i="6"/>
  <c r="C132" i="6"/>
  <c r="C128" i="6"/>
  <c r="C124" i="6"/>
  <c r="C120" i="6"/>
  <c r="C116" i="6"/>
  <c r="C112" i="6"/>
  <c r="C108" i="6"/>
  <c r="C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D7" i="6"/>
  <c r="A273" i="14"/>
  <c r="C272" i="14"/>
  <c r="B272" i="14"/>
  <c r="D272" i="14"/>
  <c r="D15" i="6"/>
  <c r="A274" i="14"/>
  <c r="C273" i="14"/>
  <c r="B273" i="14"/>
  <c r="D273" i="14"/>
  <c r="D13" i="6"/>
  <c r="A275" i="14"/>
  <c r="C274" i="14"/>
  <c r="B274" i="14"/>
  <c r="D274" i="14"/>
  <c r="D27" i="6"/>
  <c r="A276" i="14"/>
  <c r="C275" i="14"/>
  <c r="B275" i="14"/>
  <c r="D275" i="14"/>
  <c r="A268" i="6"/>
  <c r="A277" i="14"/>
  <c r="C276" i="14"/>
  <c r="B276" i="14"/>
  <c r="D276" i="14"/>
  <c r="A269" i="6"/>
  <c r="C269" i="6"/>
  <c r="C268" i="6"/>
  <c r="A278" i="14"/>
  <c r="C277" i="14"/>
  <c r="B277" i="14"/>
  <c r="D277" i="14"/>
  <c r="A279" i="14"/>
  <c r="C278" i="14"/>
  <c r="B278" i="14"/>
  <c r="D278" i="14"/>
  <c r="B268" i="6"/>
  <c r="D268" i="6"/>
  <c r="B269" i="6"/>
  <c r="A280" i="14"/>
  <c r="C279" i="14"/>
  <c r="B279" i="14"/>
  <c r="D279" i="14"/>
  <c r="H12" i="6"/>
  <c r="G12" i="6" a="1"/>
  <c r="G12" i="6"/>
  <c r="D14" i="6"/>
  <c r="D16" i="6"/>
  <c r="D17" i="6"/>
  <c r="D18" i="6"/>
  <c r="D19" i="6"/>
  <c r="D20" i="6"/>
  <c r="D21" i="6"/>
  <c r="D23" i="6"/>
  <c r="D24" i="6"/>
  <c r="D25" i="6"/>
  <c r="D26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A281" i="14"/>
  <c r="C280" i="14"/>
  <c r="B280" i="14"/>
  <c r="D280" i="14"/>
  <c r="A282" i="14"/>
  <c r="C281" i="14"/>
  <c r="B281" i="14"/>
  <c r="D281" i="14"/>
  <c r="K13" i="8"/>
  <c r="K11" i="8"/>
  <c r="K265" i="8"/>
  <c r="K261" i="8"/>
  <c r="K257" i="8"/>
  <c r="K253" i="8"/>
  <c r="K249" i="8"/>
  <c r="K245" i="8"/>
  <c r="K241" i="8"/>
  <c r="K237" i="8"/>
  <c r="K233" i="8"/>
  <c r="K229" i="8"/>
  <c r="K225" i="8"/>
  <c r="K221" i="8"/>
  <c r="K217" i="8"/>
  <c r="K213" i="8"/>
  <c r="K209" i="8"/>
  <c r="K205" i="8"/>
  <c r="K201" i="8"/>
  <c r="K197" i="8"/>
  <c r="K193" i="8"/>
  <c r="K189" i="8"/>
  <c r="K185" i="8"/>
  <c r="K181" i="8"/>
  <c r="K174" i="8"/>
  <c r="K166" i="8"/>
  <c r="K158" i="8"/>
  <c r="K150" i="8"/>
  <c r="K142" i="8"/>
  <c r="K134" i="8"/>
  <c r="K126" i="8"/>
  <c r="K118" i="8"/>
  <c r="K110" i="8"/>
  <c r="K102" i="8"/>
  <c r="K94" i="8"/>
  <c r="K86" i="8"/>
  <c r="K78" i="8"/>
  <c r="K70" i="8"/>
  <c r="K62" i="8"/>
  <c r="K54" i="8"/>
  <c r="K46" i="8"/>
  <c r="K38" i="8"/>
  <c r="K30" i="8"/>
  <c r="K22" i="8"/>
  <c r="K14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2" i="8"/>
  <c r="K44" i="8"/>
  <c r="K36" i="8"/>
  <c r="K28" i="8"/>
  <c r="K20" i="8"/>
  <c r="K12" i="8"/>
  <c r="K177" i="8"/>
  <c r="K173" i="8"/>
  <c r="K169" i="8"/>
  <c r="K165" i="8"/>
  <c r="K161" i="8"/>
  <c r="K157" i="8"/>
  <c r="K153" i="8"/>
  <c r="K149" i="8"/>
  <c r="K145" i="8"/>
  <c r="K141" i="8"/>
  <c r="K137" i="8"/>
  <c r="K133" i="8"/>
  <c r="K129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8" i="8"/>
  <c r="K170" i="8"/>
  <c r="K162" i="8"/>
  <c r="K154" i="8"/>
  <c r="K146" i="8"/>
  <c r="K138" i="8"/>
  <c r="K130" i="8"/>
  <c r="K122" i="8"/>
  <c r="K114" i="8"/>
  <c r="K106" i="8"/>
  <c r="K98" i="8"/>
  <c r="K90" i="8"/>
  <c r="K82" i="8"/>
  <c r="K74" i="8"/>
  <c r="K66" i="8"/>
  <c r="K58" i="8"/>
  <c r="K50" i="8"/>
  <c r="K42" i="8"/>
  <c r="K34" i="8"/>
  <c r="K26" i="8"/>
  <c r="K18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6" i="8"/>
  <c r="K168" i="8"/>
  <c r="K160" i="8"/>
  <c r="K152" i="8"/>
  <c r="K144" i="8"/>
  <c r="K136" i="8"/>
  <c r="K128" i="8"/>
  <c r="K120" i="8"/>
  <c r="K112" i="8"/>
  <c r="K104" i="8"/>
  <c r="K96" i="8"/>
  <c r="K88" i="8"/>
  <c r="K80" i="8"/>
  <c r="K72" i="8"/>
  <c r="K64" i="8"/>
  <c r="K56" i="8"/>
  <c r="K48" i="8"/>
  <c r="K40" i="8"/>
  <c r="K32" i="8"/>
  <c r="K24" i="8"/>
  <c r="K16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11" i="11"/>
  <c r="F11" i="8"/>
  <c r="I10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11" i="5"/>
  <c r="A283" i="14"/>
  <c r="C282" i="14"/>
  <c r="B282" i="14"/>
  <c r="D282" i="14"/>
  <c r="C11" i="11"/>
  <c r="C12" i="11"/>
  <c r="D12" i="11"/>
  <c r="C13" i="11"/>
  <c r="D13" i="11"/>
  <c r="C14" i="11"/>
  <c r="D14" i="11"/>
  <c r="C15" i="11"/>
  <c r="D15" i="11"/>
  <c r="C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C24" i="11"/>
  <c r="C25" i="11"/>
  <c r="D25" i="11"/>
  <c r="C26" i="11"/>
  <c r="D26" i="11"/>
  <c r="C27" i="11"/>
  <c r="A268" i="11"/>
  <c r="C268" i="11"/>
  <c r="C267" i="11"/>
  <c r="C266" i="11"/>
  <c r="D266" i="11"/>
  <c r="C265" i="11"/>
  <c r="D265" i="11"/>
  <c r="C264" i="11"/>
  <c r="D264" i="11"/>
  <c r="C263" i="11"/>
  <c r="D263" i="11"/>
  <c r="C262" i="11"/>
  <c r="D262" i="11"/>
  <c r="C261" i="11"/>
  <c r="D261" i="11"/>
  <c r="C260" i="11"/>
  <c r="D260" i="11"/>
  <c r="C259" i="11"/>
  <c r="D259" i="11"/>
  <c r="C258" i="11"/>
  <c r="D258" i="11"/>
  <c r="C257" i="11"/>
  <c r="D257" i="11"/>
  <c r="C256" i="11"/>
  <c r="D256" i="11"/>
  <c r="C255" i="11"/>
  <c r="D255" i="11"/>
  <c r="C254" i="11"/>
  <c r="D254" i="11"/>
  <c r="C253" i="11"/>
  <c r="D253" i="11"/>
  <c r="C252" i="11"/>
  <c r="D252" i="11"/>
  <c r="C251" i="11"/>
  <c r="D251" i="11"/>
  <c r="C250" i="11"/>
  <c r="C249" i="11"/>
  <c r="D249" i="11"/>
  <c r="C248" i="11"/>
  <c r="D248" i="11"/>
  <c r="C247" i="11"/>
  <c r="D247" i="11"/>
  <c r="C246" i="11"/>
  <c r="D246" i="11"/>
  <c r="C245" i="11"/>
  <c r="D245" i="11"/>
  <c r="C244" i="11"/>
  <c r="D244" i="11"/>
  <c r="C243" i="11"/>
  <c r="D243" i="11"/>
  <c r="C242" i="11"/>
  <c r="D242" i="11"/>
  <c r="C241" i="11"/>
  <c r="D241" i="11"/>
  <c r="C240" i="11"/>
  <c r="D240" i="11"/>
  <c r="C239" i="11"/>
  <c r="D239" i="11"/>
  <c r="C238" i="11"/>
  <c r="D238" i="11"/>
  <c r="C237" i="11"/>
  <c r="D237" i="11"/>
  <c r="C236" i="11"/>
  <c r="D236" i="11"/>
  <c r="C235" i="11"/>
  <c r="D235" i="11"/>
  <c r="C234" i="11"/>
  <c r="D234" i="11"/>
  <c r="C233" i="11"/>
  <c r="D233" i="11"/>
  <c r="C232" i="11"/>
  <c r="D232" i="11"/>
  <c r="C231" i="11"/>
  <c r="D231" i="11"/>
  <c r="C230" i="11"/>
  <c r="D230" i="11"/>
  <c r="C229" i="11"/>
  <c r="D229" i="11"/>
  <c r="C228" i="11"/>
  <c r="D228" i="11"/>
  <c r="C227" i="11"/>
  <c r="D227" i="11"/>
  <c r="C226" i="11"/>
  <c r="D226" i="11"/>
  <c r="C225" i="11"/>
  <c r="D225" i="11"/>
  <c r="C224" i="11"/>
  <c r="D224" i="11"/>
  <c r="C223" i="11"/>
  <c r="D223" i="11"/>
  <c r="C222" i="11"/>
  <c r="C221" i="11"/>
  <c r="D221" i="11"/>
  <c r="C220" i="11"/>
  <c r="D220" i="11"/>
  <c r="C219" i="11"/>
  <c r="D219" i="11"/>
  <c r="C218" i="11"/>
  <c r="D218" i="11"/>
  <c r="C217" i="11"/>
  <c r="D217" i="11"/>
  <c r="C216" i="11"/>
  <c r="D216" i="11"/>
  <c r="C215" i="11"/>
  <c r="D215" i="11"/>
  <c r="C214" i="11"/>
  <c r="C213" i="11"/>
  <c r="D213" i="11"/>
  <c r="C212" i="11"/>
  <c r="D212" i="11"/>
  <c r="C211" i="11"/>
  <c r="D211" i="11"/>
  <c r="C210" i="11"/>
  <c r="D210" i="11"/>
  <c r="C209" i="11"/>
  <c r="D209" i="11"/>
  <c r="C208" i="11"/>
  <c r="D208" i="11"/>
  <c r="C207" i="11"/>
  <c r="D207" i="11"/>
  <c r="C206" i="11"/>
  <c r="D206" i="11"/>
  <c r="C205" i="11"/>
  <c r="D205" i="11"/>
  <c r="C204" i="11"/>
  <c r="D204" i="11"/>
  <c r="C203" i="11"/>
  <c r="D203" i="11"/>
  <c r="C202" i="11"/>
  <c r="D202" i="11"/>
  <c r="C201" i="11"/>
  <c r="D201" i="11"/>
  <c r="C200" i="11"/>
  <c r="D200" i="11"/>
  <c r="C199" i="11"/>
  <c r="D199" i="11"/>
  <c r="C198" i="11"/>
  <c r="D198" i="11"/>
  <c r="C197" i="11"/>
  <c r="D197" i="11"/>
  <c r="C196" i="11"/>
  <c r="D196" i="11"/>
  <c r="C195" i="11"/>
  <c r="D195" i="11"/>
  <c r="C194" i="11"/>
  <c r="D194" i="11"/>
  <c r="C193" i="11"/>
  <c r="D193" i="11"/>
  <c r="C192" i="11"/>
  <c r="D192" i="11"/>
  <c r="C191" i="11"/>
  <c r="D191" i="11"/>
  <c r="C190" i="11"/>
  <c r="D190" i="11"/>
  <c r="C189" i="11"/>
  <c r="D189" i="11"/>
  <c r="C188" i="11"/>
  <c r="D188" i="11"/>
  <c r="C187" i="11"/>
  <c r="D187" i="11"/>
  <c r="C186" i="11"/>
  <c r="D186" i="11"/>
  <c r="C185" i="11"/>
  <c r="D185" i="11"/>
  <c r="C184" i="11"/>
  <c r="D184" i="11"/>
  <c r="C183" i="11"/>
  <c r="D183" i="11"/>
  <c r="C182" i="11"/>
  <c r="D182" i="11"/>
  <c r="C181" i="11"/>
  <c r="D181" i="11"/>
  <c r="C180" i="11"/>
  <c r="D180" i="11"/>
  <c r="C179" i="11"/>
  <c r="D179" i="11"/>
  <c r="C178" i="11"/>
  <c r="D178" i="11"/>
  <c r="C177" i="11"/>
  <c r="D177" i="11"/>
  <c r="C176" i="11"/>
  <c r="C175" i="11"/>
  <c r="D175" i="11"/>
  <c r="C174" i="11"/>
  <c r="D174" i="11"/>
  <c r="C173" i="11"/>
  <c r="D173" i="11"/>
  <c r="C172" i="11"/>
  <c r="D172" i="11"/>
  <c r="C171" i="11"/>
  <c r="D171" i="11"/>
  <c r="C170" i="11"/>
  <c r="D170" i="11"/>
  <c r="C169" i="11"/>
  <c r="D169" i="11"/>
  <c r="C168" i="11"/>
  <c r="D168" i="11"/>
  <c r="C167" i="11"/>
  <c r="D167" i="11"/>
  <c r="C166" i="11"/>
  <c r="D166" i="11"/>
  <c r="C165" i="11"/>
  <c r="D165" i="11"/>
  <c r="C164" i="11"/>
  <c r="D164" i="11"/>
  <c r="C163" i="11"/>
  <c r="D163" i="11"/>
  <c r="C162" i="11"/>
  <c r="D162" i="11"/>
  <c r="C161" i="11"/>
  <c r="D161" i="11"/>
  <c r="C160" i="11"/>
  <c r="D160" i="11"/>
  <c r="C159" i="11"/>
  <c r="D159" i="11"/>
  <c r="C158" i="11"/>
  <c r="D158" i="11"/>
  <c r="C157" i="11"/>
  <c r="D157" i="11"/>
  <c r="C156" i="11"/>
  <c r="D156" i="11"/>
  <c r="C155" i="11"/>
  <c r="D155" i="11"/>
  <c r="C154" i="11"/>
  <c r="D154" i="11"/>
  <c r="C153" i="11"/>
  <c r="D153" i="11"/>
  <c r="C152" i="11"/>
  <c r="D152" i="11"/>
  <c r="C151" i="11"/>
  <c r="D151" i="11"/>
  <c r="C150" i="11"/>
  <c r="D150" i="11"/>
  <c r="C149" i="11"/>
  <c r="D149" i="11"/>
  <c r="C148" i="11"/>
  <c r="D148" i="11"/>
  <c r="C147" i="11"/>
  <c r="D147" i="11"/>
  <c r="C146" i="11"/>
  <c r="D146" i="11"/>
  <c r="C145" i="11"/>
  <c r="D145" i="11"/>
  <c r="C144" i="11"/>
  <c r="D144" i="11"/>
  <c r="C143" i="11"/>
  <c r="D143" i="11"/>
  <c r="C142" i="11"/>
  <c r="D142" i="11"/>
  <c r="C141" i="11"/>
  <c r="D141" i="11"/>
  <c r="C140" i="11"/>
  <c r="D140" i="11"/>
  <c r="C139" i="11"/>
  <c r="D139" i="11"/>
  <c r="C138" i="11"/>
  <c r="D138" i="11"/>
  <c r="C137" i="11"/>
  <c r="D137" i="11"/>
  <c r="C136" i="11"/>
  <c r="D136" i="11"/>
  <c r="C135" i="11"/>
  <c r="D135" i="11"/>
  <c r="C134" i="11"/>
  <c r="D134" i="11"/>
  <c r="C133" i="11"/>
  <c r="D133" i="11"/>
  <c r="C132" i="11"/>
  <c r="D132" i="11"/>
  <c r="C131" i="11"/>
  <c r="D131" i="11"/>
  <c r="C130" i="11"/>
  <c r="D130" i="11"/>
  <c r="C129" i="11"/>
  <c r="D129" i="11"/>
  <c r="C128" i="11"/>
  <c r="D128" i="11"/>
  <c r="C127" i="11"/>
  <c r="D127" i="11"/>
  <c r="C126" i="11"/>
  <c r="D126" i="11"/>
  <c r="C125" i="11"/>
  <c r="D125" i="11"/>
  <c r="C124" i="11"/>
  <c r="D124" i="11"/>
  <c r="C123" i="11"/>
  <c r="D123" i="11"/>
  <c r="C122" i="11"/>
  <c r="D122" i="11"/>
  <c r="C121" i="11"/>
  <c r="D121" i="11"/>
  <c r="C120" i="11"/>
  <c r="D120" i="11"/>
  <c r="C119" i="11"/>
  <c r="D119" i="11"/>
  <c r="C118" i="11"/>
  <c r="D118" i="11"/>
  <c r="C117" i="11"/>
  <c r="D117" i="11"/>
  <c r="C116" i="11"/>
  <c r="D116" i="11"/>
  <c r="C115" i="11"/>
  <c r="D115" i="11"/>
  <c r="C114" i="11"/>
  <c r="D114" i="11"/>
  <c r="C113" i="11"/>
  <c r="D113" i="11"/>
  <c r="C112" i="11"/>
  <c r="D112" i="11"/>
  <c r="C111" i="11"/>
  <c r="D111" i="11"/>
  <c r="C110" i="11"/>
  <c r="D110" i="11"/>
  <c r="C109" i="11"/>
  <c r="D109" i="11"/>
  <c r="C108" i="11"/>
  <c r="D108" i="11"/>
  <c r="C107" i="11"/>
  <c r="D107" i="11"/>
  <c r="C106" i="11"/>
  <c r="D106" i="11"/>
  <c r="C105" i="11"/>
  <c r="D105" i="11"/>
  <c r="C104" i="11"/>
  <c r="D104" i="11"/>
  <c r="C103" i="11"/>
  <c r="D103" i="11"/>
  <c r="C102" i="11"/>
  <c r="D102" i="11"/>
  <c r="C101" i="11"/>
  <c r="D101" i="11"/>
  <c r="C100" i="11"/>
  <c r="D100" i="11"/>
  <c r="C99" i="11"/>
  <c r="D99" i="11"/>
  <c r="C98" i="11"/>
  <c r="D98" i="11"/>
  <c r="C97" i="11"/>
  <c r="D97" i="11"/>
  <c r="C96" i="11"/>
  <c r="D96" i="11"/>
  <c r="C95" i="11"/>
  <c r="D95" i="11"/>
  <c r="C94" i="11"/>
  <c r="D94" i="11"/>
  <c r="C93" i="11"/>
  <c r="D93" i="11"/>
  <c r="C92" i="11"/>
  <c r="D92" i="11"/>
  <c r="C91" i="11"/>
  <c r="D91" i="11"/>
  <c r="C90" i="11"/>
  <c r="C89" i="11"/>
  <c r="D89" i="11"/>
  <c r="C88" i="11"/>
  <c r="D88" i="11"/>
  <c r="C87" i="11"/>
  <c r="D87" i="11"/>
  <c r="C86" i="11"/>
  <c r="D86" i="11"/>
  <c r="C85" i="11"/>
  <c r="D85" i="11"/>
  <c r="C84" i="11"/>
  <c r="D84" i="11"/>
  <c r="C83" i="11"/>
  <c r="D83" i="11"/>
  <c r="C82" i="11"/>
  <c r="D82" i="11"/>
  <c r="C81" i="11"/>
  <c r="D81" i="11"/>
  <c r="C80" i="11"/>
  <c r="C79" i="11"/>
  <c r="D79" i="11"/>
  <c r="C78" i="11"/>
  <c r="D78" i="11"/>
  <c r="C77" i="11"/>
  <c r="D77" i="11"/>
  <c r="C76" i="11"/>
  <c r="D76" i="11"/>
  <c r="C75" i="11"/>
  <c r="D75" i="11"/>
  <c r="C74" i="11"/>
  <c r="D74" i="11"/>
  <c r="C73" i="11"/>
  <c r="D73" i="11"/>
  <c r="C72" i="11"/>
  <c r="D72" i="11"/>
  <c r="C71" i="11"/>
  <c r="D71" i="11"/>
  <c r="C70" i="11"/>
  <c r="D70" i="11"/>
  <c r="C69" i="11"/>
  <c r="D69" i="11"/>
  <c r="C68" i="11"/>
  <c r="D68" i="11"/>
  <c r="C67" i="11"/>
  <c r="D67" i="11"/>
  <c r="C66" i="11"/>
  <c r="D66" i="11"/>
  <c r="C65" i="11"/>
  <c r="D65" i="11"/>
  <c r="C64" i="11"/>
  <c r="D64" i="11"/>
  <c r="C63" i="11"/>
  <c r="D63" i="11"/>
  <c r="C62" i="11"/>
  <c r="D62" i="11"/>
  <c r="C61" i="11"/>
  <c r="D61" i="11"/>
  <c r="C60" i="11"/>
  <c r="D60" i="11"/>
  <c r="C59" i="11"/>
  <c r="D59" i="11"/>
  <c r="C58" i="11"/>
  <c r="D58" i="11"/>
  <c r="C57" i="11"/>
  <c r="D57" i="11"/>
  <c r="C56" i="11"/>
  <c r="D56" i="11"/>
  <c r="C55" i="11"/>
  <c r="D55" i="11"/>
  <c r="C54" i="11"/>
  <c r="D54" i="11"/>
  <c r="C53" i="11"/>
  <c r="D53" i="11"/>
  <c r="C52" i="11"/>
  <c r="D52" i="11"/>
  <c r="C51" i="11"/>
  <c r="D51" i="11"/>
  <c r="C50" i="11"/>
  <c r="C49" i="11"/>
  <c r="D49" i="11"/>
  <c r="C48" i="11"/>
  <c r="D48" i="11"/>
  <c r="C47" i="11"/>
  <c r="D47" i="11"/>
  <c r="C46" i="11"/>
  <c r="D46" i="11"/>
  <c r="C45" i="11"/>
  <c r="D45" i="11"/>
  <c r="C44" i="11"/>
  <c r="D44" i="11"/>
  <c r="C43" i="11"/>
  <c r="D43" i="11"/>
  <c r="C42" i="11"/>
  <c r="D42" i="11"/>
  <c r="C41" i="11"/>
  <c r="D41" i="11"/>
  <c r="C40" i="11"/>
  <c r="D40" i="11"/>
  <c r="C39" i="11"/>
  <c r="D39" i="11"/>
  <c r="C38" i="11"/>
  <c r="D38" i="11"/>
  <c r="C37" i="11"/>
  <c r="D37" i="11"/>
  <c r="C36" i="11"/>
  <c r="D36" i="11"/>
  <c r="C35" i="11"/>
  <c r="D35" i="11"/>
  <c r="C34" i="11"/>
  <c r="D34" i="11"/>
  <c r="C33" i="11"/>
  <c r="D33" i="11"/>
  <c r="C32" i="11"/>
  <c r="C31" i="11"/>
  <c r="D31" i="11"/>
  <c r="C30" i="11"/>
  <c r="C29" i="11"/>
  <c r="D29" i="11"/>
  <c r="C28" i="11"/>
  <c r="D28" i="11"/>
  <c r="D27" i="11"/>
  <c r="D24" i="11"/>
  <c r="D23" i="11"/>
  <c r="D16" i="11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1" i="10"/>
  <c r="A284" i="14"/>
  <c r="C283" i="14"/>
  <c r="B283" i="14"/>
  <c r="D283" i="14"/>
  <c r="E135" i="11"/>
  <c r="E137" i="11"/>
  <c r="E143" i="11"/>
  <c r="E145" i="11"/>
  <c r="E247" i="11"/>
  <c r="E257" i="11"/>
  <c r="E231" i="11"/>
  <c r="E233" i="11"/>
  <c r="E67" i="11"/>
  <c r="E69" i="11"/>
  <c r="E71" i="11"/>
  <c r="E73" i="11"/>
  <c r="E75" i="11"/>
  <c r="E83" i="11"/>
  <c r="E154" i="11"/>
  <c r="E158" i="11"/>
  <c r="E241" i="11"/>
  <c r="E245" i="11"/>
  <c r="E28" i="11"/>
  <c r="E227" i="11"/>
  <c r="E51" i="11"/>
  <c r="E103" i="11"/>
  <c r="E105" i="11"/>
  <c r="E194" i="11"/>
  <c r="E265" i="11"/>
  <c r="E53" i="11"/>
  <c r="E111" i="11"/>
  <c r="E113" i="11"/>
  <c r="E59" i="11"/>
  <c r="E61" i="11"/>
  <c r="E85" i="11"/>
  <c r="E87" i="11"/>
  <c r="E119" i="11"/>
  <c r="E121" i="11"/>
  <c r="E151" i="11"/>
  <c r="E210" i="11"/>
  <c r="E219" i="11"/>
  <c r="E223" i="11"/>
  <c r="E236" i="11"/>
  <c r="E255" i="11"/>
  <c r="E95" i="11"/>
  <c r="E97" i="11"/>
  <c r="E127" i="11"/>
  <c r="E129" i="11"/>
  <c r="E26" i="11"/>
  <c r="E182" i="11"/>
  <c r="E45" i="11"/>
  <c r="E77" i="11"/>
  <c r="E212" i="11"/>
  <c r="E263" i="11"/>
  <c r="E186" i="11"/>
  <c r="E261" i="11"/>
  <c r="E13" i="11"/>
  <c r="E15" i="11"/>
  <c r="E17" i="11"/>
  <c r="E47" i="11"/>
  <c r="E55" i="11"/>
  <c r="E57" i="11"/>
  <c r="E63" i="11"/>
  <c r="E65" i="11"/>
  <c r="E81" i="11"/>
  <c r="E91" i="11"/>
  <c r="E93" i="11"/>
  <c r="E99" i="11"/>
  <c r="E101" i="11"/>
  <c r="E107" i="11"/>
  <c r="E109" i="11"/>
  <c r="E115" i="11"/>
  <c r="E117" i="11"/>
  <c r="E123" i="11"/>
  <c r="E125" i="11"/>
  <c r="E131" i="11"/>
  <c r="E133" i="11"/>
  <c r="E139" i="11"/>
  <c r="E141" i="11"/>
  <c r="E147" i="11"/>
  <c r="E190" i="11"/>
  <c r="E192" i="11"/>
  <c r="E198" i="11"/>
  <c r="E206" i="11"/>
  <c r="E216" i="11"/>
  <c r="E244" i="11"/>
  <c r="E39" i="11"/>
  <c r="E41" i="11"/>
  <c r="D50" i="11"/>
  <c r="E49" i="11"/>
  <c r="E155" i="11"/>
  <c r="E200" i="11"/>
  <c r="E220" i="11"/>
  <c r="E224" i="11"/>
  <c r="E229" i="11"/>
  <c r="E239" i="11"/>
  <c r="D250" i="11"/>
  <c r="E249" i="11"/>
  <c r="D30" i="11"/>
  <c r="E30" i="11"/>
  <c r="E21" i="11"/>
  <c r="E43" i="11"/>
  <c r="E180" i="11"/>
  <c r="E184" i="11"/>
  <c r="E202" i="11"/>
  <c r="E208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235" i="11"/>
  <c r="E251" i="11"/>
  <c r="D90" i="11"/>
  <c r="E89" i="11"/>
  <c r="E215" i="11"/>
  <c r="E237" i="11"/>
  <c r="E253" i="11"/>
  <c r="E188" i="11"/>
  <c r="E196" i="11"/>
  <c r="E204" i="11"/>
  <c r="E217" i="11"/>
  <c r="E243" i="11"/>
  <c r="E259" i="11"/>
  <c r="E24" i="11"/>
  <c r="E25" i="11"/>
  <c r="E12" i="11"/>
  <c r="E14" i="11"/>
  <c r="E16" i="11"/>
  <c r="E23" i="11"/>
  <c r="E18" i="11"/>
  <c r="E22" i="11"/>
  <c r="D20" i="11"/>
  <c r="E19" i="11"/>
  <c r="E40" i="11"/>
  <c r="E46" i="11"/>
  <c r="E54" i="11"/>
  <c r="E58" i="11"/>
  <c r="E62" i="11"/>
  <c r="E66" i="11"/>
  <c r="E70" i="11"/>
  <c r="E74" i="11"/>
  <c r="E78" i="11"/>
  <c r="E82" i="11"/>
  <c r="E86" i="11"/>
  <c r="E94" i="11"/>
  <c r="E98" i="11"/>
  <c r="E102" i="11"/>
  <c r="E193" i="11"/>
  <c r="E201" i="11"/>
  <c r="E209" i="11"/>
  <c r="D214" i="11"/>
  <c r="E213" i="11"/>
  <c r="E33" i="11"/>
  <c r="E34" i="11"/>
  <c r="E35" i="11"/>
  <c r="E36" i="11"/>
  <c r="E37" i="11"/>
  <c r="E38" i="11"/>
  <c r="E149" i="11"/>
  <c r="E152" i="11"/>
  <c r="E42" i="11"/>
  <c r="J11" i="11"/>
  <c r="E27" i="11"/>
  <c r="E44" i="11"/>
  <c r="E48" i="11"/>
  <c r="E52" i="11"/>
  <c r="E56" i="11"/>
  <c r="E60" i="11"/>
  <c r="E64" i="11"/>
  <c r="E68" i="11"/>
  <c r="E72" i="11"/>
  <c r="E76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6" i="11"/>
  <c r="D222" i="11"/>
  <c r="E221" i="11"/>
  <c r="E191" i="11"/>
  <c r="E199" i="11"/>
  <c r="E207" i="11"/>
  <c r="E225" i="11"/>
  <c r="E153" i="11"/>
  <c r="E157" i="11"/>
  <c r="E189" i="11"/>
  <c r="E197" i="11"/>
  <c r="E205" i="11"/>
  <c r="E260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7" i="11"/>
  <c r="E178" i="11"/>
  <c r="E179" i="11"/>
  <c r="E181" i="11"/>
  <c r="E183" i="11"/>
  <c r="E185" i="11"/>
  <c r="E187" i="11"/>
  <c r="E195" i="11"/>
  <c r="E203" i="11"/>
  <c r="E211" i="11"/>
  <c r="E252" i="11"/>
  <c r="E234" i="11"/>
  <c r="E242" i="11"/>
  <c r="E258" i="11"/>
  <c r="E218" i="11"/>
  <c r="E226" i="11"/>
  <c r="E228" i="11"/>
  <c r="E230" i="11"/>
  <c r="E232" i="11"/>
  <c r="E240" i="11"/>
  <c r="E248" i="11"/>
  <c r="E256" i="11"/>
  <c r="E264" i="11"/>
  <c r="E238" i="11"/>
  <c r="E246" i="11"/>
  <c r="E254" i="11"/>
  <c r="E262" i="11"/>
  <c r="A269" i="11"/>
  <c r="C284" i="14"/>
  <c r="A285" i="14"/>
  <c r="B284" i="14"/>
  <c r="D284" i="14"/>
  <c r="E222" i="11"/>
  <c r="E214" i="11"/>
  <c r="E90" i="11"/>
  <c r="E250" i="11"/>
  <c r="E50" i="11"/>
  <c r="E29" i="11"/>
  <c r="E20" i="11"/>
  <c r="A270" i="11"/>
  <c r="C269" i="11"/>
  <c r="C285" i="14"/>
  <c r="A286" i="14"/>
  <c r="B285" i="14"/>
  <c r="D285" i="14"/>
  <c r="C270" i="11"/>
  <c r="A271" i="11"/>
  <c r="C286" i="14"/>
  <c r="A287" i="14"/>
  <c r="B286" i="14"/>
  <c r="D286" i="14"/>
  <c r="F32" i="11"/>
  <c r="D32" i="11"/>
  <c r="I11" i="11"/>
  <c r="M10" i="11"/>
  <c r="C271" i="11"/>
  <c r="A272" i="11"/>
  <c r="B74" i="8"/>
  <c r="A74" i="8"/>
  <c r="C40" i="8"/>
  <c r="D40" i="8"/>
  <c r="C41" i="8"/>
  <c r="D41" i="8"/>
  <c r="C42" i="8"/>
  <c r="D42" i="8"/>
  <c r="C43" i="8"/>
  <c r="D43" i="8"/>
  <c r="C44" i="8"/>
  <c r="D44" i="8"/>
  <c r="C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C287" i="14"/>
  <c r="A288" i="14"/>
  <c r="B287" i="14"/>
  <c r="D287" i="14"/>
  <c r="D27" i="8"/>
  <c r="E32" i="11"/>
  <c r="E31" i="11"/>
  <c r="F80" i="11"/>
  <c r="D80" i="11"/>
  <c r="B75" i="8"/>
  <c r="C75" i="8"/>
  <c r="C272" i="11"/>
  <c r="A273" i="11"/>
  <c r="D45" i="8"/>
  <c r="E45" i="8"/>
  <c r="E71" i="8"/>
  <c r="E67" i="8"/>
  <c r="E63" i="8"/>
  <c r="E59" i="8"/>
  <c r="E55" i="8"/>
  <c r="E51" i="8"/>
  <c r="E47" i="8"/>
  <c r="E43" i="8"/>
  <c r="C74" i="8"/>
  <c r="E61" i="8"/>
  <c r="E68" i="8"/>
  <c r="E64" i="8"/>
  <c r="E60" i="8"/>
  <c r="E56" i="8"/>
  <c r="E52" i="8"/>
  <c r="E48" i="8"/>
  <c r="E40" i="8"/>
  <c r="E70" i="8"/>
  <c r="E66" i="8"/>
  <c r="E62" i="8"/>
  <c r="E58" i="8"/>
  <c r="E54" i="8"/>
  <c r="E50" i="8"/>
  <c r="E46" i="8"/>
  <c r="E42" i="8"/>
  <c r="E57" i="8"/>
  <c r="E39" i="8"/>
  <c r="E69" i="8"/>
  <c r="E53" i="8"/>
  <c r="E72" i="8"/>
  <c r="E41" i="8"/>
  <c r="E65" i="8"/>
  <c r="E49" i="8"/>
  <c r="D11" i="8"/>
  <c r="C288" i="14"/>
  <c r="A289" i="14"/>
  <c r="B288" i="14"/>
  <c r="D288" i="14"/>
  <c r="E44" i="8"/>
  <c r="E79" i="11"/>
  <c r="E80" i="11"/>
  <c r="F176" i="11"/>
  <c r="D176" i="11"/>
  <c r="B76" i="8"/>
  <c r="C76" i="8"/>
  <c r="A75" i="8"/>
  <c r="A274" i="11"/>
  <c r="C273" i="11"/>
  <c r="J79" i="8"/>
  <c r="I79" i="8"/>
  <c r="E36" i="8"/>
  <c r="E12" i="8"/>
  <c r="E14" i="8"/>
  <c r="E31" i="8"/>
  <c r="E35" i="8"/>
  <c r="J116" i="8"/>
  <c r="I116" i="8"/>
  <c r="E15" i="8"/>
  <c r="E23" i="8"/>
  <c r="E32" i="8"/>
  <c r="J26" i="8"/>
  <c r="I26" i="8"/>
  <c r="M10" i="8"/>
  <c r="J53" i="8"/>
  <c r="I53" i="8"/>
  <c r="J60" i="8"/>
  <c r="I60" i="8"/>
  <c r="J90" i="8"/>
  <c r="I90" i="8"/>
  <c r="E19" i="8"/>
  <c r="J34" i="8"/>
  <c r="I34" i="8"/>
  <c r="U10" i="8"/>
  <c r="J41" i="8"/>
  <c r="I41" i="8"/>
  <c r="AB10" i="8"/>
  <c r="J55" i="8"/>
  <c r="I55" i="8"/>
  <c r="J63" i="8"/>
  <c r="I63" i="8"/>
  <c r="J84" i="8"/>
  <c r="I84" i="8"/>
  <c r="J92" i="8"/>
  <c r="I92" i="8"/>
  <c r="J124" i="8"/>
  <c r="I124" i="8"/>
  <c r="E24" i="8"/>
  <c r="E27" i="8"/>
  <c r="J30" i="8"/>
  <c r="I30" i="8"/>
  <c r="Q10" i="8"/>
  <c r="J29" i="8"/>
  <c r="I29" i="8"/>
  <c r="P10" i="8"/>
  <c r="J71" i="8"/>
  <c r="I71" i="8"/>
  <c r="E29" i="8"/>
  <c r="J33" i="8"/>
  <c r="I33" i="8"/>
  <c r="T10" i="8"/>
  <c r="J47" i="8"/>
  <c r="I47" i="8"/>
  <c r="J68" i="8"/>
  <c r="I68" i="8"/>
  <c r="J74" i="8"/>
  <c r="I74" i="8"/>
  <c r="J85" i="8"/>
  <c r="I85" i="8"/>
  <c r="J95" i="8"/>
  <c r="I95" i="8"/>
  <c r="J130" i="8"/>
  <c r="I130" i="8"/>
  <c r="E33" i="8"/>
  <c r="J52" i="8"/>
  <c r="I52" i="8"/>
  <c r="J58" i="8"/>
  <c r="I58" i="8"/>
  <c r="J69" i="8"/>
  <c r="I69" i="8"/>
  <c r="J76" i="8"/>
  <c r="I76" i="8"/>
  <c r="J87" i="8"/>
  <c r="I87" i="8"/>
  <c r="J98" i="8"/>
  <c r="I98" i="8"/>
  <c r="J17" i="8"/>
  <c r="I17" i="8"/>
  <c r="E37" i="8"/>
  <c r="E20" i="8"/>
  <c r="J22" i="8"/>
  <c r="I22" i="8"/>
  <c r="M9" i="8"/>
  <c r="J12" i="8"/>
  <c r="I12" i="8"/>
  <c r="J14" i="8"/>
  <c r="I14" i="8"/>
  <c r="E16" i="8"/>
  <c r="J18" i="8"/>
  <c r="I18" i="8"/>
  <c r="E21" i="8"/>
  <c r="J25" i="8"/>
  <c r="I25" i="8"/>
  <c r="J112" i="8"/>
  <c r="I112" i="8"/>
  <c r="E11" i="8"/>
  <c r="E13" i="8"/>
  <c r="J24" i="8"/>
  <c r="I24" i="8"/>
  <c r="J20" i="8"/>
  <c r="I20" i="8"/>
  <c r="J16" i="8"/>
  <c r="I16" i="8"/>
  <c r="J128" i="8"/>
  <c r="I128" i="8"/>
  <c r="J114" i="8"/>
  <c r="I114" i="8"/>
  <c r="J100" i="8"/>
  <c r="I100" i="8"/>
  <c r="J96" i="8"/>
  <c r="I96" i="8"/>
  <c r="J91" i="8"/>
  <c r="I91" i="8"/>
  <c r="J88" i="8"/>
  <c r="I88" i="8"/>
  <c r="J83" i="8"/>
  <c r="I83" i="8"/>
  <c r="J80" i="8"/>
  <c r="I80" i="8"/>
  <c r="J75" i="8"/>
  <c r="I75" i="8"/>
  <c r="J72" i="8"/>
  <c r="I72" i="8"/>
  <c r="J67" i="8"/>
  <c r="I67" i="8"/>
  <c r="J64" i="8"/>
  <c r="I64" i="8"/>
  <c r="J59" i="8"/>
  <c r="I59" i="8"/>
  <c r="J56" i="8"/>
  <c r="I56" i="8"/>
  <c r="J51" i="8"/>
  <c r="I51" i="8"/>
  <c r="J48" i="8"/>
  <c r="I48" i="8"/>
  <c r="J45" i="8"/>
  <c r="I45" i="8"/>
  <c r="J42" i="8"/>
  <c r="I42" i="8"/>
  <c r="J39" i="8"/>
  <c r="I39" i="8"/>
  <c r="Z10" i="8"/>
  <c r="J35" i="8"/>
  <c r="I35" i="8"/>
  <c r="V10" i="8"/>
  <c r="J31" i="8"/>
  <c r="I31" i="8"/>
  <c r="R10" i="8"/>
  <c r="J27" i="8"/>
  <c r="I27" i="8"/>
  <c r="N10" i="8"/>
  <c r="J23" i="8"/>
  <c r="I23" i="8"/>
  <c r="J19" i="8"/>
  <c r="I19" i="8"/>
  <c r="E17" i="8"/>
  <c r="J15" i="8"/>
  <c r="I15" i="8"/>
  <c r="J13" i="8"/>
  <c r="I13" i="8"/>
  <c r="J11" i="8"/>
  <c r="I11" i="8"/>
  <c r="J21" i="8"/>
  <c r="I21" i="8"/>
  <c r="E25" i="8"/>
  <c r="J37" i="8"/>
  <c r="I37" i="8"/>
  <c r="X10" i="8"/>
  <c r="J38" i="8"/>
  <c r="I38" i="8"/>
  <c r="Y10" i="8"/>
  <c r="J50" i="8"/>
  <c r="I50" i="8"/>
  <c r="J61" i="8"/>
  <c r="I61" i="8"/>
  <c r="J66" i="8"/>
  <c r="I66" i="8"/>
  <c r="J77" i="8"/>
  <c r="I77" i="8"/>
  <c r="J82" i="8"/>
  <c r="I82" i="8"/>
  <c r="J93" i="8"/>
  <c r="I93" i="8"/>
  <c r="J106" i="8"/>
  <c r="I106" i="8"/>
  <c r="J120" i="8"/>
  <c r="I120" i="8"/>
  <c r="E22" i="8"/>
  <c r="E26" i="8"/>
  <c r="J129" i="8"/>
  <c r="I129" i="8"/>
  <c r="J127" i="8"/>
  <c r="I127" i="8"/>
  <c r="J125" i="8"/>
  <c r="I125" i="8"/>
  <c r="J123" i="8"/>
  <c r="I123" i="8"/>
  <c r="J121" i="8"/>
  <c r="I121" i="8"/>
  <c r="J119" i="8"/>
  <c r="I119" i="8"/>
  <c r="J117" i="8"/>
  <c r="I117" i="8"/>
  <c r="J115" i="8"/>
  <c r="I115" i="8"/>
  <c r="J113" i="8"/>
  <c r="I113" i="8"/>
  <c r="J111" i="8"/>
  <c r="I111" i="8"/>
  <c r="J109" i="8"/>
  <c r="I109" i="8"/>
  <c r="J107" i="8"/>
  <c r="I107" i="8"/>
  <c r="J105" i="8"/>
  <c r="I105" i="8"/>
  <c r="J103" i="8"/>
  <c r="I103" i="8"/>
  <c r="J101" i="8"/>
  <c r="I101" i="8"/>
  <c r="J99" i="8"/>
  <c r="I99" i="8"/>
  <c r="J97" i="8"/>
  <c r="I97" i="8"/>
  <c r="J126" i="8"/>
  <c r="I126" i="8"/>
  <c r="J118" i="8"/>
  <c r="I118" i="8"/>
  <c r="J110" i="8"/>
  <c r="I110" i="8"/>
  <c r="J102" i="8"/>
  <c r="I102" i="8"/>
  <c r="J44" i="8"/>
  <c r="I44" i="8"/>
  <c r="J40" i="8"/>
  <c r="I40" i="8"/>
  <c r="AA10" i="8"/>
  <c r="J28" i="8"/>
  <c r="I28" i="8"/>
  <c r="O10" i="8"/>
  <c r="E30" i="8"/>
  <c r="J32" i="8"/>
  <c r="I32" i="8"/>
  <c r="S10" i="8"/>
  <c r="E34" i="8"/>
  <c r="J36" i="8"/>
  <c r="I36" i="8"/>
  <c r="W10" i="8"/>
  <c r="J43" i="8"/>
  <c r="I43" i="8"/>
  <c r="J46" i="8"/>
  <c r="I46" i="8"/>
  <c r="J49" i="8"/>
  <c r="I49" i="8"/>
  <c r="J54" i="8"/>
  <c r="I54" i="8"/>
  <c r="J57" i="8"/>
  <c r="I57" i="8"/>
  <c r="J62" i="8"/>
  <c r="I62" i="8"/>
  <c r="J65" i="8"/>
  <c r="I65" i="8"/>
  <c r="J70" i="8"/>
  <c r="I70" i="8"/>
  <c r="J73" i="8"/>
  <c r="I73" i="8"/>
  <c r="J78" i="8"/>
  <c r="I78" i="8"/>
  <c r="J81" i="8"/>
  <c r="I81" i="8"/>
  <c r="J86" i="8"/>
  <c r="I86" i="8"/>
  <c r="J89" i="8"/>
  <c r="I89" i="8"/>
  <c r="J94" i="8"/>
  <c r="I94" i="8"/>
  <c r="J104" i="8"/>
  <c r="I104" i="8"/>
  <c r="J108" i="8"/>
  <c r="I108" i="8"/>
  <c r="J122" i="8"/>
  <c r="I122" i="8"/>
  <c r="C289" i="14"/>
  <c r="A290" i="14"/>
  <c r="B289" i="14"/>
  <c r="D289" i="14"/>
  <c r="E176" i="11"/>
  <c r="E175" i="11"/>
  <c r="B77" i="8"/>
  <c r="A76" i="8"/>
  <c r="AB13" i="8"/>
  <c r="V14" i="8"/>
  <c r="N16" i="8"/>
  <c r="AA12" i="8"/>
  <c r="Q14" i="8"/>
  <c r="Q13" i="8"/>
  <c r="Q12" i="8"/>
  <c r="Q11" i="8"/>
  <c r="O11" i="8"/>
  <c r="Q16" i="8"/>
  <c r="Z14" i="8"/>
  <c r="R15" i="8"/>
  <c r="Z15" i="8"/>
  <c r="R16" i="8"/>
  <c r="AA15" i="8"/>
  <c r="P13" i="8"/>
  <c r="N9" i="8"/>
  <c r="V9" i="8"/>
  <c r="S11" i="8"/>
  <c r="S12" i="8"/>
  <c r="S13" i="8"/>
  <c r="S14" i="8"/>
  <c r="S9" i="8"/>
  <c r="U9" i="8"/>
  <c r="T9" i="8"/>
  <c r="U16" i="8"/>
  <c r="W12" i="8"/>
  <c r="Z12" i="8"/>
  <c r="R12" i="8"/>
  <c r="W15" i="8"/>
  <c r="AB12" i="8"/>
  <c r="Y14" i="8"/>
  <c r="T15" i="8"/>
  <c r="M15" i="8"/>
  <c r="P9" i="8"/>
  <c r="Z9" i="8"/>
  <c r="V11" i="8"/>
  <c r="V12" i="8"/>
  <c r="V13" i="8"/>
  <c r="W14" i="8"/>
  <c r="W9" i="8"/>
  <c r="S15" i="8"/>
  <c r="Y9" i="8"/>
  <c r="U14" i="8"/>
  <c r="M12" i="8"/>
  <c r="R14" i="8"/>
  <c r="R11" i="8"/>
  <c r="O16" i="8"/>
  <c r="Z11" i="8"/>
  <c r="M14" i="8"/>
  <c r="M16" i="8"/>
  <c r="N11" i="8"/>
  <c r="T14" i="8"/>
  <c r="AB15" i="8"/>
  <c r="U12" i="8"/>
  <c r="Y13" i="8"/>
  <c r="V15" i="8"/>
  <c r="P12" i="8"/>
  <c r="M11" i="8"/>
  <c r="AA13" i="8"/>
  <c r="AB9" i="8"/>
  <c r="Z13" i="8"/>
  <c r="X13" i="8"/>
  <c r="O14" i="8"/>
  <c r="O12" i="8"/>
  <c r="R13" i="8"/>
  <c r="AB11" i="8"/>
  <c r="AB14" i="8"/>
  <c r="T16" i="8"/>
  <c r="O15" i="8"/>
  <c r="Y11" i="8"/>
  <c r="Q15" i="8"/>
  <c r="N15" i="8"/>
  <c r="P14" i="8"/>
  <c r="R9" i="8"/>
  <c r="AA11" i="8"/>
  <c r="U15" i="8"/>
  <c r="AA9" i="8"/>
  <c r="Q9" i="8"/>
  <c r="W11" i="8"/>
  <c r="AA14" i="8"/>
  <c r="T13" i="8"/>
  <c r="T12" i="8"/>
  <c r="T11" i="8"/>
  <c r="Y15" i="8"/>
  <c r="X14" i="8"/>
  <c r="P15" i="8"/>
  <c r="X15" i="8"/>
  <c r="P16" i="8"/>
  <c r="U13" i="8"/>
  <c r="U11" i="8"/>
  <c r="X9" i="8"/>
  <c r="P11" i="8"/>
  <c r="N12" i="8"/>
  <c r="N13" i="8"/>
  <c r="N14" i="8"/>
  <c r="S16" i="8"/>
  <c r="O9" i="8"/>
  <c r="O13" i="8"/>
  <c r="M13" i="8"/>
  <c r="W13" i="8"/>
  <c r="X11" i="8"/>
  <c r="C274" i="11"/>
  <c r="A275" i="11"/>
  <c r="C77" i="8"/>
  <c r="E18" i="8"/>
  <c r="E28" i="8"/>
  <c r="E38" i="8"/>
  <c r="Y12" i="8"/>
  <c r="X12" i="8"/>
  <c r="B41" i="5"/>
  <c r="B42" i="5"/>
  <c r="C290" i="14"/>
  <c r="A291" i="14"/>
  <c r="B290" i="14"/>
  <c r="D290" i="14"/>
  <c r="B78" i="8"/>
  <c r="C78" i="8"/>
  <c r="A77" i="8"/>
  <c r="C275" i="11"/>
  <c r="A276" i="11"/>
  <c r="B7" i="8"/>
  <c r="C41" i="5"/>
  <c r="C42" i="5"/>
  <c r="B43" i="5"/>
  <c r="C11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D40" i="5"/>
  <c r="C12" i="5"/>
  <c r="C291" i="14"/>
  <c r="A292" i="14"/>
  <c r="B291" i="14"/>
  <c r="D291" i="14"/>
  <c r="B79" i="8"/>
  <c r="C79" i="8"/>
  <c r="A78" i="8"/>
  <c r="C276" i="11"/>
  <c r="A277" i="11"/>
  <c r="J13" i="5"/>
  <c r="I13" i="5"/>
  <c r="J17" i="5"/>
  <c r="J21" i="5"/>
  <c r="I21" i="5"/>
  <c r="J25" i="5"/>
  <c r="I25" i="5"/>
  <c r="J29" i="5"/>
  <c r="I29" i="5"/>
  <c r="J33" i="5"/>
  <c r="J37" i="5"/>
  <c r="I37" i="5"/>
  <c r="J41" i="5"/>
  <c r="I41" i="5"/>
  <c r="J45" i="5"/>
  <c r="I45" i="5"/>
  <c r="J49" i="5"/>
  <c r="I49" i="5"/>
  <c r="J53" i="5"/>
  <c r="I53" i="5"/>
  <c r="J57" i="5"/>
  <c r="I57" i="5"/>
  <c r="J61" i="5"/>
  <c r="I61" i="5"/>
  <c r="J65" i="5"/>
  <c r="J69" i="5"/>
  <c r="I69" i="5"/>
  <c r="J73" i="5"/>
  <c r="I73" i="5"/>
  <c r="J77" i="5"/>
  <c r="I77" i="5"/>
  <c r="J81" i="5"/>
  <c r="I81" i="5"/>
  <c r="J85" i="5"/>
  <c r="I85" i="5"/>
  <c r="J89" i="5"/>
  <c r="I89" i="5"/>
  <c r="J14" i="5"/>
  <c r="J19" i="5"/>
  <c r="I19" i="5"/>
  <c r="J24" i="5"/>
  <c r="I24" i="5"/>
  <c r="J30" i="5"/>
  <c r="I30" i="5"/>
  <c r="J35" i="5"/>
  <c r="J40" i="5"/>
  <c r="I40" i="5"/>
  <c r="J46" i="5"/>
  <c r="I46" i="5"/>
  <c r="J51" i="5"/>
  <c r="I51" i="5"/>
  <c r="J56" i="5"/>
  <c r="J62" i="5"/>
  <c r="I62" i="5"/>
  <c r="J67" i="5"/>
  <c r="I67" i="5"/>
  <c r="J72" i="5"/>
  <c r="I72" i="5"/>
  <c r="J78" i="5"/>
  <c r="J83" i="5"/>
  <c r="I83" i="5"/>
  <c r="J88" i="5"/>
  <c r="J15" i="5"/>
  <c r="I15" i="5"/>
  <c r="J20" i="5"/>
  <c r="I20" i="5"/>
  <c r="J26" i="5"/>
  <c r="I26" i="5"/>
  <c r="J31" i="5"/>
  <c r="I31" i="5"/>
  <c r="J36" i="5"/>
  <c r="I36" i="5"/>
  <c r="J42" i="5"/>
  <c r="I42" i="5"/>
  <c r="J47" i="5"/>
  <c r="I47" i="5"/>
  <c r="J52" i="5"/>
  <c r="I52" i="5"/>
  <c r="J58" i="5"/>
  <c r="I58" i="5"/>
  <c r="J63" i="5"/>
  <c r="J68" i="5"/>
  <c r="I68" i="5"/>
  <c r="J74" i="5"/>
  <c r="I74" i="5"/>
  <c r="J79" i="5"/>
  <c r="I79" i="5"/>
  <c r="J84" i="5"/>
  <c r="I84" i="5"/>
  <c r="J16" i="5"/>
  <c r="I16" i="5"/>
  <c r="J27" i="5"/>
  <c r="I27" i="5"/>
  <c r="J38" i="5"/>
  <c r="I38" i="5"/>
  <c r="J48" i="5"/>
  <c r="I48" i="5"/>
  <c r="J59" i="5"/>
  <c r="I59" i="5"/>
  <c r="J70" i="5"/>
  <c r="I70" i="5"/>
  <c r="J80" i="5"/>
  <c r="I80" i="5"/>
  <c r="J18" i="5"/>
  <c r="I18" i="5"/>
  <c r="J28" i="5"/>
  <c r="I28" i="5"/>
  <c r="J39" i="5"/>
  <c r="I39" i="5"/>
  <c r="J50" i="5"/>
  <c r="I50" i="5"/>
  <c r="J60" i="5"/>
  <c r="I60" i="5"/>
  <c r="J71" i="5"/>
  <c r="I71" i="5"/>
  <c r="J82" i="5"/>
  <c r="I82" i="5"/>
  <c r="J22" i="5"/>
  <c r="I22" i="5"/>
  <c r="J32" i="5"/>
  <c r="I32" i="5"/>
  <c r="J43" i="5"/>
  <c r="I43" i="5"/>
  <c r="J54" i="5"/>
  <c r="I54" i="5"/>
  <c r="J64" i="5"/>
  <c r="I64" i="5"/>
  <c r="J75" i="5"/>
  <c r="I75" i="5"/>
  <c r="J86" i="5"/>
  <c r="J12" i="5"/>
  <c r="I12" i="5"/>
  <c r="J23" i="5"/>
  <c r="I23" i="5"/>
  <c r="J34" i="5"/>
  <c r="I34" i="5"/>
  <c r="J44" i="5"/>
  <c r="I44" i="5"/>
  <c r="J55" i="5"/>
  <c r="I55" i="5"/>
  <c r="J66" i="5"/>
  <c r="I66" i="5"/>
  <c r="J76" i="5"/>
  <c r="I76" i="5"/>
  <c r="J87" i="5"/>
  <c r="I87" i="5"/>
  <c r="J11" i="5"/>
  <c r="I11" i="5"/>
  <c r="D12" i="5"/>
  <c r="D37" i="5"/>
  <c r="D33" i="5"/>
  <c r="D29" i="5"/>
  <c r="D25" i="5"/>
  <c r="D21" i="5"/>
  <c r="D17" i="5"/>
  <c r="D13" i="5"/>
  <c r="D36" i="5"/>
  <c r="D32" i="5"/>
  <c r="D28" i="5"/>
  <c r="D24" i="5"/>
  <c r="D20" i="5"/>
  <c r="D16" i="5"/>
  <c r="D39" i="5"/>
  <c r="E39" i="5"/>
  <c r="D35" i="5"/>
  <c r="D31" i="5"/>
  <c r="D27" i="5"/>
  <c r="D23" i="5"/>
  <c r="D19" i="5"/>
  <c r="D15" i="5"/>
  <c r="D38" i="5"/>
  <c r="D34" i="5"/>
  <c r="D30" i="5"/>
  <c r="D26" i="5"/>
  <c r="D22" i="5"/>
  <c r="D18" i="5"/>
  <c r="D14" i="5"/>
  <c r="C43" i="5"/>
  <c r="B44" i="5"/>
  <c r="C292" i="14"/>
  <c r="A293" i="14"/>
  <c r="B292" i="14"/>
  <c r="D292" i="14"/>
  <c r="B80" i="8"/>
  <c r="A79" i="8"/>
  <c r="A278" i="11"/>
  <c r="C277" i="11"/>
  <c r="I63" i="5"/>
  <c r="Q13" i="5"/>
  <c r="I78" i="5"/>
  <c r="P14" i="5"/>
  <c r="I56" i="5"/>
  <c r="Z12" i="5"/>
  <c r="I35" i="5"/>
  <c r="U11" i="5"/>
  <c r="I14" i="5"/>
  <c r="P10" i="5"/>
  <c r="I65" i="5"/>
  <c r="S13" i="5"/>
  <c r="I33" i="5"/>
  <c r="S11" i="5"/>
  <c r="I17" i="5"/>
  <c r="S10" i="5"/>
  <c r="I86" i="5"/>
  <c r="X14" i="5"/>
  <c r="E38" i="5"/>
  <c r="I88" i="5"/>
  <c r="Z14" i="5"/>
  <c r="C80" i="8"/>
  <c r="Y13" i="5"/>
  <c r="X13" i="5"/>
  <c r="N14" i="5"/>
  <c r="X10" i="5"/>
  <c r="T14" i="5"/>
  <c r="Y11" i="5"/>
  <c r="M11" i="5"/>
  <c r="AB12" i="5"/>
  <c r="Q10" i="5"/>
  <c r="U14" i="5"/>
  <c r="Z11" i="5"/>
  <c r="W14" i="5"/>
  <c r="W13" i="5"/>
  <c r="W12" i="5"/>
  <c r="W10" i="5"/>
  <c r="Y10" i="5"/>
  <c r="X12" i="5"/>
  <c r="N11" i="5"/>
  <c r="R10" i="5"/>
  <c r="AB13" i="5"/>
  <c r="Q11" i="5"/>
  <c r="S12" i="5"/>
  <c r="N10" i="5"/>
  <c r="M10" i="5"/>
  <c r="Y14" i="5"/>
  <c r="N12" i="5"/>
  <c r="M14" i="5"/>
  <c r="R11" i="5"/>
  <c r="T12" i="5"/>
  <c r="R14" i="5"/>
  <c r="X11" i="5"/>
  <c r="V14" i="5"/>
  <c r="AB11" i="5"/>
  <c r="V10" i="5"/>
  <c r="U13" i="5"/>
  <c r="P12" i="5"/>
  <c r="Z10" i="5"/>
  <c r="AA14" i="5"/>
  <c r="AA13" i="5"/>
  <c r="AA12" i="5"/>
  <c r="AA11" i="5"/>
  <c r="AA10" i="5"/>
  <c r="T11" i="5"/>
  <c r="R13" i="5"/>
  <c r="Q14" i="5"/>
  <c r="V11" i="5"/>
  <c r="P13" i="5"/>
  <c r="U10" i="5"/>
  <c r="W11" i="5"/>
  <c r="T13" i="5"/>
  <c r="M13" i="5"/>
  <c r="V12" i="5"/>
  <c r="S14" i="5"/>
  <c r="Y12" i="5"/>
  <c r="M12" i="5"/>
  <c r="N13" i="5"/>
  <c r="T10" i="5"/>
  <c r="R12" i="5"/>
  <c r="V13" i="5"/>
  <c r="Q12" i="5"/>
  <c r="AB10" i="5"/>
  <c r="Z13" i="5"/>
  <c r="U12" i="5"/>
  <c r="P11" i="5"/>
  <c r="O14" i="5"/>
  <c r="O13" i="5"/>
  <c r="O12" i="5"/>
  <c r="O11" i="5"/>
  <c r="O10" i="5"/>
  <c r="E29" i="5"/>
  <c r="E33" i="5"/>
  <c r="E28" i="5"/>
  <c r="E31" i="5"/>
  <c r="E13" i="5"/>
  <c r="E14" i="5"/>
  <c r="E15" i="5"/>
  <c r="E26" i="5"/>
  <c r="E34" i="5"/>
  <c r="E21" i="5"/>
  <c r="E12" i="5"/>
  <c r="E18" i="5"/>
  <c r="E24" i="5"/>
  <c r="E22" i="5"/>
  <c r="E30" i="5"/>
  <c r="E19" i="5"/>
  <c r="E35" i="5"/>
  <c r="E16" i="5"/>
  <c r="E36" i="5"/>
  <c r="E17" i="5"/>
  <c r="E32" i="5"/>
  <c r="E25" i="5"/>
  <c r="E27" i="5"/>
  <c r="E37" i="5"/>
  <c r="E23" i="5"/>
  <c r="E20" i="5"/>
  <c r="C44" i="5"/>
  <c r="B45" i="5"/>
  <c r="C293" i="14"/>
  <c r="A294" i="14"/>
  <c r="B293" i="14"/>
  <c r="D293" i="14"/>
  <c r="A80" i="8"/>
  <c r="B81" i="8"/>
  <c r="C278" i="11"/>
  <c r="A279" i="11"/>
  <c r="J139" i="8"/>
  <c r="I139" i="8"/>
  <c r="J131" i="8"/>
  <c r="I131" i="8"/>
  <c r="J142" i="8"/>
  <c r="I142" i="8"/>
  <c r="J138" i="8"/>
  <c r="I138" i="8"/>
  <c r="J145" i="8"/>
  <c r="I145" i="8"/>
  <c r="J137" i="8"/>
  <c r="I137" i="8"/>
  <c r="J134" i="8"/>
  <c r="I134" i="8"/>
  <c r="J136" i="8"/>
  <c r="I136" i="8"/>
  <c r="J141" i="8"/>
  <c r="I141" i="8"/>
  <c r="J143" i="8"/>
  <c r="I143" i="8"/>
  <c r="J135" i="8"/>
  <c r="I135" i="8"/>
  <c r="J144" i="8"/>
  <c r="I144" i="8"/>
  <c r="J132" i="8"/>
  <c r="I132" i="8"/>
  <c r="J133" i="8"/>
  <c r="I133" i="8"/>
  <c r="J140" i="8"/>
  <c r="I140" i="8"/>
  <c r="B8" i="5"/>
  <c r="B46" i="5"/>
  <c r="C45" i="5"/>
  <c r="C294" i="14"/>
  <c r="A295" i="14"/>
  <c r="B294" i="14"/>
  <c r="D294" i="14"/>
  <c r="A81" i="8"/>
  <c r="B82" i="8"/>
  <c r="C81" i="8"/>
  <c r="C279" i="11"/>
  <c r="A280" i="11"/>
  <c r="B47" i="5"/>
  <c r="C46" i="5"/>
  <c r="C295" i="14"/>
  <c r="A296" i="14"/>
  <c r="B295" i="14"/>
  <c r="D295" i="14"/>
  <c r="B83" i="8"/>
  <c r="C82" i="8"/>
  <c r="A82" i="8"/>
  <c r="F82" i="8"/>
  <c r="C280" i="11"/>
  <c r="A281" i="11"/>
  <c r="J258" i="8"/>
  <c r="I258" i="8"/>
  <c r="J265" i="8"/>
  <c r="J262" i="8"/>
  <c r="J264" i="8"/>
  <c r="J178" i="8"/>
  <c r="I178" i="8"/>
  <c r="J226" i="8"/>
  <c r="I226" i="8"/>
  <c r="J251" i="8"/>
  <c r="I251" i="8"/>
  <c r="J219" i="8"/>
  <c r="I219" i="8"/>
  <c r="J187" i="8"/>
  <c r="I187" i="8"/>
  <c r="J155" i="8"/>
  <c r="I155" i="8"/>
  <c r="J238" i="8"/>
  <c r="I238" i="8"/>
  <c r="J154" i="8"/>
  <c r="I154" i="8"/>
  <c r="J173" i="8"/>
  <c r="I173" i="8"/>
  <c r="J220" i="8"/>
  <c r="I220" i="8"/>
  <c r="J156" i="8"/>
  <c r="I156" i="8"/>
  <c r="J241" i="8"/>
  <c r="I241" i="8"/>
  <c r="J209" i="8"/>
  <c r="I209" i="8"/>
  <c r="J177" i="8"/>
  <c r="I177" i="8"/>
  <c r="J166" i="8"/>
  <c r="I166" i="8"/>
  <c r="J250" i="8"/>
  <c r="I250" i="8"/>
  <c r="J192" i="8"/>
  <c r="I192" i="8"/>
  <c r="J237" i="8"/>
  <c r="I237" i="8"/>
  <c r="J242" i="8"/>
  <c r="I242" i="8"/>
  <c r="J180" i="8"/>
  <c r="I180" i="8"/>
  <c r="J176" i="8"/>
  <c r="I176" i="8"/>
  <c r="J231" i="8"/>
  <c r="I231" i="8"/>
  <c r="J199" i="8"/>
  <c r="I199" i="8"/>
  <c r="J167" i="8"/>
  <c r="I167" i="8"/>
  <c r="J158" i="8"/>
  <c r="I158" i="8"/>
  <c r="J253" i="8"/>
  <c r="I253" i="8"/>
  <c r="J157" i="8"/>
  <c r="I157" i="8"/>
  <c r="J148" i="8"/>
  <c r="I148" i="8"/>
  <c r="J197" i="8"/>
  <c r="I197" i="8"/>
  <c r="J249" i="8"/>
  <c r="I249" i="8"/>
  <c r="J185" i="8"/>
  <c r="I185" i="8"/>
  <c r="J204" i="8"/>
  <c r="I204" i="8"/>
  <c r="J165" i="8"/>
  <c r="I165" i="8"/>
  <c r="J152" i="8"/>
  <c r="I152" i="8"/>
  <c r="J175" i="8"/>
  <c r="I175" i="8"/>
  <c r="J260" i="8"/>
  <c r="I260" i="8"/>
  <c r="J234" i="8"/>
  <c r="I234" i="8"/>
  <c r="J164" i="8"/>
  <c r="I164" i="8"/>
  <c r="J243" i="8"/>
  <c r="I243" i="8"/>
  <c r="J211" i="8"/>
  <c r="I211" i="8"/>
  <c r="J179" i="8"/>
  <c r="I179" i="8"/>
  <c r="J147" i="8"/>
  <c r="I147" i="8"/>
  <c r="J206" i="8"/>
  <c r="I206" i="8"/>
  <c r="J200" i="8"/>
  <c r="I200" i="8"/>
  <c r="J245" i="8"/>
  <c r="I245" i="8"/>
  <c r="J149" i="8"/>
  <c r="I149" i="8"/>
  <c r="J184" i="8"/>
  <c r="I184" i="8"/>
  <c r="J162" i="8"/>
  <c r="I162" i="8"/>
  <c r="J233" i="8"/>
  <c r="I233" i="8"/>
  <c r="J201" i="8"/>
  <c r="I201" i="8"/>
  <c r="J169" i="8"/>
  <c r="I169" i="8"/>
  <c r="J248" i="8"/>
  <c r="I248" i="8"/>
  <c r="J213" i="8"/>
  <c r="I213" i="8"/>
  <c r="J214" i="8"/>
  <c r="I214" i="8"/>
  <c r="J196" i="8"/>
  <c r="I196" i="8"/>
  <c r="J244" i="8"/>
  <c r="I244" i="8"/>
  <c r="J255" i="8"/>
  <c r="I255" i="8"/>
  <c r="J223" i="8"/>
  <c r="I223" i="8"/>
  <c r="J191" i="8"/>
  <c r="I191" i="8"/>
  <c r="J159" i="8"/>
  <c r="I159" i="8"/>
  <c r="J254" i="8"/>
  <c r="I254" i="8"/>
  <c r="J218" i="8"/>
  <c r="I218" i="8"/>
  <c r="J229" i="8"/>
  <c r="I229" i="8"/>
  <c r="J232" i="8"/>
  <c r="I232" i="8"/>
  <c r="J195" i="8"/>
  <c r="I195" i="8"/>
  <c r="J160" i="8"/>
  <c r="I160" i="8"/>
  <c r="J153" i="8"/>
  <c r="I153" i="8"/>
  <c r="J228" i="8"/>
  <c r="I228" i="8"/>
  <c r="J186" i="8"/>
  <c r="I186" i="8"/>
  <c r="J239" i="8"/>
  <c r="I239" i="8"/>
  <c r="J182" i="8"/>
  <c r="I182" i="8"/>
  <c r="J263" i="8"/>
  <c r="J188" i="8"/>
  <c r="I188" i="8"/>
  <c r="J170" i="8"/>
  <c r="I170" i="8"/>
  <c r="J235" i="8"/>
  <c r="I235" i="8"/>
  <c r="J203" i="8"/>
  <c r="I203" i="8"/>
  <c r="J171" i="8"/>
  <c r="I171" i="8"/>
  <c r="J174" i="8"/>
  <c r="I174" i="8"/>
  <c r="J236" i="8"/>
  <c r="I236" i="8"/>
  <c r="J221" i="8"/>
  <c r="I221" i="8"/>
  <c r="J256" i="8"/>
  <c r="I256" i="8"/>
  <c r="J240" i="8"/>
  <c r="I240" i="8"/>
  <c r="J257" i="8"/>
  <c r="I257" i="8"/>
  <c r="J225" i="8"/>
  <c r="I225" i="8"/>
  <c r="J193" i="8"/>
  <c r="I193" i="8"/>
  <c r="J161" i="8"/>
  <c r="I161" i="8"/>
  <c r="J230" i="8"/>
  <c r="I230" i="8"/>
  <c r="J168" i="8"/>
  <c r="I168" i="8"/>
  <c r="J172" i="8"/>
  <c r="I172" i="8"/>
  <c r="J202" i="8"/>
  <c r="I202" i="8"/>
  <c r="J189" i="8"/>
  <c r="I189" i="8"/>
  <c r="J150" i="8"/>
  <c r="I150" i="8"/>
  <c r="J252" i="8"/>
  <c r="I252" i="8"/>
  <c r="J146" i="8"/>
  <c r="I146" i="8"/>
  <c r="J247" i="8"/>
  <c r="I247" i="8"/>
  <c r="J215" i="8"/>
  <c r="I215" i="8"/>
  <c r="J183" i="8"/>
  <c r="I183" i="8"/>
  <c r="J151" i="8"/>
  <c r="I151" i="8"/>
  <c r="J222" i="8"/>
  <c r="I222" i="8"/>
  <c r="J205" i="8"/>
  <c r="I205" i="8"/>
  <c r="J246" i="8"/>
  <c r="I246" i="8"/>
  <c r="J261" i="8"/>
  <c r="I261" i="8"/>
  <c r="J224" i="8"/>
  <c r="I224" i="8"/>
  <c r="J208" i="8"/>
  <c r="I208" i="8"/>
  <c r="J227" i="8"/>
  <c r="I227" i="8"/>
  <c r="J163" i="8"/>
  <c r="I163" i="8"/>
  <c r="J212" i="8"/>
  <c r="I212" i="8"/>
  <c r="J210" i="8"/>
  <c r="I210" i="8"/>
  <c r="J217" i="8"/>
  <c r="I217" i="8"/>
  <c r="J198" i="8"/>
  <c r="I198" i="8"/>
  <c r="J194" i="8"/>
  <c r="I194" i="8"/>
  <c r="J216" i="8"/>
  <c r="I216" i="8"/>
  <c r="J207" i="8"/>
  <c r="I207" i="8"/>
  <c r="J190" i="8"/>
  <c r="I190" i="8"/>
  <c r="J181" i="8"/>
  <c r="I181" i="8"/>
  <c r="J259" i="8"/>
  <c r="I259" i="8"/>
  <c r="B48" i="5"/>
  <c r="C48" i="5"/>
  <c r="C47" i="5"/>
  <c r="J258" i="5"/>
  <c r="D41" i="5"/>
  <c r="D42" i="5"/>
  <c r="C296" i="14"/>
  <c r="A297" i="14"/>
  <c r="B296" i="14"/>
  <c r="D296" i="14"/>
  <c r="B84" i="8"/>
  <c r="C83" i="8"/>
  <c r="A83" i="8"/>
  <c r="F83" i="8"/>
  <c r="J250" i="5"/>
  <c r="J131" i="5"/>
  <c r="J225" i="5"/>
  <c r="J109" i="5"/>
  <c r="J123" i="5"/>
  <c r="J191" i="5"/>
  <c r="J237" i="5"/>
  <c r="J148" i="5"/>
  <c r="J94" i="5"/>
  <c r="J227" i="5"/>
  <c r="J240" i="5"/>
  <c r="J177" i="5"/>
  <c r="J200" i="5"/>
  <c r="J179" i="5"/>
  <c r="J99" i="5"/>
  <c r="J244" i="5"/>
  <c r="J251" i="5"/>
  <c r="J243" i="5"/>
  <c r="J235" i="5"/>
  <c r="J154" i="5"/>
  <c r="J164" i="5"/>
  <c r="J146" i="5"/>
  <c r="J233" i="5"/>
  <c r="J241" i="5"/>
  <c r="J139" i="5"/>
  <c r="J135" i="5"/>
  <c r="J92" i="5"/>
  <c r="J129" i="5"/>
  <c r="J115" i="5"/>
  <c r="J149" i="5"/>
  <c r="J167" i="5"/>
  <c r="J219" i="5"/>
  <c r="J156" i="5"/>
  <c r="J158" i="5"/>
  <c r="J229" i="5"/>
  <c r="J209" i="5"/>
  <c r="J140" i="5"/>
  <c r="J173" i="5"/>
  <c r="J122" i="5"/>
  <c r="J168" i="5"/>
  <c r="J187" i="5"/>
  <c r="J112" i="5"/>
  <c r="J205" i="5"/>
  <c r="J114" i="5"/>
  <c r="J97" i="5"/>
  <c r="J143" i="5"/>
  <c r="J116" i="5"/>
  <c r="J221" i="5"/>
  <c r="J238" i="5"/>
  <c r="J96" i="5"/>
  <c r="J91" i="5"/>
  <c r="J142" i="5"/>
  <c r="J198" i="5"/>
  <c r="J206" i="5"/>
  <c r="J107" i="5"/>
  <c r="J124" i="5"/>
  <c r="J245" i="5"/>
  <c r="J232" i="5"/>
  <c r="J103" i="5"/>
  <c r="J190" i="5"/>
  <c r="J104" i="5"/>
  <c r="J141" i="5"/>
  <c r="J118" i="5"/>
  <c r="J153" i="5"/>
  <c r="J155" i="5"/>
  <c r="J159" i="5"/>
  <c r="J208" i="5"/>
  <c r="J239" i="5"/>
  <c r="J192" i="5"/>
  <c r="J249" i="5"/>
  <c r="J246" i="5"/>
  <c r="J222" i="5"/>
  <c r="J110" i="5"/>
  <c r="J201" i="5"/>
  <c r="J228" i="5"/>
  <c r="J215" i="5"/>
  <c r="J196" i="5"/>
  <c r="J169" i="5"/>
  <c r="J202" i="5"/>
  <c r="J197" i="5"/>
  <c r="J166" i="5"/>
  <c r="J126" i="5"/>
  <c r="J180" i="5"/>
  <c r="J194" i="5"/>
  <c r="J226" i="5"/>
  <c r="J157" i="5"/>
  <c r="J171" i="5"/>
  <c r="J217" i="5"/>
  <c r="J224" i="5"/>
  <c r="J203" i="5"/>
  <c r="J199" i="5"/>
  <c r="J132" i="5"/>
  <c r="J193" i="5"/>
  <c r="J101" i="5"/>
  <c r="J100" i="5"/>
  <c r="J120" i="5"/>
  <c r="J230" i="5"/>
  <c r="J105" i="5"/>
  <c r="J151" i="5"/>
  <c r="J231" i="5"/>
  <c r="J218" i="5"/>
  <c r="J111" i="5"/>
  <c r="J127" i="5"/>
  <c r="J170" i="5"/>
  <c r="J207" i="5"/>
  <c r="J134" i="5"/>
  <c r="J93" i="5"/>
  <c r="J137" i="5"/>
  <c r="J162" i="5"/>
  <c r="J248" i="5"/>
  <c r="J136" i="5"/>
  <c r="J210" i="5"/>
  <c r="J175" i="5"/>
  <c r="J121" i="5"/>
  <c r="J213" i="5"/>
  <c r="J234" i="5"/>
  <c r="J186" i="5"/>
  <c r="J150" i="5"/>
  <c r="J178" i="5"/>
  <c r="J176" i="5"/>
  <c r="J181" i="5"/>
  <c r="J172" i="5"/>
  <c r="J254" i="5"/>
  <c r="J252" i="5"/>
  <c r="J247" i="5"/>
  <c r="J242" i="5"/>
  <c r="J253" i="5"/>
  <c r="J160" i="5"/>
  <c r="J182" i="5"/>
  <c r="J163" i="5"/>
  <c r="J214" i="5"/>
  <c r="J216" i="5"/>
  <c r="J161" i="5"/>
  <c r="J195" i="5"/>
  <c r="J138" i="5"/>
  <c r="J189" i="5"/>
  <c r="J102" i="5"/>
  <c r="J133" i="5"/>
  <c r="J95" i="5"/>
  <c r="J130" i="5"/>
  <c r="J183" i="5"/>
  <c r="J125" i="5"/>
  <c r="J188" i="5"/>
  <c r="J212" i="5"/>
  <c r="J220" i="5"/>
  <c r="J117" i="5"/>
  <c r="J113" i="5"/>
  <c r="J174" i="5"/>
  <c r="J108" i="5"/>
  <c r="J204" i="5"/>
  <c r="J128" i="5"/>
  <c r="J145" i="5"/>
  <c r="J236" i="5"/>
  <c r="J90" i="5"/>
  <c r="J144" i="5"/>
  <c r="J223" i="5"/>
  <c r="J211" i="5"/>
  <c r="J119" i="5"/>
  <c r="J152" i="5"/>
  <c r="J106" i="5"/>
  <c r="J147" i="5"/>
  <c r="J165" i="5"/>
  <c r="J185" i="5"/>
  <c r="J184" i="5"/>
  <c r="J98" i="5"/>
  <c r="A282" i="11"/>
  <c r="C281" i="11"/>
  <c r="J255" i="5"/>
  <c r="J266" i="5"/>
  <c r="J260" i="5"/>
  <c r="J256" i="5"/>
  <c r="J259" i="5"/>
  <c r="J257" i="5"/>
  <c r="J263" i="5"/>
  <c r="J265" i="5"/>
  <c r="J261" i="5"/>
  <c r="J264" i="5"/>
  <c r="J262" i="5"/>
  <c r="A41" i="5"/>
  <c r="F41" i="5"/>
  <c r="E40" i="5"/>
  <c r="A42" i="5"/>
  <c r="F42" i="5"/>
  <c r="D43" i="5"/>
  <c r="C297" i="14"/>
  <c r="A298" i="14"/>
  <c r="B297" i="14"/>
  <c r="D297" i="14"/>
  <c r="B85" i="8"/>
  <c r="C84" i="8"/>
  <c r="A84" i="8"/>
  <c r="F84" i="8"/>
  <c r="C282" i="11"/>
  <c r="A283" i="11"/>
  <c r="A43" i="5"/>
  <c r="F43" i="5"/>
  <c r="D44" i="5"/>
  <c r="C298" i="14"/>
  <c r="A299" i="14"/>
  <c r="B298" i="14"/>
  <c r="D298" i="14"/>
  <c r="C85" i="8"/>
  <c r="B86" i="8"/>
  <c r="A85" i="8"/>
  <c r="F85" i="8"/>
  <c r="C283" i="11"/>
  <c r="A284" i="11"/>
  <c r="A44" i="5"/>
  <c r="F44" i="5"/>
  <c r="D45" i="5"/>
  <c r="C299" i="14"/>
  <c r="A300" i="14"/>
  <c r="B299" i="14"/>
  <c r="D299" i="14"/>
  <c r="B87" i="8"/>
  <c r="C86" i="8"/>
  <c r="A86" i="8"/>
  <c r="F86" i="8"/>
  <c r="C284" i="11"/>
  <c r="A285" i="11"/>
  <c r="A45" i="5"/>
  <c r="F45" i="5"/>
  <c r="D46" i="5"/>
  <c r="C300" i="14"/>
  <c r="A301" i="14"/>
  <c r="B300" i="14"/>
  <c r="D300" i="14"/>
  <c r="C87" i="8"/>
  <c r="B88" i="8"/>
  <c r="A87" i="8"/>
  <c r="F87" i="8"/>
  <c r="A286" i="11"/>
  <c r="C285" i="11"/>
  <c r="A46" i="5"/>
  <c r="F46" i="5"/>
  <c r="D47" i="5"/>
  <c r="C301" i="14"/>
  <c r="A302" i="14"/>
  <c r="B301" i="14"/>
  <c r="D301" i="14"/>
  <c r="B89" i="8"/>
  <c r="C88" i="8"/>
  <c r="A88" i="8"/>
  <c r="F88" i="8"/>
  <c r="C286" i="11"/>
  <c r="A287" i="11"/>
  <c r="D48" i="5"/>
  <c r="A48" i="5"/>
  <c r="F48" i="5"/>
  <c r="A47" i="5"/>
  <c r="F47" i="5"/>
  <c r="C302" i="14"/>
  <c r="A303" i="14"/>
  <c r="B302" i="14"/>
  <c r="D302" i="14"/>
  <c r="B90" i="8"/>
  <c r="C89" i="8"/>
  <c r="A89" i="8"/>
  <c r="F89" i="8"/>
  <c r="I258" i="5"/>
  <c r="T25" i="5"/>
  <c r="I255" i="5"/>
  <c r="Q25" i="5"/>
  <c r="I178" i="5"/>
  <c r="T20" i="5"/>
  <c r="I222" i="5"/>
  <c r="P23" i="5"/>
  <c r="I129" i="5"/>
  <c r="S17" i="5"/>
  <c r="I265" i="5"/>
  <c r="I90" i="5"/>
  <c r="AB14" i="5"/>
  <c r="I133" i="5"/>
  <c r="W17" i="5"/>
  <c r="I172" i="5"/>
  <c r="N20" i="5"/>
  <c r="I93" i="5"/>
  <c r="O15" i="5"/>
  <c r="I199" i="5"/>
  <c r="Y21" i="5"/>
  <c r="I228" i="5"/>
  <c r="V23" i="5"/>
  <c r="I103" i="5"/>
  <c r="Y15" i="5"/>
  <c r="I205" i="5"/>
  <c r="O22" i="5"/>
  <c r="I92" i="5"/>
  <c r="N15" i="5"/>
  <c r="I240" i="5"/>
  <c r="R24" i="5"/>
  <c r="I152" i="5"/>
  <c r="Z18" i="5"/>
  <c r="I136" i="5"/>
  <c r="Z17" i="5"/>
  <c r="I153" i="5"/>
  <c r="AA18" i="5"/>
  <c r="I98" i="5"/>
  <c r="T15" i="5"/>
  <c r="I108" i="5"/>
  <c r="N16" i="5"/>
  <c r="I161" i="5"/>
  <c r="S19" i="5"/>
  <c r="I186" i="5"/>
  <c r="AB20" i="5"/>
  <c r="I105" i="5"/>
  <c r="AA15" i="5"/>
  <c r="I126" i="5"/>
  <c r="P17" i="5"/>
  <c r="I159" i="5"/>
  <c r="Q19" i="5"/>
  <c r="I96" i="5"/>
  <c r="R15" i="5"/>
  <c r="I158" i="5"/>
  <c r="P19" i="5"/>
  <c r="I243" i="5"/>
  <c r="U24" i="5"/>
  <c r="I131" i="5"/>
  <c r="U17" i="5"/>
  <c r="I95" i="5"/>
  <c r="Q15" i="5"/>
  <c r="I132" i="5"/>
  <c r="V17" i="5"/>
  <c r="I114" i="5"/>
  <c r="T16" i="5"/>
  <c r="I148" i="5"/>
  <c r="V18" i="5"/>
  <c r="I257" i="5"/>
  <c r="S25" i="5"/>
  <c r="I223" i="5"/>
  <c r="Q23" i="5"/>
  <c r="I130" i="5"/>
  <c r="T17" i="5"/>
  <c r="I252" i="5"/>
  <c r="N25" i="5"/>
  <c r="I162" i="5"/>
  <c r="T19" i="5"/>
  <c r="I193" i="5"/>
  <c r="S21" i="5"/>
  <c r="I196" i="5"/>
  <c r="V21" i="5"/>
  <c r="I104" i="5"/>
  <c r="Z15" i="5"/>
  <c r="I97" i="5"/>
  <c r="S15" i="5"/>
  <c r="I115" i="5"/>
  <c r="U16" i="5"/>
  <c r="I200" i="5"/>
  <c r="Z21" i="5"/>
  <c r="I110" i="5"/>
  <c r="P16" i="5"/>
  <c r="I187" i="5"/>
  <c r="M21" i="5"/>
  <c r="I94" i="5"/>
  <c r="P15" i="5"/>
  <c r="I194" i="5"/>
  <c r="T21" i="5"/>
  <c r="I119" i="5"/>
  <c r="Y16" i="5"/>
  <c r="I100" i="5"/>
  <c r="V15" i="5"/>
  <c r="I118" i="5"/>
  <c r="X16" i="5"/>
  <c r="I99" i="5"/>
  <c r="U15" i="5"/>
  <c r="I215" i="5"/>
  <c r="Y22" i="5"/>
  <c r="I102" i="5"/>
  <c r="X15" i="5"/>
  <c r="I157" i="5"/>
  <c r="O19" i="5"/>
  <c r="I173" i="5"/>
  <c r="O20" i="5"/>
  <c r="I128" i="5"/>
  <c r="R17" i="5"/>
  <c r="I124" i="5"/>
  <c r="N17" i="5"/>
  <c r="I106" i="5"/>
  <c r="AB15" i="5"/>
  <c r="I210" i="5"/>
  <c r="T22" i="5"/>
  <c r="I155" i="5"/>
  <c r="M19" i="5"/>
  <c r="I251" i="5"/>
  <c r="M25" i="5"/>
  <c r="I144" i="5"/>
  <c r="R18" i="5"/>
  <c r="I137" i="5"/>
  <c r="AA17" i="5"/>
  <c r="I190" i="5"/>
  <c r="P21" i="5"/>
  <c r="I154" i="5"/>
  <c r="AB18" i="5"/>
  <c r="I256" i="5"/>
  <c r="R25" i="5"/>
  <c r="I204" i="5"/>
  <c r="N22" i="5"/>
  <c r="I195" i="5"/>
  <c r="U21" i="5"/>
  <c r="I150" i="5"/>
  <c r="X18" i="5"/>
  <c r="I127" i="5"/>
  <c r="Q17" i="5"/>
  <c r="I171" i="5"/>
  <c r="M20" i="5"/>
  <c r="I246" i="5"/>
  <c r="X24" i="5"/>
  <c r="I107" i="5"/>
  <c r="M16" i="5"/>
  <c r="I122" i="5"/>
  <c r="AB16" i="5"/>
  <c r="I233" i="5"/>
  <c r="AA23" i="5"/>
  <c r="I237" i="5"/>
  <c r="O24" i="5"/>
  <c r="I113" i="5"/>
  <c r="S16" i="5"/>
  <c r="I231" i="5"/>
  <c r="Y23" i="5"/>
  <c r="I142" i="5"/>
  <c r="P18" i="5"/>
  <c r="I147" i="5"/>
  <c r="U18" i="5"/>
  <c r="I220" i="5"/>
  <c r="N23" i="5"/>
  <c r="I182" i="5"/>
  <c r="X20" i="5"/>
  <c r="I175" i="5"/>
  <c r="Q20" i="5"/>
  <c r="I101" i="5"/>
  <c r="W15" i="5"/>
  <c r="I169" i="5"/>
  <c r="AA19" i="5"/>
  <c r="I141" i="5"/>
  <c r="O18" i="5"/>
  <c r="I143" i="5"/>
  <c r="Q18" i="5"/>
  <c r="I149" i="5"/>
  <c r="W18" i="5"/>
  <c r="I179" i="5"/>
  <c r="U20" i="5"/>
  <c r="I261" i="5"/>
  <c r="W25" i="5"/>
  <c r="I253" i="5"/>
  <c r="O25" i="5"/>
  <c r="I197" i="5"/>
  <c r="W21" i="5"/>
  <c r="I168" i="5"/>
  <c r="Z19" i="5"/>
  <c r="I262" i="5"/>
  <c r="X25" i="5"/>
  <c r="I266" i="5"/>
  <c r="AB25" i="5"/>
  <c r="I145" i="5"/>
  <c r="S18" i="5"/>
  <c r="I189" i="5"/>
  <c r="O21" i="5"/>
  <c r="I176" i="5"/>
  <c r="R20" i="5"/>
  <c r="I207" i="5"/>
  <c r="Q22" i="5"/>
  <c r="I224" i="5"/>
  <c r="R23" i="5"/>
  <c r="I245" i="5"/>
  <c r="W24" i="5"/>
  <c r="I139" i="5"/>
  <c r="M18" i="5"/>
  <c r="I214" i="5"/>
  <c r="X22" i="5"/>
  <c r="I109" i="5"/>
  <c r="O16" i="5"/>
  <c r="I242" i="5"/>
  <c r="T24" i="5"/>
  <c r="I202" i="5"/>
  <c r="AB21" i="5"/>
  <c r="I167" i="5"/>
  <c r="Y19" i="5"/>
  <c r="I254" i="5"/>
  <c r="P25" i="5"/>
  <c r="I236" i="5"/>
  <c r="N24" i="5"/>
  <c r="I111" i="5"/>
  <c r="Q16" i="5"/>
  <c r="I206" i="5"/>
  <c r="P22" i="5"/>
  <c r="I191" i="5"/>
  <c r="Q21" i="5"/>
  <c r="I241" i="5"/>
  <c r="S24" i="5"/>
  <c r="I212" i="5"/>
  <c r="V22" i="5"/>
  <c r="I230" i="5"/>
  <c r="X23" i="5"/>
  <c r="I238" i="5"/>
  <c r="P24" i="5"/>
  <c r="I250" i="5"/>
  <c r="AB24" i="5"/>
  <c r="I188" i="5"/>
  <c r="N21" i="5"/>
  <c r="I120" i="5"/>
  <c r="Z16" i="5"/>
  <c r="I221" i="5"/>
  <c r="O23" i="5"/>
  <c r="I177" i="5"/>
  <c r="S20" i="5"/>
  <c r="I165" i="5"/>
  <c r="W19" i="5"/>
  <c r="I117" i="5"/>
  <c r="W16" i="5"/>
  <c r="I163" i="5"/>
  <c r="U19" i="5"/>
  <c r="I121" i="5"/>
  <c r="AA16" i="5"/>
  <c r="I151" i="5"/>
  <c r="Y18" i="5"/>
  <c r="I180" i="5"/>
  <c r="V20" i="5"/>
  <c r="I208" i="5"/>
  <c r="R22" i="5"/>
  <c r="I91" i="5"/>
  <c r="M15" i="5"/>
  <c r="I229" i="5"/>
  <c r="W23" i="5"/>
  <c r="I235" i="5"/>
  <c r="M24" i="5"/>
  <c r="I225" i="5"/>
  <c r="S23" i="5"/>
  <c r="I138" i="5"/>
  <c r="AB17" i="5"/>
  <c r="I217" i="5"/>
  <c r="AA22" i="5"/>
  <c r="I244" i="5"/>
  <c r="V24" i="5"/>
  <c r="I211" i="5"/>
  <c r="U22" i="5"/>
  <c r="I183" i="5"/>
  <c r="Y20" i="5"/>
  <c r="I247" i="5"/>
  <c r="Y24" i="5"/>
  <c r="I134" i="5"/>
  <c r="X17" i="5"/>
  <c r="I203" i="5"/>
  <c r="M22" i="5"/>
  <c r="I201" i="5"/>
  <c r="AA21" i="5"/>
  <c r="I232" i="5"/>
  <c r="Z23" i="5"/>
  <c r="I112" i="5"/>
  <c r="R16" i="5"/>
  <c r="I135" i="5"/>
  <c r="Y17" i="5"/>
  <c r="I227" i="5"/>
  <c r="U23" i="5"/>
  <c r="I185" i="5"/>
  <c r="AA20" i="5"/>
  <c r="I213" i="5"/>
  <c r="W22" i="5"/>
  <c r="I239" i="5"/>
  <c r="Q24" i="5"/>
  <c r="I219" i="5"/>
  <c r="M23" i="5"/>
  <c r="I260" i="5"/>
  <c r="V25" i="5"/>
  <c r="I184" i="5"/>
  <c r="Z20" i="5"/>
  <c r="I174" i="5"/>
  <c r="P20" i="5"/>
  <c r="I216" i="5"/>
  <c r="Z22" i="5"/>
  <c r="I234" i="5"/>
  <c r="AB23" i="5"/>
  <c r="I218" i="5"/>
  <c r="AB22" i="5"/>
  <c r="I226" i="5"/>
  <c r="T23" i="5"/>
  <c r="I192" i="5"/>
  <c r="R21" i="5"/>
  <c r="I198" i="5"/>
  <c r="X21" i="5"/>
  <c r="I140" i="5"/>
  <c r="N18" i="5"/>
  <c r="I164" i="5"/>
  <c r="V19" i="5"/>
  <c r="I123" i="5"/>
  <c r="M17" i="5"/>
  <c r="I209" i="5"/>
  <c r="S22" i="5"/>
  <c r="I125" i="5"/>
  <c r="O17" i="5"/>
  <c r="I248" i="5"/>
  <c r="Z24" i="5"/>
  <c r="I116" i="5"/>
  <c r="V16" i="5"/>
  <c r="I259" i="5"/>
  <c r="U25" i="5"/>
  <c r="I263" i="5"/>
  <c r="Y25" i="5"/>
  <c r="I181" i="5"/>
  <c r="W20" i="5"/>
  <c r="I249" i="5"/>
  <c r="AA24" i="5"/>
  <c r="I146" i="5"/>
  <c r="T18" i="5"/>
  <c r="I170" i="5"/>
  <c r="AB19" i="5"/>
  <c r="I264" i="5"/>
  <c r="Z25" i="5"/>
  <c r="I160" i="5"/>
  <c r="R19" i="5"/>
  <c r="I166" i="5"/>
  <c r="X19" i="5"/>
  <c r="I156" i="5"/>
  <c r="N19" i="5"/>
  <c r="C287" i="11"/>
  <c r="A288" i="11"/>
  <c r="AA25" i="5"/>
  <c r="O21" i="8"/>
  <c r="Q20" i="8"/>
  <c r="X20" i="8"/>
  <c r="P21" i="8"/>
  <c r="V18" i="8"/>
  <c r="Z19" i="8"/>
  <c r="S19" i="8"/>
  <c r="O19" i="8"/>
  <c r="M19" i="8"/>
  <c r="V20" i="8"/>
  <c r="AA20" i="8"/>
  <c r="T21" i="8"/>
  <c r="X17" i="8"/>
  <c r="S20" i="8"/>
  <c r="T18" i="8"/>
  <c r="Q18" i="8"/>
  <c r="R21" i="8"/>
  <c r="U17" i="8"/>
  <c r="P20" i="8"/>
  <c r="W20" i="8"/>
  <c r="AB18" i="8"/>
  <c r="AB17" i="8"/>
  <c r="T19" i="8"/>
  <c r="N21" i="8"/>
  <c r="W16" i="8"/>
  <c r="X19" i="8"/>
  <c r="R17" i="8"/>
  <c r="AA19" i="8"/>
  <c r="W17" i="8"/>
  <c r="Z20" i="8"/>
  <c r="V17" i="8"/>
  <c r="W19" i="8"/>
  <c r="U18" i="8"/>
  <c r="Q19" i="8"/>
  <c r="AA17" i="8"/>
  <c r="X21" i="8"/>
  <c r="Y19" i="8"/>
  <c r="N20" i="8"/>
  <c r="N17" i="8"/>
  <c r="P19" i="8"/>
  <c r="T17" i="8"/>
  <c r="Z16" i="8"/>
  <c r="M18" i="8"/>
  <c r="O18" i="8"/>
  <c r="P17" i="8"/>
  <c r="V19" i="8"/>
  <c r="U21" i="8"/>
  <c r="O20" i="8"/>
  <c r="AB19" i="8"/>
  <c r="W18" i="8"/>
  <c r="U19" i="8"/>
  <c r="S18" i="8"/>
  <c r="Y20" i="8"/>
  <c r="P18" i="8"/>
  <c r="AA16" i="8"/>
  <c r="Z17" i="8"/>
  <c r="AB16" i="8"/>
  <c r="V21" i="8"/>
  <c r="X16" i="8"/>
  <c r="M20" i="8"/>
  <c r="Y21" i="8"/>
  <c r="U20" i="8"/>
  <c r="O17" i="8"/>
  <c r="S17" i="8"/>
  <c r="Y16" i="8"/>
  <c r="N19" i="8"/>
  <c r="W21" i="8"/>
  <c r="Q21" i="8"/>
  <c r="X18" i="8"/>
  <c r="M17" i="8"/>
  <c r="AB20" i="8"/>
  <c r="T20" i="8"/>
  <c r="Z18" i="8"/>
  <c r="R18" i="8"/>
  <c r="S21" i="8"/>
  <c r="M21" i="8"/>
  <c r="R19" i="8"/>
  <c r="Y18" i="8"/>
  <c r="Y17" i="8"/>
  <c r="Q17" i="8"/>
  <c r="N18" i="8"/>
  <c r="V16" i="8"/>
  <c r="R20" i="8"/>
  <c r="AA18" i="8"/>
  <c r="C303" i="14"/>
  <c r="A304" i="14"/>
  <c r="B303" i="14"/>
  <c r="D303" i="14"/>
  <c r="B91" i="8"/>
  <c r="C90" i="8"/>
  <c r="A90" i="8"/>
  <c r="F90" i="8"/>
  <c r="A289" i="11"/>
  <c r="C288" i="11"/>
  <c r="D74" i="8"/>
  <c r="E73" i="8"/>
  <c r="C304" i="14"/>
  <c r="A305" i="14"/>
  <c r="B304" i="14"/>
  <c r="D304" i="14"/>
  <c r="B92" i="8"/>
  <c r="C91" i="8"/>
  <c r="A91" i="8"/>
  <c r="F91" i="8"/>
  <c r="A290" i="11"/>
  <c r="C289" i="11"/>
  <c r="D75" i="8"/>
  <c r="F74" i="8"/>
  <c r="C305" i="14"/>
  <c r="A306" i="14"/>
  <c r="B305" i="14"/>
  <c r="D305" i="14"/>
  <c r="B93" i="8"/>
  <c r="C92" i="8"/>
  <c r="A92" i="8"/>
  <c r="F92" i="8"/>
  <c r="I262" i="8"/>
  <c r="I265" i="8"/>
  <c r="I263" i="8"/>
  <c r="I264" i="8"/>
  <c r="C290" i="11"/>
  <c r="A291" i="11"/>
  <c r="AA21" i="8"/>
  <c r="N22" i="8"/>
  <c r="M22" i="8"/>
  <c r="AB21" i="8"/>
  <c r="Z21" i="8"/>
  <c r="U22" i="8"/>
  <c r="O22" i="8"/>
  <c r="P22" i="8"/>
  <c r="R22" i="8"/>
  <c r="D76" i="8"/>
  <c r="F75" i="8"/>
  <c r="C306" i="14"/>
  <c r="A307" i="14"/>
  <c r="B306" i="14"/>
  <c r="D306" i="14"/>
  <c r="B94" i="8"/>
  <c r="C93" i="8"/>
  <c r="A93" i="8"/>
  <c r="F93" i="8"/>
  <c r="J146" i="11"/>
  <c r="I146" i="11"/>
  <c r="T18" i="11"/>
  <c r="J138" i="11"/>
  <c r="I138" i="11"/>
  <c r="AB17" i="11"/>
  <c r="J130" i="11"/>
  <c r="I130" i="11"/>
  <c r="T17" i="11"/>
  <c r="J122" i="11"/>
  <c r="I122" i="11"/>
  <c r="AB16" i="11"/>
  <c r="J114" i="11"/>
  <c r="I114" i="11"/>
  <c r="T16" i="11"/>
  <c r="J106" i="11"/>
  <c r="I106" i="11"/>
  <c r="AB15" i="11"/>
  <c r="J98" i="11"/>
  <c r="I98" i="11"/>
  <c r="T15" i="11"/>
  <c r="J90" i="11"/>
  <c r="I90" i="11"/>
  <c r="AB14" i="11"/>
  <c r="J62" i="11"/>
  <c r="I62" i="11"/>
  <c r="P13" i="11"/>
  <c r="J54" i="11"/>
  <c r="I54" i="11"/>
  <c r="X12" i="11"/>
  <c r="J207" i="11"/>
  <c r="I207" i="11"/>
  <c r="Q22" i="11"/>
  <c r="J150" i="11"/>
  <c r="I150" i="11"/>
  <c r="X18" i="11"/>
  <c r="J110" i="11"/>
  <c r="I110" i="11"/>
  <c r="P16" i="11"/>
  <c r="J102" i="11"/>
  <c r="I102" i="11"/>
  <c r="X15" i="11"/>
  <c r="J94" i="11"/>
  <c r="I94" i="11"/>
  <c r="P15" i="11"/>
  <c r="J50" i="11"/>
  <c r="I50" i="11"/>
  <c r="T12" i="11"/>
  <c r="J153" i="11"/>
  <c r="I153" i="11"/>
  <c r="AA18" i="11"/>
  <c r="J142" i="11"/>
  <c r="I142" i="11"/>
  <c r="P18" i="11"/>
  <c r="J134" i="11"/>
  <c r="I134" i="11"/>
  <c r="X17" i="11"/>
  <c r="J126" i="11"/>
  <c r="I126" i="11"/>
  <c r="P17" i="11"/>
  <c r="J118" i="11"/>
  <c r="I118" i="11"/>
  <c r="X16" i="11"/>
  <c r="J58" i="11"/>
  <c r="I58" i="11"/>
  <c r="AB12" i="11"/>
  <c r="J170" i="11"/>
  <c r="I170" i="11"/>
  <c r="AB19" i="11"/>
  <c r="J35" i="11"/>
  <c r="I35" i="11"/>
  <c r="U11" i="11"/>
  <c r="J84" i="11"/>
  <c r="I84" i="11"/>
  <c r="V14" i="11"/>
  <c r="J68" i="11"/>
  <c r="I68" i="11"/>
  <c r="V13" i="11"/>
  <c r="J52" i="11"/>
  <c r="I52" i="11"/>
  <c r="V12" i="11"/>
  <c r="J171" i="11"/>
  <c r="I171" i="11"/>
  <c r="M20" i="11"/>
  <c r="J36" i="11"/>
  <c r="I36" i="11"/>
  <c r="V11" i="11"/>
  <c r="J44" i="11"/>
  <c r="I44" i="11"/>
  <c r="N12" i="11"/>
  <c r="J29" i="11"/>
  <c r="I29" i="11"/>
  <c r="O11" i="11"/>
  <c r="J66" i="11"/>
  <c r="I66" i="11"/>
  <c r="T13" i="11"/>
  <c r="J156" i="11"/>
  <c r="I156" i="11"/>
  <c r="N19" i="11"/>
  <c r="J205" i="11"/>
  <c r="I205" i="11"/>
  <c r="O22" i="11"/>
  <c r="J88" i="11"/>
  <c r="I88" i="11"/>
  <c r="Z14" i="11"/>
  <c r="J100" i="11"/>
  <c r="I100" i="11"/>
  <c r="V15" i="11"/>
  <c r="J116" i="11"/>
  <c r="I116" i="11"/>
  <c r="V16" i="11"/>
  <c r="J132" i="11"/>
  <c r="I132" i="11"/>
  <c r="V17" i="11"/>
  <c r="J148" i="11"/>
  <c r="I148" i="11"/>
  <c r="V18" i="11"/>
  <c r="J175" i="11"/>
  <c r="I175" i="11"/>
  <c r="Q20" i="11"/>
  <c r="J179" i="11"/>
  <c r="I179" i="11"/>
  <c r="U20" i="11"/>
  <c r="J183" i="11"/>
  <c r="I183" i="11"/>
  <c r="Y20" i="11"/>
  <c r="J187" i="11"/>
  <c r="I187" i="11"/>
  <c r="M21" i="11"/>
  <c r="J193" i="11"/>
  <c r="I193" i="11"/>
  <c r="S21" i="11"/>
  <c r="J14" i="11"/>
  <c r="I14" i="11"/>
  <c r="P10" i="11"/>
  <c r="J20" i="11"/>
  <c r="I20" i="11"/>
  <c r="V10" i="11"/>
  <c r="J214" i="11"/>
  <c r="I214" i="11"/>
  <c r="X22" i="11"/>
  <c r="J17" i="11"/>
  <c r="I17" i="11"/>
  <c r="S10" i="11"/>
  <c r="J25" i="11"/>
  <c r="I25" i="11"/>
  <c r="AA10" i="11"/>
  <c r="J154" i="11"/>
  <c r="I154" i="11"/>
  <c r="AB18" i="11"/>
  <c r="J161" i="11"/>
  <c r="I161" i="11"/>
  <c r="S19" i="11"/>
  <c r="J165" i="11"/>
  <c r="I165" i="11"/>
  <c r="W19" i="11"/>
  <c r="J169" i="11"/>
  <c r="I169" i="11"/>
  <c r="AA19" i="11"/>
  <c r="J41" i="11"/>
  <c r="I41" i="11"/>
  <c r="AA11" i="11"/>
  <c r="J51" i="11"/>
  <c r="I51" i="11"/>
  <c r="U12" i="11"/>
  <c r="J59" i="11"/>
  <c r="I59" i="11"/>
  <c r="M13" i="11"/>
  <c r="J67" i="11"/>
  <c r="I67" i="11"/>
  <c r="U13" i="11"/>
  <c r="J77" i="11"/>
  <c r="I77" i="11"/>
  <c r="O14" i="11"/>
  <c r="J85" i="11"/>
  <c r="I85" i="11"/>
  <c r="W14" i="11"/>
  <c r="J93" i="11"/>
  <c r="I93" i="11"/>
  <c r="O15" i="11"/>
  <c r="J101" i="11"/>
  <c r="I101" i="11"/>
  <c r="W15" i="11"/>
  <c r="J109" i="11"/>
  <c r="I109" i="11"/>
  <c r="O16" i="11"/>
  <c r="J117" i="11"/>
  <c r="I117" i="11"/>
  <c r="W16" i="11"/>
  <c r="J125" i="11"/>
  <c r="I125" i="11"/>
  <c r="O17" i="11"/>
  <c r="J133" i="11"/>
  <c r="I133" i="11"/>
  <c r="W17" i="11"/>
  <c r="J141" i="11"/>
  <c r="I141" i="11"/>
  <c r="O18" i="11"/>
  <c r="J149" i="11"/>
  <c r="I149" i="11"/>
  <c r="W18" i="11"/>
  <c r="J152" i="11"/>
  <c r="I152" i="11"/>
  <c r="Z18" i="11"/>
  <c r="J232" i="11"/>
  <c r="I232" i="11"/>
  <c r="Z23" i="11"/>
  <c r="J219" i="11"/>
  <c r="I219" i="11"/>
  <c r="M23" i="11"/>
  <c r="J231" i="11"/>
  <c r="I231" i="11"/>
  <c r="Y23" i="11"/>
  <c r="J188" i="11"/>
  <c r="I188" i="11"/>
  <c r="N21" i="11"/>
  <c r="J196" i="11"/>
  <c r="I196" i="11"/>
  <c r="V21" i="11"/>
  <c r="J204" i="11"/>
  <c r="I204" i="11"/>
  <c r="N22" i="11"/>
  <c r="J212" i="11"/>
  <c r="I212" i="11"/>
  <c r="V22" i="11"/>
  <c r="J220" i="11"/>
  <c r="I220" i="11"/>
  <c r="N23" i="11"/>
  <c r="J217" i="11"/>
  <c r="I217" i="11"/>
  <c r="AA22" i="11"/>
  <c r="J218" i="11"/>
  <c r="I218" i="11"/>
  <c r="AB22" i="11"/>
  <c r="J53" i="11"/>
  <c r="I53" i="11"/>
  <c r="W12" i="11"/>
  <c r="J69" i="11"/>
  <c r="I69" i="11"/>
  <c r="W13" i="11"/>
  <c r="J79" i="11"/>
  <c r="I79" i="11"/>
  <c r="Q14" i="11"/>
  <c r="J95" i="11"/>
  <c r="I95" i="11"/>
  <c r="Q15" i="11"/>
  <c r="J111" i="11"/>
  <c r="I111" i="11"/>
  <c r="Q16" i="11"/>
  <c r="J127" i="11"/>
  <c r="I127" i="11"/>
  <c r="Q17" i="11"/>
  <c r="J143" i="11"/>
  <c r="I143" i="11"/>
  <c r="Q18" i="11"/>
  <c r="J37" i="11"/>
  <c r="I37" i="11"/>
  <c r="W11" i="11"/>
  <c r="J80" i="11"/>
  <c r="I80" i="11"/>
  <c r="R14" i="11"/>
  <c r="J42" i="11"/>
  <c r="I42" i="11"/>
  <c r="AB11" i="11"/>
  <c r="J56" i="11"/>
  <c r="I56" i="11"/>
  <c r="Z12" i="11"/>
  <c r="J191" i="11"/>
  <c r="I191" i="11"/>
  <c r="Q21" i="11"/>
  <c r="J30" i="11"/>
  <c r="I30" i="11"/>
  <c r="P11" i="11"/>
  <c r="J38" i="11"/>
  <c r="I38" i="11"/>
  <c r="X11" i="11"/>
  <c r="J70" i="11"/>
  <c r="I70" i="11"/>
  <c r="J74" i="11"/>
  <c r="I74" i="11"/>
  <c r="AB13" i="11"/>
  <c r="J199" i="11"/>
  <c r="I199" i="11"/>
  <c r="Y21" i="11"/>
  <c r="J157" i="11"/>
  <c r="I157" i="11"/>
  <c r="O19" i="11"/>
  <c r="J226" i="11"/>
  <c r="I226" i="11"/>
  <c r="T23" i="11"/>
  <c r="J104" i="11"/>
  <c r="I104" i="11"/>
  <c r="Z15" i="11"/>
  <c r="J120" i="11"/>
  <c r="I120" i="11"/>
  <c r="Z16" i="11"/>
  <c r="J136" i="11"/>
  <c r="I136" i="11"/>
  <c r="Z17" i="11"/>
  <c r="J172" i="11"/>
  <c r="I172" i="11"/>
  <c r="N20" i="11"/>
  <c r="J176" i="11"/>
  <c r="I176" i="11"/>
  <c r="R20" i="11"/>
  <c r="J180" i="11"/>
  <c r="I180" i="11"/>
  <c r="V20" i="11"/>
  <c r="J184" i="11"/>
  <c r="I184" i="11"/>
  <c r="Z20" i="11"/>
  <c r="J195" i="11"/>
  <c r="I195" i="11"/>
  <c r="U21" i="11"/>
  <c r="J16" i="11"/>
  <c r="I16" i="11"/>
  <c r="R10" i="11"/>
  <c r="J22" i="11"/>
  <c r="I22" i="11"/>
  <c r="X10" i="11"/>
  <c r="J28" i="11"/>
  <c r="I28" i="11"/>
  <c r="N11" i="11"/>
  <c r="J19" i="11"/>
  <c r="I19" i="11"/>
  <c r="U10" i="11"/>
  <c r="J158" i="11"/>
  <c r="I158" i="11"/>
  <c r="P19" i="11"/>
  <c r="J162" i="11"/>
  <c r="I162" i="11"/>
  <c r="T19" i="11"/>
  <c r="J166" i="11"/>
  <c r="I166" i="11"/>
  <c r="X19" i="11"/>
  <c r="J43" i="11"/>
  <c r="I43" i="11"/>
  <c r="M12" i="11"/>
  <c r="J61" i="11"/>
  <c r="I61" i="11"/>
  <c r="O13" i="11"/>
  <c r="J87" i="11"/>
  <c r="I87" i="11"/>
  <c r="Y14" i="11"/>
  <c r="J103" i="11"/>
  <c r="I103" i="11"/>
  <c r="Y15" i="11"/>
  <c r="J119" i="11"/>
  <c r="I119" i="11"/>
  <c r="Y16" i="11"/>
  <c r="J135" i="11"/>
  <c r="I135" i="11"/>
  <c r="Y17" i="11"/>
  <c r="J151" i="11"/>
  <c r="I151" i="11"/>
  <c r="Y18" i="11"/>
  <c r="J49" i="11"/>
  <c r="I49" i="11"/>
  <c r="S12" i="11"/>
  <c r="J209" i="11"/>
  <c r="I209" i="11"/>
  <c r="S22" i="11"/>
  <c r="J31" i="11"/>
  <c r="I31" i="11"/>
  <c r="Q11" i="11"/>
  <c r="J76" i="11"/>
  <c r="I76" i="11"/>
  <c r="N14" i="11"/>
  <c r="J48" i="11"/>
  <c r="I48" i="11"/>
  <c r="R12" i="11"/>
  <c r="J60" i="11"/>
  <c r="I60" i="11"/>
  <c r="N13" i="11"/>
  <c r="J32" i="11"/>
  <c r="I32" i="11"/>
  <c r="R11" i="11"/>
  <c r="J46" i="11"/>
  <c r="I46" i="11"/>
  <c r="P12" i="11"/>
  <c r="J78" i="11"/>
  <c r="I78" i="11"/>
  <c r="P14" i="11"/>
  <c r="J40" i="11"/>
  <c r="I40" i="11"/>
  <c r="Z11" i="11"/>
  <c r="J82" i="11"/>
  <c r="I82" i="11"/>
  <c r="T14" i="11"/>
  <c r="J189" i="11"/>
  <c r="I189" i="11"/>
  <c r="O21" i="11"/>
  <c r="J92" i="11"/>
  <c r="I92" i="11"/>
  <c r="N15" i="11"/>
  <c r="J108" i="11"/>
  <c r="I108" i="11"/>
  <c r="N16" i="11"/>
  <c r="J124" i="11"/>
  <c r="I124" i="11"/>
  <c r="N17" i="11"/>
  <c r="J140" i="11"/>
  <c r="I140" i="11"/>
  <c r="N18" i="11"/>
  <c r="J173" i="11"/>
  <c r="I173" i="11"/>
  <c r="O20" i="11"/>
  <c r="J177" i="11"/>
  <c r="I177" i="11"/>
  <c r="S20" i="11"/>
  <c r="J181" i="11"/>
  <c r="I181" i="11"/>
  <c r="W20" i="11"/>
  <c r="J185" i="11"/>
  <c r="I185" i="11"/>
  <c r="AA20" i="11"/>
  <c r="J203" i="11"/>
  <c r="I203" i="11"/>
  <c r="M22" i="11"/>
  <c r="J201" i="11"/>
  <c r="I201" i="11"/>
  <c r="AA21" i="11"/>
  <c r="J18" i="11"/>
  <c r="I18" i="11"/>
  <c r="T10" i="11"/>
  <c r="J24" i="11"/>
  <c r="I24" i="11"/>
  <c r="Z10" i="11"/>
  <c r="J13" i="11"/>
  <c r="I13" i="11"/>
  <c r="O10" i="11"/>
  <c r="J21" i="11"/>
  <c r="I21" i="11"/>
  <c r="W10" i="11"/>
  <c r="J159" i="11"/>
  <c r="I159" i="11"/>
  <c r="Q19" i="11"/>
  <c r="J163" i="11"/>
  <c r="I163" i="11"/>
  <c r="U19" i="11"/>
  <c r="J167" i="11"/>
  <c r="I167" i="11"/>
  <c r="Y19" i="11"/>
  <c r="J45" i="11"/>
  <c r="I45" i="11"/>
  <c r="O12" i="11"/>
  <c r="J55" i="11"/>
  <c r="I55" i="11"/>
  <c r="Y12" i="11"/>
  <c r="J63" i="11"/>
  <c r="I63" i="11"/>
  <c r="Q13" i="11"/>
  <c r="J71" i="11"/>
  <c r="I71" i="11"/>
  <c r="J81" i="11"/>
  <c r="I81" i="11"/>
  <c r="S14" i="11"/>
  <c r="J89" i="11"/>
  <c r="I89" i="11"/>
  <c r="AA14" i="11"/>
  <c r="J97" i="11"/>
  <c r="I97" i="11"/>
  <c r="S15" i="11"/>
  <c r="J105" i="11"/>
  <c r="I105" i="11"/>
  <c r="AA15" i="11"/>
  <c r="J113" i="11"/>
  <c r="I113" i="11"/>
  <c r="S16" i="11"/>
  <c r="J121" i="11"/>
  <c r="I121" i="11"/>
  <c r="AA16" i="11"/>
  <c r="J129" i="11"/>
  <c r="I129" i="11"/>
  <c r="S17" i="11"/>
  <c r="J137" i="11"/>
  <c r="I137" i="11"/>
  <c r="AA17" i="11"/>
  <c r="J145" i="11"/>
  <c r="I145" i="11"/>
  <c r="S18" i="11"/>
  <c r="J233" i="11"/>
  <c r="I233" i="11"/>
  <c r="AA23" i="11"/>
  <c r="J228" i="11"/>
  <c r="I228" i="11"/>
  <c r="V23" i="11"/>
  <c r="J227" i="11"/>
  <c r="I227" i="11"/>
  <c r="U23" i="11"/>
  <c r="J192" i="11"/>
  <c r="I192" i="11"/>
  <c r="R21" i="11"/>
  <c r="J200" i="11"/>
  <c r="I200" i="11"/>
  <c r="Z21" i="11"/>
  <c r="J208" i="11"/>
  <c r="I208" i="11"/>
  <c r="R22" i="11"/>
  <c r="J216" i="11"/>
  <c r="I216" i="11"/>
  <c r="Z22" i="11"/>
  <c r="J224" i="11"/>
  <c r="I224" i="11"/>
  <c r="R23" i="11"/>
  <c r="J225" i="11"/>
  <c r="I225" i="11"/>
  <c r="S23" i="11"/>
  <c r="J33" i="11"/>
  <c r="I33" i="11"/>
  <c r="S11" i="11"/>
  <c r="J73" i="11"/>
  <c r="I73" i="11"/>
  <c r="AA13" i="11"/>
  <c r="J72" i="11"/>
  <c r="I72" i="11"/>
  <c r="Z13" i="11"/>
  <c r="J64" i="11"/>
  <c r="I64" i="11"/>
  <c r="R13" i="11"/>
  <c r="J34" i="11"/>
  <c r="I34" i="11"/>
  <c r="T11" i="11"/>
  <c r="J86" i="11"/>
  <c r="I86" i="11"/>
  <c r="X14" i="11"/>
  <c r="J197" i="11"/>
  <c r="I197" i="11"/>
  <c r="W21" i="11"/>
  <c r="J96" i="11"/>
  <c r="I96" i="11"/>
  <c r="R15" i="11"/>
  <c r="J112" i="11"/>
  <c r="I112" i="11"/>
  <c r="R16" i="11"/>
  <c r="J128" i="11"/>
  <c r="I128" i="11"/>
  <c r="R17" i="11"/>
  <c r="J144" i="11"/>
  <c r="I144" i="11"/>
  <c r="R18" i="11"/>
  <c r="J174" i="11"/>
  <c r="I174" i="11"/>
  <c r="P20" i="11"/>
  <c r="J186" i="11"/>
  <c r="I186" i="11"/>
  <c r="AB20" i="11"/>
  <c r="J168" i="11"/>
  <c r="I168" i="11"/>
  <c r="Z19" i="11"/>
  <c r="J39" i="11"/>
  <c r="I39" i="11"/>
  <c r="Y11" i="11"/>
  <c r="J75" i="11"/>
  <c r="I75" i="11"/>
  <c r="M14" i="11"/>
  <c r="J107" i="11"/>
  <c r="I107" i="11"/>
  <c r="M16" i="11"/>
  <c r="J139" i="11"/>
  <c r="I139" i="11"/>
  <c r="M18" i="11"/>
  <c r="J234" i="11"/>
  <c r="J229" i="11"/>
  <c r="I229" i="11"/>
  <c r="W23" i="11"/>
  <c r="J190" i="11"/>
  <c r="I190" i="11"/>
  <c r="P21" i="11"/>
  <c r="J206" i="11"/>
  <c r="I206" i="11"/>
  <c r="P22" i="11"/>
  <c r="J147" i="11"/>
  <c r="I147" i="11"/>
  <c r="U18" i="11"/>
  <c r="J210" i="11"/>
  <c r="I210" i="11"/>
  <c r="T22" i="11"/>
  <c r="J178" i="11"/>
  <c r="I178" i="11"/>
  <c r="T20" i="11"/>
  <c r="J26" i="11"/>
  <c r="I26" i="11"/>
  <c r="AB10" i="11"/>
  <c r="J91" i="11"/>
  <c r="I91" i="11"/>
  <c r="M15" i="11"/>
  <c r="J215" i="11"/>
  <c r="I215" i="11"/>
  <c r="Y22" i="11"/>
  <c r="J182" i="11"/>
  <c r="I182" i="11"/>
  <c r="X20" i="11"/>
  <c r="J12" i="11"/>
  <c r="I12" i="11"/>
  <c r="N10" i="11"/>
  <c r="J65" i="11"/>
  <c r="I65" i="11"/>
  <c r="S13" i="11"/>
  <c r="J131" i="11"/>
  <c r="I131" i="11"/>
  <c r="U17" i="11"/>
  <c r="J223" i="11"/>
  <c r="I223" i="11"/>
  <c r="Q23" i="11"/>
  <c r="J202" i="11"/>
  <c r="I202" i="11"/>
  <c r="AB21" i="11"/>
  <c r="J211" i="11"/>
  <c r="I211" i="11"/>
  <c r="U22" i="11"/>
  <c r="J27" i="11"/>
  <c r="I27" i="11"/>
  <c r="M11" i="11"/>
  <c r="J15" i="11"/>
  <c r="I15" i="11"/>
  <c r="Q10" i="11"/>
  <c r="J222" i="11"/>
  <c r="I222" i="11"/>
  <c r="P23" i="11"/>
  <c r="J47" i="11"/>
  <c r="I47" i="11"/>
  <c r="Q12" i="11"/>
  <c r="J83" i="11"/>
  <c r="I83" i="11"/>
  <c r="U14" i="11"/>
  <c r="J115" i="11"/>
  <c r="I115" i="11"/>
  <c r="U16" i="11"/>
  <c r="J230" i="11"/>
  <c r="I230" i="11"/>
  <c r="X23" i="11"/>
  <c r="J194" i="11"/>
  <c r="I194" i="11"/>
  <c r="T21" i="11"/>
  <c r="J213" i="11"/>
  <c r="I213" i="11"/>
  <c r="W22" i="11"/>
  <c r="J23" i="11"/>
  <c r="I23" i="11"/>
  <c r="Y10" i="11"/>
  <c r="J160" i="11"/>
  <c r="I160" i="11"/>
  <c r="R19" i="11"/>
  <c r="J57" i="11"/>
  <c r="I57" i="11"/>
  <c r="AA12" i="11"/>
  <c r="J123" i="11"/>
  <c r="I123" i="11"/>
  <c r="M17" i="11"/>
  <c r="J198" i="11"/>
  <c r="I198" i="11"/>
  <c r="X21" i="11"/>
  <c r="J221" i="11"/>
  <c r="I221" i="11"/>
  <c r="O23" i="11"/>
  <c r="J164" i="11"/>
  <c r="I164" i="11"/>
  <c r="V19" i="11"/>
  <c r="J99" i="11"/>
  <c r="I99" i="11"/>
  <c r="U15" i="11"/>
  <c r="J155" i="11"/>
  <c r="I155" i="11"/>
  <c r="M19" i="11"/>
  <c r="C291" i="11"/>
  <c r="A292" i="11"/>
  <c r="V22" i="8"/>
  <c r="S22" i="8"/>
  <c r="T22" i="8"/>
  <c r="Q22" i="8"/>
  <c r="X22" i="8"/>
  <c r="W22" i="8"/>
  <c r="Y22" i="8"/>
  <c r="F76" i="8"/>
  <c r="D77" i="8"/>
  <c r="C307" i="14"/>
  <c r="A308" i="14"/>
  <c r="B307" i="14"/>
  <c r="D307" i="14"/>
  <c r="I234" i="11"/>
  <c r="AB23" i="11"/>
  <c r="B95" i="8"/>
  <c r="C94" i="8"/>
  <c r="A94" i="8"/>
  <c r="F94" i="8"/>
  <c r="X13" i="11"/>
  <c r="Y13" i="11"/>
  <c r="C292" i="11"/>
  <c r="A293" i="11"/>
  <c r="Z22" i="8"/>
  <c r="AA22" i="8"/>
  <c r="AB22" i="8"/>
  <c r="P23" i="8"/>
  <c r="Q23" i="8"/>
  <c r="F77" i="8"/>
  <c r="D78" i="8"/>
  <c r="C308" i="14"/>
  <c r="A309" i="14"/>
  <c r="B308" i="14"/>
  <c r="D308" i="14"/>
  <c r="B96" i="8"/>
  <c r="C95" i="8"/>
  <c r="A95" i="8"/>
  <c r="F95" i="8"/>
  <c r="A294" i="11"/>
  <c r="C293" i="11"/>
  <c r="U23" i="8"/>
  <c r="N23" i="8"/>
  <c r="O23" i="8"/>
  <c r="M23" i="8"/>
  <c r="R23" i="8"/>
  <c r="X23" i="8"/>
  <c r="S23" i="8"/>
  <c r="F78" i="8"/>
  <c r="D79" i="8"/>
  <c r="C309" i="14"/>
  <c r="A310" i="14"/>
  <c r="B309" i="14"/>
  <c r="D309" i="14"/>
  <c r="B97" i="8"/>
  <c r="C96" i="8"/>
  <c r="A96" i="8"/>
  <c r="F96" i="8"/>
  <c r="C294" i="11"/>
  <c r="A295" i="11"/>
  <c r="T23" i="8"/>
  <c r="W23" i="8"/>
  <c r="V23" i="8"/>
  <c r="M24" i="8"/>
  <c r="Y23" i="8"/>
  <c r="Z23" i="8"/>
  <c r="F79" i="8"/>
  <c r="D80" i="8"/>
  <c r="C310" i="14"/>
  <c r="A311" i="14"/>
  <c r="B310" i="14"/>
  <c r="D310" i="14"/>
  <c r="C97" i="8"/>
  <c r="B98" i="8"/>
  <c r="A97" i="8"/>
  <c r="F97" i="8"/>
  <c r="C295" i="11"/>
  <c r="A296" i="11"/>
  <c r="AA23" i="8"/>
  <c r="N24" i="8"/>
  <c r="AB23" i="8"/>
  <c r="O24" i="8"/>
  <c r="W24" i="8"/>
  <c r="T24" i="8"/>
  <c r="D81" i="8"/>
  <c r="F81" i="8"/>
  <c r="F80" i="8"/>
  <c r="C311" i="14"/>
  <c r="A312" i="14"/>
  <c r="B311" i="14"/>
  <c r="D311" i="14"/>
  <c r="B99" i="8"/>
  <c r="C98" i="8"/>
  <c r="A98" i="8"/>
  <c r="F98" i="8"/>
  <c r="C296" i="11"/>
  <c r="A297" i="11"/>
  <c r="Y24" i="8"/>
  <c r="S24" i="8"/>
  <c r="R24" i="8"/>
  <c r="V24" i="8"/>
  <c r="P24" i="8"/>
  <c r="Q24" i="8"/>
  <c r="U24" i="8"/>
  <c r="X24" i="8"/>
  <c r="AA24" i="8"/>
  <c r="Z24" i="8"/>
  <c r="AB24" i="8"/>
  <c r="C312" i="14"/>
  <c r="A313" i="14"/>
  <c r="B312" i="14"/>
  <c r="D312" i="14"/>
  <c r="B100" i="8"/>
  <c r="C99" i="8"/>
  <c r="A99" i="8"/>
  <c r="F99" i="8"/>
  <c r="A298" i="11"/>
  <c r="C297" i="11"/>
  <c r="C313" i="14"/>
  <c r="A314" i="14"/>
  <c r="B313" i="14"/>
  <c r="D313" i="14"/>
  <c r="B101" i="8"/>
  <c r="C100" i="8"/>
  <c r="A100" i="8"/>
  <c r="F100" i="8"/>
  <c r="C298" i="11"/>
  <c r="A299" i="11"/>
  <c r="C314" i="14"/>
  <c r="A315" i="14"/>
  <c r="B314" i="14"/>
  <c r="D314" i="14"/>
  <c r="B102" i="8"/>
  <c r="C101" i="8"/>
  <c r="A101" i="8"/>
  <c r="F101" i="8"/>
  <c r="C299" i="11"/>
  <c r="A300" i="11"/>
  <c r="C315" i="14"/>
  <c r="A316" i="14"/>
  <c r="B315" i="14"/>
  <c r="D315" i="14"/>
  <c r="B103" i="8"/>
  <c r="C102" i="8"/>
  <c r="A102" i="8"/>
  <c r="F102" i="8"/>
  <c r="C300" i="11"/>
  <c r="A301" i="11"/>
  <c r="A317" i="14"/>
  <c r="C316" i="14"/>
  <c r="B316" i="14"/>
  <c r="D316" i="14"/>
  <c r="C103" i="8"/>
  <c r="B104" i="8"/>
  <c r="A103" i="8"/>
  <c r="F103" i="8"/>
  <c r="A302" i="11"/>
  <c r="C301" i="11"/>
  <c r="A318" i="14"/>
  <c r="C317" i="14"/>
  <c r="B317" i="14"/>
  <c r="D317" i="14"/>
  <c r="C104" i="8"/>
  <c r="A104" i="8"/>
  <c r="F104" i="8"/>
  <c r="C302" i="11"/>
  <c r="A303" i="11"/>
  <c r="A319" i="14"/>
  <c r="C318" i="14"/>
  <c r="B318" i="14"/>
  <c r="D318" i="14"/>
  <c r="C303" i="11"/>
  <c r="A304" i="11"/>
  <c r="C319" i="14"/>
  <c r="A320" i="14"/>
  <c r="B319" i="14"/>
  <c r="D319" i="14"/>
  <c r="C304" i="11"/>
  <c r="A305" i="11"/>
  <c r="A321" i="14"/>
  <c r="C320" i="14"/>
  <c r="B320" i="14"/>
  <c r="D320" i="14"/>
  <c r="A306" i="11"/>
  <c r="C305" i="11"/>
  <c r="A322" i="14"/>
  <c r="C321" i="14"/>
  <c r="B321" i="14"/>
  <c r="D321" i="14"/>
  <c r="C306" i="11"/>
  <c r="A307" i="11"/>
  <c r="A323" i="14"/>
  <c r="C322" i="14"/>
  <c r="B322" i="14"/>
  <c r="D322" i="14"/>
  <c r="C307" i="11"/>
  <c r="A308" i="11"/>
  <c r="C323" i="14"/>
  <c r="A324" i="14"/>
  <c r="B323" i="14"/>
  <c r="D323" i="14"/>
  <c r="C308" i="11"/>
  <c r="A309" i="11"/>
  <c r="A325" i="14"/>
  <c r="C324" i="14"/>
  <c r="B324" i="14"/>
  <c r="D324" i="14"/>
  <c r="A310" i="11"/>
  <c r="C309" i="11"/>
  <c r="A326" i="14"/>
  <c r="C325" i="14"/>
  <c r="B325" i="14"/>
  <c r="D325" i="14"/>
  <c r="C310" i="11"/>
  <c r="A311" i="11"/>
  <c r="A327" i="14"/>
  <c r="C326" i="14"/>
  <c r="B326" i="14"/>
  <c r="D326" i="14"/>
  <c r="J237" i="11"/>
  <c r="I237" i="11"/>
  <c r="O24" i="11"/>
  <c r="J243" i="11"/>
  <c r="I243" i="11"/>
  <c r="U24" i="11"/>
  <c r="J247" i="11"/>
  <c r="I247" i="11"/>
  <c r="Y24" i="11"/>
  <c r="J250" i="11"/>
  <c r="I250" i="11"/>
  <c r="AB24" i="11"/>
  <c r="J248" i="11"/>
  <c r="I248" i="11"/>
  <c r="Z24" i="11"/>
  <c r="J244" i="11"/>
  <c r="I244" i="11"/>
  <c r="V24" i="11"/>
  <c r="J238" i="11"/>
  <c r="I238" i="11"/>
  <c r="P24" i="11"/>
  <c r="J242" i="11"/>
  <c r="I242" i="11"/>
  <c r="T24" i="11"/>
  <c r="J240" i="11"/>
  <c r="I240" i="11"/>
  <c r="R24" i="11"/>
  <c r="J249" i="11"/>
  <c r="I249" i="11"/>
  <c r="AA24" i="11"/>
  <c r="J236" i="11"/>
  <c r="I236" i="11"/>
  <c r="N24" i="11"/>
  <c r="J239" i="11"/>
  <c r="I239" i="11"/>
  <c r="Q24" i="11"/>
  <c r="J245" i="11"/>
  <c r="I245" i="11"/>
  <c r="W24" i="11"/>
  <c r="J235" i="11"/>
  <c r="I235" i="11"/>
  <c r="M24" i="11"/>
  <c r="J241" i="11"/>
  <c r="I241" i="11"/>
  <c r="S24" i="11"/>
  <c r="J246" i="11"/>
  <c r="I246" i="11"/>
  <c r="X24" i="11"/>
  <c r="C311" i="11"/>
  <c r="A312" i="11"/>
  <c r="C327" i="14"/>
  <c r="A328" i="14"/>
  <c r="B327" i="14"/>
  <c r="D327" i="14"/>
  <c r="C312" i="11"/>
  <c r="A313" i="11"/>
  <c r="A329" i="14"/>
  <c r="C328" i="14"/>
  <c r="B328" i="14"/>
  <c r="D328" i="14"/>
  <c r="A314" i="11"/>
  <c r="C313" i="11"/>
  <c r="A330" i="14"/>
  <c r="C329" i="14"/>
  <c r="B329" i="14"/>
  <c r="D329" i="14"/>
  <c r="C314" i="11"/>
  <c r="A315" i="11"/>
  <c r="A331" i="14"/>
  <c r="C330" i="14"/>
  <c r="B330" i="14"/>
  <c r="D330" i="14"/>
  <c r="C315" i="11"/>
  <c r="A316" i="11"/>
  <c r="C331" i="14"/>
  <c r="A332" i="14"/>
  <c r="B331" i="14"/>
  <c r="D331" i="14"/>
  <c r="C316" i="11"/>
  <c r="A317" i="11"/>
  <c r="A333" i="14"/>
  <c r="C332" i="14"/>
  <c r="B332" i="14"/>
  <c r="D332" i="14"/>
  <c r="A318" i="11"/>
  <c r="C317" i="11"/>
  <c r="A334" i="14"/>
  <c r="C333" i="14"/>
  <c r="B333" i="14"/>
  <c r="D333" i="14"/>
  <c r="C318" i="11"/>
  <c r="A319" i="11"/>
  <c r="A335" i="14"/>
  <c r="C334" i="14"/>
  <c r="B334" i="14"/>
  <c r="D334" i="14"/>
  <c r="C319" i="11"/>
  <c r="A320" i="11"/>
  <c r="C335" i="14"/>
  <c r="A336" i="14"/>
  <c r="B335" i="14"/>
  <c r="D335" i="14"/>
  <c r="C320" i="11"/>
  <c r="A321" i="11"/>
  <c r="A337" i="14"/>
  <c r="C336" i="14"/>
  <c r="B336" i="14"/>
  <c r="D336" i="14"/>
  <c r="J256" i="11"/>
  <c r="I256" i="11"/>
  <c r="R25" i="11"/>
  <c r="J257" i="11"/>
  <c r="I257" i="11"/>
  <c r="S25" i="11"/>
  <c r="J254" i="11"/>
  <c r="I254" i="11"/>
  <c r="P25" i="11"/>
  <c r="J253" i="11"/>
  <c r="I253" i="11"/>
  <c r="O25" i="11"/>
  <c r="J259" i="11"/>
  <c r="I259" i="11"/>
  <c r="U25" i="11"/>
  <c r="J258" i="11"/>
  <c r="I258" i="11"/>
  <c r="T25" i="11"/>
  <c r="J252" i="11"/>
  <c r="I252" i="11"/>
  <c r="N25" i="11"/>
  <c r="J251" i="11"/>
  <c r="I251" i="11"/>
  <c r="M25" i="11"/>
  <c r="J255" i="11"/>
  <c r="I255" i="11"/>
  <c r="Q25" i="11"/>
  <c r="A322" i="11"/>
  <c r="C321" i="11"/>
  <c r="A338" i="14"/>
  <c r="C337" i="14"/>
  <c r="B337" i="14"/>
  <c r="D337" i="14"/>
  <c r="C322" i="11"/>
  <c r="A323" i="11"/>
  <c r="A339" i="14"/>
  <c r="C338" i="14"/>
  <c r="B338" i="14"/>
  <c r="D338" i="14"/>
  <c r="C323" i="11"/>
  <c r="A324" i="11"/>
  <c r="C339" i="14"/>
  <c r="A340" i="14"/>
  <c r="B339" i="14"/>
  <c r="D339" i="14"/>
  <c r="C324" i="11"/>
  <c r="A325" i="11"/>
  <c r="A341" i="14"/>
  <c r="C340" i="14"/>
  <c r="B340" i="14"/>
  <c r="D340" i="14"/>
  <c r="A326" i="11"/>
  <c r="C325" i="11"/>
  <c r="A342" i="14"/>
  <c r="C341" i="14"/>
  <c r="B341" i="14"/>
  <c r="D341" i="14"/>
  <c r="J261" i="11"/>
  <c r="I261" i="11"/>
  <c r="W25" i="11"/>
  <c r="J263" i="11"/>
  <c r="I263" i="11"/>
  <c r="Y25" i="11"/>
  <c r="J262" i="11"/>
  <c r="I262" i="11"/>
  <c r="X25" i="11"/>
  <c r="J260" i="11"/>
  <c r="I260" i="11"/>
  <c r="V25" i="11"/>
  <c r="C326" i="11"/>
  <c r="A327" i="11"/>
  <c r="A343" i="14"/>
  <c r="C342" i="14"/>
  <c r="B342" i="14"/>
  <c r="D342" i="14"/>
  <c r="C327" i="11"/>
  <c r="A328" i="11"/>
  <c r="C343" i="14"/>
  <c r="A344" i="14"/>
  <c r="B343" i="14"/>
  <c r="D343" i="14"/>
  <c r="J264" i="11"/>
  <c r="I264" i="11"/>
  <c r="Z25" i="11"/>
  <c r="C328" i="11"/>
  <c r="A329" i="11"/>
  <c r="A345" i="14"/>
  <c r="C344" i="14"/>
  <c r="B344" i="14"/>
  <c r="D344" i="14"/>
  <c r="J265" i="11"/>
  <c r="I265" i="11"/>
  <c r="AA25" i="11"/>
  <c r="A330" i="11"/>
  <c r="C329" i="11"/>
  <c r="A346" i="14"/>
  <c r="C345" i="14"/>
  <c r="B345" i="14"/>
  <c r="D345" i="14"/>
  <c r="J266" i="11"/>
  <c r="C330" i="11"/>
  <c r="A331" i="11"/>
  <c r="A347" i="14"/>
  <c r="C346" i="14"/>
  <c r="B346" i="14"/>
  <c r="D346" i="14"/>
  <c r="C331" i="11"/>
  <c r="A332" i="11"/>
  <c r="C347" i="14"/>
  <c r="A348" i="14"/>
  <c r="B347" i="14"/>
  <c r="D347" i="14"/>
  <c r="C332" i="11"/>
  <c r="A333" i="11"/>
  <c r="A349" i="14"/>
  <c r="C348" i="14"/>
  <c r="B348" i="14"/>
  <c r="D348" i="14"/>
  <c r="A334" i="11"/>
  <c r="C333" i="11"/>
  <c r="A350" i="14"/>
  <c r="C349" i="14"/>
  <c r="B349" i="14"/>
  <c r="D349" i="14"/>
  <c r="C334" i="11"/>
  <c r="A335" i="11"/>
  <c r="A351" i="14"/>
  <c r="C350" i="14"/>
  <c r="B350" i="14"/>
  <c r="D350" i="14"/>
  <c r="C335" i="11"/>
  <c r="A336" i="11"/>
  <c r="C351" i="14"/>
  <c r="A352" i="14"/>
  <c r="B351" i="14"/>
  <c r="D351" i="14"/>
  <c r="C336" i="11"/>
  <c r="A337" i="11"/>
  <c r="A353" i="14"/>
  <c r="C352" i="14"/>
  <c r="B352" i="14"/>
  <c r="D352" i="14"/>
  <c r="A338" i="11"/>
  <c r="C337" i="11"/>
  <c r="A354" i="14"/>
  <c r="C353" i="14"/>
  <c r="B353" i="14"/>
  <c r="D353" i="14"/>
  <c r="C338" i="11"/>
  <c r="A339" i="11"/>
  <c r="A355" i="14"/>
  <c r="C354" i="14"/>
  <c r="B354" i="14"/>
  <c r="D354" i="14"/>
  <c r="C339" i="11"/>
  <c r="A340" i="11"/>
  <c r="C355" i="14"/>
  <c r="A356" i="14"/>
  <c r="B355" i="14"/>
  <c r="D355" i="14"/>
  <c r="C340" i="11"/>
  <c r="A341" i="11"/>
  <c r="A357" i="14"/>
  <c r="C356" i="14"/>
  <c r="B356" i="14"/>
  <c r="D356" i="14"/>
  <c r="A342" i="11"/>
  <c r="C341" i="11"/>
  <c r="A358" i="14"/>
  <c r="C357" i="14"/>
  <c r="B357" i="14"/>
  <c r="D357" i="14"/>
  <c r="C342" i="11"/>
  <c r="A343" i="11"/>
  <c r="A359" i="14"/>
  <c r="C358" i="14"/>
  <c r="B358" i="14"/>
  <c r="D358" i="14"/>
  <c r="C343" i="11"/>
  <c r="A344" i="11"/>
  <c r="C359" i="14"/>
  <c r="A360" i="14"/>
  <c r="B359" i="14"/>
  <c r="D359" i="14"/>
  <c r="C344" i="11"/>
  <c r="A345" i="11"/>
  <c r="C360" i="14"/>
  <c r="A361" i="14"/>
  <c r="B360" i="14"/>
  <c r="D360" i="14"/>
  <c r="A346" i="11"/>
  <c r="C345" i="11"/>
  <c r="C361" i="14"/>
  <c r="A362" i="14"/>
  <c r="B361" i="14"/>
  <c r="D361" i="14"/>
  <c r="C346" i="11"/>
  <c r="A347" i="11"/>
  <c r="C362" i="14"/>
  <c r="A363" i="14"/>
  <c r="B362" i="14"/>
  <c r="D362" i="14"/>
  <c r="C347" i="11"/>
  <c r="A348" i="11"/>
  <c r="C363" i="14"/>
  <c r="A364" i="14"/>
  <c r="B363" i="14"/>
  <c r="D363" i="14"/>
  <c r="C348" i="11"/>
  <c r="A349" i="11"/>
  <c r="C364" i="14"/>
  <c r="A365" i="14"/>
  <c r="B364" i="14"/>
  <c r="D364" i="14"/>
  <c r="A350" i="11"/>
  <c r="C349" i="11"/>
  <c r="C365" i="14"/>
  <c r="A366" i="14"/>
  <c r="B365" i="14"/>
  <c r="D365" i="14"/>
  <c r="C350" i="11"/>
  <c r="A351" i="11"/>
  <c r="C366" i="14"/>
  <c r="A367" i="14"/>
  <c r="B366" i="14"/>
  <c r="D366" i="14"/>
  <c r="C351" i="11"/>
  <c r="A352" i="11"/>
  <c r="C367" i="14"/>
  <c r="A368" i="14"/>
  <c r="B367" i="14"/>
  <c r="D367" i="14"/>
  <c r="C352" i="11"/>
  <c r="A353" i="11"/>
  <c r="C368" i="14"/>
  <c r="A369" i="14"/>
  <c r="B368" i="14"/>
  <c r="D368" i="14"/>
  <c r="A354" i="11"/>
  <c r="C354" i="11"/>
  <c r="C353" i="11"/>
  <c r="C369" i="14"/>
  <c r="A370" i="14"/>
  <c r="B369" i="14"/>
  <c r="D369" i="14"/>
  <c r="L3" i="8" a="1"/>
  <c r="L3" i="8"/>
  <c r="C370" i="14"/>
  <c r="A371" i="14"/>
  <c r="B370" i="14"/>
  <c r="D370" i="14"/>
  <c r="O3" i="8"/>
  <c r="P3" i="8"/>
  <c r="M3" i="8"/>
  <c r="N3" i="8"/>
  <c r="C371" i="14"/>
  <c r="A372" i="14"/>
  <c r="B371" i="14"/>
  <c r="D371" i="14"/>
  <c r="D269" i="6"/>
  <c r="C372" i="14"/>
  <c r="A373" i="14"/>
  <c r="B372" i="14"/>
  <c r="D372" i="14"/>
  <c r="A270" i="6"/>
  <c r="C373" i="14"/>
  <c r="A374" i="14"/>
  <c r="B373" i="14"/>
  <c r="D373" i="14"/>
  <c r="A271" i="6"/>
  <c r="C271" i="6"/>
  <c r="C270" i="6"/>
  <c r="B270" i="6"/>
  <c r="D270" i="6"/>
  <c r="A272" i="6"/>
  <c r="C272" i="6"/>
  <c r="C374" i="14"/>
  <c r="A375" i="14"/>
  <c r="B374" i="14"/>
  <c r="D374" i="14"/>
  <c r="B271" i="6"/>
  <c r="D271" i="6"/>
  <c r="A273" i="6"/>
  <c r="C273" i="6"/>
  <c r="B272" i="6"/>
  <c r="D272" i="6"/>
  <c r="C375" i="14"/>
  <c r="A376" i="14"/>
  <c r="B375" i="14"/>
  <c r="D375" i="14"/>
  <c r="A274" i="6"/>
  <c r="C274" i="6"/>
  <c r="B273" i="6"/>
  <c r="D273" i="6"/>
  <c r="C376" i="14"/>
  <c r="A377" i="14"/>
  <c r="B376" i="14"/>
  <c r="D376" i="14"/>
  <c r="B274" i="6"/>
  <c r="D274" i="6"/>
  <c r="A275" i="6"/>
  <c r="C275" i="6"/>
  <c r="C377" i="14"/>
  <c r="A378" i="14"/>
  <c r="B377" i="14"/>
  <c r="D377" i="14"/>
  <c r="B275" i="6"/>
  <c r="D275" i="6"/>
  <c r="A276" i="6"/>
  <c r="C276" i="6"/>
  <c r="C378" i="14"/>
  <c r="A379" i="14"/>
  <c r="B378" i="14"/>
  <c r="D378" i="14"/>
  <c r="B276" i="6"/>
  <c r="D276" i="6"/>
  <c r="A277" i="6"/>
  <c r="C277" i="6"/>
  <c r="C379" i="14"/>
  <c r="A380" i="14"/>
  <c r="B379" i="14"/>
  <c r="D379" i="14"/>
  <c r="B277" i="6"/>
  <c r="D277" i="6"/>
  <c r="A278" i="6"/>
  <c r="C278" i="6"/>
  <c r="C380" i="14"/>
  <c r="A381" i="14"/>
  <c r="B380" i="14"/>
  <c r="D380" i="14"/>
  <c r="B278" i="6"/>
  <c r="D278" i="6"/>
  <c r="A279" i="6"/>
  <c r="C279" i="6"/>
  <c r="C381" i="14"/>
  <c r="A382" i="14"/>
  <c r="B381" i="14"/>
  <c r="D381" i="14"/>
  <c r="B279" i="6"/>
  <c r="D279" i="6"/>
  <c r="A280" i="6"/>
  <c r="C280" i="6"/>
  <c r="C382" i="14"/>
  <c r="A383" i="14"/>
  <c r="B382" i="14"/>
  <c r="D382" i="14"/>
  <c r="B280" i="6"/>
  <c r="D280" i="6"/>
  <c r="A281" i="6"/>
  <c r="C281" i="6"/>
  <c r="C383" i="14"/>
  <c r="A384" i="14"/>
  <c r="B383" i="14"/>
  <c r="D383" i="14"/>
  <c r="B281" i="6"/>
  <c r="D281" i="6"/>
  <c r="A282" i="6"/>
  <c r="C282" i="6"/>
  <c r="C384" i="14"/>
  <c r="A385" i="14"/>
  <c r="B384" i="14"/>
  <c r="D384" i="14"/>
  <c r="B282" i="6"/>
  <c r="D282" i="6"/>
  <c r="A283" i="6"/>
  <c r="C283" i="6"/>
  <c r="C385" i="14"/>
  <c r="A386" i="14"/>
  <c r="B385" i="14"/>
  <c r="D385" i="14"/>
  <c r="B283" i="6"/>
  <c r="D283" i="6"/>
  <c r="A284" i="6"/>
  <c r="C284" i="6"/>
  <c r="C386" i="14"/>
  <c r="A387" i="14"/>
  <c r="B386" i="14"/>
  <c r="D386" i="14"/>
  <c r="B284" i="6"/>
  <c r="D284" i="6"/>
  <c r="A285" i="6"/>
  <c r="C285" i="6"/>
  <c r="C387" i="14"/>
  <c r="A388" i="14"/>
  <c r="B387" i="14"/>
  <c r="D387" i="14"/>
  <c r="B285" i="6"/>
  <c r="D285" i="6"/>
  <c r="A286" i="6"/>
  <c r="C286" i="6"/>
  <c r="C388" i="14"/>
  <c r="A389" i="14"/>
  <c r="B388" i="14"/>
  <c r="D388" i="14"/>
  <c r="A287" i="6"/>
  <c r="C287" i="6"/>
  <c r="B286" i="6"/>
  <c r="D286" i="6"/>
  <c r="C389" i="14"/>
  <c r="A390" i="14"/>
  <c r="B389" i="14"/>
  <c r="D389" i="14"/>
  <c r="B287" i="6"/>
  <c r="D287" i="6"/>
  <c r="A288" i="6"/>
  <c r="C288" i="6"/>
  <c r="C390" i="14"/>
  <c r="A391" i="14"/>
  <c r="B390" i="14"/>
  <c r="D390" i="14"/>
  <c r="B288" i="6"/>
  <c r="D288" i="6"/>
  <c r="A289" i="6"/>
  <c r="C289" i="6"/>
  <c r="C391" i="14"/>
  <c r="A392" i="14"/>
  <c r="B391" i="14"/>
  <c r="D391" i="14"/>
  <c r="B289" i="6"/>
  <c r="D289" i="6"/>
  <c r="A290" i="6"/>
  <c r="C290" i="6"/>
  <c r="C392" i="14"/>
  <c r="A393" i="14"/>
  <c r="B392" i="14"/>
  <c r="D392" i="14"/>
  <c r="B290" i="6"/>
  <c r="D290" i="6"/>
  <c r="A291" i="6"/>
  <c r="C291" i="6"/>
  <c r="C393" i="14"/>
  <c r="A394" i="14"/>
  <c r="B393" i="14"/>
  <c r="D393" i="14"/>
  <c r="B291" i="6"/>
  <c r="D291" i="6"/>
  <c r="A292" i="6"/>
  <c r="C292" i="6"/>
  <c r="C394" i="14"/>
  <c r="A395" i="14"/>
  <c r="B394" i="14"/>
  <c r="D394" i="14"/>
  <c r="B292" i="6"/>
  <c r="D292" i="6"/>
  <c r="A293" i="6"/>
  <c r="C293" i="6"/>
  <c r="C395" i="14"/>
  <c r="A396" i="14"/>
  <c r="B395" i="14"/>
  <c r="D395" i="14"/>
  <c r="B293" i="6"/>
  <c r="D293" i="6"/>
  <c r="A294" i="6"/>
  <c r="C294" i="6"/>
  <c r="C396" i="14"/>
  <c r="A397" i="14"/>
  <c r="B396" i="14"/>
  <c r="D396" i="14"/>
  <c r="B294" i="6"/>
  <c r="D294" i="6"/>
  <c r="A295" i="6"/>
  <c r="C295" i="6"/>
  <c r="C397" i="14"/>
  <c r="A398" i="14"/>
  <c r="B397" i="14"/>
  <c r="D397" i="14"/>
  <c r="B295" i="6"/>
  <c r="D295" i="6"/>
  <c r="A296" i="6"/>
  <c r="C296" i="6"/>
  <c r="C398" i="14"/>
  <c r="A399" i="14"/>
  <c r="B398" i="14"/>
  <c r="D398" i="14"/>
  <c r="B296" i="6"/>
  <c r="D296" i="6"/>
  <c r="A297" i="6"/>
  <c r="C297" i="6"/>
  <c r="C399" i="14"/>
  <c r="A400" i="14"/>
  <c r="B399" i="14"/>
  <c r="D399" i="14"/>
  <c r="B297" i="6"/>
  <c r="D297" i="6"/>
  <c r="A298" i="6"/>
  <c r="C298" i="6"/>
  <c r="C400" i="14"/>
  <c r="H248" i="14"/>
  <c r="B400" i="14"/>
  <c r="D400" i="14"/>
  <c r="B298" i="6"/>
  <c r="D298" i="6"/>
  <c r="A299" i="6"/>
  <c r="C299" i="6"/>
  <c r="H244" i="14"/>
  <c r="G244" i="14" a="1"/>
  <c r="G244" i="14"/>
  <c r="S25" i="14"/>
  <c r="H232" i="14"/>
  <c r="H253" i="14"/>
  <c r="G253" i="14" a="1"/>
  <c r="G253" i="14"/>
  <c r="L26" i="14"/>
  <c r="H222" i="14"/>
  <c r="G222" i="14" a="1"/>
  <c r="G222" i="14"/>
  <c r="M24" i="14"/>
  <c r="H259" i="14"/>
  <c r="G259" i="14" a="1"/>
  <c r="G259" i="14"/>
  <c r="R26" i="14"/>
  <c r="G232" i="14" a="1"/>
  <c r="G232" i="14"/>
  <c r="W24" i="14"/>
  <c r="G248" i="14" a="1"/>
  <c r="G248" i="14"/>
  <c r="W25" i="14"/>
  <c r="H12" i="14"/>
  <c r="G12" i="14" a="1"/>
  <c r="G12" i="14"/>
  <c r="K11" i="14"/>
  <c r="H145" i="14"/>
  <c r="G145" i="14" a="1"/>
  <c r="G145" i="14"/>
  <c r="P19" i="14"/>
  <c r="H129" i="14"/>
  <c r="G129" i="14" a="1"/>
  <c r="G129" i="14"/>
  <c r="P18" i="14"/>
  <c r="H22" i="14"/>
  <c r="G22" i="14" a="1"/>
  <c r="G22" i="14"/>
  <c r="U11" i="14"/>
  <c r="H136" i="14"/>
  <c r="G136" i="14" a="1"/>
  <c r="G136" i="14"/>
  <c r="W18" i="14"/>
  <c r="H45" i="14"/>
  <c r="G45" i="14" a="1"/>
  <c r="G45" i="14"/>
  <c r="L13" i="14"/>
  <c r="H52" i="14"/>
  <c r="G52" i="14" a="1"/>
  <c r="G52" i="14"/>
  <c r="S13" i="14"/>
  <c r="H110" i="14"/>
  <c r="G110" i="14" a="1"/>
  <c r="G110" i="14"/>
  <c r="M17" i="14"/>
  <c r="H44" i="14"/>
  <c r="G44" i="14" a="1"/>
  <c r="G44" i="14"/>
  <c r="K13" i="14"/>
  <c r="H19" i="14"/>
  <c r="G19" i="14" a="1"/>
  <c r="G19" i="14"/>
  <c r="R11" i="14"/>
  <c r="H125" i="14"/>
  <c r="G125" i="14" a="1"/>
  <c r="G125" i="14"/>
  <c r="L18" i="14"/>
  <c r="H97" i="14"/>
  <c r="G97" i="14" a="1"/>
  <c r="G97" i="14"/>
  <c r="P16" i="14"/>
  <c r="H69" i="14"/>
  <c r="G69" i="14" a="1"/>
  <c r="G69" i="14"/>
  <c r="T14" i="14"/>
  <c r="H94" i="14"/>
  <c r="G94" i="14" a="1"/>
  <c r="G94" i="14"/>
  <c r="M16" i="14"/>
  <c r="H139" i="14"/>
  <c r="G139" i="14" a="1"/>
  <c r="G139" i="14"/>
  <c r="Z18" i="14"/>
  <c r="H75" i="14"/>
  <c r="G75" i="14" a="1"/>
  <c r="G75" i="14"/>
  <c r="Z14" i="14"/>
  <c r="H70" i="14"/>
  <c r="G70" i="14" a="1"/>
  <c r="G70" i="14"/>
  <c r="U14" i="14"/>
  <c r="H27" i="14"/>
  <c r="G27" i="14" a="1"/>
  <c r="G27" i="14"/>
  <c r="Z11" i="14"/>
  <c r="H81" i="14"/>
  <c r="G81" i="14" a="1"/>
  <c r="G81" i="14"/>
  <c r="P15" i="14"/>
  <c r="H123" i="14"/>
  <c r="G123" i="14" a="1"/>
  <c r="G123" i="14"/>
  <c r="Z17" i="14"/>
  <c r="H90" i="14"/>
  <c r="G90" i="14" a="1"/>
  <c r="G90" i="14"/>
  <c r="Y15" i="14"/>
  <c r="H17" i="14"/>
  <c r="G17" i="14" a="1"/>
  <c r="G17" i="14"/>
  <c r="P11" i="14"/>
  <c r="H106" i="14"/>
  <c r="G106" i="14" a="1"/>
  <c r="G106" i="14"/>
  <c r="Y16" i="14"/>
  <c r="H78" i="14"/>
  <c r="G78" i="14" a="1"/>
  <c r="G78" i="14"/>
  <c r="M15" i="14"/>
  <c r="H95" i="14"/>
  <c r="G95" i="14" a="1"/>
  <c r="G95" i="14"/>
  <c r="N16" i="14"/>
  <c r="H37" i="14"/>
  <c r="G37" i="14" a="1"/>
  <c r="G37" i="14"/>
  <c r="T12" i="14"/>
  <c r="H16" i="14"/>
  <c r="G16" i="14" a="1"/>
  <c r="G16" i="14"/>
  <c r="O11" i="14"/>
  <c r="H99" i="14"/>
  <c r="G99" i="14" a="1"/>
  <c r="G99" i="14"/>
  <c r="R16" i="14"/>
  <c r="H142" i="14"/>
  <c r="G142" i="14" a="1"/>
  <c r="G142" i="14"/>
  <c r="M19" i="14"/>
  <c r="H146" i="14"/>
  <c r="G146" i="14" a="1"/>
  <c r="G146" i="14"/>
  <c r="Q19" i="14"/>
  <c r="H74" i="14"/>
  <c r="G74" i="14" a="1"/>
  <c r="G74" i="14"/>
  <c r="Y14" i="14"/>
  <c r="H128" i="14"/>
  <c r="G128" i="14" a="1"/>
  <c r="G128" i="14"/>
  <c r="O18" i="14"/>
  <c r="H51" i="14"/>
  <c r="G51" i="14" a="1"/>
  <c r="G51" i="14"/>
  <c r="R13" i="14"/>
  <c r="H111" i="14"/>
  <c r="G111" i="14" a="1"/>
  <c r="G111" i="14"/>
  <c r="N17" i="14"/>
  <c r="H89" i="14"/>
  <c r="G89" i="14" a="1"/>
  <c r="G89" i="14"/>
  <c r="X15" i="14"/>
  <c r="H102" i="14"/>
  <c r="G102" i="14" a="1"/>
  <c r="G102" i="14"/>
  <c r="U16" i="14"/>
  <c r="H137" i="14"/>
  <c r="G137" i="14" a="1"/>
  <c r="G137" i="14"/>
  <c r="X18" i="14"/>
  <c r="H71" i="14"/>
  <c r="G71" i="14" a="1"/>
  <c r="G71" i="14"/>
  <c r="H108" i="14"/>
  <c r="G108" i="14" a="1"/>
  <c r="G108" i="14"/>
  <c r="K17" i="14"/>
  <c r="H24" i="14"/>
  <c r="G24" i="14" a="1"/>
  <c r="G24" i="14"/>
  <c r="W11" i="14"/>
  <c r="H140" i="14"/>
  <c r="G140" i="14" a="1"/>
  <c r="G140" i="14"/>
  <c r="K19" i="14"/>
  <c r="H62" i="14"/>
  <c r="G62" i="14" a="1"/>
  <c r="G62" i="14"/>
  <c r="M14" i="14"/>
  <c r="H96" i="14"/>
  <c r="G96" i="14" a="1"/>
  <c r="G96" i="14"/>
  <c r="O16" i="14"/>
  <c r="H26" i="14"/>
  <c r="G26" i="14" a="1"/>
  <c r="G26" i="14"/>
  <c r="Y11" i="14"/>
  <c r="H104" i="14"/>
  <c r="G104" i="14" a="1"/>
  <c r="G104" i="14"/>
  <c r="W16" i="14"/>
  <c r="H124" i="14"/>
  <c r="G124" i="14" a="1"/>
  <c r="G124" i="14"/>
  <c r="K18" i="14"/>
  <c r="H134" i="14"/>
  <c r="G134" i="14" a="1"/>
  <c r="G134" i="14"/>
  <c r="U18" i="14"/>
  <c r="H13" i="14"/>
  <c r="G13" i="14" a="1"/>
  <c r="G13" i="14"/>
  <c r="L11" i="14"/>
  <c r="H46" i="14"/>
  <c r="G46" i="14" a="1"/>
  <c r="G46" i="14"/>
  <c r="M13" i="14"/>
  <c r="H29" i="14"/>
  <c r="G29" i="14" a="1"/>
  <c r="G29" i="14"/>
  <c r="L12" i="14"/>
  <c r="H144" i="14"/>
  <c r="G144" i="14" a="1"/>
  <c r="G144" i="14"/>
  <c r="O19" i="14"/>
  <c r="H20" i="14"/>
  <c r="G20" i="14" a="1"/>
  <c r="G20" i="14"/>
  <c r="S11" i="14"/>
  <c r="H116" i="14"/>
  <c r="G116" i="14" a="1"/>
  <c r="G116" i="14"/>
  <c r="S17" i="14"/>
  <c r="H63" i="14"/>
  <c r="G63" i="14" a="1"/>
  <c r="G63" i="14"/>
  <c r="N14" i="14"/>
  <c r="H60" i="14"/>
  <c r="G60" i="14" a="1"/>
  <c r="G60" i="14"/>
  <c r="K14" i="14"/>
  <c r="H15" i="14"/>
  <c r="G15" i="14" a="1"/>
  <c r="G15" i="14"/>
  <c r="N11" i="14"/>
  <c r="H86" i="14"/>
  <c r="G86" i="14" a="1"/>
  <c r="G86" i="14"/>
  <c r="U15" i="14"/>
  <c r="H61" i="14"/>
  <c r="G61" i="14" a="1"/>
  <c r="G61" i="14"/>
  <c r="L14" i="14"/>
  <c r="H113" i="14"/>
  <c r="G113" i="14" a="1"/>
  <c r="G113" i="14"/>
  <c r="P17" i="14"/>
  <c r="H83" i="14"/>
  <c r="G83" i="14" a="1"/>
  <c r="G83" i="14"/>
  <c r="R15" i="14"/>
  <c r="H35" i="14"/>
  <c r="G35" i="14" a="1"/>
  <c r="G35" i="14"/>
  <c r="R12" i="14"/>
  <c r="H67" i="14"/>
  <c r="G67" i="14" a="1"/>
  <c r="G67" i="14"/>
  <c r="R14" i="14"/>
  <c r="H88" i="14"/>
  <c r="G88" i="14" a="1"/>
  <c r="G88" i="14"/>
  <c r="W15" i="14"/>
  <c r="H55" i="14"/>
  <c r="G55" i="14" a="1"/>
  <c r="G55" i="14"/>
  <c r="V13" i="14"/>
  <c r="H135" i="14"/>
  <c r="G135" i="14" a="1"/>
  <c r="G135" i="14"/>
  <c r="V18" i="14"/>
  <c r="H130" i="14"/>
  <c r="G130" i="14" a="1"/>
  <c r="G130" i="14"/>
  <c r="Q18" i="14"/>
  <c r="H132" i="14"/>
  <c r="G132" i="14" a="1"/>
  <c r="G132" i="14"/>
  <c r="S18" i="14"/>
  <c r="H103" i="14"/>
  <c r="G103" i="14" a="1"/>
  <c r="G103" i="14"/>
  <c r="V16" i="14"/>
  <c r="H147" i="14"/>
  <c r="G147" i="14" a="1"/>
  <c r="G147" i="14"/>
  <c r="R19" i="14"/>
  <c r="H82" i="14"/>
  <c r="G82" i="14" a="1"/>
  <c r="G82" i="14"/>
  <c r="Q15" i="14"/>
  <c r="H33" i="14"/>
  <c r="G33" i="14" a="1"/>
  <c r="G33" i="14"/>
  <c r="P12" i="14"/>
  <c r="H92" i="14"/>
  <c r="G92" i="14" a="1"/>
  <c r="G92" i="14"/>
  <c r="K16" i="14"/>
  <c r="H73" i="14"/>
  <c r="G73" i="14" a="1"/>
  <c r="G73" i="14"/>
  <c r="X14" i="14"/>
  <c r="H66" i="14"/>
  <c r="G66" i="14" a="1"/>
  <c r="G66" i="14"/>
  <c r="Q14" i="14"/>
  <c r="H138" i="14"/>
  <c r="G138" i="14" a="1"/>
  <c r="G138" i="14"/>
  <c r="Y18" i="14"/>
  <c r="H14" i="14"/>
  <c r="G14" i="14" a="1"/>
  <c r="G14" i="14"/>
  <c r="M11" i="14"/>
  <c r="H126" i="14"/>
  <c r="G126" i="14" a="1"/>
  <c r="G126" i="14"/>
  <c r="M18" i="14"/>
  <c r="H115" i="14"/>
  <c r="G115" i="14" a="1"/>
  <c r="G115" i="14"/>
  <c r="R17" i="14"/>
  <c r="H21" i="14"/>
  <c r="G21" i="14" a="1"/>
  <c r="G21" i="14"/>
  <c r="T11" i="14"/>
  <c r="H43" i="14"/>
  <c r="G43" i="14" a="1"/>
  <c r="G43" i="14"/>
  <c r="Z12" i="14"/>
  <c r="H48" i="14"/>
  <c r="G48" i="14" a="1"/>
  <c r="G48" i="14"/>
  <c r="O13" i="14"/>
  <c r="H85" i="14"/>
  <c r="G85" i="14" a="1"/>
  <c r="G85" i="14"/>
  <c r="T15" i="14"/>
  <c r="H58" i="14"/>
  <c r="G58" i="14" a="1"/>
  <c r="G58" i="14"/>
  <c r="Y13" i="14"/>
  <c r="H91" i="14"/>
  <c r="G91" i="14" a="1"/>
  <c r="G91" i="14"/>
  <c r="Z15" i="14"/>
  <c r="H141" i="14"/>
  <c r="G141" i="14" a="1"/>
  <c r="G141" i="14"/>
  <c r="L19" i="14"/>
  <c r="H80" i="14"/>
  <c r="G80" i="14" a="1"/>
  <c r="G80" i="14"/>
  <c r="O15" i="14"/>
  <c r="H98" i="14"/>
  <c r="G98" i="14" a="1"/>
  <c r="G98" i="14"/>
  <c r="Q16" i="14"/>
  <c r="H53" i="14"/>
  <c r="G53" i="14" a="1"/>
  <c r="G53" i="14"/>
  <c r="T13" i="14"/>
  <c r="H34" i="14"/>
  <c r="G34" i="14" a="1"/>
  <c r="G34" i="14"/>
  <c r="Q12" i="14"/>
  <c r="H87" i="14"/>
  <c r="G87" i="14" a="1"/>
  <c r="G87" i="14"/>
  <c r="V15" i="14"/>
  <c r="H105" i="14"/>
  <c r="G105" i="14" a="1"/>
  <c r="G105" i="14"/>
  <c r="X16" i="14"/>
  <c r="H38" i="14"/>
  <c r="G38" i="14" a="1"/>
  <c r="G38" i="14"/>
  <c r="U12" i="14"/>
  <c r="H100" i="14"/>
  <c r="G100" i="14" a="1"/>
  <c r="G100" i="14"/>
  <c r="S16" i="14"/>
  <c r="H56" i="14"/>
  <c r="G56" i="14" a="1"/>
  <c r="G56" i="14"/>
  <c r="W13" i="14"/>
  <c r="H112" i="14"/>
  <c r="G112" i="14" a="1"/>
  <c r="G112" i="14"/>
  <c r="O17" i="14"/>
  <c r="H143" i="14"/>
  <c r="G143" i="14" a="1"/>
  <c r="G143" i="14"/>
  <c r="N19" i="14"/>
  <c r="H64" i="14"/>
  <c r="G64" i="14" a="1"/>
  <c r="G64" i="14"/>
  <c r="O14" i="14"/>
  <c r="H31" i="14"/>
  <c r="G31" i="14" a="1"/>
  <c r="G31" i="14"/>
  <c r="N12" i="14"/>
  <c r="H65" i="14"/>
  <c r="G65" i="14" a="1"/>
  <c r="G65" i="14"/>
  <c r="P14" i="14"/>
  <c r="H41" i="14"/>
  <c r="G41" i="14" a="1"/>
  <c r="G41" i="14"/>
  <c r="X12" i="14"/>
  <c r="H23" i="14"/>
  <c r="G23" i="14" a="1"/>
  <c r="G23" i="14"/>
  <c r="V11" i="14"/>
  <c r="H84" i="14"/>
  <c r="G84" i="14" a="1"/>
  <c r="G84" i="14"/>
  <c r="S15" i="14"/>
  <c r="H101" i="14"/>
  <c r="G101" i="14" a="1"/>
  <c r="G101" i="14"/>
  <c r="T16" i="14"/>
  <c r="H47" i="14"/>
  <c r="G47" i="14" a="1"/>
  <c r="G47" i="14"/>
  <c r="N13" i="14"/>
  <c r="H120" i="14"/>
  <c r="G120" i="14" a="1"/>
  <c r="G120" i="14"/>
  <c r="W17" i="14"/>
  <c r="H79" i="14"/>
  <c r="G79" i="14" a="1"/>
  <c r="G79" i="14"/>
  <c r="N15" i="14"/>
  <c r="H54" i="14"/>
  <c r="G54" i="14" a="1"/>
  <c r="G54" i="14"/>
  <c r="U13" i="14"/>
  <c r="H109" i="14"/>
  <c r="G109" i="14" a="1"/>
  <c r="G109" i="14"/>
  <c r="L17" i="14"/>
  <c r="H77" i="14"/>
  <c r="G77" i="14" a="1"/>
  <c r="G77" i="14"/>
  <c r="L15" i="14"/>
  <c r="H49" i="14"/>
  <c r="G49" i="14" a="1"/>
  <c r="G49" i="14"/>
  <c r="P13" i="14"/>
  <c r="H72" i="14"/>
  <c r="G72" i="14" a="1"/>
  <c r="G72" i="14"/>
  <c r="H131" i="14"/>
  <c r="G131" i="14" a="1"/>
  <c r="G131" i="14"/>
  <c r="R18" i="14"/>
  <c r="H122" i="14"/>
  <c r="G122" i="14" a="1"/>
  <c r="G122" i="14"/>
  <c r="Y17" i="14"/>
  <c r="H32" i="14"/>
  <c r="G32" i="14" a="1"/>
  <c r="G32" i="14"/>
  <c r="O12" i="14"/>
  <c r="H57" i="14"/>
  <c r="G57" i="14" a="1"/>
  <c r="G57" i="14"/>
  <c r="X13" i="14"/>
  <c r="H107" i="14"/>
  <c r="G107" i="14" a="1"/>
  <c r="G107" i="14"/>
  <c r="Z16" i="14"/>
  <c r="H117" i="14"/>
  <c r="G117" i="14" a="1"/>
  <c r="G117" i="14"/>
  <c r="T17" i="14"/>
  <c r="H30" i="14"/>
  <c r="G30" i="14" a="1"/>
  <c r="G30" i="14"/>
  <c r="M12" i="14"/>
  <c r="H39" i="14"/>
  <c r="G39" i="14" a="1"/>
  <c r="G39" i="14"/>
  <c r="V12" i="14"/>
  <c r="H119" i="14"/>
  <c r="G119" i="14" a="1"/>
  <c r="G119" i="14"/>
  <c r="V17" i="14"/>
  <c r="H118" i="14"/>
  <c r="G118" i="14" a="1"/>
  <c r="G118" i="14"/>
  <c r="U17" i="14"/>
  <c r="H42" i="14"/>
  <c r="G42" i="14" a="1"/>
  <c r="G42" i="14"/>
  <c r="Y12" i="14"/>
  <c r="H50" i="14"/>
  <c r="G50" i="14" a="1"/>
  <c r="G50" i="14"/>
  <c r="Q13" i="14"/>
  <c r="H76" i="14"/>
  <c r="G76" i="14" a="1"/>
  <c r="G76" i="14"/>
  <c r="K15" i="14"/>
  <c r="H93" i="14"/>
  <c r="G93" i="14" a="1"/>
  <c r="G93" i="14"/>
  <c r="L16" i="14"/>
  <c r="H68" i="14"/>
  <c r="G68" i="14" a="1"/>
  <c r="G68" i="14"/>
  <c r="S14" i="14"/>
  <c r="H28" i="14"/>
  <c r="G28" i="14" a="1"/>
  <c r="G28" i="14"/>
  <c r="K12" i="14"/>
  <c r="H18" i="14"/>
  <c r="G18" i="14" a="1"/>
  <c r="G18" i="14"/>
  <c r="Q11" i="14"/>
  <c r="H36" i="14"/>
  <c r="G36" i="14" a="1"/>
  <c r="G36" i="14"/>
  <c r="S12" i="14"/>
  <c r="H121" i="14"/>
  <c r="G121" i="14" a="1"/>
  <c r="G121" i="14"/>
  <c r="X17" i="14"/>
  <c r="H133" i="14"/>
  <c r="G133" i="14" a="1"/>
  <c r="G133" i="14"/>
  <c r="T18" i="14"/>
  <c r="H114" i="14"/>
  <c r="G114" i="14" a="1"/>
  <c r="G114" i="14"/>
  <c r="Q17" i="14"/>
  <c r="H40" i="14"/>
  <c r="G40" i="14" a="1"/>
  <c r="G40" i="14"/>
  <c r="W12" i="14"/>
  <c r="H127" i="14"/>
  <c r="G127" i="14" a="1"/>
  <c r="G127" i="14"/>
  <c r="N18" i="14"/>
  <c r="H59" i="14"/>
  <c r="G59" i="14" a="1"/>
  <c r="G59" i="14"/>
  <c r="Z13" i="14"/>
  <c r="H25" i="14"/>
  <c r="G25" i="14" a="1"/>
  <c r="G25" i="14"/>
  <c r="X11" i="14"/>
  <c r="H148" i="14"/>
  <c r="G148" i="14" a="1"/>
  <c r="G148" i="14"/>
  <c r="S19" i="14"/>
  <c r="H194" i="14"/>
  <c r="G194" i="14" a="1"/>
  <c r="G194" i="14"/>
  <c r="Q22" i="14"/>
  <c r="H172" i="14"/>
  <c r="G172" i="14" a="1"/>
  <c r="G172" i="14"/>
  <c r="K21" i="14"/>
  <c r="H149" i="14"/>
  <c r="G149" i="14" a="1"/>
  <c r="G149" i="14"/>
  <c r="T19" i="14"/>
  <c r="H186" i="14"/>
  <c r="G186" i="14" a="1"/>
  <c r="G186" i="14"/>
  <c r="Y21" i="14"/>
  <c r="H199" i="14"/>
  <c r="G199" i="14" a="1"/>
  <c r="G199" i="14"/>
  <c r="V22" i="14"/>
  <c r="H173" i="14"/>
  <c r="G173" i="14" a="1"/>
  <c r="G173" i="14"/>
  <c r="L21" i="14"/>
  <c r="H213" i="14"/>
  <c r="G213" i="14" a="1"/>
  <c r="G213" i="14"/>
  <c r="T23" i="14"/>
  <c r="H151" i="14"/>
  <c r="G151" i="14" a="1"/>
  <c r="G151" i="14"/>
  <c r="V19" i="14"/>
  <c r="H214" i="14"/>
  <c r="G214" i="14" a="1"/>
  <c r="G214" i="14"/>
  <c r="U23" i="14"/>
  <c r="H167" i="14"/>
  <c r="G167" i="14" a="1"/>
  <c r="G167" i="14"/>
  <c r="V20" i="14"/>
  <c r="H182" i="14"/>
  <c r="G182" i="14" a="1"/>
  <c r="G182" i="14"/>
  <c r="U21" i="14"/>
  <c r="H202" i="14"/>
  <c r="G202" i="14" a="1"/>
  <c r="G202" i="14"/>
  <c r="Y22" i="14"/>
  <c r="H178" i="14"/>
  <c r="G178" i="14" a="1"/>
  <c r="G178" i="14"/>
  <c r="Q21" i="14"/>
  <c r="H190" i="14"/>
  <c r="G190" i="14" a="1"/>
  <c r="G190" i="14"/>
  <c r="M22" i="14"/>
  <c r="H212" i="14"/>
  <c r="G212" i="14" a="1"/>
  <c r="G212" i="14"/>
  <c r="S23" i="14"/>
  <c r="H209" i="14"/>
  <c r="G209" i="14" a="1"/>
  <c r="G209" i="14"/>
  <c r="P23" i="14"/>
  <c r="H160" i="14"/>
  <c r="G160" i="14" a="1"/>
  <c r="G160" i="14"/>
  <c r="O20" i="14"/>
  <c r="H195" i="14"/>
  <c r="G195" i="14" a="1"/>
  <c r="G195" i="14"/>
  <c r="R22" i="14"/>
  <c r="H165" i="14"/>
  <c r="G165" i="14" a="1"/>
  <c r="G165" i="14"/>
  <c r="T20" i="14"/>
  <c r="H183" i="14"/>
  <c r="G183" i="14" a="1"/>
  <c r="G183" i="14"/>
  <c r="V21" i="14"/>
  <c r="H170" i="14"/>
  <c r="G170" i="14" a="1"/>
  <c r="G170" i="14"/>
  <c r="Y20" i="14"/>
  <c r="H193" i="14"/>
  <c r="G193" i="14" a="1"/>
  <c r="G193" i="14"/>
  <c r="P22" i="14"/>
  <c r="H181" i="14"/>
  <c r="G181" i="14" a="1"/>
  <c r="G181" i="14"/>
  <c r="T21" i="14"/>
  <c r="H152" i="14"/>
  <c r="G152" i="14" a="1"/>
  <c r="G152" i="14"/>
  <c r="W19" i="14"/>
  <c r="H150" i="14"/>
  <c r="G150" i="14" a="1"/>
  <c r="G150" i="14"/>
  <c r="U19" i="14"/>
  <c r="H207" i="14"/>
  <c r="G207" i="14" a="1"/>
  <c r="G207" i="14"/>
  <c r="N23" i="14"/>
  <c r="H206" i="14"/>
  <c r="G206" i="14" a="1"/>
  <c r="G206" i="14"/>
  <c r="M23" i="14"/>
  <c r="H198" i="14"/>
  <c r="G198" i="14" a="1"/>
  <c r="G198" i="14"/>
  <c r="U22" i="14"/>
  <c r="H162" i="14"/>
  <c r="G162" i="14" a="1"/>
  <c r="G162" i="14"/>
  <c r="Q20" i="14"/>
  <c r="H163" i="14"/>
  <c r="G163" i="14" a="1"/>
  <c r="G163" i="14"/>
  <c r="R20" i="14"/>
  <c r="H210" i="14"/>
  <c r="G210" i="14" a="1"/>
  <c r="G210" i="14"/>
  <c r="Q23" i="14"/>
  <c r="H174" i="14"/>
  <c r="G174" i="14" a="1"/>
  <c r="G174" i="14"/>
  <c r="M21" i="14"/>
  <c r="H161" i="14"/>
  <c r="G161" i="14" a="1"/>
  <c r="G161" i="14"/>
  <c r="P20" i="14"/>
  <c r="H205" i="14"/>
  <c r="G205" i="14" a="1"/>
  <c r="G205" i="14"/>
  <c r="L23" i="14"/>
  <c r="H166" i="14"/>
  <c r="G166" i="14" a="1"/>
  <c r="G166" i="14"/>
  <c r="U20" i="14"/>
  <c r="H204" i="14"/>
  <c r="G204" i="14" a="1"/>
  <c r="G204" i="14"/>
  <c r="K23" i="14"/>
  <c r="H157" i="14"/>
  <c r="G157" i="14" a="1"/>
  <c r="G157" i="14"/>
  <c r="L20" i="14"/>
  <c r="H154" i="14"/>
  <c r="G154" i="14" a="1"/>
  <c r="G154" i="14"/>
  <c r="Y19" i="14"/>
  <c r="H180" i="14"/>
  <c r="G180" i="14" a="1"/>
  <c r="G180" i="14"/>
  <c r="S21" i="14"/>
  <c r="H159" i="14"/>
  <c r="G159" i="14" a="1"/>
  <c r="G159" i="14"/>
  <c r="N20" i="14"/>
  <c r="H164" i="14"/>
  <c r="G164" i="14" a="1"/>
  <c r="G164" i="14"/>
  <c r="S20" i="14"/>
  <c r="H158" i="14"/>
  <c r="G158" i="14" a="1"/>
  <c r="G158" i="14"/>
  <c r="M20" i="14"/>
  <c r="H171" i="14"/>
  <c r="G171" i="14" a="1"/>
  <c r="G171" i="14"/>
  <c r="Z20" i="14"/>
  <c r="H191" i="14"/>
  <c r="G191" i="14" a="1"/>
  <c r="G191" i="14"/>
  <c r="N22" i="14"/>
  <c r="H153" i="14"/>
  <c r="G153" i="14" a="1"/>
  <c r="G153" i="14"/>
  <c r="X19" i="14"/>
  <c r="H208" i="14"/>
  <c r="G208" i="14" a="1"/>
  <c r="G208" i="14"/>
  <c r="O23" i="14"/>
  <c r="H185" i="14"/>
  <c r="G185" i="14" a="1"/>
  <c r="G185" i="14"/>
  <c r="X21" i="14"/>
  <c r="H196" i="14"/>
  <c r="G196" i="14" a="1"/>
  <c r="G196" i="14"/>
  <c r="S22" i="14"/>
  <c r="H168" i="14"/>
  <c r="G168" i="14" a="1"/>
  <c r="G168" i="14"/>
  <c r="W20" i="14"/>
  <c r="H177" i="14"/>
  <c r="G177" i="14" a="1"/>
  <c r="G177" i="14"/>
  <c r="P21" i="14"/>
  <c r="H200" i="14"/>
  <c r="G200" i="14" a="1"/>
  <c r="G200" i="14"/>
  <c r="W22" i="14"/>
  <c r="H156" i="14"/>
  <c r="G156" i="14" a="1"/>
  <c r="G156" i="14"/>
  <c r="K20" i="14"/>
  <c r="H188" i="14"/>
  <c r="G188" i="14" a="1"/>
  <c r="G188" i="14"/>
  <c r="K22" i="14"/>
  <c r="H211" i="14"/>
  <c r="G211" i="14" a="1"/>
  <c r="G211" i="14"/>
  <c r="R23" i="14"/>
  <c r="H201" i="14"/>
  <c r="G201" i="14" a="1"/>
  <c r="G201" i="14"/>
  <c r="X22" i="14"/>
  <c r="H179" i="14"/>
  <c r="G179" i="14" a="1"/>
  <c r="G179" i="14"/>
  <c r="R21" i="14"/>
  <c r="H155" i="14"/>
  <c r="G155" i="14" a="1"/>
  <c r="G155" i="14"/>
  <c r="Z19" i="14"/>
  <c r="H192" i="14"/>
  <c r="G192" i="14" a="1"/>
  <c r="G192" i="14"/>
  <c r="O22" i="14"/>
  <c r="H216" i="14"/>
  <c r="G216" i="14" a="1"/>
  <c r="G216" i="14"/>
  <c r="W23" i="14"/>
  <c r="H197" i="14"/>
  <c r="G197" i="14" a="1"/>
  <c r="G197" i="14"/>
  <c r="T22" i="14"/>
  <c r="H187" i="14"/>
  <c r="G187" i="14" a="1"/>
  <c r="G187" i="14"/>
  <c r="Z21" i="14"/>
  <c r="H184" i="14"/>
  <c r="G184" i="14" a="1"/>
  <c r="G184" i="14"/>
  <c r="W21" i="14"/>
  <c r="H189" i="14"/>
  <c r="G189" i="14" a="1"/>
  <c r="G189" i="14"/>
  <c r="L22" i="14"/>
  <c r="H175" i="14"/>
  <c r="G175" i="14" a="1"/>
  <c r="G175" i="14"/>
  <c r="N21" i="14"/>
  <c r="H176" i="14"/>
  <c r="G176" i="14" a="1"/>
  <c r="G176" i="14"/>
  <c r="O21" i="14"/>
  <c r="H169" i="14"/>
  <c r="G169" i="14" a="1"/>
  <c r="G169" i="14"/>
  <c r="X20" i="14"/>
  <c r="H215" i="14"/>
  <c r="G215" i="14" a="1"/>
  <c r="G215" i="14"/>
  <c r="V23" i="14"/>
  <c r="H203" i="14"/>
  <c r="G203" i="14" a="1"/>
  <c r="G203" i="14"/>
  <c r="Z22" i="14"/>
  <c r="H265" i="14"/>
  <c r="G265" i="14" a="1"/>
  <c r="G265" i="14"/>
  <c r="X26" i="14"/>
  <c r="H246" i="14"/>
  <c r="G246" i="14" a="1"/>
  <c r="G246" i="14"/>
  <c r="U25" i="14"/>
  <c r="H258" i="14"/>
  <c r="G258" i="14" a="1"/>
  <c r="G258" i="14"/>
  <c r="Q26" i="14"/>
  <c r="H226" i="14"/>
  <c r="G226" i="14" a="1"/>
  <c r="G226" i="14"/>
  <c r="Q24" i="14"/>
  <c r="H233" i="14"/>
  <c r="G233" i="14" a="1"/>
  <c r="G233" i="14"/>
  <c r="X24" i="14"/>
  <c r="H256" i="14"/>
  <c r="G256" i="14" a="1"/>
  <c r="G256" i="14"/>
  <c r="O26" i="14"/>
  <c r="H252" i="14"/>
  <c r="G252" i="14" a="1"/>
  <c r="G252" i="14"/>
  <c r="K26" i="14"/>
  <c r="H257" i="14"/>
  <c r="G257" i="14" a="1"/>
  <c r="G257" i="14"/>
  <c r="P26" i="14"/>
  <c r="H224" i="14"/>
  <c r="G224" i="14" a="1"/>
  <c r="G224" i="14"/>
  <c r="O24" i="14"/>
  <c r="H262" i="14"/>
  <c r="G262" i="14" a="1"/>
  <c r="G262" i="14"/>
  <c r="U26" i="14"/>
  <c r="H225" i="14"/>
  <c r="G225" i="14" a="1"/>
  <c r="G225" i="14"/>
  <c r="P24" i="14"/>
  <c r="H251" i="14"/>
  <c r="G251" i="14" a="1"/>
  <c r="G251" i="14"/>
  <c r="Z25" i="14"/>
  <c r="H223" i="14"/>
  <c r="G223" i="14" a="1"/>
  <c r="G223" i="14"/>
  <c r="N24" i="14"/>
  <c r="H242" i="14"/>
  <c r="G242" i="14" a="1"/>
  <c r="G242" i="14"/>
  <c r="Q25" i="14"/>
  <c r="H234" i="14"/>
  <c r="G234" i="14" a="1"/>
  <c r="G234" i="14"/>
  <c r="Y24" i="14"/>
  <c r="H260" i="14"/>
  <c r="G260" i="14" a="1"/>
  <c r="G260" i="14"/>
  <c r="S26" i="14"/>
  <c r="H241" i="14"/>
  <c r="G241" i="14" a="1"/>
  <c r="G241" i="14"/>
  <c r="P25" i="14"/>
  <c r="H221" i="14"/>
  <c r="G221" i="14" a="1"/>
  <c r="G221" i="14"/>
  <c r="L24" i="14"/>
  <c r="H229" i="14"/>
  <c r="G229" i="14" a="1"/>
  <c r="G229" i="14"/>
  <c r="T24" i="14"/>
  <c r="H267" i="14"/>
  <c r="G267" i="14" a="1"/>
  <c r="G267" i="14"/>
  <c r="Z26" i="14"/>
  <c r="H230" i="14"/>
  <c r="G230" i="14" a="1"/>
  <c r="G230" i="14"/>
  <c r="U24" i="14"/>
  <c r="H238" i="14"/>
  <c r="G238" i="14" a="1"/>
  <c r="G238" i="14"/>
  <c r="M25" i="14"/>
  <c r="H228" i="14"/>
  <c r="G228" i="14" a="1"/>
  <c r="G228" i="14"/>
  <c r="S24" i="14"/>
  <c r="H239" i="14"/>
  <c r="G239" i="14" a="1"/>
  <c r="G239" i="14"/>
  <c r="N25" i="14"/>
  <c r="H220" i="14"/>
  <c r="G220" i="14" a="1"/>
  <c r="G220" i="14"/>
  <c r="K24" i="14"/>
  <c r="H254" i="14"/>
  <c r="G254" i="14" a="1"/>
  <c r="G254" i="14"/>
  <c r="M26" i="14"/>
  <c r="H236" i="14"/>
  <c r="G236" i="14" a="1"/>
  <c r="G236" i="14"/>
  <c r="K25" i="14"/>
  <c r="H231" i="14"/>
  <c r="G231" i="14" a="1"/>
  <c r="G231" i="14"/>
  <c r="V24" i="14"/>
  <c r="H218" i="14"/>
  <c r="G218" i="14" a="1"/>
  <c r="G218" i="14"/>
  <c r="Y23" i="14"/>
  <c r="H240" i="14"/>
  <c r="G240" i="14" a="1"/>
  <c r="G240" i="14"/>
  <c r="O25" i="14"/>
  <c r="H243" i="14"/>
  <c r="G243" i="14" a="1"/>
  <c r="G243" i="14"/>
  <c r="R25" i="14"/>
  <c r="H249" i="14"/>
  <c r="G249" i="14" a="1"/>
  <c r="G249" i="14"/>
  <c r="X25" i="14"/>
  <c r="H237" i="14"/>
  <c r="G237" i="14" a="1"/>
  <c r="G237" i="14"/>
  <c r="L25" i="14"/>
  <c r="H245" i="14"/>
  <c r="G245" i="14" a="1"/>
  <c r="G245" i="14"/>
  <c r="T25" i="14"/>
  <c r="H227" i="14"/>
  <c r="G227" i="14" a="1"/>
  <c r="G227" i="14"/>
  <c r="R24" i="14"/>
  <c r="H266" i="14"/>
  <c r="G266" i="14" a="1"/>
  <c r="G266" i="14"/>
  <c r="Y26" i="14"/>
  <c r="H247" i="14"/>
  <c r="G247" i="14" a="1"/>
  <c r="G247" i="14"/>
  <c r="V25" i="14"/>
  <c r="H250" i="14"/>
  <c r="G250" i="14" a="1"/>
  <c r="G250" i="14"/>
  <c r="Y25" i="14"/>
  <c r="H264" i="14"/>
  <c r="G264" i="14" a="1"/>
  <c r="G264" i="14"/>
  <c r="W26" i="14"/>
  <c r="H255" i="14"/>
  <c r="G255" i="14" a="1"/>
  <c r="G255" i="14"/>
  <c r="N26" i="14"/>
  <c r="H261" i="14"/>
  <c r="G261" i="14" a="1"/>
  <c r="G261" i="14"/>
  <c r="T26" i="14"/>
  <c r="H263" i="14"/>
  <c r="G263" i="14" a="1"/>
  <c r="G263" i="14"/>
  <c r="V26" i="14"/>
  <c r="H217" i="14"/>
  <c r="G217" i="14" a="1"/>
  <c r="G217" i="14"/>
  <c r="X23" i="14"/>
  <c r="H219" i="14"/>
  <c r="G219" i="14" a="1"/>
  <c r="G219" i="14"/>
  <c r="Z23" i="14"/>
  <c r="H235" i="14"/>
  <c r="G235" i="14" a="1"/>
  <c r="G235" i="14"/>
  <c r="Z24" i="14"/>
  <c r="B299" i="6"/>
  <c r="D299" i="6"/>
  <c r="A300" i="6"/>
  <c r="C300" i="6"/>
  <c r="W14" i="14"/>
  <c r="V14" i="14"/>
  <c r="B300" i="6"/>
  <c r="D300" i="6"/>
  <c r="A301" i="6"/>
  <c r="C301" i="6"/>
  <c r="B301" i="6"/>
  <c r="D301" i="6"/>
  <c r="A302" i="6"/>
  <c r="C302" i="6"/>
  <c r="B302" i="6"/>
  <c r="D302" i="6"/>
  <c r="A303" i="6"/>
  <c r="C303" i="6"/>
  <c r="B303" i="6"/>
  <c r="D303" i="6"/>
  <c r="A304" i="6"/>
  <c r="C304" i="6"/>
  <c r="B304" i="6"/>
  <c r="D304" i="6"/>
  <c r="A305" i="6"/>
  <c r="C305" i="6"/>
  <c r="B305" i="6"/>
  <c r="D305" i="6"/>
  <c r="A306" i="6"/>
  <c r="C306" i="6"/>
  <c r="B306" i="6"/>
  <c r="D306" i="6"/>
  <c r="A307" i="6"/>
  <c r="C307" i="6"/>
  <c r="B307" i="6"/>
  <c r="D307" i="6"/>
  <c r="A308" i="6"/>
  <c r="C308" i="6"/>
  <c r="B308" i="6"/>
  <c r="D308" i="6"/>
  <c r="A309" i="6"/>
  <c r="C309" i="6"/>
  <c r="A310" i="6"/>
  <c r="C310" i="6"/>
  <c r="B309" i="6"/>
  <c r="D309" i="6"/>
  <c r="B310" i="6"/>
  <c r="D310" i="6"/>
  <c r="A311" i="6"/>
  <c r="C311" i="6"/>
  <c r="B311" i="6"/>
  <c r="D311" i="6"/>
  <c r="A312" i="6"/>
  <c r="C312" i="6"/>
  <c r="B312" i="6"/>
  <c r="D312" i="6"/>
  <c r="A313" i="6"/>
  <c r="C313" i="6"/>
  <c r="B313" i="6"/>
  <c r="D313" i="6"/>
  <c r="A314" i="6"/>
  <c r="C314" i="6"/>
  <c r="A315" i="6"/>
  <c r="C315" i="6"/>
  <c r="B314" i="6"/>
  <c r="D314" i="6"/>
  <c r="B315" i="6"/>
  <c r="D315" i="6"/>
  <c r="A316" i="6"/>
  <c r="C316" i="6"/>
  <c r="B316" i="6"/>
  <c r="D316" i="6"/>
  <c r="A317" i="6"/>
  <c r="C317" i="6"/>
  <c r="B317" i="6"/>
  <c r="D317" i="6"/>
  <c r="A318" i="6"/>
  <c r="C318" i="6"/>
  <c r="B318" i="6"/>
  <c r="D318" i="6"/>
  <c r="A319" i="6"/>
  <c r="C319" i="6"/>
  <c r="B319" i="6"/>
  <c r="D319" i="6"/>
  <c r="A320" i="6"/>
  <c r="C320" i="6"/>
  <c r="B320" i="6"/>
  <c r="D320" i="6"/>
  <c r="A321" i="6"/>
  <c r="C321" i="6"/>
  <c r="B321" i="6"/>
  <c r="D321" i="6"/>
  <c r="A322" i="6"/>
  <c r="C322" i="6"/>
  <c r="B322" i="6"/>
  <c r="D322" i="6"/>
  <c r="A323" i="6"/>
  <c r="C323" i="6"/>
  <c r="A324" i="6"/>
  <c r="C324" i="6"/>
  <c r="B323" i="6"/>
  <c r="D323" i="6"/>
  <c r="B324" i="6"/>
  <c r="D324" i="6"/>
  <c r="A325" i="6"/>
  <c r="C325" i="6"/>
  <c r="B325" i="6"/>
  <c r="D325" i="6"/>
  <c r="A326" i="6"/>
  <c r="C326" i="6"/>
  <c r="B326" i="6"/>
  <c r="D326" i="6"/>
  <c r="A327" i="6"/>
  <c r="C327" i="6"/>
  <c r="B327" i="6"/>
  <c r="D327" i="6"/>
  <c r="A328" i="6"/>
  <c r="C328" i="6"/>
  <c r="B328" i="6"/>
  <c r="D328" i="6"/>
  <c r="A329" i="6"/>
  <c r="C329" i="6"/>
  <c r="B329" i="6"/>
  <c r="D329" i="6"/>
  <c r="A330" i="6"/>
  <c r="C330" i="6"/>
  <c r="B330" i="6"/>
  <c r="D330" i="6"/>
  <c r="A331" i="6"/>
  <c r="C331" i="6"/>
  <c r="B331" i="6"/>
  <c r="D331" i="6"/>
  <c r="A332" i="6"/>
  <c r="C332" i="6"/>
  <c r="B332" i="6"/>
  <c r="D332" i="6"/>
  <c r="A333" i="6"/>
  <c r="C333" i="6"/>
  <c r="B333" i="6"/>
  <c r="D333" i="6"/>
  <c r="A334" i="6"/>
  <c r="C334" i="6"/>
  <c r="B334" i="6"/>
  <c r="D334" i="6"/>
  <c r="A335" i="6"/>
  <c r="C335" i="6"/>
  <c r="B335" i="6"/>
  <c r="D335" i="6"/>
  <c r="A336" i="6"/>
  <c r="C336" i="6"/>
  <c r="B336" i="6"/>
  <c r="D336" i="6"/>
  <c r="A337" i="6"/>
  <c r="C337" i="6"/>
  <c r="B337" i="6"/>
  <c r="D337" i="6"/>
  <c r="A338" i="6"/>
  <c r="C338" i="6"/>
  <c r="B338" i="6"/>
  <c r="D338" i="6"/>
  <c r="A339" i="6"/>
  <c r="C339" i="6"/>
  <c r="A340" i="6"/>
  <c r="C340" i="6"/>
  <c r="B339" i="6"/>
  <c r="D339" i="6"/>
  <c r="B340" i="6"/>
  <c r="D340" i="6"/>
  <c r="A341" i="6"/>
  <c r="C341" i="6"/>
  <c r="B341" i="6"/>
  <c r="D341" i="6"/>
  <c r="A342" i="6"/>
  <c r="C342" i="6"/>
  <c r="B342" i="6"/>
  <c r="D342" i="6"/>
  <c r="A343" i="6"/>
  <c r="C343" i="6"/>
  <c r="B343" i="6"/>
  <c r="D343" i="6"/>
  <c r="A344" i="6"/>
  <c r="C344" i="6"/>
  <c r="B344" i="6"/>
  <c r="D344" i="6"/>
  <c r="A345" i="6"/>
  <c r="C345" i="6"/>
  <c r="B345" i="6"/>
  <c r="D345" i="6"/>
  <c r="A346" i="6"/>
  <c r="C346" i="6"/>
  <c r="B346" i="6"/>
  <c r="D346" i="6"/>
  <c r="A347" i="6"/>
  <c r="C347" i="6"/>
  <c r="A348" i="6"/>
  <c r="C348" i="6"/>
  <c r="B347" i="6"/>
  <c r="D347" i="6"/>
  <c r="B348" i="6"/>
  <c r="D348" i="6"/>
  <c r="A349" i="6"/>
  <c r="C349" i="6"/>
  <c r="B349" i="6"/>
  <c r="D349" i="6"/>
  <c r="A350" i="6"/>
  <c r="C350" i="6"/>
  <c r="B350" i="6"/>
  <c r="D350" i="6"/>
  <c r="A351" i="6"/>
  <c r="C351" i="6"/>
  <c r="B351" i="6"/>
  <c r="D351" i="6"/>
  <c r="A352" i="6"/>
  <c r="C352" i="6"/>
  <c r="B352" i="6"/>
  <c r="D352" i="6"/>
  <c r="A353" i="6"/>
  <c r="C353" i="6"/>
  <c r="B353" i="6"/>
  <c r="D353" i="6"/>
  <c r="A354" i="6"/>
  <c r="C354" i="6"/>
  <c r="B354" i="6"/>
  <c r="D354" i="6"/>
  <c r="A355" i="6"/>
  <c r="C355" i="6"/>
  <c r="B355" i="6"/>
  <c r="D355" i="6"/>
  <c r="A356" i="6"/>
  <c r="C356" i="6"/>
  <c r="B356" i="6"/>
  <c r="D356" i="6"/>
  <c r="A357" i="6"/>
  <c r="C357" i="6"/>
  <c r="B357" i="6"/>
  <c r="D357" i="6"/>
  <c r="A358" i="6"/>
  <c r="C358" i="6"/>
  <c r="A359" i="6"/>
  <c r="C359" i="6"/>
  <c r="B358" i="6"/>
  <c r="D358" i="6"/>
  <c r="B359" i="6"/>
  <c r="D359" i="6"/>
  <c r="A360" i="6"/>
  <c r="C360" i="6"/>
  <c r="B360" i="6"/>
  <c r="D360" i="6"/>
  <c r="A361" i="6"/>
  <c r="C361" i="6"/>
  <c r="B361" i="6"/>
  <c r="D361" i="6"/>
  <c r="A362" i="6"/>
  <c r="C362" i="6"/>
  <c r="B362" i="6"/>
  <c r="D362" i="6"/>
  <c r="A363" i="6"/>
  <c r="C363" i="6"/>
  <c r="B363" i="6"/>
  <c r="D363" i="6"/>
  <c r="A364" i="6"/>
  <c r="C364" i="6"/>
  <c r="A365" i="6"/>
  <c r="C365" i="6"/>
  <c r="B364" i="6"/>
  <c r="D364" i="6"/>
  <c r="B365" i="6"/>
  <c r="D365" i="6"/>
  <c r="A366" i="6"/>
  <c r="C366" i="6"/>
  <c r="B366" i="6"/>
  <c r="D366" i="6"/>
  <c r="A367" i="6"/>
  <c r="C367" i="6"/>
  <c r="B367" i="6"/>
  <c r="D367" i="6"/>
  <c r="A368" i="6"/>
  <c r="C368" i="6"/>
  <c r="A369" i="6"/>
  <c r="C369" i="6"/>
  <c r="B368" i="6"/>
  <c r="D368" i="6"/>
  <c r="B369" i="6"/>
  <c r="D369" i="6"/>
  <c r="A370" i="6"/>
  <c r="C370" i="6"/>
  <c r="B370" i="6"/>
  <c r="D370" i="6"/>
  <c r="A371" i="6"/>
  <c r="C371" i="6"/>
  <c r="B371" i="6"/>
  <c r="D371" i="6"/>
  <c r="A372" i="6"/>
  <c r="C372" i="6"/>
  <c r="A373" i="6"/>
  <c r="C373" i="6"/>
  <c r="B372" i="6"/>
  <c r="D372" i="6"/>
  <c r="B373" i="6"/>
  <c r="D373" i="6"/>
  <c r="A374" i="6"/>
  <c r="A375" i="6"/>
  <c r="C375" i="6"/>
  <c r="C374" i="6"/>
  <c r="B374" i="6"/>
  <c r="D374" i="6"/>
  <c r="B375" i="6"/>
  <c r="D375" i="6"/>
  <c r="A376" i="6"/>
  <c r="C376" i="6"/>
  <c r="B376" i="6"/>
  <c r="D376" i="6"/>
  <c r="A377" i="6"/>
  <c r="C377" i="6"/>
  <c r="B377" i="6"/>
  <c r="D377" i="6"/>
  <c r="A378" i="6"/>
  <c r="C378" i="6"/>
  <c r="B378" i="6"/>
  <c r="D378" i="6"/>
  <c r="A379" i="6"/>
  <c r="C379" i="6"/>
  <c r="B379" i="6"/>
  <c r="D379" i="6"/>
  <c r="A380" i="6"/>
  <c r="C380" i="6"/>
  <c r="B380" i="6"/>
  <c r="D380" i="6"/>
  <c r="A381" i="6"/>
  <c r="C381" i="6"/>
  <c r="B381" i="6"/>
  <c r="D381" i="6"/>
  <c r="A382" i="6"/>
  <c r="C382" i="6"/>
  <c r="B382" i="6"/>
  <c r="D382" i="6"/>
  <c r="A383" i="6"/>
  <c r="C383" i="6"/>
  <c r="B383" i="6"/>
  <c r="D383" i="6"/>
  <c r="A384" i="6"/>
  <c r="C384" i="6"/>
  <c r="B384" i="6"/>
  <c r="D384" i="6"/>
  <c r="A385" i="6"/>
  <c r="C385" i="6"/>
  <c r="B385" i="6"/>
  <c r="D385" i="6"/>
  <c r="A386" i="6"/>
  <c r="C386" i="6"/>
  <c r="B386" i="6"/>
  <c r="D386" i="6"/>
  <c r="A387" i="6"/>
  <c r="C387" i="6"/>
  <c r="B387" i="6"/>
  <c r="D387" i="6"/>
  <c r="A388" i="6"/>
  <c r="C388" i="6"/>
  <c r="B388" i="6"/>
  <c r="D388" i="6"/>
  <c r="A389" i="6"/>
  <c r="C389" i="6"/>
  <c r="B389" i="6"/>
  <c r="D389" i="6"/>
  <c r="A390" i="6"/>
  <c r="C390" i="6"/>
  <c r="B390" i="6"/>
  <c r="D390" i="6"/>
  <c r="A391" i="6"/>
  <c r="C391" i="6"/>
  <c r="B391" i="6"/>
  <c r="D391" i="6"/>
  <c r="A392" i="6"/>
  <c r="C392" i="6"/>
  <c r="B392" i="6"/>
  <c r="D392" i="6"/>
  <c r="A393" i="6"/>
  <c r="C393" i="6"/>
  <c r="B393" i="6"/>
  <c r="D393" i="6"/>
  <c r="A394" i="6"/>
  <c r="C394" i="6"/>
  <c r="B394" i="6"/>
  <c r="D394" i="6"/>
  <c r="A395" i="6"/>
  <c r="C395" i="6"/>
  <c r="B395" i="6"/>
  <c r="D395" i="6"/>
  <c r="A396" i="6"/>
  <c r="C396" i="6"/>
  <c r="B396" i="6"/>
  <c r="D396" i="6"/>
  <c r="A397" i="6"/>
  <c r="C397" i="6"/>
  <c r="B397" i="6"/>
  <c r="D397" i="6"/>
  <c r="A398" i="6"/>
  <c r="C398" i="6"/>
  <c r="B398" i="6"/>
  <c r="D398" i="6"/>
  <c r="A399" i="6"/>
  <c r="C399" i="6"/>
  <c r="B399" i="6"/>
  <c r="D399" i="6"/>
  <c r="A400" i="6"/>
  <c r="C400" i="6"/>
  <c r="H230" i="6"/>
  <c r="G230" i="6" a="1"/>
  <c r="G230" i="6"/>
  <c r="B400" i="6"/>
  <c r="D400" i="6"/>
  <c r="H262" i="6"/>
  <c r="G262" i="6" a="1"/>
  <c r="G262" i="6"/>
  <c r="H250" i="6"/>
  <c r="G250" i="6" a="1"/>
  <c r="G250" i="6"/>
  <c r="Y25" i="6"/>
  <c r="H221" i="6"/>
  <c r="G221" i="6" a="1"/>
  <c r="G221" i="6"/>
  <c r="L24" i="6"/>
  <c r="H257" i="6"/>
  <c r="G257" i="6" a="1"/>
  <c r="G257" i="6"/>
  <c r="P26" i="6"/>
  <c r="H223" i="6"/>
  <c r="G223" i="6" a="1"/>
  <c r="G223" i="6"/>
  <c r="N24" i="6"/>
  <c r="H233" i="6"/>
  <c r="G233" i="6" a="1"/>
  <c r="G233" i="6"/>
  <c r="X24" i="6"/>
  <c r="H217" i="6"/>
  <c r="G217" i="6" a="1"/>
  <c r="G217" i="6"/>
  <c r="X23" i="6"/>
  <c r="H237" i="6"/>
  <c r="G237" i="6" a="1"/>
  <c r="G237" i="6"/>
  <c r="L25" i="6"/>
  <c r="H234" i="6"/>
  <c r="G234" i="6" a="1"/>
  <c r="G234" i="6"/>
  <c r="H263" i="6"/>
  <c r="G263" i="6" a="1"/>
  <c r="G263" i="6"/>
  <c r="V26" i="6"/>
  <c r="H256" i="6"/>
  <c r="G256" i="6" a="1"/>
  <c r="G256" i="6"/>
  <c r="O26" i="6"/>
  <c r="H244" i="6"/>
  <c r="G244" i="6" a="1"/>
  <c r="G244" i="6"/>
  <c r="S25" i="6"/>
  <c r="H254" i="6"/>
  <c r="G254" i="6" a="1"/>
  <c r="G254" i="6"/>
  <c r="H248" i="6"/>
  <c r="G248" i="6" a="1"/>
  <c r="G248" i="6"/>
  <c r="W25" i="6"/>
  <c r="H266" i="6"/>
  <c r="G266" i="6" a="1"/>
  <c r="G266" i="6"/>
  <c r="Y26" i="6"/>
  <c r="H241" i="6"/>
  <c r="G241" i="6" a="1"/>
  <c r="G241" i="6"/>
  <c r="P25" i="6"/>
  <c r="H243" i="6"/>
  <c r="G243" i="6" a="1"/>
  <c r="G243" i="6"/>
  <c r="R25" i="6"/>
  <c r="H240" i="6"/>
  <c r="G240" i="6" a="1"/>
  <c r="G240" i="6"/>
  <c r="O25" i="6"/>
  <c r="H213" i="6"/>
  <c r="G213" i="6" a="1"/>
  <c r="G213" i="6"/>
  <c r="T23" i="6"/>
  <c r="H218" i="6"/>
  <c r="G218" i="6" a="1"/>
  <c r="G218" i="6"/>
  <c r="Y23" i="6"/>
  <c r="H267" i="6"/>
  <c r="G267" i="6" a="1"/>
  <c r="G267" i="6"/>
  <c r="Z26" i="6"/>
  <c r="H235" i="6"/>
  <c r="G235" i="6" a="1"/>
  <c r="G235" i="6"/>
  <c r="Z24" i="6"/>
  <c r="H219" i="6"/>
  <c r="G219" i="6" a="1"/>
  <c r="G219" i="6"/>
  <c r="Z23" i="6"/>
  <c r="H239" i="6"/>
  <c r="G239" i="6" a="1"/>
  <c r="G239" i="6"/>
  <c r="N25" i="6"/>
  <c r="H224" i="6"/>
  <c r="G224" i="6" a="1"/>
  <c r="G224" i="6"/>
  <c r="H226" i="6"/>
  <c r="G226" i="6" a="1"/>
  <c r="G226" i="6"/>
  <c r="Q24" i="6"/>
  <c r="H232" i="6"/>
  <c r="G232" i="6" a="1"/>
  <c r="G232" i="6"/>
  <c r="H77" i="6"/>
  <c r="G77" i="6" a="1"/>
  <c r="G77" i="6"/>
  <c r="L15" i="6"/>
  <c r="H39" i="6"/>
  <c r="G39" i="6" a="1"/>
  <c r="G39" i="6"/>
  <c r="V12" i="6"/>
  <c r="H35" i="6"/>
  <c r="G35" i="6" a="1"/>
  <c r="G35" i="6"/>
  <c r="R12" i="6"/>
  <c r="H142" i="6"/>
  <c r="G142" i="6" a="1"/>
  <c r="G142" i="6"/>
  <c r="M19" i="6"/>
  <c r="H66" i="6"/>
  <c r="G66" i="6" a="1"/>
  <c r="G66" i="6"/>
  <c r="Q14" i="6"/>
  <c r="H29" i="6"/>
  <c r="G29" i="6" a="1"/>
  <c r="G29" i="6"/>
  <c r="L12" i="6"/>
  <c r="H30" i="6"/>
  <c r="G30" i="6" a="1"/>
  <c r="G30" i="6"/>
  <c r="M12" i="6"/>
  <c r="H48" i="6"/>
  <c r="G48" i="6" a="1"/>
  <c r="G48" i="6"/>
  <c r="O13" i="6"/>
  <c r="H87" i="6"/>
  <c r="G87" i="6" a="1"/>
  <c r="G87" i="6"/>
  <c r="V15" i="6"/>
  <c r="H121" i="6"/>
  <c r="G121" i="6" a="1"/>
  <c r="G121" i="6"/>
  <c r="H28" i="6"/>
  <c r="G28" i="6" a="1"/>
  <c r="G28" i="6"/>
  <c r="K12" i="6"/>
  <c r="H51" i="6"/>
  <c r="G51" i="6" a="1"/>
  <c r="G51" i="6"/>
  <c r="R13" i="6"/>
  <c r="H74" i="6"/>
  <c r="G74" i="6" a="1"/>
  <c r="G74" i="6"/>
  <c r="Y14" i="6"/>
  <c r="H101" i="6"/>
  <c r="G101" i="6" a="1"/>
  <c r="G101" i="6"/>
  <c r="T16" i="6"/>
  <c r="H72" i="6"/>
  <c r="G72" i="6" a="1"/>
  <c r="G72" i="6"/>
  <c r="V14" i="6"/>
  <c r="H31" i="6"/>
  <c r="G31" i="6" a="1"/>
  <c r="G31" i="6"/>
  <c r="N12" i="6"/>
  <c r="H34" i="6"/>
  <c r="G34" i="6" a="1"/>
  <c r="G34" i="6"/>
  <c r="Q12" i="6"/>
  <c r="H65" i="6"/>
  <c r="G65" i="6" a="1"/>
  <c r="G65" i="6"/>
  <c r="P14" i="6"/>
  <c r="H102" i="6"/>
  <c r="G102" i="6" a="1"/>
  <c r="G102" i="6"/>
  <c r="U16" i="6"/>
  <c r="H123" i="6"/>
  <c r="G123" i="6" a="1"/>
  <c r="G123" i="6"/>
  <c r="Z17" i="6"/>
  <c r="H134" i="6"/>
  <c r="G134" i="6" a="1"/>
  <c r="G134" i="6"/>
  <c r="U18" i="6"/>
  <c r="H139" i="6"/>
  <c r="G139" i="6" a="1"/>
  <c r="G139" i="6"/>
  <c r="H109" i="6"/>
  <c r="G109" i="6" a="1"/>
  <c r="G109" i="6"/>
  <c r="L17" i="6"/>
  <c r="H116" i="6"/>
  <c r="G116" i="6" a="1"/>
  <c r="G116" i="6"/>
  <c r="S17" i="6"/>
  <c r="H73" i="6"/>
  <c r="G73" i="6" a="1"/>
  <c r="G73" i="6"/>
  <c r="X14" i="6"/>
  <c r="H96" i="6"/>
  <c r="G96" i="6" a="1"/>
  <c r="G96" i="6"/>
  <c r="O16" i="6"/>
  <c r="H42" i="6"/>
  <c r="G42" i="6" a="1"/>
  <c r="G42" i="6"/>
  <c r="Y12" i="6"/>
  <c r="H18" i="6"/>
  <c r="G18" i="6" a="1"/>
  <c r="G18" i="6"/>
  <c r="Q11" i="6"/>
  <c r="H15" i="6"/>
  <c r="G15" i="6" a="1"/>
  <c r="G15" i="6"/>
  <c r="N11" i="6"/>
  <c r="H70" i="6"/>
  <c r="G70" i="6" a="1"/>
  <c r="G70" i="6"/>
  <c r="U14" i="6"/>
  <c r="H45" i="6"/>
  <c r="G45" i="6" a="1"/>
  <c r="G45" i="6"/>
  <c r="L13" i="6"/>
  <c r="H108" i="6"/>
  <c r="G108" i="6" a="1"/>
  <c r="G108" i="6"/>
  <c r="K17" i="6"/>
  <c r="H92" i="6"/>
  <c r="G92" i="6" a="1"/>
  <c r="G92" i="6"/>
  <c r="K16" i="6"/>
  <c r="H117" i="6"/>
  <c r="G117" i="6" a="1"/>
  <c r="G117" i="6"/>
  <c r="T17" i="6"/>
  <c r="H111" i="6"/>
  <c r="G111" i="6" a="1"/>
  <c r="G111" i="6"/>
  <c r="N17" i="6"/>
  <c r="H17" i="6"/>
  <c r="G17" i="6" a="1"/>
  <c r="G17" i="6"/>
  <c r="P11" i="6"/>
  <c r="H125" i="6"/>
  <c r="G125" i="6" a="1"/>
  <c r="G125" i="6"/>
  <c r="L18" i="6"/>
  <c r="H44" i="6"/>
  <c r="G44" i="6" a="1"/>
  <c r="G44" i="6"/>
  <c r="K13" i="6"/>
  <c r="H55" i="6"/>
  <c r="G55" i="6" a="1"/>
  <c r="G55" i="6"/>
  <c r="V13" i="6"/>
  <c r="H82" i="6"/>
  <c r="G82" i="6" a="1"/>
  <c r="G82" i="6"/>
  <c r="Q15" i="6"/>
  <c r="H89" i="6"/>
  <c r="G89" i="6" a="1"/>
  <c r="G89" i="6"/>
  <c r="X15" i="6"/>
  <c r="H24" i="6"/>
  <c r="G24" i="6" a="1"/>
  <c r="G24" i="6"/>
  <c r="W11" i="6"/>
  <c r="H19" i="6"/>
  <c r="G19" i="6" a="1"/>
  <c r="G19" i="6"/>
  <c r="R11" i="6"/>
  <c r="H16" i="6"/>
  <c r="G16" i="6" a="1"/>
  <c r="G16" i="6"/>
  <c r="O11" i="6"/>
  <c r="H69" i="6"/>
  <c r="G69" i="6" a="1"/>
  <c r="G69" i="6"/>
  <c r="T14" i="6"/>
  <c r="H110" i="6"/>
  <c r="G110" i="6" a="1"/>
  <c r="G110" i="6"/>
  <c r="M17" i="6"/>
  <c r="H84" i="6"/>
  <c r="G84" i="6" a="1"/>
  <c r="G84" i="6"/>
  <c r="S15" i="6"/>
  <c r="H127" i="6"/>
  <c r="G127" i="6" a="1"/>
  <c r="G127" i="6"/>
  <c r="N18" i="6"/>
  <c r="H33" i="6"/>
  <c r="G33" i="6" a="1"/>
  <c r="G33" i="6"/>
  <c r="P12" i="6"/>
  <c r="H38" i="6"/>
  <c r="G38" i="6" a="1"/>
  <c r="G38" i="6"/>
  <c r="U12" i="6"/>
  <c r="H59" i="6"/>
  <c r="G59" i="6" a="1"/>
  <c r="G59" i="6"/>
  <c r="Z13" i="6"/>
  <c r="H75" i="6"/>
  <c r="G75" i="6" a="1"/>
  <c r="G75" i="6"/>
  <c r="Z14" i="6"/>
  <c r="H112" i="6"/>
  <c r="G112" i="6" a="1"/>
  <c r="G112" i="6"/>
  <c r="O17" i="6"/>
  <c r="H50" i="6"/>
  <c r="G50" i="6" a="1"/>
  <c r="G50" i="6"/>
  <c r="Q13" i="6"/>
  <c r="H41" i="6"/>
  <c r="G41" i="6" a="1"/>
  <c r="G41" i="6"/>
  <c r="X12" i="6"/>
  <c r="H88" i="6"/>
  <c r="G88" i="6" a="1"/>
  <c r="G88" i="6"/>
  <c r="W15" i="6"/>
  <c r="H131" i="6"/>
  <c r="G131" i="6" a="1"/>
  <c r="G131" i="6"/>
  <c r="R18" i="6"/>
  <c r="H85" i="6"/>
  <c r="G85" i="6" a="1"/>
  <c r="G85" i="6"/>
  <c r="T15" i="6"/>
  <c r="H144" i="6"/>
  <c r="G144" i="6" a="1"/>
  <c r="G144" i="6"/>
  <c r="O19" i="6"/>
  <c r="H130" i="6"/>
  <c r="G130" i="6" a="1"/>
  <c r="G130" i="6"/>
  <c r="Q18" i="6"/>
  <c r="H113" i="6"/>
  <c r="G113" i="6" a="1"/>
  <c r="G113" i="6"/>
  <c r="P17" i="6"/>
  <c r="H56" i="6"/>
  <c r="G56" i="6" a="1"/>
  <c r="G56" i="6"/>
  <c r="W13" i="6"/>
  <c r="H120" i="6"/>
  <c r="G120" i="6" a="1"/>
  <c r="G120" i="6"/>
  <c r="W17" i="6"/>
  <c r="H13" i="6"/>
  <c r="G13" i="6" a="1"/>
  <c r="G13" i="6"/>
  <c r="H126" i="6"/>
  <c r="G126" i="6" a="1"/>
  <c r="G126" i="6"/>
  <c r="M18" i="6"/>
  <c r="H114" i="6"/>
  <c r="G114" i="6" a="1"/>
  <c r="G114" i="6"/>
  <c r="Q17" i="6"/>
  <c r="H54" i="6"/>
  <c r="G54" i="6" a="1"/>
  <c r="G54" i="6"/>
  <c r="U13" i="6"/>
  <c r="H106" i="6"/>
  <c r="G106" i="6" a="1"/>
  <c r="G106" i="6"/>
  <c r="Y16" i="6"/>
  <c r="H53" i="6"/>
  <c r="G53" i="6" a="1"/>
  <c r="G53" i="6"/>
  <c r="T13" i="6"/>
  <c r="H47" i="6"/>
  <c r="G47" i="6" a="1"/>
  <c r="G47" i="6"/>
  <c r="N13" i="6"/>
  <c r="H93" i="6"/>
  <c r="G93" i="6" a="1"/>
  <c r="G93" i="6"/>
  <c r="L16" i="6"/>
  <c r="H40" i="6"/>
  <c r="G40" i="6" a="1"/>
  <c r="G40" i="6"/>
  <c r="W12" i="6"/>
  <c r="H23" i="6"/>
  <c r="G23" i="6" a="1"/>
  <c r="G23" i="6"/>
  <c r="V11" i="6"/>
  <c r="H20" i="6"/>
  <c r="G20" i="6" a="1"/>
  <c r="G20" i="6"/>
  <c r="S11" i="6"/>
  <c r="H57" i="6"/>
  <c r="G57" i="6" a="1"/>
  <c r="G57" i="6"/>
  <c r="X13" i="6"/>
  <c r="H86" i="6"/>
  <c r="G86" i="6" a="1"/>
  <c r="G86" i="6"/>
  <c r="U15" i="6"/>
  <c r="H36" i="6"/>
  <c r="G36" i="6" a="1"/>
  <c r="G36" i="6"/>
  <c r="S12" i="6"/>
  <c r="H115" i="6"/>
  <c r="G115" i="6" a="1"/>
  <c r="G115" i="6"/>
  <c r="R17" i="6"/>
  <c r="H37" i="6"/>
  <c r="G37" i="6" a="1"/>
  <c r="G37" i="6"/>
  <c r="T12" i="6"/>
  <c r="H46" i="6"/>
  <c r="G46" i="6" a="1"/>
  <c r="G46" i="6"/>
  <c r="M13" i="6"/>
  <c r="H80" i="6"/>
  <c r="G80" i="6" a="1"/>
  <c r="G80" i="6"/>
  <c r="O15" i="6"/>
  <c r="H95" i="6"/>
  <c r="G95" i="6" a="1"/>
  <c r="G95" i="6"/>
  <c r="N16" i="6"/>
  <c r="H129" i="6"/>
  <c r="G129" i="6" a="1"/>
  <c r="G129" i="6"/>
  <c r="P18" i="6"/>
  <c r="H68" i="6"/>
  <c r="G68" i="6" a="1"/>
  <c r="G68" i="6"/>
  <c r="S14" i="6"/>
  <c r="H132" i="6"/>
  <c r="G132" i="6" a="1"/>
  <c r="G132" i="6"/>
  <c r="S18" i="6"/>
  <c r="H104" i="6"/>
  <c r="G104" i="6" a="1"/>
  <c r="G104" i="6"/>
  <c r="W16" i="6"/>
  <c r="H135" i="6"/>
  <c r="G135" i="6" a="1"/>
  <c r="G135" i="6"/>
  <c r="V18" i="6"/>
  <c r="H118" i="6"/>
  <c r="G118" i="6" a="1"/>
  <c r="G118" i="6"/>
  <c r="U17" i="6"/>
  <c r="H67" i="6"/>
  <c r="G67" i="6" a="1"/>
  <c r="G67" i="6"/>
  <c r="R14" i="6"/>
  <c r="H21" i="6"/>
  <c r="G21" i="6" a="1"/>
  <c r="G21" i="6"/>
  <c r="H136" i="6"/>
  <c r="G136" i="6" a="1"/>
  <c r="G136" i="6"/>
  <c r="W18" i="6"/>
  <c r="H143" i="6"/>
  <c r="G143" i="6" a="1"/>
  <c r="G143" i="6"/>
  <c r="N19" i="6"/>
  <c r="H49" i="6"/>
  <c r="G49" i="6" a="1"/>
  <c r="G49" i="6"/>
  <c r="P13" i="6"/>
  <c r="H91" i="6"/>
  <c r="G91" i="6" a="1"/>
  <c r="G91" i="6"/>
  <c r="Z15" i="6"/>
  <c r="H107" i="6"/>
  <c r="G107" i="6" a="1"/>
  <c r="G107" i="6"/>
  <c r="Z16" i="6"/>
  <c r="H14" i="6"/>
  <c r="G14" i="6" a="1"/>
  <c r="G14" i="6"/>
  <c r="M11" i="6"/>
  <c r="H141" i="6"/>
  <c r="G141" i="6" a="1"/>
  <c r="G141" i="6"/>
  <c r="L19" i="6"/>
  <c r="H103" i="6"/>
  <c r="G103" i="6" a="1"/>
  <c r="G103" i="6"/>
  <c r="V16" i="6"/>
  <c r="H105" i="6"/>
  <c r="G105" i="6" a="1"/>
  <c r="G105" i="6"/>
  <c r="X16" i="6"/>
  <c r="H99" i="6"/>
  <c r="G99" i="6" a="1"/>
  <c r="G99" i="6"/>
  <c r="R16" i="6"/>
  <c r="H140" i="6"/>
  <c r="G140" i="6" a="1"/>
  <c r="G140" i="6"/>
  <c r="K19" i="6"/>
  <c r="H61" i="6"/>
  <c r="G61" i="6" a="1"/>
  <c r="G61" i="6"/>
  <c r="L14" i="6"/>
  <c r="H94" i="6"/>
  <c r="G94" i="6" a="1"/>
  <c r="G94" i="6"/>
  <c r="M16" i="6"/>
  <c r="H52" i="6"/>
  <c r="G52" i="6" a="1"/>
  <c r="G52" i="6"/>
  <c r="S13" i="6"/>
  <c r="H119" i="6"/>
  <c r="G119" i="6" a="1"/>
  <c r="G119" i="6"/>
  <c r="V17" i="6"/>
  <c r="H25" i="6"/>
  <c r="G25" i="6" a="1"/>
  <c r="G25" i="6"/>
  <c r="X11" i="6"/>
  <c r="H22" i="6"/>
  <c r="G22" i="6" a="1"/>
  <c r="G22" i="6"/>
  <c r="U11" i="6"/>
  <c r="H32" i="6"/>
  <c r="G32" i="6" a="1"/>
  <c r="G32" i="6"/>
  <c r="O12" i="6"/>
  <c r="H83" i="6"/>
  <c r="G83" i="6" a="1"/>
  <c r="G83" i="6"/>
  <c r="R15" i="6"/>
  <c r="H138" i="6"/>
  <c r="G138" i="6" a="1"/>
  <c r="G138" i="6"/>
  <c r="Y18" i="6"/>
  <c r="H133" i="6"/>
  <c r="G133" i="6" a="1"/>
  <c r="G133" i="6"/>
  <c r="T18" i="6"/>
  <c r="H76" i="6"/>
  <c r="G76" i="6" a="1"/>
  <c r="G76" i="6"/>
  <c r="K15" i="6"/>
  <c r="H63" i="6"/>
  <c r="G63" i="6" a="1"/>
  <c r="G63" i="6"/>
  <c r="N14" i="6"/>
  <c r="H98" i="6"/>
  <c r="G98" i="6" a="1"/>
  <c r="G98" i="6"/>
  <c r="Q16" i="6"/>
  <c r="H97" i="6"/>
  <c r="G97" i="6" a="1"/>
  <c r="G97" i="6"/>
  <c r="P16" i="6"/>
  <c r="H60" i="6"/>
  <c r="G60" i="6" a="1"/>
  <c r="G60" i="6"/>
  <c r="K14" i="6"/>
  <c r="H90" i="6"/>
  <c r="G90" i="6" a="1"/>
  <c r="G90" i="6"/>
  <c r="Y15" i="6"/>
  <c r="H124" i="6"/>
  <c r="G124" i="6" a="1"/>
  <c r="G124" i="6"/>
  <c r="K18" i="6"/>
  <c r="H122" i="6"/>
  <c r="G122" i="6" a="1"/>
  <c r="G122" i="6"/>
  <c r="Y17" i="6"/>
  <c r="H62" i="6"/>
  <c r="G62" i="6" a="1"/>
  <c r="G62" i="6"/>
  <c r="M14" i="6"/>
  <c r="H71" i="6"/>
  <c r="G71" i="6" a="1"/>
  <c r="G71" i="6"/>
  <c r="H137" i="6"/>
  <c r="G137" i="6" a="1"/>
  <c r="G137" i="6"/>
  <c r="H100" i="6"/>
  <c r="G100" i="6" a="1"/>
  <c r="G100" i="6"/>
  <c r="S16" i="6"/>
  <c r="H78" i="6"/>
  <c r="G78" i="6" a="1"/>
  <c r="G78" i="6"/>
  <c r="M15" i="6"/>
  <c r="H79" i="6"/>
  <c r="G79" i="6" a="1"/>
  <c r="G79" i="6"/>
  <c r="N15" i="6"/>
  <c r="H64" i="6"/>
  <c r="G64" i="6" a="1"/>
  <c r="G64" i="6"/>
  <c r="O14" i="6"/>
  <c r="H128" i="6"/>
  <c r="G128" i="6" a="1"/>
  <c r="G128" i="6"/>
  <c r="O18" i="6"/>
  <c r="H81" i="6"/>
  <c r="G81" i="6" a="1"/>
  <c r="G81" i="6"/>
  <c r="P15" i="6"/>
  <c r="H26" i="6"/>
  <c r="G26" i="6" a="1"/>
  <c r="G26" i="6"/>
  <c r="Y11" i="6"/>
  <c r="H58" i="6"/>
  <c r="G58" i="6" a="1"/>
  <c r="G58" i="6"/>
  <c r="Y13" i="6"/>
  <c r="H27" i="6"/>
  <c r="G27" i="6" a="1"/>
  <c r="G27" i="6"/>
  <c r="Z11" i="6"/>
  <c r="H43" i="6"/>
  <c r="G43" i="6" a="1"/>
  <c r="G43" i="6"/>
  <c r="Z12" i="6"/>
  <c r="H164" i="6"/>
  <c r="G164" i="6" a="1"/>
  <c r="G164" i="6"/>
  <c r="S20" i="6"/>
  <c r="H176" i="6"/>
  <c r="G176" i="6" a="1"/>
  <c r="G176" i="6"/>
  <c r="O21" i="6"/>
  <c r="H206" i="6"/>
  <c r="G206" i="6" a="1"/>
  <c r="G206" i="6"/>
  <c r="M23" i="6"/>
  <c r="H169" i="6"/>
  <c r="G169" i="6" a="1"/>
  <c r="G169" i="6"/>
  <c r="X20" i="6"/>
  <c r="H167" i="6"/>
  <c r="G167" i="6" a="1"/>
  <c r="G167" i="6"/>
  <c r="V20" i="6"/>
  <c r="H187" i="6"/>
  <c r="G187" i="6" a="1"/>
  <c r="G187" i="6"/>
  <c r="Z21" i="6"/>
  <c r="H180" i="6"/>
  <c r="G180" i="6" a="1"/>
  <c r="G180" i="6"/>
  <c r="S21" i="6"/>
  <c r="H181" i="6"/>
  <c r="G181" i="6" a="1"/>
  <c r="G181" i="6"/>
  <c r="T21" i="6"/>
  <c r="H177" i="6"/>
  <c r="G177" i="6" a="1"/>
  <c r="G177" i="6"/>
  <c r="P21" i="6"/>
  <c r="H155" i="6"/>
  <c r="G155" i="6" a="1"/>
  <c r="G155" i="6"/>
  <c r="Z19" i="6"/>
  <c r="H194" i="6"/>
  <c r="G194" i="6" a="1"/>
  <c r="G194" i="6"/>
  <c r="Q22" i="6"/>
  <c r="H184" i="6"/>
  <c r="G184" i="6" a="1"/>
  <c r="G184" i="6"/>
  <c r="W21" i="6"/>
  <c r="H209" i="6"/>
  <c r="G209" i="6" a="1"/>
  <c r="G209" i="6"/>
  <c r="P23" i="6"/>
  <c r="H192" i="6"/>
  <c r="G192" i="6" a="1"/>
  <c r="G192" i="6"/>
  <c r="O22" i="6"/>
  <c r="H182" i="6"/>
  <c r="G182" i="6" a="1"/>
  <c r="G182" i="6"/>
  <c r="U21" i="6"/>
  <c r="H183" i="6"/>
  <c r="G183" i="6" a="1"/>
  <c r="G183" i="6"/>
  <c r="V21" i="6"/>
  <c r="H210" i="6"/>
  <c r="G210" i="6" a="1"/>
  <c r="G210" i="6"/>
  <c r="Q23" i="6"/>
  <c r="H152" i="6"/>
  <c r="G152" i="6" a="1"/>
  <c r="G152" i="6"/>
  <c r="W19" i="6"/>
  <c r="H189" i="6"/>
  <c r="G189" i="6" a="1"/>
  <c r="G189" i="6"/>
  <c r="L22" i="6"/>
  <c r="H145" i="6"/>
  <c r="G145" i="6" a="1"/>
  <c r="G145" i="6"/>
  <c r="P19" i="6"/>
  <c r="H148" i="6"/>
  <c r="G148" i="6" a="1"/>
  <c r="G148" i="6"/>
  <c r="S19" i="6"/>
  <c r="H186" i="6"/>
  <c r="G186" i="6" a="1"/>
  <c r="G186" i="6"/>
  <c r="Y21" i="6"/>
  <c r="H196" i="6"/>
  <c r="G196" i="6" a="1"/>
  <c r="G196" i="6"/>
  <c r="S22" i="6"/>
  <c r="H197" i="6"/>
  <c r="G197" i="6" a="1"/>
  <c r="G197" i="6"/>
  <c r="T22" i="6"/>
  <c r="H191" i="6"/>
  <c r="G191" i="6" a="1"/>
  <c r="G191" i="6"/>
  <c r="N22" i="6"/>
  <c r="H161" i="6"/>
  <c r="G161" i="6" a="1"/>
  <c r="G161" i="6"/>
  <c r="P20" i="6"/>
  <c r="H208" i="6"/>
  <c r="G208" i="6" a="1"/>
  <c r="G208" i="6"/>
  <c r="O23" i="6"/>
  <c r="H168" i="6"/>
  <c r="G168" i="6" a="1"/>
  <c r="G168" i="6"/>
  <c r="W20" i="6"/>
  <c r="H207" i="6"/>
  <c r="G207" i="6" a="1"/>
  <c r="G207" i="6"/>
  <c r="N23" i="6"/>
  <c r="H158" i="6"/>
  <c r="G158" i="6" a="1"/>
  <c r="G158" i="6"/>
  <c r="M20" i="6"/>
  <c r="H190" i="6"/>
  <c r="G190" i="6" a="1"/>
  <c r="G190" i="6"/>
  <c r="M22" i="6"/>
  <c r="H201" i="6"/>
  <c r="G201" i="6" a="1"/>
  <c r="G201" i="6"/>
  <c r="X22" i="6"/>
  <c r="H203" i="6"/>
  <c r="G203" i="6" a="1"/>
  <c r="G203" i="6"/>
  <c r="Z22" i="6"/>
  <c r="H147" i="6"/>
  <c r="G147" i="6" a="1"/>
  <c r="G147" i="6"/>
  <c r="R19" i="6"/>
  <c r="H170" i="6"/>
  <c r="G170" i="6" a="1"/>
  <c r="G170" i="6"/>
  <c r="Y20" i="6"/>
  <c r="H199" i="6"/>
  <c r="G199" i="6" a="1"/>
  <c r="G199" i="6"/>
  <c r="V22" i="6"/>
  <c r="H205" i="6"/>
  <c r="G205" i="6" a="1"/>
  <c r="G205" i="6"/>
  <c r="L23" i="6"/>
  <c r="H175" i="6"/>
  <c r="G175" i="6" a="1"/>
  <c r="G175" i="6"/>
  <c r="N21" i="6"/>
  <c r="H153" i="6"/>
  <c r="G153" i="6" a="1"/>
  <c r="G153" i="6"/>
  <c r="X19" i="6"/>
  <c r="H193" i="6"/>
  <c r="G193" i="6" a="1"/>
  <c r="G193" i="6"/>
  <c r="P22" i="6"/>
  <c r="H151" i="6"/>
  <c r="G151" i="6" a="1"/>
  <c r="G151" i="6"/>
  <c r="V19" i="6"/>
  <c r="H245" i="6"/>
  <c r="G245" i="6" a="1"/>
  <c r="G245" i="6"/>
  <c r="T25" i="6"/>
  <c r="H165" i="6"/>
  <c r="G165" i="6" a="1"/>
  <c r="G165" i="6"/>
  <c r="T20" i="6"/>
  <c r="H173" i="6"/>
  <c r="G173" i="6" a="1"/>
  <c r="G173" i="6"/>
  <c r="L21" i="6"/>
  <c r="H178" i="6"/>
  <c r="G178" i="6" a="1"/>
  <c r="G178" i="6"/>
  <c r="Q21" i="6"/>
  <c r="H166" i="6"/>
  <c r="G166" i="6" a="1"/>
  <c r="G166" i="6"/>
  <c r="U20" i="6"/>
  <c r="H159" i="6"/>
  <c r="G159" i="6" a="1"/>
  <c r="G159" i="6"/>
  <c r="N20" i="6"/>
  <c r="H172" i="6"/>
  <c r="G172" i="6" a="1"/>
  <c r="G172" i="6"/>
  <c r="K21" i="6"/>
  <c r="H200" i="6"/>
  <c r="G200" i="6" a="1"/>
  <c r="G200" i="6"/>
  <c r="W22" i="6"/>
  <c r="H174" i="6"/>
  <c r="G174" i="6" a="1"/>
  <c r="G174" i="6"/>
  <c r="M21" i="6"/>
  <c r="H146" i="6"/>
  <c r="G146" i="6" a="1"/>
  <c r="G146" i="6"/>
  <c r="Q19" i="6"/>
  <c r="H157" i="6"/>
  <c r="G157" i="6" a="1"/>
  <c r="G157" i="6"/>
  <c r="L20" i="6"/>
  <c r="H198" i="6"/>
  <c r="G198" i="6" a="1"/>
  <c r="G198" i="6"/>
  <c r="U22" i="6"/>
  <c r="H202" i="6"/>
  <c r="G202" i="6" a="1"/>
  <c r="G202" i="6"/>
  <c r="Y22" i="6"/>
  <c r="H162" i="6"/>
  <c r="G162" i="6" a="1"/>
  <c r="G162" i="6"/>
  <c r="Q20" i="6"/>
  <c r="H154" i="6"/>
  <c r="G154" i="6" a="1"/>
  <c r="G154" i="6"/>
  <c r="Y19" i="6"/>
  <c r="H171" i="6"/>
  <c r="G171" i="6" a="1"/>
  <c r="G171" i="6"/>
  <c r="Z20" i="6"/>
  <c r="H195" i="6"/>
  <c r="G195" i="6" a="1"/>
  <c r="G195" i="6"/>
  <c r="R22" i="6"/>
  <c r="H179" i="6"/>
  <c r="G179" i="6" a="1"/>
  <c r="G179" i="6"/>
  <c r="R21" i="6"/>
  <c r="H156" i="6"/>
  <c r="G156" i="6" a="1"/>
  <c r="G156" i="6"/>
  <c r="K20" i="6"/>
  <c r="H150" i="6"/>
  <c r="G150" i="6" a="1"/>
  <c r="G150" i="6"/>
  <c r="U19" i="6"/>
  <c r="H160" i="6"/>
  <c r="G160" i="6" a="1"/>
  <c r="G160" i="6"/>
  <c r="O20" i="6"/>
  <c r="H185" i="6"/>
  <c r="G185" i="6" a="1"/>
  <c r="G185" i="6"/>
  <c r="X21" i="6"/>
  <c r="H188" i="6"/>
  <c r="G188" i="6" a="1"/>
  <c r="G188" i="6"/>
  <c r="K22" i="6"/>
  <c r="H149" i="6"/>
  <c r="G149" i="6" a="1"/>
  <c r="G149" i="6"/>
  <c r="T19" i="6"/>
  <c r="H204" i="6"/>
  <c r="G204" i="6" a="1"/>
  <c r="G204" i="6"/>
  <c r="K23" i="6"/>
  <c r="H163" i="6"/>
  <c r="G163" i="6" a="1"/>
  <c r="G163" i="6"/>
  <c r="R20" i="6"/>
  <c r="H222" i="6"/>
  <c r="G222" i="6" a="1"/>
  <c r="G222" i="6"/>
  <c r="M24" i="6"/>
  <c r="H260" i="6"/>
  <c r="G260" i="6" a="1"/>
  <c r="G260" i="6"/>
  <c r="S26" i="6"/>
  <c r="H214" i="6"/>
  <c r="G214" i="6" a="1"/>
  <c r="G214" i="6"/>
  <c r="U23" i="6"/>
  <c r="H220" i="6"/>
  <c r="G220" i="6" a="1"/>
  <c r="G220" i="6"/>
  <c r="K24" i="6"/>
  <c r="H228" i="6"/>
  <c r="G228" i="6" a="1"/>
  <c r="G228" i="6"/>
  <c r="S24" i="6"/>
  <c r="H264" i="6"/>
  <c r="G264" i="6" a="1"/>
  <c r="G264" i="6"/>
  <c r="W26" i="6"/>
  <c r="H216" i="6"/>
  <c r="G216" i="6" a="1"/>
  <c r="G216" i="6"/>
  <c r="W23" i="6"/>
  <c r="H252" i="6"/>
  <c r="G252" i="6" a="1"/>
  <c r="G252" i="6"/>
  <c r="K26" i="6"/>
  <c r="H229" i="6"/>
  <c r="G229" i="6" a="1"/>
  <c r="G229" i="6"/>
  <c r="T24" i="6"/>
  <c r="H265" i="6"/>
  <c r="G265" i="6" a="1"/>
  <c r="G265" i="6"/>
  <c r="X26" i="6"/>
  <c r="H253" i="6"/>
  <c r="G253" i="6" a="1"/>
  <c r="G253" i="6"/>
  <c r="L26" i="6"/>
  <c r="H227" i="6"/>
  <c r="G227" i="6" a="1"/>
  <c r="G227" i="6"/>
  <c r="R24" i="6"/>
  <c r="H242" i="6"/>
  <c r="G242" i="6" a="1"/>
  <c r="G242" i="6"/>
  <c r="Q25" i="6"/>
  <c r="H238" i="6"/>
  <c r="G238" i="6" a="1"/>
  <c r="G238" i="6"/>
  <c r="M25" i="6"/>
  <c r="H247" i="6"/>
  <c r="G247" i="6" a="1"/>
  <c r="G247" i="6"/>
  <c r="V25" i="6"/>
  <c r="H249" i="6"/>
  <c r="G249" i="6" a="1"/>
  <c r="G249" i="6"/>
  <c r="X25" i="6"/>
  <c r="H212" i="6"/>
  <c r="G212" i="6" a="1"/>
  <c r="G212" i="6"/>
  <c r="S23" i="6"/>
  <c r="H258" i="6"/>
  <c r="G258" i="6" a="1"/>
  <c r="G258" i="6"/>
  <c r="Q26" i="6"/>
  <c r="H251" i="6"/>
  <c r="G251" i="6" a="1"/>
  <c r="G251" i="6"/>
  <c r="Z25" i="6"/>
  <c r="H211" i="6"/>
  <c r="G211" i="6" a="1"/>
  <c r="G211" i="6"/>
  <c r="R23" i="6"/>
  <c r="H246" i="6"/>
  <c r="G246" i="6" a="1"/>
  <c r="G246" i="6"/>
  <c r="U25" i="6"/>
  <c r="H236" i="6"/>
  <c r="G236" i="6" a="1"/>
  <c r="G236" i="6"/>
  <c r="K25" i="6"/>
  <c r="H255" i="6"/>
  <c r="G255" i="6" a="1"/>
  <c r="G255" i="6"/>
  <c r="N26" i="6"/>
  <c r="H231" i="6"/>
  <c r="G231" i="6" a="1"/>
  <c r="G231" i="6"/>
  <c r="V24" i="6"/>
  <c r="H261" i="6"/>
  <c r="G261" i="6" a="1"/>
  <c r="G261" i="6"/>
  <c r="T26" i="6"/>
  <c r="H259" i="6"/>
  <c r="G259" i="6" a="1"/>
  <c r="G259" i="6"/>
  <c r="R26" i="6"/>
  <c r="H215" i="6"/>
  <c r="G215" i="6" a="1"/>
  <c r="G215" i="6"/>
  <c r="V23" i="6"/>
  <c r="H225" i="6"/>
  <c r="G225" i="6" a="1"/>
  <c r="G225" i="6"/>
  <c r="P24" i="6"/>
  <c r="K11" i="6"/>
  <c r="T11" i="6"/>
  <c r="M26" i="6"/>
  <c r="O24" i="6"/>
  <c r="W24" i="6"/>
  <c r="Z18" i="6"/>
  <c r="Y24" i="6"/>
  <c r="U24" i="6"/>
  <c r="X17" i="6"/>
  <c r="X18" i="6"/>
  <c r="U26" i="6"/>
  <c r="L11" i="6"/>
  <c r="W14" i="6"/>
  <c r="B8" i="11"/>
  <c r="D267" i="11"/>
  <c r="D268" i="11"/>
  <c r="B267" i="11"/>
  <c r="F267" i="11"/>
  <c r="I266" i="11"/>
  <c r="AB25" i="11"/>
  <c r="D269" i="11"/>
  <c r="E267" i="11"/>
  <c r="B268" i="11"/>
  <c r="F268" i="11"/>
  <c r="D270" i="11"/>
  <c r="E268" i="11"/>
  <c r="B269" i="11"/>
  <c r="F269" i="11"/>
  <c r="D271" i="11"/>
  <c r="B270" i="11"/>
  <c r="F270" i="11"/>
  <c r="E269" i="11"/>
  <c r="D272" i="11"/>
  <c r="E270" i="11"/>
  <c r="B271" i="11"/>
  <c r="F271" i="11"/>
  <c r="D273" i="11"/>
  <c r="E271" i="11"/>
  <c r="B272" i="11"/>
  <c r="F272" i="11"/>
  <c r="D274" i="11"/>
  <c r="B273" i="11"/>
  <c r="F273" i="11"/>
  <c r="E272" i="11"/>
  <c r="D275" i="11"/>
  <c r="B274" i="11"/>
  <c r="F274" i="11"/>
  <c r="E273" i="11"/>
  <c r="D276" i="11"/>
  <c r="E274" i="11"/>
  <c r="B275" i="11"/>
  <c r="F275" i="11"/>
  <c r="D277" i="11"/>
  <c r="E275" i="11"/>
  <c r="B276" i="11"/>
  <c r="F276" i="11"/>
  <c r="D278" i="11"/>
  <c r="B277" i="11"/>
  <c r="F277" i="11"/>
  <c r="E276" i="11"/>
  <c r="D279" i="11"/>
  <c r="B278" i="11"/>
  <c r="F278" i="11"/>
  <c r="E277" i="11"/>
  <c r="D280" i="11"/>
  <c r="E278" i="11"/>
  <c r="B279" i="11"/>
  <c r="F279" i="11"/>
  <c r="D281" i="11"/>
  <c r="E279" i="11"/>
  <c r="B280" i="11"/>
  <c r="F280" i="11"/>
  <c r="D282" i="11"/>
  <c r="B281" i="11"/>
  <c r="F281" i="11"/>
  <c r="E280" i="11"/>
  <c r="D283" i="11"/>
  <c r="B282" i="11"/>
  <c r="F282" i="11"/>
  <c r="E281" i="11"/>
  <c r="B283" i="11"/>
  <c r="F283" i="11"/>
  <c r="D284" i="11"/>
  <c r="E282" i="11"/>
  <c r="B284" i="11"/>
  <c r="F284" i="11"/>
  <c r="D285" i="11"/>
  <c r="E283" i="11"/>
  <c r="B285" i="11"/>
  <c r="F285" i="11"/>
  <c r="D286" i="11"/>
  <c r="E284" i="11"/>
  <c r="D287" i="11"/>
  <c r="B286" i="11"/>
  <c r="F286" i="11"/>
  <c r="E285" i="11"/>
  <c r="B287" i="11"/>
  <c r="F287" i="11"/>
  <c r="D288" i="11"/>
  <c r="E286" i="11"/>
  <c r="B288" i="11"/>
  <c r="F288" i="11"/>
  <c r="D289" i="11"/>
  <c r="E287" i="11"/>
  <c r="D290" i="11"/>
  <c r="E288" i="11"/>
  <c r="B289" i="11"/>
  <c r="F289" i="11"/>
  <c r="D291" i="11"/>
  <c r="B290" i="11"/>
  <c r="F290" i="11"/>
  <c r="E289" i="11"/>
  <c r="D292" i="11"/>
  <c r="E290" i="11"/>
  <c r="B291" i="11"/>
  <c r="F291" i="11"/>
  <c r="D293" i="11"/>
  <c r="B292" i="11"/>
  <c r="F292" i="11"/>
  <c r="E291" i="11"/>
  <c r="D294" i="11"/>
  <c r="E292" i="11"/>
  <c r="B293" i="11"/>
  <c r="F293" i="11"/>
  <c r="B294" i="11"/>
  <c r="F294" i="11"/>
  <c r="D295" i="11"/>
  <c r="E293" i="11"/>
  <c r="B295" i="11"/>
  <c r="F295" i="11"/>
  <c r="D296" i="11"/>
  <c r="E294" i="11"/>
  <c r="D297" i="11"/>
  <c r="B296" i="11"/>
  <c r="F296" i="11"/>
  <c r="E295" i="11"/>
  <c r="D298" i="11"/>
  <c r="E296" i="11"/>
  <c r="B297" i="11"/>
  <c r="F297" i="11"/>
  <c r="D299" i="11"/>
  <c r="B298" i="11"/>
  <c r="F298" i="11"/>
  <c r="E297" i="11"/>
  <c r="D300" i="11"/>
  <c r="E298" i="11"/>
  <c r="B299" i="11"/>
  <c r="F299" i="11"/>
  <c r="B300" i="11"/>
  <c r="F300" i="11"/>
  <c r="D301" i="11"/>
  <c r="E299" i="11"/>
  <c r="B301" i="11"/>
  <c r="F301" i="11"/>
  <c r="D302" i="11"/>
  <c r="E300" i="11"/>
  <c r="D303" i="11"/>
  <c r="B302" i="11"/>
  <c r="F302" i="11"/>
  <c r="E301" i="11"/>
  <c r="D304" i="11"/>
  <c r="B303" i="11"/>
  <c r="F303" i="11"/>
  <c r="E302" i="11"/>
  <c r="B304" i="11"/>
  <c r="F304" i="11"/>
  <c r="D305" i="11"/>
  <c r="E303" i="11"/>
  <c r="D306" i="11"/>
  <c r="E304" i="11"/>
  <c r="B305" i="11"/>
  <c r="F305" i="11"/>
  <c r="D307" i="11"/>
  <c r="B306" i="11"/>
  <c r="F306" i="11"/>
  <c r="E305" i="11"/>
  <c r="D308" i="11"/>
  <c r="B307" i="11"/>
  <c r="F307" i="11"/>
  <c r="E306" i="11"/>
  <c r="D309" i="11"/>
  <c r="B308" i="11"/>
  <c r="F308" i="11"/>
  <c r="E307" i="11"/>
  <c r="D310" i="11"/>
  <c r="B309" i="11"/>
  <c r="F309" i="11"/>
  <c r="E308" i="11"/>
  <c r="D311" i="11"/>
  <c r="B310" i="11"/>
  <c r="F310" i="11"/>
  <c r="E309" i="11"/>
  <c r="B311" i="11"/>
  <c r="F311" i="11"/>
  <c r="D312" i="11"/>
  <c r="E310" i="11"/>
  <c r="D313" i="11"/>
  <c r="B312" i="11"/>
  <c r="F312" i="11"/>
  <c r="E311" i="11"/>
  <c r="D314" i="11"/>
  <c r="B313" i="11"/>
  <c r="F313" i="11"/>
  <c r="E312" i="11"/>
  <c r="D315" i="11"/>
  <c r="B314" i="11"/>
  <c r="F314" i="11"/>
  <c r="E313" i="11"/>
  <c r="D316" i="11"/>
  <c r="E314" i="11"/>
  <c r="B315" i="11"/>
  <c r="F315" i="11"/>
  <c r="B316" i="11"/>
  <c r="F316" i="11"/>
  <c r="D317" i="11"/>
  <c r="E315" i="11"/>
  <c r="B317" i="11"/>
  <c r="F317" i="11"/>
  <c r="D318" i="11"/>
  <c r="E316" i="11"/>
  <c r="B318" i="11"/>
  <c r="F318" i="11"/>
  <c r="D319" i="11"/>
  <c r="E317" i="11"/>
  <c r="D320" i="11"/>
  <c r="E318" i="11"/>
  <c r="B319" i="11"/>
  <c r="F319" i="11"/>
  <c r="D321" i="11"/>
  <c r="B320" i="11"/>
  <c r="F320" i="11"/>
  <c r="E319" i="11"/>
  <c r="D322" i="11"/>
  <c r="B321" i="11"/>
  <c r="F321" i="11"/>
  <c r="E320" i="11"/>
  <c r="B322" i="11"/>
  <c r="F322" i="11"/>
  <c r="D323" i="11"/>
  <c r="E321" i="11"/>
  <c r="D324" i="11"/>
  <c r="E322" i="11"/>
  <c r="B323" i="11"/>
  <c r="F323" i="11"/>
  <c r="D325" i="11"/>
  <c r="B324" i="11"/>
  <c r="F324" i="11"/>
  <c r="E323" i="11"/>
  <c r="D326" i="11"/>
  <c r="B325" i="11"/>
  <c r="F325" i="11"/>
  <c r="E324" i="11"/>
  <c r="D327" i="11"/>
  <c r="B326" i="11"/>
  <c r="F326" i="11"/>
  <c r="E325" i="11"/>
  <c r="D328" i="11"/>
  <c r="B327" i="11"/>
  <c r="F327" i="11"/>
  <c r="E326" i="11"/>
  <c r="D329" i="11"/>
  <c r="B328" i="11"/>
  <c r="F328" i="11"/>
  <c r="E327" i="11"/>
  <c r="D330" i="11"/>
  <c r="E328" i="11"/>
  <c r="B329" i="11"/>
  <c r="F329" i="11"/>
  <c r="D331" i="11"/>
  <c r="B330" i="11"/>
  <c r="F330" i="11"/>
  <c r="E329" i="11"/>
  <c r="D332" i="11"/>
  <c r="B331" i="11"/>
  <c r="F331" i="11"/>
  <c r="E330" i="11"/>
  <c r="B332" i="11"/>
  <c r="F332" i="11"/>
  <c r="D333" i="11"/>
  <c r="E331" i="11"/>
  <c r="D334" i="11"/>
  <c r="E332" i="11"/>
  <c r="B333" i="11"/>
  <c r="F333" i="11"/>
  <c r="D335" i="11"/>
  <c r="B334" i="11"/>
  <c r="F334" i="11"/>
  <c r="E333" i="11"/>
  <c r="D336" i="11"/>
  <c r="B335" i="11"/>
  <c r="F335" i="11"/>
  <c r="E334" i="11"/>
  <c r="B336" i="11"/>
  <c r="F336" i="11"/>
  <c r="D337" i="11"/>
  <c r="E335" i="11"/>
  <c r="B337" i="11"/>
  <c r="F337" i="11"/>
  <c r="D338" i="11"/>
  <c r="E336" i="11"/>
  <c r="D339" i="11"/>
  <c r="B338" i="11"/>
  <c r="F338" i="11"/>
  <c r="E337" i="11"/>
  <c r="D340" i="11"/>
  <c r="B339" i="11"/>
  <c r="F339" i="11"/>
  <c r="E338" i="11"/>
  <c r="D341" i="11"/>
  <c r="B340" i="11"/>
  <c r="F340" i="11"/>
  <c r="E339" i="11"/>
  <c r="D342" i="11"/>
  <c r="E340" i="11"/>
  <c r="B341" i="11"/>
  <c r="F341" i="11"/>
  <c r="D343" i="11"/>
  <c r="B342" i="11"/>
  <c r="F342" i="11"/>
  <c r="E341" i="11"/>
  <c r="B343" i="11"/>
  <c r="F343" i="11"/>
  <c r="D344" i="11"/>
  <c r="E342" i="11"/>
  <c r="D345" i="11"/>
  <c r="B344" i="11"/>
  <c r="F344" i="11"/>
  <c r="E343" i="11"/>
  <c r="D346" i="11"/>
  <c r="E344" i="11"/>
  <c r="B345" i="11"/>
  <c r="F345" i="11"/>
  <c r="D347" i="11"/>
  <c r="B346" i="11"/>
  <c r="F346" i="11"/>
  <c r="E345" i="11"/>
  <c r="D348" i="11"/>
  <c r="B347" i="11"/>
  <c r="F347" i="11"/>
  <c r="E346" i="11"/>
  <c r="B348" i="11"/>
  <c r="F348" i="11"/>
  <c r="D349" i="11"/>
  <c r="E347" i="11"/>
  <c r="D350" i="11"/>
  <c r="E348" i="11"/>
  <c r="B349" i="11"/>
  <c r="F349" i="11"/>
  <c r="B350" i="11"/>
  <c r="F350" i="11"/>
  <c r="D351" i="11"/>
  <c r="E349" i="11"/>
  <c r="D352" i="11"/>
  <c r="E350" i="11"/>
  <c r="B351" i="11"/>
  <c r="F351" i="11"/>
  <c r="D353" i="11"/>
  <c r="B352" i="11"/>
  <c r="F352" i="11"/>
  <c r="E351" i="11"/>
  <c r="B353" i="11"/>
  <c r="F353" i="11"/>
  <c r="D354" i="11"/>
  <c r="E352" i="11"/>
  <c r="E354" i="11"/>
  <c r="E353" i="11"/>
  <c r="B354" i="11"/>
  <c r="F354" i="11"/>
</calcChain>
</file>

<file path=xl/sharedStrings.xml><?xml version="1.0" encoding="utf-8"?>
<sst xmlns="http://schemas.openxmlformats.org/spreadsheetml/2006/main" count="128" uniqueCount="57">
  <si>
    <t>Volts</t>
  </si>
  <si>
    <t>kg/hr</t>
  </si>
  <si>
    <t>Row Labels</t>
  </si>
  <si>
    <t>Grand Total</t>
  </si>
  <si>
    <t>Flow</t>
  </si>
  <si>
    <t>30 Point Scale</t>
  </si>
  <si>
    <t>[Selection3D]</t>
  </si>
  <si>
    <t>Resistor Value (K ohm)</t>
  </si>
  <si>
    <t>Adjusted Volts</t>
  </si>
  <si>
    <t>Average Multiplier</t>
  </si>
  <si>
    <t>Multiplier</t>
  </si>
  <si>
    <t>Tube Size (ID)</t>
  </si>
  <si>
    <t>Adjusted Flow (kg/hr)</t>
  </si>
  <si>
    <t>Copy and paste from this table into Rom Raider MAF scalar</t>
  </si>
  <si>
    <r>
      <t>This will give you a rough estimate of MAF kg/hr and the effects a resistor or increase/decrease in tube sizing will have on the scaling. (</t>
    </r>
    <r>
      <rPr>
        <i/>
        <sz val="10"/>
        <color theme="1"/>
        <rFont val="Calibri"/>
        <family val="2"/>
        <scheme val="minor"/>
      </rPr>
      <t>Nb. this is based on a 2.2k resistor resulting in a 20% voltage drop</t>
    </r>
    <r>
      <rPr>
        <sz val="11"/>
        <color theme="1"/>
        <rFont val="Calibri"/>
        <family val="2"/>
        <scheme val="minor"/>
      </rPr>
      <t xml:space="preserve">)
Enter the MAF scalar on the 30 point scale on the left of the page and it will transpose into the 256 point scalar on the right. If inserting from a larger than 30 point scale, make sure to evenly space the voltage increases between the 0 &amp; 5v scale.
</t>
    </r>
    <r>
      <rPr>
        <b/>
        <sz val="11"/>
        <color theme="1"/>
        <rFont val="Calibri"/>
        <family val="2"/>
        <scheme val="minor"/>
      </rPr>
      <t xml:space="preserve">
As always, this will only get you in the rough ball park. You WILL need to fine tune.</t>
    </r>
  </si>
  <si>
    <t>256 Point Scalar</t>
  </si>
  <si>
    <t>Known 256 point scalars - update once found</t>
  </si>
  <si>
    <t>Stock Size</t>
  </si>
  <si>
    <t>Stock</t>
  </si>
  <si>
    <t>64 Point Scale</t>
  </si>
  <si>
    <t>Divisor</t>
  </si>
  <si>
    <t>HPX-e 3"</t>
  </si>
  <si>
    <t>Copy and paste to this table From Rom Raider MAF scalar</t>
  </si>
  <si>
    <t>Use this pivot table to adjust the Known 256 point Scalars based on tube size, resistor values and the multiplier</t>
  </si>
  <si>
    <r>
      <t>This will give you a rough estimate of MAF kg/hr and the effects a resistor or increase/decrease in tube sizing will have on the scaling. (Nb. this is based on a 2.2k resistor resulting in a 20% voltage drop)</t>
    </r>
    <r>
      <rPr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</si>
  <si>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Kg/hr</t>
  </si>
  <si>
    <t>Stock Nissan 2.76"
(22680-7S000)</t>
  </si>
  <si>
    <t>Ford 3" slot</t>
  </si>
  <si>
    <t>HPX 3"</t>
  </si>
  <si>
    <t>a</t>
  </si>
  <si>
    <t>b</t>
  </si>
  <si>
    <t>c</t>
  </si>
  <si>
    <t>d</t>
  </si>
  <si>
    <t>r</t>
  </si>
  <si>
    <r>
      <t xml:space="preserve">This will give you a rough estimate of MAF kg/hr and the effects a resistor or increase/decrease in tube sizing will have on the scaling. (Nb. this is based on a there being a 4.7k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</si>
  <si>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Resistor Value (ohm)</t>
  </si>
  <si>
    <t>Muliplier</t>
  </si>
  <si>
    <t>(blank)</t>
  </si>
  <si>
    <t>Pro-M 3"</t>
  </si>
  <si>
    <t>Alpina (3.5")</t>
  </si>
  <si>
    <t>Audi RS4 MAF (3.5")
(Bosch 0280218067)</t>
  </si>
  <si>
    <t>PMAS 1800 (95mm)</t>
  </si>
  <si>
    <t>Sum of Stock Nissan 2.76"
(22680-7S000)</t>
  </si>
  <si>
    <t>4.98</t>
  </si>
  <si>
    <r>
      <t>id_maf_tab__v_maf_1__v_maf_2 for copy and pasting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rgb="FF3366CC"/>
        <rFont val="Calibri"/>
        <family val="2"/>
        <scheme val="minor"/>
      </rPr>
      <t>Collapse</t>
    </r>
  </si>
  <si>
    <t>Edited Stock Nissan 2.76"
(22680-7S000)2</t>
  </si>
  <si>
    <t>Sum of Edited Stock Nissan 2.76"
(22680-7S000)2</t>
  </si>
  <si>
    <r>
      <t xml:space="preserve">This will give you a rough estimate of MAF kg/hr and the effects a resistor or increase/decrease in tube sizing will have on the scaling. (Nb. this is based on a there being a 8.98k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</si>
  <si>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S50 Euro (3.5") - 1403123
(0280217806)</t>
  </si>
  <si>
    <t>M60 (3.5") - 1702078
(Bosch 0280217800)</t>
  </si>
  <si>
    <t>E46 330ci (3.5") - 7567451</t>
  </si>
  <si>
    <t>E36 M52 (3") - 1703275</t>
  </si>
  <si>
    <t>E36 M50 (3") - 1747155
(Bosch 0280217502)</t>
  </si>
  <si>
    <t>E36 M44 (2.6") - 1736224</t>
  </si>
  <si>
    <t>Sum of E36 M44 (2.6") - 1736224</t>
  </si>
  <si>
    <t>M62 (3.5") - 1433567
(Bosch 0280217814)</t>
  </si>
  <si>
    <t>Porsche 803 MAF
(Bosch 0280217803)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</si>
</sst>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"/>
    <numFmt numFmtId="166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366CC"/>
      <name val="Calibri"/>
      <family val="2"/>
      <scheme val="minor"/>
    </font>
    <font>
      <sz val="11"/>
      <color rgb="FF202122"/>
      <name val="Segoe UI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9FA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15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/>
    <xf numFmtId="0" fontId="0" fillId="0" borderId="0" xfId="0" applyProtection="1"/>
    <xf numFmtId="0" fontId="16" fillId="0" borderId="10" xfId="0" applyFont="1" applyBorder="1" applyProtection="1"/>
    <xf numFmtId="0" fontId="0" fillId="0" borderId="0" xfId="0" applyFill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24" xfId="0" applyFont="1" applyBorder="1" applyProtection="1">
      <protection locked="0"/>
    </xf>
    <xf numFmtId="0" fontId="19" fillId="33" borderId="0" xfId="0" applyFont="1" applyFill="1" applyProtection="1">
      <protection locked="0"/>
    </xf>
    <xf numFmtId="0" fontId="16" fillId="35" borderId="10" xfId="0" applyFont="1" applyFill="1" applyBorder="1" applyProtection="1">
      <protection hidden="1"/>
    </xf>
    <xf numFmtId="0" fontId="0" fillId="35" borderId="10" xfId="0" applyFill="1" applyBorder="1" applyProtection="1">
      <protection hidden="1"/>
    </xf>
    <xf numFmtId="164" fontId="0" fillId="35" borderId="10" xfId="0" applyNumberFormat="1" applyFill="1" applyBorder="1" applyProtection="1">
      <protection hidden="1"/>
    </xf>
    <xf numFmtId="0" fontId="0" fillId="36" borderId="10" xfId="0" applyFill="1" applyBorder="1" applyProtection="1">
      <protection hidden="1"/>
    </xf>
    <xf numFmtId="0" fontId="0" fillId="36" borderId="19" xfId="0" applyFill="1" applyBorder="1" applyProtection="1">
      <protection hidden="1"/>
    </xf>
    <xf numFmtId="0" fontId="0" fillId="36" borderId="20" xfId="0" applyFill="1" applyBorder="1" applyProtection="1">
      <protection hidden="1"/>
    </xf>
    <xf numFmtId="0" fontId="0" fillId="36" borderId="21" xfId="0" applyFill="1" applyBorder="1" applyProtection="1">
      <protection hidden="1"/>
    </xf>
    <xf numFmtId="0" fontId="0" fillId="36" borderId="0" xfId="0" applyFill="1" applyBorder="1" applyProtection="1">
      <protection hidden="1"/>
    </xf>
    <xf numFmtId="0" fontId="0" fillId="36" borderId="22" xfId="0" applyFill="1" applyBorder="1" applyProtection="1">
      <protection hidden="1"/>
    </xf>
    <xf numFmtId="0" fontId="0" fillId="36" borderId="23" xfId="0" applyFill="1" applyBorder="1" applyProtection="1">
      <protection hidden="1"/>
    </xf>
    <xf numFmtId="0" fontId="16" fillId="0" borderId="10" xfId="0" applyFont="1" applyBorder="1" applyProtection="1">
      <protection hidden="1"/>
    </xf>
    <xf numFmtId="0" fontId="16" fillId="0" borderId="0" xfId="0" applyFont="1" applyProtection="1">
      <protection hidden="1"/>
    </xf>
    <xf numFmtId="164" fontId="0" fillId="0" borderId="10" xfId="0" applyNumberFormat="1" applyBorder="1" applyProtection="1">
      <protection hidden="1"/>
    </xf>
    <xf numFmtId="0" fontId="0" fillId="0" borderId="0" xfId="0" applyProtection="1">
      <protection hidden="1"/>
    </xf>
    <xf numFmtId="164" fontId="0" fillId="33" borderId="12" xfId="0" applyNumberFormat="1" applyFill="1" applyBorder="1" applyProtection="1">
      <protection hidden="1"/>
    </xf>
    <xf numFmtId="164" fontId="0" fillId="33" borderId="13" xfId="0" applyNumberFormat="1" applyFill="1" applyBorder="1" applyProtection="1">
      <protection hidden="1"/>
    </xf>
    <xf numFmtId="164" fontId="0" fillId="33" borderId="0" xfId="0" applyNumberFormat="1" applyFill="1" applyBorder="1" applyProtection="1">
      <protection hidden="1"/>
    </xf>
    <xf numFmtId="164" fontId="0" fillId="33" borderId="15" xfId="0" applyNumberFormat="1" applyFill="1" applyBorder="1" applyProtection="1">
      <protection hidden="1"/>
    </xf>
    <xf numFmtId="0" fontId="0" fillId="33" borderId="0" xfId="0" applyFill="1" applyBorder="1" applyProtection="1">
      <protection hidden="1"/>
    </xf>
    <xf numFmtId="0" fontId="0" fillId="33" borderId="15" xfId="0" applyFill="1" applyBorder="1" applyProtection="1">
      <protection hidden="1"/>
    </xf>
    <xf numFmtId="0" fontId="0" fillId="33" borderId="17" xfId="0" applyFill="1" applyBorder="1" applyProtection="1">
      <protection hidden="1"/>
    </xf>
    <xf numFmtId="0" fontId="0" fillId="33" borderId="18" xfId="0" applyFill="1" applyBorder="1" applyProtection="1">
      <protection hidden="1"/>
    </xf>
    <xf numFmtId="0" fontId="0" fillId="33" borderId="11" xfId="0" applyFill="1" applyBorder="1" applyProtection="1">
      <protection hidden="1"/>
    </xf>
    <xf numFmtId="0" fontId="0" fillId="33" borderId="14" xfId="0" applyFill="1" applyBorder="1" applyProtection="1">
      <protection hidden="1"/>
    </xf>
    <xf numFmtId="0" fontId="0" fillId="33" borderId="16" xfId="0" applyFill="1" applyBorder="1" applyProtection="1">
      <protection hidden="1"/>
    </xf>
    <xf numFmtId="0" fontId="0" fillId="34" borderId="0" xfId="0" applyFill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2" fontId="0" fillId="36" borderId="0" xfId="0" applyNumberFormat="1" applyFill="1" applyBorder="1" applyProtection="1">
      <protection hidden="1"/>
    </xf>
    <xf numFmtId="0" fontId="0" fillId="36" borderId="25" xfId="0" applyFill="1" applyBorder="1" applyProtection="1">
      <protection hidden="1"/>
    </xf>
    <xf numFmtId="0" fontId="0" fillId="35" borderId="26" xfId="0" applyFill="1" applyBorder="1" applyProtection="1">
      <protection hidden="1"/>
    </xf>
    <xf numFmtId="164" fontId="0" fillId="0" borderId="0" xfId="0" applyNumberFormat="1" applyFill="1" applyBorder="1" applyProtection="1">
      <protection hidden="1"/>
    </xf>
    <xf numFmtId="0" fontId="16" fillId="35" borderId="24" xfId="0" applyFont="1" applyFill="1" applyBorder="1" applyProtection="1">
      <protection hidden="1"/>
    </xf>
    <xf numFmtId="164" fontId="0" fillId="35" borderId="24" xfId="0" applyNumberFormat="1" applyFill="1" applyBorder="1" applyProtection="1">
      <protection hidden="1"/>
    </xf>
    <xf numFmtId="0" fontId="0" fillId="0" borderId="0" xfId="0" applyFill="1" applyBorder="1"/>
    <xf numFmtId="0" fontId="16" fillId="0" borderId="0" xfId="0" applyFont="1" applyFill="1" applyBorder="1" applyProtection="1">
      <protection hidden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Alignment="1">
      <alignment horizontal="left"/>
    </xf>
    <xf numFmtId="0" fontId="0" fillId="0" borderId="10" xfId="0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/>
    <xf numFmtId="0" fontId="16" fillId="0" borderId="0" xfId="0" applyFont="1" applyFill="1"/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0" applyFont="1" applyAlignment="1">
      <alignment horizontal="center" vertical="center" readingOrder="1"/>
    </xf>
    <xf numFmtId="0" fontId="22" fillId="0" borderId="0" xfId="0" applyFont="1" applyBorder="1"/>
    <xf numFmtId="0" fontId="0" fillId="0" borderId="28" xfId="0" applyBorder="1"/>
    <xf numFmtId="0" fontId="0" fillId="0" borderId="29" xfId="0" applyBorder="1"/>
    <xf numFmtId="0" fontId="16" fillId="34" borderId="10" xfId="0" applyFont="1" applyFill="1" applyBorder="1" applyProtection="1">
      <protection locked="0"/>
    </xf>
    <xf numFmtId="0" fontId="16" fillId="34" borderId="10" xfId="0" applyFont="1" applyFill="1" applyBorder="1"/>
    <xf numFmtId="0" fontId="0" fillId="33" borderId="19" xfId="0" applyFill="1" applyBorder="1" applyProtection="1">
      <protection locked="0" hidden="1"/>
    </xf>
    <xf numFmtId="164" fontId="0" fillId="33" borderId="20" xfId="0" applyNumberFormat="1" applyFill="1" applyBorder="1" applyProtection="1">
      <protection locked="0" hidden="1"/>
    </xf>
    <xf numFmtId="164" fontId="0" fillId="33" borderId="27" xfId="0" applyNumberFormat="1" applyFill="1" applyBorder="1" applyProtection="1">
      <protection locked="0" hidden="1"/>
    </xf>
    <xf numFmtId="0" fontId="16" fillId="0" borderId="0" xfId="0" applyFont="1" applyFill="1" applyAlignment="1" applyProtection="1">
      <alignment horizontal="left"/>
      <protection locked="0"/>
    </xf>
    <xf numFmtId="164" fontId="0" fillId="35" borderId="34" xfId="0" applyNumberFormat="1" applyFill="1" applyBorder="1" applyProtection="1">
      <protection hidden="1"/>
    </xf>
    <xf numFmtId="11" fontId="17" fillId="0" borderId="0" xfId="0" applyNumberFormat="1" applyFont="1" applyProtection="1">
      <protection hidden="1"/>
    </xf>
    <xf numFmtId="0" fontId="22" fillId="0" borderId="31" xfId="0" applyFont="1" applyBorder="1" applyProtection="1">
      <protection locked="0"/>
    </xf>
    <xf numFmtId="0" fontId="22" fillId="0" borderId="33" xfId="0" applyFont="1" applyBorder="1" applyProtection="1">
      <protection locked="0"/>
    </xf>
    <xf numFmtId="0" fontId="16" fillId="0" borderId="0" xfId="0" applyFont="1" applyFill="1" applyAlignment="1">
      <alignment wrapText="1"/>
    </xf>
    <xf numFmtId="0" fontId="17" fillId="0" borderId="0" xfId="0" applyFont="1" applyProtection="1">
      <protection locked="0"/>
    </xf>
    <xf numFmtId="166" fontId="0" fillId="0" borderId="0" xfId="42" applyNumberFormat="1" applyFont="1"/>
    <xf numFmtId="9" fontId="0" fillId="0" borderId="0" xfId="42" applyFont="1"/>
    <xf numFmtId="166" fontId="0" fillId="0" borderId="0" xfId="0" applyNumberFormat="1" applyProtection="1">
      <protection locked="0"/>
    </xf>
    <xf numFmtId="166" fontId="0" fillId="33" borderId="20" xfId="0" applyNumberFormat="1" applyFill="1" applyBorder="1" applyProtection="1">
      <protection locked="0" hidden="1"/>
    </xf>
    <xf numFmtId="166" fontId="0" fillId="0" borderId="0" xfId="0" applyNumberFormat="1"/>
    <xf numFmtId="0" fontId="0" fillId="0" borderId="0" xfId="42" applyNumberFormat="1" applyFont="1"/>
    <xf numFmtId="0" fontId="22" fillId="0" borderId="0" xfId="0" applyFont="1" applyProtection="1"/>
    <xf numFmtId="0" fontId="22" fillId="0" borderId="0" xfId="0" applyFont="1"/>
    <xf numFmtId="0" fontId="22" fillId="0" borderId="0" xfId="0" applyFont="1" applyProtection="1">
      <protection hidden="1"/>
    </xf>
    <xf numFmtId="0" fontId="22" fillId="0" borderId="0" xfId="0" applyFont="1" applyAlignment="1">
      <alignment horizontal="left"/>
    </xf>
    <xf numFmtId="165" fontId="22" fillId="0" borderId="0" xfId="0" applyNumberFormat="1" applyFont="1" applyProtection="1">
      <protection hidden="1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Protection="1">
      <protection locked="0"/>
    </xf>
    <xf numFmtId="0" fontId="23" fillId="0" borderId="0" xfId="0" applyFont="1" applyAlignment="1" applyProtection="1"/>
    <xf numFmtId="0" fontId="23" fillId="0" borderId="10" xfId="0" applyFont="1" applyBorder="1" applyProtection="1">
      <protection hidden="1"/>
    </xf>
    <xf numFmtId="0" fontId="23" fillId="0" borderId="0" xfId="0" applyFont="1" applyProtection="1">
      <protection hidden="1"/>
    </xf>
    <xf numFmtId="164" fontId="22" fillId="0" borderId="10" xfId="0" applyNumberFormat="1" applyFont="1" applyBorder="1" applyProtection="1">
      <protection hidden="1"/>
    </xf>
    <xf numFmtId="10" fontId="0" fillId="0" borderId="0" xfId="42" applyNumberFormat="1" applyFont="1" applyProtection="1">
      <protection hidden="1"/>
    </xf>
    <xf numFmtId="10" fontId="0" fillId="0" borderId="0" xfId="42" applyNumberFormat="1" applyFont="1"/>
    <xf numFmtId="0" fontId="17" fillId="0" borderId="0" xfId="0" applyFont="1" applyProtection="1">
      <protection hidden="1"/>
    </xf>
    <xf numFmtId="165" fontId="17" fillId="0" borderId="0" xfId="0" applyNumberFormat="1" applyFont="1" applyProtection="1">
      <protection hidden="1"/>
    </xf>
    <xf numFmtId="0" fontId="16" fillId="0" borderId="0" xfId="0" applyFont="1" applyFill="1" applyBorder="1" applyAlignment="1">
      <alignment wrapText="1"/>
    </xf>
    <xf numFmtId="164" fontId="0" fillId="0" borderId="0" xfId="0" applyNumberFormat="1" applyBorder="1" applyProtection="1">
      <protection hidden="1"/>
    </xf>
    <xf numFmtId="0" fontId="0" fillId="33" borderId="19" xfId="0" applyFill="1" applyBorder="1" applyProtection="1">
      <protection hidden="1"/>
    </xf>
    <xf numFmtId="164" fontId="0" fillId="33" borderId="21" xfId="0" applyNumberFormat="1" applyFill="1" applyBorder="1" applyProtection="1">
      <protection hidden="1"/>
    </xf>
    <xf numFmtId="164" fontId="0" fillId="33" borderId="35" xfId="0" applyNumberFormat="1" applyFill="1" applyBorder="1" applyProtection="1">
      <protection hidden="1"/>
    </xf>
    <xf numFmtId="164" fontId="0" fillId="33" borderId="36" xfId="0" applyNumberFormat="1" applyFill="1" applyBorder="1" applyProtection="1">
      <protection hidden="1"/>
    </xf>
    <xf numFmtId="0" fontId="16" fillId="0" borderId="0" xfId="0" applyFont="1" applyFill="1" applyBorder="1" applyProtection="1">
      <protection locked="0"/>
    </xf>
    <xf numFmtId="0" fontId="0" fillId="33" borderId="20" xfId="0" applyFill="1" applyBorder="1" applyProtection="1">
      <protection locked="0"/>
    </xf>
    <xf numFmtId="0" fontId="0" fillId="33" borderId="27" xfId="0" applyFill="1" applyBorder="1" applyProtection="1">
      <protection locked="0"/>
    </xf>
    <xf numFmtId="0" fontId="0" fillId="33" borderId="11" xfId="0" applyFill="1" applyBorder="1" applyProtection="1">
      <protection locked="0" hidden="1"/>
    </xf>
    <xf numFmtId="0" fontId="17" fillId="0" borderId="0" xfId="0" applyFont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NumberFormat="1" applyProtection="1">
      <protection locked="0"/>
    </xf>
    <xf numFmtId="9" fontId="0" fillId="0" borderId="0" xfId="42" applyFont="1" applyProtection="1">
      <protection hidden="1"/>
    </xf>
    <xf numFmtId="0" fontId="0" fillId="0" borderId="0" xfId="0" applyAlignment="1">
      <alignment horizontal="right"/>
    </xf>
    <xf numFmtId="2" fontId="0" fillId="33" borderId="12" xfId="0" applyNumberFormat="1" applyFill="1" applyBorder="1" applyProtection="1">
      <protection hidden="1"/>
    </xf>
    <xf numFmtId="2" fontId="0" fillId="33" borderId="13" xfId="0" applyNumberFormat="1" applyFill="1" applyBorder="1" applyProtection="1">
      <protection hidden="1"/>
    </xf>
    <xf numFmtId="2" fontId="0" fillId="33" borderId="0" xfId="0" applyNumberFormat="1" applyFill="1" applyBorder="1" applyProtection="1">
      <protection hidden="1"/>
    </xf>
    <xf numFmtId="2" fontId="0" fillId="33" borderId="15" xfId="0" applyNumberFormat="1" applyFill="1" applyBorder="1" applyProtection="1">
      <protection hidden="1"/>
    </xf>
    <xf numFmtId="2" fontId="0" fillId="33" borderId="17" xfId="0" applyNumberFormat="1" applyFill="1" applyBorder="1" applyProtection="1">
      <protection hidden="1"/>
    </xf>
    <xf numFmtId="2" fontId="0" fillId="33" borderId="18" xfId="0" applyNumberFormat="1" applyFill="1" applyBorder="1" applyProtection="1">
      <protection hidden="1"/>
    </xf>
    <xf numFmtId="2" fontId="0" fillId="0" borderId="30" xfId="0" applyNumberFormat="1" applyBorder="1"/>
    <xf numFmtId="2" fontId="22" fillId="0" borderId="31" xfId="0" applyNumberFormat="1" applyFont="1" applyBorder="1"/>
    <xf numFmtId="2" fontId="0" fillId="0" borderId="32" xfId="0" applyNumberFormat="1" applyBorder="1"/>
    <xf numFmtId="2" fontId="22" fillId="0" borderId="33" xfId="0" applyNumberFormat="1" applyFont="1" applyBorder="1"/>
    <xf numFmtId="0" fontId="17" fillId="0" borderId="0" xfId="0" applyFont="1" applyFill="1" applyProtection="1">
      <protection locked="0"/>
    </xf>
    <xf numFmtId="2" fontId="0" fillId="33" borderId="21" xfId="0" applyNumberFormat="1" applyFill="1" applyBorder="1" applyProtection="1">
      <protection hidden="1"/>
    </xf>
    <xf numFmtId="2" fontId="0" fillId="33" borderId="35" xfId="0" applyNumberFormat="1" applyFill="1" applyBorder="1" applyProtection="1">
      <protection hidden="1"/>
    </xf>
    <xf numFmtId="2" fontId="0" fillId="33" borderId="22" xfId="0" applyNumberFormat="1" applyFill="1" applyBorder="1" applyProtection="1">
      <protection hidden="1"/>
    </xf>
    <xf numFmtId="2" fontId="0" fillId="33" borderId="23" xfId="0" applyNumberFormat="1" applyFill="1" applyBorder="1" applyProtection="1">
      <protection hidden="1"/>
    </xf>
    <xf numFmtId="2" fontId="0" fillId="33" borderId="36" xfId="0" applyNumberFormat="1" applyFill="1" applyBorder="1" applyProtection="1">
      <protection hidden="1"/>
    </xf>
    <xf numFmtId="0" fontId="26" fillId="38" borderId="37" xfId="0" applyFont="1" applyFill="1" applyBorder="1" applyAlignment="1">
      <alignment horizontal="right" vertical="center" wrapText="1"/>
    </xf>
    <xf numFmtId="164" fontId="0" fillId="33" borderId="22" xfId="0" applyNumberFormat="1" applyFill="1" applyBorder="1" applyProtection="1">
      <protection hidden="1"/>
    </xf>
    <xf numFmtId="164" fontId="0" fillId="33" borderId="23" xfId="0" applyNumberFormat="1" applyFill="1" applyBorder="1" applyProtection="1">
      <protection hidden="1"/>
    </xf>
    <xf numFmtId="166" fontId="0" fillId="0" borderId="0" xfId="42" applyNumberFormat="1" applyFont="1" applyProtection="1">
      <protection hidden="1"/>
    </xf>
    <xf numFmtId="0" fontId="16" fillId="34" borderId="0" xfId="0" applyFont="1" applyFill="1" applyAlignment="1">
      <alignment horizontal="center"/>
    </xf>
    <xf numFmtId="0" fontId="0" fillId="38" borderId="38" xfId="0" applyFill="1" applyBorder="1" applyAlignment="1">
      <alignment horizontal="center" vertical="center"/>
    </xf>
    <xf numFmtId="0" fontId="0" fillId="0" borderId="38" xfId="0" applyBorder="1"/>
    <xf numFmtId="0" fontId="16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</xf>
    <xf numFmtId="0" fontId="0" fillId="0" borderId="0" xfId="0" applyAlignment="1">
      <alignment horizontal="left" vertical="top" wrapText="1"/>
    </xf>
    <xf numFmtId="0" fontId="16" fillId="37" borderId="0" xfId="0" applyFont="1" applyFill="1" applyAlignment="1">
      <alignment horizontal="center"/>
    </xf>
    <xf numFmtId="0" fontId="16" fillId="0" borderId="0" xfId="0" applyFont="1" applyAlignment="1" applyProtection="1">
      <alignment horizontal="left"/>
      <protection locked="0"/>
    </xf>
    <xf numFmtId="0" fontId="0" fillId="0" borderId="0" xfId="0" applyAlignment="1">
      <alignment horizontal="left" wrapText="1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C3D02DC-4F02-46F5-B9C7-D68174B734B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  <alignment horizontal="general" vertical="bottom" textRotation="0" wrapText="1" indent="0" justifyLastLine="0" shrinkToFit="0" readingOrder="0"/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[MAF Scaling.xlsx]Chart!PivotTable3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>
                <a:alpha val="32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Chart!$B$2:$B$259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2.4069500000000001</c:v>
                </c:pt>
                <c:pt idx="15">
                  <c:v>2.1113765400000002</c:v>
                </c:pt>
                <c:pt idx="16">
                  <c:v>2.4069500000000001</c:v>
                </c:pt>
                <c:pt idx="17">
                  <c:v>2.4310195000000001</c:v>
                </c:pt>
                <c:pt idx="18">
                  <c:v>2.4550890000000001</c:v>
                </c:pt>
                <c:pt idx="19">
                  <c:v>2.4791585</c:v>
                </c:pt>
                <c:pt idx="20">
                  <c:v>2.5272975</c:v>
                </c:pt>
                <c:pt idx="21">
                  <c:v>2.5754364999999999</c:v>
                </c:pt>
                <c:pt idx="22">
                  <c:v>2.6235754999999998</c:v>
                </c:pt>
                <c:pt idx="23">
                  <c:v>2.6957840000000002</c:v>
                </c:pt>
                <c:pt idx="24">
                  <c:v>2.7679925000000001</c:v>
                </c:pt>
                <c:pt idx="25">
                  <c:v>2.8642704999999999</c:v>
                </c:pt>
                <c:pt idx="26">
                  <c:v>2.9605484999999998</c:v>
                </c:pt>
                <c:pt idx="27">
                  <c:v>3.0568265000000001</c:v>
                </c:pt>
                <c:pt idx="28">
                  <c:v>3.1771739999999999</c:v>
                </c:pt>
                <c:pt idx="29">
                  <c:v>3.2975215000000002</c:v>
                </c:pt>
                <c:pt idx="30">
                  <c:v>3.417869</c:v>
                </c:pt>
                <c:pt idx="31">
                  <c:v>3.5622859999999998</c:v>
                </c:pt>
                <c:pt idx="32">
                  <c:v>3.7307725</c:v>
                </c:pt>
                <c:pt idx="33">
                  <c:v>3.8029809999999999</c:v>
                </c:pt>
                <c:pt idx="34">
                  <c:v>3.9714675000000002</c:v>
                </c:pt>
                <c:pt idx="35">
                  <c:v>4.1640234999999999</c:v>
                </c:pt>
                <c:pt idx="36">
                  <c:v>4.3565794999999996</c:v>
                </c:pt>
                <c:pt idx="37">
                  <c:v>4.5732049999999997</c:v>
                </c:pt>
                <c:pt idx="38">
                  <c:v>4.7898304999999999</c:v>
                </c:pt>
                <c:pt idx="39">
                  <c:v>5.0305255000000004</c:v>
                </c:pt>
                <c:pt idx="40">
                  <c:v>5.5359850000000002</c:v>
                </c:pt>
                <c:pt idx="41">
                  <c:v>5.7007494999999997</c:v>
                </c:pt>
                <c:pt idx="42">
                  <c:v>5.957021138</c:v>
                </c:pt>
                <c:pt idx="43">
                  <c:v>6.1939649609999998</c:v>
                </c:pt>
                <c:pt idx="44">
                  <c:v>6.43398366</c:v>
                </c:pt>
                <c:pt idx="45">
                  <c:v>6.5633829229999998</c:v>
                </c:pt>
                <c:pt idx="46">
                  <c:v>6.8358818939999999</c:v>
                </c:pt>
                <c:pt idx="47">
                  <c:v>7.222647405</c:v>
                </c:pt>
                <c:pt idx="48">
                  <c:v>7.5474845009999996</c:v>
                </c:pt>
                <c:pt idx="49">
                  <c:v>7.9019279210000004</c:v>
                </c:pt>
                <c:pt idx="50">
                  <c:v>8.3615774740000006</c:v>
                </c:pt>
                <c:pt idx="51">
                  <c:v>8.8732974060000007</c:v>
                </c:pt>
                <c:pt idx="52">
                  <c:v>9.6620920429999995</c:v>
                </c:pt>
                <c:pt idx="53">
                  <c:v>9.8405152200000003</c:v>
                </c:pt>
                <c:pt idx="54">
                  <c:v>10.28434783</c:v>
                </c:pt>
                <c:pt idx="55">
                  <c:v>10.446973030000001</c:v>
                </c:pt>
                <c:pt idx="56">
                  <c:v>10.78419148</c:v>
                </c:pt>
                <c:pt idx="57">
                  <c:v>10.924385969999999</c:v>
                </c:pt>
                <c:pt idx="58">
                  <c:v>11.100383600000001</c:v>
                </c:pt>
                <c:pt idx="59">
                  <c:v>12.0202434</c:v>
                </c:pt>
                <c:pt idx="60">
                  <c:v>12.47186612</c:v>
                </c:pt>
                <c:pt idx="61">
                  <c:v>12.72853712</c:v>
                </c:pt>
                <c:pt idx="62">
                  <c:v>12.72853712</c:v>
                </c:pt>
                <c:pt idx="63">
                  <c:v>13.063665240000001</c:v>
                </c:pt>
                <c:pt idx="64">
                  <c:v>13.942886850000001</c:v>
                </c:pt>
                <c:pt idx="65">
                  <c:v>14.75501414</c:v>
                </c:pt>
                <c:pt idx="66">
                  <c:v>15.76305941</c:v>
                </c:pt>
                <c:pt idx="67">
                  <c:v>16.261698030000002</c:v>
                </c:pt>
                <c:pt idx="68">
                  <c:v>17.116747199999999</c:v>
                </c:pt>
                <c:pt idx="69">
                  <c:v>17.508058340000002</c:v>
                </c:pt>
                <c:pt idx="70">
                  <c:v>18.786779159999998</c:v>
                </c:pt>
                <c:pt idx="71">
                  <c:v>20.697340560000001</c:v>
                </c:pt>
                <c:pt idx="72">
                  <c:v>22.75262953</c:v>
                </c:pt>
                <c:pt idx="73">
                  <c:v>23.415299869999998</c:v>
                </c:pt>
                <c:pt idx="74">
                  <c:v>24.417279709999999</c:v>
                </c:pt>
                <c:pt idx="75">
                  <c:v>26.571909120000001</c:v>
                </c:pt>
                <c:pt idx="76">
                  <c:v>27.435665140000001</c:v>
                </c:pt>
                <c:pt idx="77">
                  <c:v>28.471309000000002</c:v>
                </c:pt>
                <c:pt idx="78">
                  <c:v>29.567021780000001</c:v>
                </c:pt>
                <c:pt idx="79">
                  <c:v>30.864158700000001</c:v>
                </c:pt>
                <c:pt idx="80">
                  <c:v>32.544281099999999</c:v>
                </c:pt>
                <c:pt idx="81">
                  <c:v>34.085072099999998</c:v>
                </c:pt>
                <c:pt idx="82">
                  <c:v>35.023481789999998</c:v>
                </c:pt>
                <c:pt idx="83">
                  <c:v>36.403471639999999</c:v>
                </c:pt>
                <c:pt idx="84">
                  <c:v>39.449646000000001</c:v>
                </c:pt>
                <c:pt idx="85">
                  <c:v>41.490851880000001</c:v>
                </c:pt>
                <c:pt idx="86">
                  <c:v>41.920474220000003</c:v>
                </c:pt>
                <c:pt idx="87">
                  <c:v>42.405784650000001</c:v>
                </c:pt>
                <c:pt idx="88">
                  <c:v>43.848682449999998</c:v>
                </c:pt>
                <c:pt idx="89">
                  <c:v>45.19642632</c:v>
                </c:pt>
                <c:pt idx="90">
                  <c:v>47.20266049</c:v>
                </c:pt>
                <c:pt idx="91">
                  <c:v>48.611193579999998</c:v>
                </c:pt>
                <c:pt idx="92">
                  <c:v>49.318554710000001</c:v>
                </c:pt>
                <c:pt idx="93">
                  <c:v>51.474419300000001</c:v>
                </c:pt>
                <c:pt idx="94">
                  <c:v>53.901802840000002</c:v>
                </c:pt>
                <c:pt idx="95">
                  <c:v>54.868501309999999</c:v>
                </c:pt>
                <c:pt idx="96">
                  <c:v>56.08027723</c:v>
                </c:pt>
                <c:pt idx="97">
                  <c:v>57.985222479999997</c:v>
                </c:pt>
                <c:pt idx="98">
                  <c:v>60.168051630000001</c:v>
                </c:pt>
                <c:pt idx="99">
                  <c:v>61.169483460000002</c:v>
                </c:pt>
                <c:pt idx="100">
                  <c:v>64.187878510000004</c:v>
                </c:pt>
                <c:pt idx="101">
                  <c:v>66.551360970000005</c:v>
                </c:pt>
                <c:pt idx="102">
                  <c:v>67.52805635</c:v>
                </c:pt>
                <c:pt idx="103">
                  <c:v>70.0103328</c:v>
                </c:pt>
                <c:pt idx="104">
                  <c:v>71.793588020000001</c:v>
                </c:pt>
                <c:pt idx="105">
                  <c:v>74.943951740000003</c:v>
                </c:pt>
                <c:pt idx="106">
                  <c:v>77.118368570000001</c:v>
                </c:pt>
                <c:pt idx="107">
                  <c:v>78.200653540000005</c:v>
                </c:pt>
                <c:pt idx="108">
                  <c:v>79.293774859999999</c:v>
                </c:pt>
                <c:pt idx="109">
                  <c:v>80.797547839999993</c:v>
                </c:pt>
                <c:pt idx="110">
                  <c:v>81.905674039999994</c:v>
                </c:pt>
                <c:pt idx="111">
                  <c:v>84.134430780000002</c:v>
                </c:pt>
                <c:pt idx="112">
                  <c:v>86.090384130000004</c:v>
                </c:pt>
                <c:pt idx="113">
                  <c:v>89.832689610000003</c:v>
                </c:pt>
                <c:pt idx="114">
                  <c:v>91.274519369999993</c:v>
                </c:pt>
                <c:pt idx="115">
                  <c:v>96.508761100000001</c:v>
                </c:pt>
                <c:pt idx="116">
                  <c:v>101.3497855</c:v>
                </c:pt>
                <c:pt idx="117">
                  <c:v>103.52905269999999</c:v>
                </c:pt>
                <c:pt idx="118">
                  <c:v>106.13942160000001</c:v>
                </c:pt>
                <c:pt idx="119">
                  <c:v>109.55336079999999</c:v>
                </c:pt>
                <c:pt idx="120">
                  <c:v>112.3256619</c:v>
                </c:pt>
                <c:pt idx="121">
                  <c:v>114.1277728</c:v>
                </c:pt>
                <c:pt idx="122">
                  <c:v>116.21093930000001</c:v>
                </c:pt>
                <c:pt idx="123">
                  <c:v>117.3853268</c:v>
                </c:pt>
                <c:pt idx="124">
                  <c:v>118.6645649428</c:v>
                </c:pt>
                <c:pt idx="125">
                  <c:v>121.59706339660001</c:v>
                </c:pt>
                <c:pt idx="126">
                  <c:v>124.5585964008</c:v>
                </c:pt>
                <c:pt idx="127">
                  <c:v>127.60723344579999</c:v>
                </c:pt>
                <c:pt idx="128">
                  <c:v>130.68490504119998</c:v>
                </c:pt>
                <c:pt idx="129">
                  <c:v>133.82064593219999</c:v>
                </c:pt>
                <c:pt idx="130">
                  <c:v>136.985421471</c:v>
                </c:pt>
                <c:pt idx="131">
                  <c:v>140.23730085580002</c:v>
                </c:pt>
                <c:pt idx="132">
                  <c:v>143.5182149858</c:v>
                </c:pt>
                <c:pt idx="133">
                  <c:v>146.85719831399999</c:v>
                </c:pt>
                <c:pt idx="134">
                  <c:v>150.2832855856</c:v>
                </c:pt>
                <c:pt idx="135">
                  <c:v>153.738407505</c:v>
                </c:pt>
                <c:pt idx="136">
                  <c:v>157.2515986226</c:v>
                </c:pt>
                <c:pt idx="137">
                  <c:v>160.82285913320001</c:v>
                </c:pt>
                <c:pt idx="138">
                  <c:v>164.452188842</c:v>
                </c:pt>
                <c:pt idx="139">
                  <c:v>166.28137106899999</c:v>
                </c:pt>
                <c:pt idx="140">
                  <c:v>169.9978047212</c:v>
                </c:pt>
                <c:pt idx="141">
                  <c:v>173.77230757159998</c:v>
                </c:pt>
                <c:pt idx="142">
                  <c:v>177.604879815</c:v>
                </c:pt>
                <c:pt idx="143">
                  <c:v>181.4955212566</c:v>
                </c:pt>
                <c:pt idx="144">
                  <c:v>185.4442319938</c:v>
                </c:pt>
                <c:pt idx="145">
                  <c:v>189.45101202660001</c:v>
                </c:pt>
                <c:pt idx="146">
                  <c:v>193.515861355</c:v>
                </c:pt>
                <c:pt idx="147">
                  <c:v>197.63877988160002</c:v>
                </c:pt>
                <c:pt idx="148">
                  <c:v>201.848802449</c:v>
                </c:pt>
                <c:pt idx="149">
                  <c:v>206.11689421459999</c:v>
                </c:pt>
                <c:pt idx="150">
                  <c:v>210.44305517839999</c:v>
                </c:pt>
                <c:pt idx="151">
                  <c:v>214.82728553520002</c:v>
                </c:pt>
                <c:pt idx="152">
                  <c:v>219.2695850902</c:v>
                </c:pt>
                <c:pt idx="153">
                  <c:v>223.7989885886</c:v>
                </c:pt>
                <c:pt idx="154">
                  <c:v>228.38646138259998</c:v>
                </c:pt>
                <c:pt idx="155">
                  <c:v>233.03200347219999</c:v>
                </c:pt>
                <c:pt idx="156">
                  <c:v>237.73561476</c:v>
                </c:pt>
                <c:pt idx="157">
                  <c:v>242.52633008859999</c:v>
                </c:pt>
                <c:pt idx="158">
                  <c:v>247.37511461539998</c:v>
                </c:pt>
                <c:pt idx="159">
                  <c:v>252.31100298819999</c:v>
                </c:pt>
                <c:pt idx="160">
                  <c:v>257.30496075400004</c:v>
                </c:pt>
                <c:pt idx="161">
                  <c:v>259.80193958820001</c:v>
                </c:pt>
                <c:pt idx="162">
                  <c:v>264.91203584779998</c:v>
                </c:pt>
                <c:pt idx="163">
                  <c:v>270.08020140299999</c:v>
                </c:pt>
                <c:pt idx="164">
                  <c:v>275.30643615639997</c:v>
                </c:pt>
                <c:pt idx="165">
                  <c:v>280.6197749506</c:v>
                </c:pt>
                <c:pt idx="166">
                  <c:v>286.02021759080003</c:v>
                </c:pt>
                <c:pt idx="167">
                  <c:v>291.47872952659998</c:v>
                </c:pt>
                <c:pt idx="168">
                  <c:v>296.99531066059996</c:v>
                </c:pt>
                <c:pt idx="169">
                  <c:v>302.59899583539999</c:v>
                </c:pt>
                <c:pt idx="170">
                  <c:v>308.28978485619996</c:v>
                </c:pt>
                <c:pt idx="171">
                  <c:v>314.06767772299997</c:v>
                </c:pt>
                <c:pt idx="172">
                  <c:v>319.87460533499996</c:v>
                </c:pt>
                <c:pt idx="173">
                  <c:v>325.7976714408</c:v>
                </c:pt>
                <c:pt idx="174">
                  <c:v>331.77880684219997</c:v>
                </c:pt>
                <c:pt idx="175">
                  <c:v>337.84704618699999</c:v>
                </c:pt>
                <c:pt idx="176">
                  <c:v>344.0023893778</c:v>
                </c:pt>
                <c:pt idx="177">
                  <c:v>350.21580186420005</c:v>
                </c:pt>
                <c:pt idx="178">
                  <c:v>356.54535294179999</c:v>
                </c:pt>
                <c:pt idx="179">
                  <c:v>362.93297321759997</c:v>
                </c:pt>
                <c:pt idx="180">
                  <c:v>369.4076975342</c:v>
                </c:pt>
                <c:pt idx="181">
                  <c:v>375.940491049</c:v>
                </c:pt>
                <c:pt idx="182">
                  <c:v>379.2504397294</c:v>
                </c:pt>
                <c:pt idx="183">
                  <c:v>385.92840648319998</c:v>
                </c:pt>
                <c:pt idx="184">
                  <c:v>392.693477083</c:v>
                </c:pt>
                <c:pt idx="185">
                  <c:v>399.54565162620003</c:v>
                </c:pt>
                <c:pt idx="186">
                  <c:v>406.45589546500003</c:v>
                </c:pt>
                <c:pt idx="187">
                  <c:v>413.48227779759998</c:v>
                </c:pt>
                <c:pt idx="188">
                  <c:v>420.59576407359998</c:v>
                </c:pt>
                <c:pt idx="189">
                  <c:v>427.76731964519996</c:v>
                </c:pt>
                <c:pt idx="190">
                  <c:v>435.05501371060001</c:v>
                </c:pt>
                <c:pt idx="191">
                  <c:v>442.42981171939999</c:v>
                </c:pt>
                <c:pt idx="192">
                  <c:v>449.89171367160003</c:v>
                </c:pt>
                <c:pt idx="193">
                  <c:v>457.41168482199998</c:v>
                </c:pt>
                <c:pt idx="194">
                  <c:v>465.07682930880003</c:v>
                </c:pt>
                <c:pt idx="195">
                  <c:v>472.80004289639999</c:v>
                </c:pt>
                <c:pt idx="196">
                  <c:v>480.6103605248</c:v>
                </c:pt>
                <c:pt idx="197">
                  <c:v>488.53681664699997</c:v>
                </c:pt>
                <c:pt idx="198">
                  <c:v>496.52134206480002</c:v>
                </c:pt>
                <c:pt idx="199">
                  <c:v>504.62200607379998</c:v>
                </c:pt>
                <c:pt idx="200">
                  <c:v>512.83880857660006</c:v>
                </c:pt>
                <c:pt idx="201">
                  <c:v>521.11368037499994</c:v>
                </c:pt>
                <c:pt idx="202">
                  <c:v>529.50469066719995</c:v>
                </c:pt>
                <c:pt idx="203">
                  <c:v>533.74374778499998</c:v>
                </c:pt>
                <c:pt idx="204">
                  <c:v>542.25089666840006</c:v>
                </c:pt>
                <c:pt idx="205">
                  <c:v>550.9032187908</c:v>
                </c:pt>
                <c:pt idx="206">
                  <c:v>559.61361011140002</c:v>
                </c:pt>
                <c:pt idx="207">
                  <c:v>568.4401400232</c:v>
                </c:pt>
                <c:pt idx="208">
                  <c:v>577.38280852619994</c:v>
                </c:pt>
                <c:pt idx="209">
                  <c:v>586.41258087519998</c:v>
                </c:pt>
                <c:pt idx="210">
                  <c:v>595.52945716759996</c:v>
                </c:pt>
                <c:pt idx="211">
                  <c:v>604.76247205119989</c:v>
                </c:pt>
                <c:pt idx="212">
                  <c:v>614.11162542859995</c:v>
                </c:pt>
                <c:pt idx="213">
                  <c:v>623.54788274939995</c:v>
                </c:pt>
                <c:pt idx="214">
                  <c:v>633.10027856399995</c:v>
                </c:pt>
                <c:pt idx="215">
                  <c:v>642.73977832200001</c:v>
                </c:pt>
                <c:pt idx="216">
                  <c:v>652.49541667120002</c:v>
                </c:pt>
                <c:pt idx="217">
                  <c:v>662.36719351420004</c:v>
                </c:pt>
                <c:pt idx="218">
                  <c:v>672.3260743006</c:v>
                </c:pt>
                <c:pt idx="219">
                  <c:v>682.40109367819991</c:v>
                </c:pt>
                <c:pt idx="220">
                  <c:v>692.59225154959995</c:v>
                </c:pt>
                <c:pt idx="221">
                  <c:v>702.89954801220006</c:v>
                </c:pt>
                <c:pt idx="222">
                  <c:v>713.29394832079993</c:v>
                </c:pt>
                <c:pt idx="223">
                  <c:v>723.80448722060009</c:v>
                </c:pt>
                <c:pt idx="224">
                  <c:v>734.43116471159999</c:v>
                </c:pt>
                <c:pt idx="225">
                  <c:v>739.802572704</c:v>
                </c:pt>
                <c:pt idx="226">
                  <c:v>750.60345798439994</c:v>
                </c:pt>
                <c:pt idx="227">
                  <c:v>761.49144720819993</c:v>
                </c:pt>
                <c:pt idx="228">
                  <c:v>772.52460957360006</c:v>
                </c:pt>
                <c:pt idx="229">
                  <c:v>783.67391053020003</c:v>
                </c:pt>
                <c:pt idx="230">
                  <c:v>794.93934998060001</c:v>
                </c:pt>
                <c:pt idx="231">
                  <c:v>806.29189337439993</c:v>
                </c:pt>
                <c:pt idx="232">
                  <c:v>817.78961000719994</c:v>
                </c:pt>
                <c:pt idx="233">
                  <c:v>829.40346513379995</c:v>
                </c:pt>
                <c:pt idx="234">
                  <c:v>841.13345885160004</c:v>
                </c:pt>
                <c:pt idx="235">
                  <c:v>852.97959106320002</c:v>
                </c:pt>
                <c:pt idx="236">
                  <c:v>864.94186186600007</c:v>
                </c:pt>
                <c:pt idx="237">
                  <c:v>877.04930590780009</c:v>
                </c:pt>
                <c:pt idx="238">
                  <c:v>889.27288844340001</c:v>
                </c:pt>
                <c:pt idx="239">
                  <c:v>901.58357482500003</c:v>
                </c:pt>
                <c:pt idx="240">
                  <c:v>914.06846919079999</c:v>
                </c:pt>
                <c:pt idx="241">
                  <c:v>926.64046730519999</c:v>
                </c:pt>
                <c:pt idx="242">
                  <c:v>939.35763875600003</c:v>
                </c:pt>
                <c:pt idx="243">
                  <c:v>952.19094870059996</c:v>
                </c:pt>
                <c:pt idx="244">
                  <c:v>965.14039713900002</c:v>
                </c:pt>
                <c:pt idx="245">
                  <c:v>978.23501920600006</c:v>
                </c:pt>
                <c:pt idx="246">
                  <c:v>984.82588143199996</c:v>
                </c:pt>
                <c:pt idx="247">
                  <c:v>998.12374564400011</c:v>
                </c:pt>
                <c:pt idx="248">
                  <c:v>1011.537748642</c:v>
                </c:pt>
                <c:pt idx="249">
                  <c:v>1025.0678894519999</c:v>
                </c:pt>
                <c:pt idx="250">
                  <c:v>1038.743203988</c:v>
                </c:pt>
                <c:pt idx="251">
                  <c:v>1052.5636912759999</c:v>
                </c:pt>
                <c:pt idx="252">
                  <c:v>1066.5003183240001</c:v>
                </c:pt>
                <c:pt idx="253">
                  <c:v>1080.5821171499999</c:v>
                </c:pt>
                <c:pt idx="254">
                  <c:v>1094.780054762</c:v>
                </c:pt>
                <c:pt idx="255">
                  <c:v>1109.1231661000002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A-4341-8F33-059396EFE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45592"/>
        <c:axId val="418751864"/>
      </c:lineChart>
      <c:catAx>
        <c:axId val="4187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1864"/>
        <c:crosses val="autoZero"/>
        <c:auto val="1"/>
        <c:lblAlgn val="ctr"/>
        <c:lblOffset val="100"/>
        <c:noMultiLvlLbl val="0"/>
      </c:catAx>
      <c:valAx>
        <c:axId val="4187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169333</xdr:colOff>
      <xdr:row>0</xdr:row>
      <xdr:rowOff>158749</xdr:rowOff>
    </xdr:from>
    <xdr:to>
      <xdr:col>15</xdr:col>
      <xdr:colOff>84667</xdr:colOff>
      <xdr:row>33</xdr:row>
      <xdr:rowOff>74083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ray A" refreshedDate="44552.508830092593" createdVersion="5" refreshedVersion="7" minRefreshableVersion="3" recordCount="257" xr:uid="{00000000-000A-0000-FFFF-FFFF0E000000}">
  <cacheSource type="worksheet">
    <worksheetSource name="Table1"/>
  </cacheSource>
  <cacheFields count="18">
    <cacheField name="Volts" numFmtId="0">
      <sharedItems containsString="0" containsBlank="1" containsNumber="1" minValue="0" maxValue="4.9800000000000004" count="257">
        <n v="0"/>
        <n v="0.02"/>
        <n v="0.04"/>
        <n v="0.06"/>
        <n v="0.08"/>
        <n v="0.1"/>
        <n v="0.12"/>
        <n v="0.14000000000000001"/>
        <n v="0.16"/>
        <n v="0.18"/>
        <n v="0.2"/>
        <n v="0.21"/>
        <n v="0.23"/>
        <n v="0.25"/>
        <n v="0.27"/>
        <n v="0.28999999999999998"/>
        <n v="0.31"/>
        <n v="0.33"/>
        <n v="0.35"/>
        <n v="0.37"/>
        <n v="0.39"/>
        <n v="0.41"/>
        <n v="0.43"/>
        <n v="0.45"/>
        <n v="0.47"/>
        <n v="0.49"/>
        <n v="0.51"/>
        <n v="0.53"/>
        <n v="0.55000000000000004"/>
        <n v="0.56999999999999995"/>
        <n v="0.59"/>
        <n v="0.61"/>
        <n v="0.63"/>
        <n v="0.64"/>
        <n v="0.66"/>
        <n v="0.68"/>
        <n v="0.7"/>
        <n v="0.72"/>
        <n v="0.74"/>
        <n v="0.76"/>
        <n v="0.78"/>
        <n v="0.8"/>
        <n v="0.82"/>
        <n v="0.84"/>
        <n v="0.86"/>
        <n v="0.88"/>
        <n v="0.9"/>
        <n v="0.92"/>
        <n v="0.94"/>
        <n v="0.96"/>
        <n v="0.98"/>
        <n v="1"/>
        <n v="1.02"/>
        <n v="1.04"/>
        <n v="1.05"/>
        <n v="1.07"/>
        <n v="1.0900000000000001"/>
        <n v="1.1100000000000001"/>
        <n v="1.1299999999999999"/>
        <n v="1.1499999999999999"/>
        <n v="1.17"/>
        <n v="1.19"/>
        <n v="1.21"/>
        <n v="1.23"/>
        <n v="1.25"/>
        <n v="1.27"/>
        <n v="1.29"/>
        <n v="1.31"/>
        <n v="1.33"/>
        <n v="1.35"/>
        <n v="1.37"/>
        <n v="1.39"/>
        <n v="1.41"/>
        <n v="1.43"/>
        <n v="1.45"/>
        <n v="1.46"/>
        <n v="1.48"/>
        <n v="1.5"/>
        <n v="1.52"/>
        <n v="1.54"/>
        <n v="1.56"/>
        <n v="1.58"/>
        <n v="1.6"/>
        <n v="1.62"/>
        <n v="1.64"/>
        <n v="1.66"/>
        <n v="1.68"/>
        <n v="1.7"/>
        <n v="1.72"/>
        <n v="1.74"/>
        <n v="1.76"/>
        <n v="1.78"/>
        <n v="1.8"/>
        <n v="1.82"/>
        <n v="1.84"/>
        <n v="1.86"/>
        <n v="1.88"/>
        <n v="1.89"/>
        <n v="1.91"/>
        <n v="1.93"/>
        <n v="1.95"/>
        <n v="1.97"/>
        <n v="1.99"/>
        <n v="2.0099999999999998"/>
        <n v="2.0299999999999998"/>
        <n v="2.0499999999999998"/>
        <n v="2.0699999999999998"/>
        <n v="2.09"/>
        <n v="2.11"/>
        <n v="2.13"/>
        <n v="2.15"/>
        <n v="2.17"/>
        <n v="2.19"/>
        <n v="2.21"/>
        <n v="2.23"/>
        <n v="2.25"/>
        <n v="2.27"/>
        <n v="2.29"/>
        <n v="2.2999999999999998"/>
        <n v="2.3199999999999998"/>
        <n v="2.34"/>
        <n v="2.36"/>
        <n v="2.38"/>
        <n v="2.4"/>
        <n v="2.42"/>
        <n v="2.44"/>
        <n v="2.46"/>
        <n v="2.48"/>
        <n v="2.5"/>
        <n v="2.52"/>
        <n v="2.54"/>
        <n v="2.56"/>
        <n v="2.58"/>
        <n v="2.6"/>
        <n v="2.62"/>
        <n v="2.64"/>
        <n v="2.66"/>
        <n v="2.68"/>
        <n v="2.7"/>
        <n v="2.71"/>
        <n v="2.73"/>
        <n v="2.75"/>
        <n v="2.77"/>
        <n v="2.79"/>
        <n v="2.81"/>
        <n v="2.83"/>
        <n v="2.85"/>
        <n v="2.87"/>
        <n v="2.89"/>
        <n v="2.91"/>
        <n v="2.93"/>
        <n v="2.95"/>
        <n v="2.97"/>
        <n v="2.99"/>
        <n v="3.01"/>
        <n v="3.03"/>
        <n v="3.05"/>
        <n v="3.07"/>
        <n v="3.09"/>
        <n v="3.11"/>
        <n v="3.13"/>
        <n v="3.14"/>
        <n v="3.16"/>
        <n v="3.18"/>
        <n v="3.2"/>
        <n v="3.22"/>
        <n v="3.24"/>
        <n v="3.26"/>
        <n v="3.28"/>
        <n v="3.3"/>
        <n v="3.32"/>
        <n v="3.34"/>
        <n v="3.36"/>
        <n v="3.38"/>
        <n v="3.4"/>
        <n v="3.42"/>
        <n v="3.44"/>
        <n v="3.46"/>
        <n v="3.48"/>
        <n v="3.5"/>
        <n v="3.52"/>
        <n v="3.54"/>
        <n v="3.55"/>
        <n v="3.57"/>
        <n v="3.59"/>
        <n v="3.61"/>
        <n v="3.63"/>
        <n v="3.65"/>
        <n v="3.67"/>
        <n v="3.69"/>
        <n v="3.71"/>
        <n v="3.73"/>
        <n v="3.75"/>
        <n v="3.77"/>
        <n v="3.79"/>
        <n v="3.81"/>
        <n v="3.83"/>
        <n v="3.85"/>
        <n v="3.87"/>
        <n v="3.89"/>
        <n v="3.91"/>
        <n v="3.93"/>
        <n v="3.95"/>
        <n v="3.96"/>
        <n v="3.98"/>
        <n v="4"/>
        <n v="4.0199999999999996"/>
        <n v="4.04"/>
        <n v="4.0599999999999996"/>
        <n v="4.08"/>
        <n v="4.0999999999999996"/>
        <n v="4.12"/>
        <n v="4.1399999999999997"/>
        <n v="4.16"/>
        <n v="4.18"/>
        <n v="4.2"/>
        <n v="4.22"/>
        <n v="4.24"/>
        <n v="4.26"/>
        <n v="4.28"/>
        <n v="4.3"/>
        <n v="4.32"/>
        <n v="4.34"/>
        <n v="4.3600000000000003"/>
        <n v="4.38"/>
        <n v="4.3899999999999997"/>
        <n v="4.41"/>
        <n v="4.43"/>
        <n v="4.45"/>
        <n v="4.47"/>
        <n v="4.49"/>
        <n v="4.51"/>
        <n v="4.53"/>
        <n v="4.55"/>
        <n v="4.57"/>
        <n v="4.59"/>
        <n v="4.6100000000000003"/>
        <n v="4.63"/>
        <n v="4.6500000000000004"/>
        <n v="4.67"/>
        <n v="4.6900000000000004"/>
        <n v="4.71"/>
        <n v="4.7300000000000004"/>
        <n v="4.75"/>
        <n v="4.7699999999999996"/>
        <n v="4.79"/>
        <n v="4.8"/>
        <n v="4.82"/>
        <n v="4.84"/>
        <n v="4.8600000000000003"/>
        <n v="4.88"/>
        <n v="4.9000000000000004"/>
        <n v="4.92"/>
        <n v="4.9400000000000004"/>
        <n v="4.96"/>
        <n v="4.9800000000000004"/>
        <m/>
      </sharedItems>
    </cacheField>
    <cacheField name="E36 M44 (2.6&quot;) - 1736224" numFmtId="0">
      <sharedItems containsString="0" containsBlank="1" containsNumber="1" minValue="0" maxValue="597.5"/>
    </cacheField>
    <cacheField name="E36 M50 (3&quot;) - 1747155_x000a_(Bosch 0280217502)" numFmtId="0">
      <sharedItems containsString="0" containsBlank="1" containsNumber="1" minValue="0" maxValue="1042.75"/>
    </cacheField>
    <cacheField name="E36 M52 (3&quot;) - 1703275" numFmtId="0">
      <sharedItems containsString="0" containsBlank="1" containsNumber="1" minValue="0" maxValue="725.09375"/>
    </cacheField>
    <cacheField name="E46 330ci (3.5&quot;) - 7567451" numFmtId="0">
      <sharedItems containsString="0" containsBlank="1" containsNumber="1" minValue="0" maxValue="1023.98"/>
    </cacheField>
    <cacheField name="Alpina (3.5&quot;)" numFmtId="0">
      <sharedItems containsString="0" containsBlank="1" containsNumber="1" minValue="0" maxValue="837.546875"/>
    </cacheField>
    <cacheField name="m62 (3.5&quot;) - 1433567_x000a_(Bosch 0280217814)" numFmtId="0">
      <sharedItems containsString="0" containsBlank="1" containsNumber="1" minValue="0" maxValue="1349.6"/>
    </cacheField>
    <cacheField name="M60 (3.5&quot;) - 1702078_x000a_(Bosch 0280217800)" numFmtId="0">
      <sharedItems containsString="0" containsBlank="1" containsNumber="1" minValue="0" maxValue="1053.5"/>
    </cacheField>
    <cacheField name="Bosch 803 MAF_x000a_(0280217803)" numFmtId="0">
      <sharedItems containsString="0" containsBlank="1" containsNumber="1" minValue="0" maxValue="1236.5999999999999"/>
    </cacheField>
    <cacheField name="S50 Euro (3.5&quot;) - 1403123_x000a_(0280217806)" numFmtId="0">
      <sharedItems containsString="0" containsBlank="1" containsNumber="1" minValue="0" maxValue="1122.75"/>
    </cacheField>
    <cacheField name="Audi RS4 MAF (3.5&quot;)_x000a_(Bosch 0280218067)" numFmtId="0">
      <sharedItems containsString="0" containsBlank="1" containsNumber="1" minValue="0" maxValue="1795.81"/>
    </cacheField>
    <cacheField name="HPX 3&quot;" numFmtId="0">
      <sharedItems containsString="0" containsBlank="1" containsNumber="1" minValue="-60.95186888336" maxValue="2386.6666268074587"/>
    </cacheField>
    <cacheField name="HPX-e 3&quot;" numFmtId="0">
      <sharedItems containsString="0" containsBlank="1" containsNumber="1" minValue="-81.061208839796961" maxValue="3174.8600089639012"/>
    </cacheField>
    <cacheField name="Ford 3&quot; slot" numFmtId="0">
      <sharedItems containsString="0" containsBlank="1" containsNumber="1" minValue="0" maxValue="1017.9998684210528"/>
    </cacheField>
    <cacheField name="Stock Nissan 2.76&quot;_x000a_(22680-7S000)" numFmtId="0">
      <sharedItems containsString="0" containsBlank="1" containsNumber="1" minValue="0" maxValue="1137.8746972552483"/>
    </cacheField>
    <cacheField name="Edited Stock Nissan 2.76&quot;_x000a_(22680-7S000)2" numFmtId="0">
      <sharedItems containsString="0" containsBlank="1" containsNumber="1" minValue="0" maxValue="1109.1231661000002"/>
    </cacheField>
    <cacheField name="Pro-M 3&quot;" numFmtId="0">
      <sharedItems containsString="0" containsBlank="1" containsNumber="1" minValue="0" maxValue="3436.6582000000008"/>
    </cacheField>
    <cacheField name="PMAS 1800 (95mm)" numFmtId="0">
      <sharedItems containsString="0" containsBlank="1" containsNumber="1" minValue="0" maxValue="1827.9013755795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x v="0"/>
    <n v="0"/>
    <n v="0"/>
    <n v="0"/>
    <n v="0"/>
    <n v="0"/>
    <n v="0"/>
    <n v="0"/>
    <n v="0"/>
    <n v="0"/>
    <n v="0"/>
    <n v="-60.95186888336"/>
    <n v="-81.061208839796961"/>
    <n v="0"/>
    <n v="0"/>
    <n v="0"/>
    <n v="0"/>
    <n v="0"/>
  </r>
  <r>
    <x v="1"/>
    <n v="0"/>
    <n v="0"/>
    <n v="0"/>
    <n v="0"/>
    <n v="0"/>
    <n v="0"/>
    <n v="0"/>
    <n v="0"/>
    <n v="0"/>
    <n v="0"/>
    <n v="-53.583051723605628"/>
    <n v="-71.480830604029265"/>
    <n v="0.39885714285714291"/>
    <n v="0"/>
    <n v="0"/>
    <n v="1.7997800000000002"/>
    <n v="0"/>
  </r>
  <r>
    <x v="2"/>
    <n v="0"/>
    <n v="0"/>
    <n v="0"/>
    <n v="0"/>
    <n v="0"/>
    <n v="0"/>
    <n v="0"/>
    <n v="0"/>
    <n v="0"/>
    <n v="0"/>
    <n v="-46.862192237950765"/>
    <n v="-62.72370366634599"/>
    <n v="0.79771428571428582"/>
    <n v="0"/>
    <n v="0"/>
    <n v="3.5995600000000003"/>
    <n v="0"/>
  </r>
  <r>
    <x v="3"/>
    <n v="0"/>
    <n v="0"/>
    <n v="0"/>
    <n v="0"/>
    <n v="0"/>
    <n v="0"/>
    <n v="0"/>
    <n v="0"/>
    <n v="0"/>
    <n v="0"/>
    <n v="-40.741791024185382"/>
    <n v="-54.730883639096717"/>
    <n v="1.1965714285714286"/>
    <n v="0"/>
    <n v="0"/>
    <n v="5.3993399999999996"/>
    <n v="0"/>
  </r>
  <r>
    <x v="4"/>
    <n v="0"/>
    <n v="0"/>
    <n v="0"/>
    <n v="1.78"/>
    <n v="0"/>
    <n v="0"/>
    <n v="0"/>
    <n v="0"/>
    <n v="0"/>
    <n v="0"/>
    <n v="-35.176891004486968"/>
    <n v="-47.446507055623258"/>
    <n v="1.5954285714285716"/>
    <n v="0"/>
    <n v="0"/>
    <n v="7.1991200000000006"/>
    <n v="0"/>
  </r>
  <r>
    <x v="5"/>
    <n v="0"/>
    <n v="0"/>
    <n v="0"/>
    <n v="2.23"/>
    <n v="0"/>
    <n v="0"/>
    <n v="0"/>
    <n v="0"/>
    <n v="0"/>
    <n v="0"/>
    <n v="-30.124975533575242"/>
    <n v="-40.817670816303988"/>
    <n v="1.9942857142857147"/>
    <n v="0"/>
    <n v="0"/>
    <n v="8.9989000000000008"/>
    <n v="0"/>
  </r>
  <r>
    <x v="6"/>
    <n v="0"/>
    <n v="0.25"/>
    <n v="0"/>
    <n v="2.69"/>
    <n v="0"/>
    <n v="0"/>
    <n v="0"/>
    <n v="0"/>
    <n v="0"/>
    <n v="0"/>
    <n v="-25.545869356826842"/>
    <n v="-34.794314926184299"/>
    <n v="2.3931428571428572"/>
    <n v="0"/>
    <n v="0"/>
    <n v="9.4185400000000001"/>
    <n v="0"/>
  </r>
  <r>
    <x v="7"/>
    <n v="0"/>
    <n v="0.5"/>
    <n v="0"/>
    <n v="3.14"/>
    <n v="0"/>
    <n v="0"/>
    <n v="0.25"/>
    <n v="0"/>
    <n v="0"/>
    <n v="0"/>
    <n v="-21.4016423680714"/>
    <n v="-29.329108467514299"/>
    <n v="2.7920000000000007"/>
    <n v="0"/>
    <n v="0"/>
    <n v="9.8381800000000013"/>
    <n v="0"/>
  </r>
  <r>
    <x v="8"/>
    <n v="0.25"/>
    <n v="0.75"/>
    <n v="0"/>
    <n v="3.58"/>
    <n v="0"/>
    <n v="0"/>
    <n v="0.75"/>
    <n v="0.6"/>
    <n v="0.5"/>
    <n v="0"/>
    <n v="-17.656516117225408"/>
    <n v="-24.377338750994021"/>
    <n v="3.1908571428571433"/>
    <n v="0"/>
    <n v="0"/>
    <n v="10.257820000000001"/>
    <n v="0"/>
  </r>
  <r>
    <x v="9"/>
    <n v="0.5"/>
    <n v="1.25"/>
    <n v="0"/>
    <n v="4.03"/>
    <n v="0"/>
    <n v="0"/>
    <n v="1"/>
    <n v="1"/>
    <n v="1"/>
    <n v="0"/>
    <n v="-14.276773018353753"/>
    <n v="-19.896803590003604"/>
    <n v="3.5897142857142859"/>
    <n v="0"/>
    <n v="0"/>
    <n v="10.67746"/>
    <n v="0"/>
  </r>
  <r>
    <x v="10"/>
    <n v="0.75"/>
    <n v="1.5"/>
    <n v="4.9375"/>
    <n v="4.4800000000000004"/>
    <n v="0"/>
    <n v="0"/>
    <n v="1.5"/>
    <n v="1.4"/>
    <n v="1.5"/>
    <n v="0"/>
    <n v="-11.230668209183792"/>
    <n v="-15.847706642573526"/>
    <n v="3.9885714285714293"/>
    <n v="0"/>
    <n v="0"/>
    <n v="11.097100000000001"/>
    <n v="0"/>
  </r>
  <r>
    <x v="11"/>
    <n v="1"/>
    <n v="1.75"/>
    <n v="5.21875"/>
    <n v="4.92"/>
    <n v="0"/>
    <n v="0"/>
    <n v="2"/>
    <n v="2"/>
    <n v="2"/>
    <n v="0"/>
    <n v="-9.8233282075368766"/>
    <n v="-12.192555766327153"/>
    <n v="4.1880000000000006"/>
    <n v="0"/>
    <n v="0"/>
    <n v="11.30692"/>
    <n v="0"/>
  </r>
  <r>
    <x v="12"/>
    <n v="1.25"/>
    <n v="2.25"/>
    <n v="5.5"/>
    <n v="5.38"/>
    <n v="0"/>
    <n v="0"/>
    <n v="2.5"/>
    <n v="2.4"/>
    <n v="2.25"/>
    <n v="0"/>
    <n v="-7.2222646762418261"/>
    <n v="-8.8960643321039434"/>
    <n v="4.5868571428571432"/>
    <n v="0"/>
    <n v="0"/>
    <n v="11.726560000000001"/>
    <n v="0"/>
  </r>
  <r>
    <x v="13"/>
    <n v="1.25"/>
    <n v="2.5"/>
    <n v="5.78125"/>
    <n v="5.81"/>
    <n v="0"/>
    <n v="0"/>
    <n v="3"/>
    <n v="2.8"/>
    <n v="2.75"/>
    <n v="0"/>
    <n v="-4.8835528801125765"/>
    <n v="-5.9250554424487323"/>
    <n v="4.9857142857142867"/>
    <n v="0"/>
    <n v="0"/>
    <n v="12.1462"/>
    <n v="0.81982947624847813"/>
  </r>
  <r>
    <x v="14"/>
    <n v="1.5"/>
    <n v="3"/>
    <n v="6.0625"/>
    <n v="6.28"/>
    <n v="0"/>
    <n v="0"/>
    <n v="3.5"/>
    <n v="3.2"/>
    <n v="3.25"/>
    <n v="0"/>
    <n v="-2.7816955299462851"/>
    <n v="-3.2483690016275255"/>
    <n v="5.3845714285714301"/>
    <n v="0"/>
    <n v="2.4069500000000001"/>
    <n v="12.56584"/>
    <n v="2.186211936662608"/>
  </r>
  <r>
    <x v="15"/>
    <n v="1.75"/>
    <n v="3.25"/>
    <n v="6.34375"/>
    <n v="6.72"/>
    <n v="0"/>
    <n v="0"/>
    <n v="3.75"/>
    <n v="3.8"/>
    <n v="3.75"/>
    <n v="0"/>
    <n v="-0.89280294836056462"/>
    <n v="-0.83677158430648979"/>
    <n v="5.7834285714285718"/>
    <n v="3.1768838174930005"/>
    <n v="2.1113765400000002"/>
    <n v="12.985479999999999"/>
    <n v="3.5525943970767346"/>
  </r>
  <r>
    <x v="16"/>
    <n v="2"/>
    <n v="3.75"/>
    <n v="6.625"/>
    <n v="7.25"/>
    <n v="0"/>
    <n v="0"/>
    <n v="4.25"/>
    <n v="4.2"/>
    <n v="4.25"/>
    <n v="0"/>
    <n v="0.80548134378850922"/>
    <n v="1.3371309494944101"/>
    <n v="6.1822857142857153"/>
    <n v="3.1832813954130001"/>
    <n v="2.4069500000000001"/>
    <n v="13.357574999999999"/>
    <n v="4.9189768574908648"/>
  </r>
  <r>
    <x v="17"/>
    <n v="2.25"/>
    <n v="4"/>
    <n v="6.90625"/>
    <n v="7.55"/>
    <n v="0"/>
    <n v="0"/>
    <n v="4.75"/>
    <n v="4.5999999999999996"/>
    <n v="4.75"/>
    <n v="0"/>
    <n v="2.3340526973260429"/>
    <n v="3.2989781450871005"/>
    <n v="6.5811428571428587"/>
    <n v="3.1991147142130001"/>
    <n v="2.4310195000000001"/>
    <n v="13.682124999999999"/>
    <n v="5.8360519187358921"/>
  </r>
  <r>
    <x v="18"/>
    <n v="2.5"/>
    <n v="4.5"/>
    <n v="7.1875"/>
    <n v="7.86"/>
    <n v="0"/>
    <n v="0"/>
    <n v="5.25"/>
    <n v="5"/>
    <n v="5.25"/>
    <n v="0"/>
    <n v="3.7124151067475131"/>
    <n v="5.0727370008794157"/>
    <n v="6.98"/>
    <n v="3.224657133125"/>
    <n v="2.4550890000000001"/>
    <n v="14.006675"/>
    <n v="6.2947426636568844"/>
  </r>
  <r>
    <x v="19"/>
    <n v="2.75"/>
    <n v="5"/>
    <n v="7.46875"/>
    <n v="8.17"/>
    <n v="0"/>
    <n v="0"/>
    <n v="5.5"/>
    <n v="5.4"/>
    <n v="5.75"/>
    <n v="0"/>
    <n v="4.9587487295798853"/>
    <n v="6.6807814241830483"/>
    <n v="7.2878651685393265"/>
    <n v="3.260184412533"/>
    <n v="2.4791585"/>
    <n v="14.331225"/>
    <n v="6.766473684210526"/>
  </r>
  <r>
    <x v="20"/>
    <n v="3"/>
    <n v="5.25"/>
    <n v="7.75"/>
    <n v="8.48"/>
    <n v="5.296875"/>
    <n v="0"/>
    <n v="6"/>
    <n v="5.8"/>
    <n v="6.25"/>
    <n v="0"/>
    <n v="6.0899751979851349"/>
    <n v="8.1439691455571346"/>
    <n v="7.5957303370786526"/>
    <n v="3.3059747139730002"/>
    <n v="2.5272975"/>
    <n v="14.655775"/>
    <n v="7.2717368421052635"/>
  </r>
  <r>
    <x v="21"/>
    <n v="3.25"/>
    <n v="5.75"/>
    <n v="8.046875"/>
    <n v="8.81"/>
    <n v="5.65625"/>
    <n v="0"/>
    <n v="6.5"/>
    <n v="6.2"/>
    <n v="6.75"/>
    <n v="0"/>
    <n v="7.1218207670472991"/>
    <n v="9.4817161417056575"/>
    <n v="7.9035955056179779"/>
    <n v="3.3623086001330003"/>
    <n v="2.5754364999999999"/>
    <n v="14.980324999999999"/>
    <n v="7.7770000000000001"/>
  </r>
  <r>
    <x v="22"/>
    <n v="3.5"/>
    <n v="6.25"/>
    <n v="8.34375"/>
    <n v="9.14"/>
    <n v="6.015625"/>
    <n v="0"/>
    <n v="7"/>
    <n v="6.8"/>
    <n v="7.25"/>
    <n v="0"/>
    <n v="8.0688773437535968"/>
    <n v="10.712068616474969"/>
    <n v="8.2114606741573031"/>
    <n v="3.4294690348530001"/>
    <n v="2.6235754999999998"/>
    <n v="15.304874999999999"/>
    <n v="8.2822631578947377"/>
  </r>
  <r>
    <x v="23"/>
    <n v="3.75"/>
    <n v="6.75"/>
    <n v="8.640625"/>
    <n v="9.4700000000000006"/>
    <n v="6.390625"/>
    <n v="0"/>
    <n v="7.25"/>
    <n v="7.2"/>
    <n v="7.75"/>
    <n v="0"/>
    <n v="8.9446614402515809"/>
    <n v="11.851772589023627"/>
    <n v="8.519325842696631"/>
    <n v="3.5077413831250004"/>
    <n v="2.6957840000000002"/>
    <n v="15.629424999999999"/>
    <n v="8.7875263157894743"/>
  </r>
  <r>
    <x v="24"/>
    <n v="4"/>
    <n v="7.25"/>
    <n v="8.9375"/>
    <n v="9.81"/>
    <n v="6.765625"/>
    <n v="0"/>
    <n v="7.75"/>
    <n v="7.8"/>
    <n v="8.25"/>
    <n v="0"/>
    <n v="9.7616710945341083"/>
    <n v="12.916341137766254"/>
    <n v="8.8271910112359553"/>
    <n v="3.5974134110930001"/>
    <n v="2.7679925000000001"/>
    <n v="15.953975"/>
    <n v="9.2951173506119513"/>
  </r>
  <r>
    <x v="25"/>
    <n v="4.5"/>
    <n v="7.75"/>
    <n v="9.25"/>
    <n v="10.17"/>
    <n v="7.15625"/>
    <n v="0"/>
    <n v="8.25"/>
    <n v="8.4"/>
    <n v="8.75"/>
    <n v="0"/>
    <n v="10.531440801275616"/>
    <n v="13.920119348220414"/>
    <n v="9.1350561797752814"/>
    <n v="3.6987752860529994"/>
    <n v="2.8642704999999999"/>
    <n v="16.278524999999998"/>
    <n v="9.8427055435565158"/>
  </r>
  <r>
    <x v="26"/>
    <n v="4.75"/>
    <n v="8.25"/>
    <n v="9.5625"/>
    <n v="10.53"/>
    <n v="7.546875"/>
    <n v="0"/>
    <n v="8.75"/>
    <n v="8.8000000000000007"/>
    <n v="9.25"/>
    <n v="0"/>
    <n v="11.264594495114654"/>
    <n v="14.876347012414351"/>
    <n v="9.4429213483146075"/>
    <n v="3.812119576453"/>
    <n v="2.9605484999999998"/>
    <n v="16.907969999999999"/>
    <n v="10.39029373650108"/>
  </r>
  <r>
    <x v="27"/>
    <n v="5"/>
    <n v="8.75"/>
    <n v="9.875"/>
    <n v="10.89"/>
    <n v="7.96875"/>
    <n v="0"/>
    <n v="9.25"/>
    <n v="9.4"/>
    <n v="9.75"/>
    <n v="0"/>
    <n v="11.970896628249417"/>
    <n v="15.797219127042396"/>
    <n v="9.7580000000000009"/>
    <n v="3.9377412518930006"/>
    <n v="3.0568265000000001"/>
    <n v="17.842310000000001"/>
    <n v="10.937881929445645"/>
  </r>
  <r>
    <x v="28"/>
    <n v="5.25"/>
    <n v="9.5"/>
    <n v="10.203125"/>
    <n v="11.27"/>
    <n v="8.40625"/>
    <n v="0"/>
    <n v="9.75"/>
    <n v="10"/>
    <n v="10.5"/>
    <n v="0"/>
    <n v="12.659301383785747"/>
    <n v="16.693944237084718"/>
    <n v="10.138000000000002"/>
    <n v="4.0759376831249998"/>
    <n v="3.1771739999999999"/>
    <n v="18.776650000000004"/>
    <n v="11.485470122390211"/>
  </r>
  <r>
    <x v="29"/>
    <n v="5.5"/>
    <n v="10"/>
    <n v="10.546875"/>
    <n v="11.66"/>
    <n v="8.859375"/>
    <n v="0"/>
    <n v="10.5"/>
    <n v="10.6"/>
    <n v="11"/>
    <n v="0"/>
    <n v="13.338000065847927"/>
    <n v="17.576800671137018"/>
    <n v="10.517999999999999"/>
    <n v="4.2270086420530006"/>
    <n v="3.2975215000000002"/>
    <n v="19.710989999999999"/>
    <n v="12.033058315334772"/>
  </r>
  <r>
    <x v="30"/>
    <n v="6"/>
    <n v="10.5"/>
    <n v="10.890625"/>
    <n v="12.05"/>
    <n v="9.328125"/>
    <n v="0"/>
    <n v="11"/>
    <n v="11.4"/>
    <n v="11.75"/>
    <n v="0"/>
    <n v="14.014466707039086"/>
    <n v="18.4551907142266"/>
    <n v="10.898"/>
    <n v="4.3912563017329997"/>
    <n v="3.417869"/>
    <n v="20.645329999999998"/>
    <n v="12.580646508279337"/>
  </r>
  <r>
    <x v="31"/>
    <n v="6.25"/>
    <n v="11.25"/>
    <n v="11.234375"/>
    <n v="12.45"/>
    <n v="9.828125"/>
    <n v="0"/>
    <n v="11.5"/>
    <n v="12"/>
    <n v="12.25"/>
    <n v="0"/>
    <n v="14.695501933405875"/>
    <n v="19.337692763421217"/>
    <n v="11.287703703703704"/>
    <n v="4.5689852363729999"/>
    <n v="3.5622859999999998"/>
    <n v="21.57967"/>
    <n v="13.149644444444442"/>
  </r>
  <r>
    <x v="32"/>
    <n v="6.5"/>
    <n v="11.75"/>
    <n v="11.59375"/>
    <n v="12.88"/>
    <n v="10.328125"/>
    <n v="0"/>
    <n v="12.25"/>
    <n v="12.8"/>
    <n v="13"/>
    <n v="0"/>
    <n v="15.387275126641994"/>
    <n v="20.232111511069171"/>
    <n v="11.764740740740741"/>
    <n v="4.7605024213329994"/>
    <n v="3.7307725"/>
    <n v="22.514009999999999"/>
    <n v="13.891866666666665"/>
  </r>
  <r>
    <x v="33"/>
    <n v="7"/>
    <n v="12.5"/>
    <n v="11.96875"/>
    <n v="13.3"/>
    <n v="10.84375"/>
    <n v="0"/>
    <n v="12.75"/>
    <n v="13.4"/>
    <n v="13.75"/>
    <n v="0"/>
    <n v="15.738953786711855"/>
    <n v="21.145526200038322"/>
    <n v="12.003259259259261"/>
    <n v="4.8615281940480006"/>
    <n v="3.8029809999999999"/>
    <n v="22.981180000000002"/>
    <n v="14.262977777777778"/>
  </r>
  <r>
    <x v="34"/>
    <n v="7.25"/>
    <n v="13.25"/>
    <n v="12.34375"/>
    <n v="13.73"/>
    <n v="11.375"/>
    <n v="0"/>
    <n v="13.5"/>
    <n v="14.2"/>
    <n v="14.5"/>
    <n v="0"/>
    <n v="16.457119938198694"/>
    <n v="22.084336994854954"/>
    <n v="12.480296296296299"/>
    <n v="5.0743085858080006"/>
    <n v="3.9714675000000002"/>
    <n v="23.915520000000001"/>
    <n v="15.0052"/>
  </r>
  <r>
    <x v="35"/>
    <n v="7.75"/>
    <n v="14"/>
    <n v="12.734375"/>
    <n v="14.19"/>
    <n v="11.921875"/>
    <n v="0"/>
    <n v="14"/>
    <n v="15"/>
    <n v="15.25"/>
    <n v="0"/>
    <n v="17.198947601252573"/>
    <n v="23.054309512176275"/>
    <n v="12.957333333333334"/>
    <n v="5.3016551713280009"/>
    <n v="4.1640234999999999"/>
    <n v="24.849860000000003"/>
    <n v="15.747422222222223"/>
  </r>
  <r>
    <x v="36"/>
    <n v="8.25"/>
    <n v="14.75"/>
    <n v="13.125"/>
    <n v="14.64"/>
    <n v="12.484375"/>
    <n v="0"/>
    <n v="14.75"/>
    <n v="15.8"/>
    <n v="16"/>
    <n v="0"/>
    <n v="17.968705163194738"/>
    <n v="24.060617553559162"/>
    <n v="13.43437037037037"/>
    <n v="5.5438833299999999"/>
    <n v="4.3565794999999996"/>
    <n v="25.784199999999998"/>
    <n v="16.501129724208372"/>
  </r>
  <r>
    <x v="37"/>
    <n v="8.5"/>
    <n v="15.5"/>
    <n v="13.546875"/>
    <n v="15.09"/>
    <n v="13.0625"/>
    <n v="0"/>
    <n v="15.5"/>
    <n v="16.600000000000001"/>
    <n v="16.75"/>
    <n v="0"/>
    <n v="18.770199469114125"/>
    <n v="25.107884083024619"/>
    <n v="13.911407407407408"/>
    <n v="5.8013108423679993"/>
    <n v="4.5732049999999997"/>
    <n v="27.179779999999997"/>
    <n v="17.277636363636361"/>
  </r>
  <r>
    <x v="38"/>
    <n v="9"/>
    <n v="16.25"/>
    <n v="13.96875"/>
    <n v="15.58"/>
    <n v="13.640625"/>
    <n v="0"/>
    <n v="16.25"/>
    <n v="17.600000000000001"/>
    <n v="17.5"/>
    <n v="0"/>
    <n v="19.606809310054906"/>
    <n v="26.200220491449098"/>
    <n v="14.388444444444445"/>
    <n v="6.0742578901279991"/>
    <n v="4.7898304999999999"/>
    <n v="28.575359999999996"/>
    <n v="18.05414300306435"/>
  </r>
  <r>
    <x v="39"/>
    <n v="9.5"/>
    <n v="17"/>
    <n v="14.40625"/>
    <n v="16.059999999999999"/>
    <n v="14.25"/>
    <n v="0"/>
    <n v="17"/>
    <n v="18.399999999999999"/>
    <n v="18.25"/>
    <n v="0"/>
    <n v="20.481517456328213"/>
    <n v="27.341264189345033"/>
    <n v="14.95323943661972"/>
    <n v="6.3630470561279999"/>
    <n v="5.0305255000000004"/>
    <n v="29.970939999999999"/>
    <n v="18.83064964249234"/>
  </r>
  <r>
    <x v="40"/>
    <n v="10"/>
    <n v="18"/>
    <n v="14.859375"/>
    <n v="16.559999999999999"/>
    <n v="14.875"/>
    <n v="0"/>
    <n v="17.75"/>
    <n v="19.399999999999999"/>
    <n v="19"/>
    <n v="0"/>
    <n v="21.396941272490899"/>
    <n v="28.534214569131006"/>
    <n v="15.533521126760565"/>
    <n v="6.6680033243680006"/>
    <n v="5.5359850000000002"/>
    <n v="31.366519999999998"/>
    <n v="19.607156281920329"/>
  </r>
  <r>
    <x v="41"/>
    <n v="10.5"/>
    <n v="18.75"/>
    <n v="15.3125"/>
    <n v="17.059999999999999"/>
    <n v="15.5"/>
    <n v="0"/>
    <n v="18.5"/>
    <n v="20.399999999999999"/>
    <n v="20"/>
    <n v="0"/>
    <n v="22.355361950114872"/>
    <n v="29.781867377523572"/>
    <n v="16.113802816901412"/>
    <n v="6.9894540800000016"/>
    <n v="5.7007494999999997"/>
    <n v="32.762099999999997"/>
    <n v="20.480226203807394"/>
  </r>
  <r>
    <x v="42"/>
    <n v="11"/>
    <n v="19.75"/>
    <n v="15.796875"/>
    <n v="17.579999999999998"/>
    <n v="16.15625"/>
    <n v="0"/>
    <n v="19.25"/>
    <n v="21.4"/>
    <n v="20.75"/>
    <n v="0"/>
    <n v="23.358752394042408"/>
    <n v="31.086647538217864"/>
    <n v="16.729600000000001"/>
    <n v="7.3277291093279988"/>
    <n v="5.957021138"/>
    <n v="34.494299999999988"/>
    <n v="21.476194848824186"/>
  </r>
  <r>
    <x v="43"/>
    <n v="11.5"/>
    <n v="20.75"/>
    <n v="16.296875"/>
    <n v="18.11"/>
    <n v="16.84375"/>
    <n v="0"/>
    <n v="20"/>
    <n v="22.4"/>
    <n v="21.75"/>
    <n v="0"/>
    <n v="24.408803797407227"/>
    <n v="32.450640464558056"/>
    <n v="17.428266666666666"/>
    <n v="7.6831605998079979"/>
    <n v="6.1939649609999998"/>
    <n v="36.226499999999994"/>
    <n v="22.472163493840988"/>
  </r>
  <r>
    <x v="44"/>
    <n v="12"/>
    <n v="21.5"/>
    <n v="16.796875"/>
    <n v="18.64"/>
    <n v="17.53125"/>
    <n v="0"/>
    <n v="21"/>
    <n v="23.6"/>
    <n v="22.75"/>
    <n v="0"/>
    <n v="25.506950940270794"/>
    <n v="33.875621901438144"/>
    <n v="18.126933333333334"/>
    <n v="8.0560831400479991"/>
    <n v="6.43398366"/>
    <n v="37.958699999999993"/>
    <n v="23.468132138857786"/>
  </r>
  <r>
    <x v="45"/>
    <n v="12.5"/>
    <n v="22.75"/>
    <n v="17.3125"/>
    <n v="19.190000000000001"/>
    <n v="18.25"/>
    <n v="0"/>
    <n v="22"/>
    <n v="24.6"/>
    <n v="23.75"/>
    <n v="0"/>
    <n v="26.65439624630763"/>
    <n v="35.363086335204855"/>
    <n v="18.825600000000001"/>
    <n v="8.4468337198079979"/>
    <n v="6.5633829229999998"/>
    <n v="39.690899999999999"/>
    <n v="24.464100783874585"/>
  </r>
  <r>
    <x v="46"/>
    <n v="13"/>
    <n v="23.75"/>
    <n v="17.84375"/>
    <n v="19.75"/>
    <n v="18.984375"/>
    <n v="0"/>
    <n v="22.75"/>
    <n v="25.8"/>
    <n v="24.75"/>
    <n v="0"/>
    <n v="27.852132631548933"/>
    <n v="36.914274009870958"/>
    <n v="19.524266666666669"/>
    <n v="8.8557517300000015"/>
    <n v="6.8358818939999999"/>
    <n v="41.423099999999998"/>
    <n v="25.589580000000005"/>
  </r>
  <r>
    <x v="47"/>
    <n v="13.75"/>
    <n v="24.75"/>
    <n v="18.375"/>
    <n v="20.309999999999999"/>
    <n v="19.734375"/>
    <n v="0"/>
    <n v="23.75"/>
    <n v="26.8"/>
    <n v="25.75"/>
    <n v="0"/>
    <n v="29.100965178771744"/>
    <n v="38.530196587489492"/>
    <n v="20.222933333333337"/>
    <n v="9.2831789626879999"/>
    <n v="7.222647405"/>
    <n v="43.509740000000001"/>
    <n v="26.718380000000003"/>
  </r>
  <r>
    <x v="48"/>
    <n v="14.25"/>
    <n v="25.75"/>
    <n v="18.9375"/>
    <n v="20.91"/>
    <n v="20.5"/>
    <n v="0"/>
    <n v="24.75"/>
    <n v="28"/>
    <n v="27"/>
    <n v="0"/>
    <n v="30.401531670702635"/>
    <n v="40.211661490066788"/>
    <n v="20.921600000000002"/>
    <n v="9.7294596110879983"/>
    <n v="7.5474845009999996"/>
    <n v="45.596379999999989"/>
    <n v="27.883408874801898"/>
  </r>
  <r>
    <x v="49"/>
    <n v="14.75"/>
    <n v="27"/>
    <n v="19.5"/>
    <n v="21.5"/>
    <n v="21.3125"/>
    <n v="0"/>
    <n v="26"/>
    <n v="29.4"/>
    <n v="28"/>
    <n v="0"/>
    <n v="31.754322014783526"/>
    <n v="41.959294959939101"/>
    <n v="21.620266666666666"/>
    <n v="10.194940269568001"/>
    <n v="7.9019279210000004"/>
    <n v="47.683019999999992"/>
    <n v="29.088480190174323"/>
  </r>
  <r>
    <x v="50"/>
    <n v="15.5"/>
    <n v="28"/>
    <n v="20.078125"/>
    <n v="22.09"/>
    <n v="22.125"/>
    <n v="0"/>
    <n v="27"/>
    <n v="30.6"/>
    <n v="29.25"/>
    <n v="0"/>
    <n v="33.159696591821742"/>
    <n v="43.773563875068739"/>
    <n v="22.48588744588745"/>
    <n v="10.679969933647996"/>
    <n v="8.3615774740000006"/>
    <n v="49.769659999999995"/>
    <n v="30.293551505546748"/>
  </r>
  <r>
    <x v="51"/>
    <n v="16"/>
    <n v="29.25"/>
    <n v="20.671875"/>
    <n v="22.72"/>
    <n v="22.96875"/>
    <n v="0.1"/>
    <n v="28"/>
    <n v="31.8"/>
    <n v="30.25"/>
    <n v="0"/>
    <n v="34.617903560440112"/>
    <n v="45.654796355255833"/>
    <n v="23.393246753246757"/>
    <n v="11.184899999999999"/>
    <n v="8.8732974060000007"/>
    <n v="51.856299999999997"/>
    <n v="31.536428571428569"/>
  </r>
  <r>
    <x v="52"/>
    <n v="16.75"/>
    <n v="30.25"/>
    <n v="21.28125"/>
    <n v="23.34"/>
    <n v="23.84375"/>
    <n v="1.4"/>
    <n v="29.25"/>
    <n v="33.200000000000003"/>
    <n v="31.5"/>
    <n v="1.56"/>
    <n v="36.129095148802236"/>
    <n v="47.603201194802317"/>
    <n v="24.300606060606064"/>
    <n v="11.710084266448"/>
    <n v="9.6620920429999995"/>
    <n v="54.495580000000004"/>
    <n v="32.859642857142859"/>
  </r>
  <r>
    <x v="53"/>
    <n v="17.5"/>
    <n v="31.5"/>
    <n v="21.890625"/>
    <n v="24"/>
    <n v="24.734375"/>
    <n v="2.7"/>
    <n v="30.25"/>
    <n v="34.6"/>
    <n v="32.5"/>
    <n v="3.13"/>
    <n v="37.693342964693443"/>
    <n v="49.618886156698686"/>
    <n v="25.207965367965372"/>
    <n v="12.255878931967999"/>
    <n v="9.8405152200000003"/>
    <n v="57.134860000000003"/>
    <n v="34.182857142857145"/>
  </r>
  <r>
    <x v="54"/>
    <n v="18"/>
    <n v="32.75"/>
    <n v="22.515625"/>
    <n v="24.66"/>
    <n v="25.65625"/>
    <n v="4"/>
    <n v="31.5"/>
    <n v="36"/>
    <n v="33.75"/>
    <n v="4.75"/>
    <n v="38.495366843454583"/>
    <n v="51.701875162948284"/>
    <n v="25.661645021645025"/>
    <n v="12.536617133124999"/>
    <n v="10.28434783"/>
    <n v="58.454500000000003"/>
    <n v="34.844464285714288"/>
  </r>
  <r>
    <x v="55"/>
    <n v="18.75"/>
    <n v="33.75"/>
    <n v="23.171875"/>
    <n v="25.33"/>
    <n v="26.609375"/>
    <n v="5.3"/>
    <n v="32.75"/>
    <n v="37.4"/>
    <n v="35"/>
    <n v="6.22"/>
    <n v="40.139192017742054"/>
    <n v="53.852124415181009"/>
    <n v="26.569004329004333"/>
    <n v="13.114000522852997"/>
    <n v="10.446973030000001"/>
    <n v="61.09378000000001"/>
    <n v="36.29432253313697"/>
  </r>
  <r>
    <x v="56"/>
    <n v="19.5"/>
    <n v="35"/>
    <n v="23.8125"/>
    <n v="26.02"/>
    <n v="27.578125"/>
    <n v="6.4"/>
    <n v="33.75"/>
    <n v="39"/>
    <n v="36"/>
    <n v="7.41"/>
    <n v="41.835991697698489"/>
    <n v="56.06953747924765"/>
    <n v="27.47636363636364"/>
    <n v="13.712895314133"/>
    <n v="10.78419148"/>
    <n v="63.733060000000009"/>
    <n v="37.892849779086895"/>
  </r>
  <r>
    <x v="57"/>
    <n v="20.25"/>
    <n v="36.25"/>
    <n v="24.484375"/>
    <n v="26.73"/>
    <n v="28.59375"/>
    <n v="7.3"/>
    <n v="35"/>
    <n v="40.4"/>
    <n v="37.25"/>
    <n v="8.44"/>
    <n v="43.585662428231124"/>
    <n v="58.353979367027826"/>
    <n v="28.383722943722951"/>
    <n v="14.333666109972999"/>
    <n v="10.924385969999999"/>
    <n v="66.372340000000008"/>
    <n v="39.491377025036826"/>
  </r>
  <r>
    <x v="58"/>
    <n v="21"/>
    <n v="37.5"/>
    <n v="25.15625"/>
    <n v="27.45"/>
    <n v="29.625"/>
    <n v="8.1"/>
    <n v="36.25"/>
    <n v="42"/>
    <n v="38.5"/>
    <n v="9.5"/>
    <n v="45.388077693270851"/>
    <n v="60.705289648225481"/>
    <n v="29.291082251082244"/>
    <n v="14.976679914532994"/>
    <n v="11.100383600000001"/>
    <n v="69.011619999999994"/>
    <n v="41.109170608108094"/>
  </r>
  <r>
    <x v="59"/>
    <n v="21.75"/>
    <n v="38.75"/>
    <n v="25.84375"/>
    <n v="28.2"/>
    <n v="30.6875"/>
    <n v="9"/>
    <n v="37.5"/>
    <n v="43.6"/>
    <n v="40"/>
    <n v="10.59"/>
    <n v="47.243098363419712"/>
    <n v="63.123294624462972"/>
    <n v="30.198441558441555"/>
    <n v="15.642306133124993"/>
    <n v="12.0202434"/>
    <n v="71.650899999999993"/>
    <n v="43.004103040540528"/>
  </r>
  <r>
    <x v="60"/>
    <n v="22.5"/>
    <n v="40"/>
    <n v="26.546875"/>
    <n v="28.95"/>
    <n v="31.765625"/>
    <n v="9.9"/>
    <n v="39"/>
    <n v="45.4"/>
    <n v="41.25"/>
    <n v="11.59"/>
    <n v="49.150582353696834"/>
    <n v="65.607818597536564"/>
    <n v="31.105800865800859"/>
    <n v="16.330916572212999"/>
    <n v="12.47186612"/>
    <n v="74.290179999999992"/>
    <n v="44.899035472972969"/>
  </r>
  <r>
    <x v="61"/>
    <n v="23.5"/>
    <n v="41.25"/>
    <n v="27.265625"/>
    <n v="29.73"/>
    <n v="32.890625"/>
    <n v="10.8"/>
    <n v="40.25"/>
    <n v="47"/>
    <n v="42.5"/>
    <n v="12.69"/>
    <n v="51.1103935193185"/>
    <n v="68.15869426321737"/>
    <n v="32.013160173160173"/>
    <n v="17.042885439412998"/>
    <n v="12.72853712"/>
    <n v="76.929460000000006"/>
    <n v="46.784026249999997"/>
  </r>
  <r>
    <x v="62"/>
    <n v="24.25"/>
    <n v="42.5"/>
    <n v="27.984375"/>
    <n v="30.53"/>
    <n v="34.03125"/>
    <n v="11.7"/>
    <n v="41.5"/>
    <n v="48.6"/>
    <n v="44"/>
    <n v="13.75"/>
    <n v="53.122409817032796"/>
    <n v="70.775772261557506"/>
    <n v="33.054285714285712"/>
    <n v="17.778589343492996"/>
    <n v="12.72853712"/>
    <n v="79.948539999999994"/>
    <n v="48.584276249999995"/>
  </r>
  <r>
    <x v="63"/>
    <n v="25"/>
    <n v="44"/>
    <n v="28.71875"/>
    <n v="31.34"/>
    <n v="35.203125"/>
    <n v="12.6"/>
    <n v="43"/>
    <n v="50.4"/>
    <n v="45.5"/>
    <n v="14.84"/>
    <n v="55.186530759112777"/>
    <n v="73.458929914160535"/>
    <n v="34.14"/>
    <n v="18.538407294372998"/>
    <n v="13.063665240000001"/>
    <n v="83.34742"/>
    <n v="50.38452625"/>
  </r>
  <r>
    <x v="64"/>
    <n v="26"/>
    <n v="45.25"/>
    <n v="29.46875"/>
    <n v="32.19"/>
    <n v="36.390625"/>
    <n v="13.6"/>
    <n v="44.5"/>
    <n v="52.2"/>
    <n v="47"/>
    <n v="15.97"/>
    <n v="57.302684186691572"/>
    <n v="76.208079178462029"/>
    <n v="35.225714285714282"/>
    <n v="19.322720703124997"/>
    <n v="13.942886850000001"/>
    <n v="86.746300000000005"/>
    <n v="52.184776249999999"/>
  </r>
  <r>
    <x v="65"/>
    <n v="26.75"/>
    <n v="46.75"/>
    <n v="30.21875"/>
    <n v="33.049999999999997"/>
    <n v="37.609375"/>
    <n v="14.5"/>
    <n v="46"/>
    <n v="54"/>
    <n v="48.5"/>
    <n v="17.059999999999999"/>
    <n v="59.470832388717646"/>
    <n v="79.023173848573407"/>
    <n v="36.311428571428571"/>
    <n v="20.131913381972993"/>
    <n v="14.75501414"/>
    <n v="90.145180000000011"/>
    <n v="54.113142140468227"/>
  </r>
  <r>
    <x v="66"/>
    <n v="27.75"/>
    <n v="48.25"/>
    <n v="30.984375"/>
    <n v="33.94"/>
    <n v="38.84375"/>
    <n v="15.4"/>
    <n v="47.5"/>
    <n v="55.8"/>
    <n v="50"/>
    <n v="18.190000000000001"/>
    <n v="61.690977592388968"/>
    <n v="81.904216031811117"/>
    <n v="37.426585365853661"/>
    <n v="20.966371544293001"/>
    <n v="15.76305941"/>
    <n v="93.544060000000016"/>
    <n v="57.133543478260869"/>
  </r>
  <r>
    <x v="67"/>
    <n v="28.75"/>
    <n v="49.75"/>
    <n v="31.765625"/>
    <n v="34.840000000000003"/>
    <n v="40.09375"/>
    <n v="16.399999999999999"/>
    <n v="49"/>
    <n v="57.6"/>
    <n v="51.5"/>
    <n v="19.34"/>
    <n v="63.963166850496947"/>
    <n v="84.851261929561872"/>
    <n v="38.659512195121955"/>
    <n v="21.826483804613002"/>
    <n v="16.261698030000002"/>
    <n v="96.942940000000021"/>
    <n v="60.153944816053503"/>
  </r>
  <r>
    <x v="68"/>
    <n v="29.75"/>
    <n v="51.25"/>
    <n v="32.5625"/>
    <n v="35.770000000000003"/>
    <n v="41.359375"/>
    <n v="17.399999999999999"/>
    <n v="50.5"/>
    <n v="59.6"/>
    <n v="53.25"/>
    <n v="20.5"/>
    <n v="66.287496350730095"/>
    <n v="87.864426950689079"/>
    <n v="39.892439024390249"/>
    <n v="22.712641178613001"/>
    <n v="17.116747199999999"/>
    <n v="100.34182000000001"/>
    <n v="63.024385681293296"/>
  </r>
  <r>
    <x v="69"/>
    <n v="30.5"/>
    <n v="52.75"/>
    <n v="33.359375"/>
    <n v="36.72"/>
    <n v="42.640625"/>
    <n v="18.399999999999999"/>
    <n v="52.25"/>
    <n v="61.4"/>
    <n v="54.75"/>
    <n v="21.72"/>
    <n v="68.664115171538185"/>
    <n v="90.94389018522115"/>
    <n v="41.125365853658543"/>
    <n v="23.625237083125"/>
    <n v="17.508058340000002"/>
    <n v="103.74070000000002"/>
    <n v="64.740782909930715"/>
  </r>
  <r>
    <x v="70"/>
    <n v="31.75"/>
    <n v="54.5"/>
    <n v="34.15625"/>
    <n v="37.69"/>
    <n v="43.921875"/>
    <n v="19.399999999999999"/>
    <n v="53.75"/>
    <n v="63.4"/>
    <n v="56.5"/>
    <n v="22.97"/>
    <n v="71.093228508757392"/>
    <n v="94.089898265615204"/>
    <n v="42.358292682926837"/>
    <n v="24.564667336133006"/>
    <n v="18.786779159999998"/>
    <n v="107.13958000000002"/>
    <n v="66.457180138568134"/>
  </r>
  <r>
    <x v="71"/>
    <n v="32.75"/>
    <n v="56"/>
    <n v="34.984375"/>
    <n v="38.69"/>
    <n v="45.234375"/>
    <n v="20.399999999999999"/>
    <n v="55.5"/>
    <n v="65.599999999999994"/>
    <n v="58.25"/>
    <n v="24.13"/>
    <n v="73.575100396799783"/>
    <n v="97.302768642434572"/>
    <n v="43.591219512195117"/>
    <n v="25.531330156772992"/>
    <n v="20.697340560000001"/>
    <n v="110.53845999999999"/>
    <n v="68.173577367205525"/>
  </r>
  <r>
    <x v="72"/>
    <n v="33.75"/>
    <n v="57.75"/>
    <n v="35.8125"/>
    <n v="39.69"/>
    <n v="46.546875"/>
    <n v="21.5"/>
    <n v="57.25"/>
    <n v="67.599999999999994"/>
    <n v="60"/>
    <n v="25.34"/>
    <n v="76.110055947771343"/>
    <n v="100.58289230081773"/>
    <n v="44.824146341463411"/>
    <n v="26.525626165332994"/>
    <n v="22.75262953"/>
    <n v="114.33965999999999"/>
    <n v="69.889974595842943"/>
  </r>
  <r>
    <x v="73"/>
    <n v="34.75"/>
    <n v="59.5"/>
    <n v="36.65625"/>
    <n v="40.72"/>
    <n v="47.875"/>
    <n v="22.6"/>
    <n v="59"/>
    <n v="69.8"/>
    <n v="61.75"/>
    <n v="26.56"/>
    <n v="78.698483131484764"/>
    <n v="103.9307359436707"/>
    <n v="46.057073170731705"/>
    <n v="27.547958383252993"/>
    <n v="23.415299869999998"/>
    <n v="118.54317999999999"/>
    <n v="71.606371824480362"/>
  </r>
  <r>
    <x v="74"/>
    <n v="36"/>
    <n v="61"/>
    <n v="37.5"/>
    <n v="41.77"/>
    <n v="49.21875"/>
    <n v="23.8"/>
    <n v="60.75"/>
    <n v="72"/>
    <n v="63.25"/>
    <n v="27.84"/>
    <n v="81.340834118923198"/>
    <n v="107.34684366706018"/>
    <n v="47.29"/>
    <n v="28.598732233124995"/>
    <n v="24.417279709999999"/>
    <n v="122.74669999999999"/>
    <n v="73.322769053117767"/>
  </r>
  <r>
    <x v="75"/>
    <n v="37"/>
    <n v="62.75"/>
    <n v="38.359375"/>
    <n v="42.83"/>
    <n v="50.5625"/>
    <n v="24.9"/>
    <n v="62.5"/>
    <n v="74.2"/>
    <n v="65"/>
    <n v="29.19"/>
    <n v="82.682390134260629"/>
    <n v="110.83183815282062"/>
    <n v="47.976301369863016"/>
    <n v="29.134912121167989"/>
    <n v="26.571909120000001"/>
    <n v="124.84846"/>
    <n v="74.340307966706291"/>
  </r>
  <r>
    <x v="76"/>
    <n v="38.25"/>
    <n v="64.5"/>
    <n v="39.234375"/>
    <n v="43.91"/>
    <n v="51.953125"/>
    <n v="26.1"/>
    <n v="64.25"/>
    <n v="76.400000000000006"/>
    <n v="67"/>
    <n v="30.5"/>
    <n v="85.406617277206877"/>
    <n v="114.38642140295694"/>
    <n v="49.348904109589043"/>
    <n v="30.229113838847994"/>
    <n v="27.435665140000001"/>
    <n v="129.05197999999999"/>
    <n v="77.384541022592146"/>
  </r>
  <r>
    <x v="77"/>
    <n v="39.5"/>
    <n v="66.25"/>
    <n v="40.125"/>
    <n v="44.98"/>
    <n v="53.34375"/>
    <n v="27.3"/>
    <n v="66"/>
    <n v="78.8"/>
    <n v="68.75"/>
    <n v="31.94"/>
    <n v="88.186184667255787"/>
    <n v="118.01137503995986"/>
    <n v="50.72150684931507"/>
    <n v="31.35278125"/>
    <n v="28.471309000000002"/>
    <n v="133.25549999999998"/>
    <n v="80.428774078477986"/>
  </r>
  <r>
    <x v="78"/>
    <n v="40.75"/>
    <n v="68"/>
    <n v="41.015625"/>
    <n v="46.09"/>
    <n v="54.765625"/>
    <n v="28.5"/>
    <n v="68"/>
    <n v="81"/>
    <n v="70.5"/>
    <n v="33.28"/>
    <n v="91.021773971170376"/>
    <n v="121.70756019668043"/>
    <n v="52.094109589041103"/>
    <n v="32.506328181248001"/>
    <n v="29.567021780000001"/>
    <n v="137.45902000000001"/>
    <n v="83.47300713436384"/>
  </r>
  <r>
    <x v="79"/>
    <n v="42"/>
    <n v="70"/>
    <n v="41.921875"/>
    <n v="47.2"/>
    <n v="56.21875"/>
    <n v="29.8"/>
    <n v="69.75"/>
    <n v="83.4"/>
    <n v="72.5"/>
    <n v="34.72"/>
    <n v="93.914132284137622"/>
    <n v="125.47591701901268"/>
    <n v="53.581824817518253"/>
    <n v="33.690170860367992"/>
    <n v="30.864158700000001"/>
    <n v="141.66254000000001"/>
    <n v="86.517240190249694"/>
  </r>
  <r>
    <x v="80"/>
    <n v="43.25"/>
    <n v="71.75"/>
    <n v="42.84375"/>
    <n v="48.33"/>
    <n v="57.6875"/>
    <n v="31.1"/>
    <n v="71.75"/>
    <n v="85.8"/>
    <n v="74.25"/>
    <n v="36.25"/>
    <n v="96.864071456952999"/>
    <n v="129.31746380411604"/>
    <n v="55.089854014598551"/>
    <n v="34.904727916288003"/>
    <n v="32.544281099999999"/>
    <n v="145.86606"/>
    <n v="89.289361507128305"/>
  </r>
  <r>
    <x v="81"/>
    <n v="44.5"/>
    <n v="73.75"/>
    <n v="43.78125"/>
    <n v="49.47"/>
    <n v="59.203125"/>
    <n v="32.4"/>
    <n v="73.75"/>
    <n v="88.2"/>
    <n v="76.25"/>
    <n v="37.72"/>
    <n v="99.872467123212658"/>
    <n v="133.23329579650505"/>
    <n v="56.597883211678841"/>
    <n v="36.150420379088011"/>
    <n v="34.085072099999998"/>
    <n v="150.06958"/>
    <n v="92.036204684317724"/>
  </r>
  <r>
    <x v="82"/>
    <n v="45.75"/>
    <n v="75.75"/>
    <n v="44.734375"/>
    <n v="50.61"/>
    <n v="60.75"/>
    <n v="33.799999999999997"/>
    <n v="75.75"/>
    <n v="90.6"/>
    <n v="78.5"/>
    <n v="39.25"/>
    <n v="102.94025744599287"/>
    <n v="137.22458366387539"/>
    <n v="58.105912408759139"/>
    <n v="37.427671680000003"/>
    <n v="35.023481789999998"/>
    <n v="154.2731"/>
    <n v="94.783047861507143"/>
  </r>
  <r>
    <x v="83"/>
    <n v="47"/>
    <n v="77.75"/>
    <n v="45.703125"/>
    <n v="51.77"/>
    <n v="62.3125"/>
    <n v="35.200000000000003"/>
    <n v="77.75"/>
    <n v="93"/>
    <n v="80.5"/>
    <n v="40.78"/>
    <n v="106.06844160309984"/>
    <n v="141.29257167406203"/>
    <n v="59.613941605839429"/>
    <n v="38.736907651408011"/>
    <n v="36.403471639999999"/>
    <n v="159.13474000000002"/>
    <n v="97.529891038696562"/>
  </r>
  <r>
    <x v="84"/>
    <n v="48.5"/>
    <n v="79.75"/>
    <n v="46.6875"/>
    <n v="52.92"/>
    <n v="63.921875"/>
    <n v="36.6"/>
    <n v="79.75"/>
    <n v="95.4"/>
    <n v="82.75"/>
    <n v="42.41"/>
    <n v="109.25807802952548"/>
    <n v="145.43857559410395"/>
    <n v="61.121970802919705"/>
    <n v="40.07855652684799"/>
    <n v="39.449646000000001"/>
    <n v="163.99637999999996"/>
    <n v="100.27749910714286"/>
  </r>
  <r>
    <x v="85"/>
    <n v="49.75"/>
    <n v="82"/>
    <n v="47.6875"/>
    <n v="54.09"/>
    <n v="65.5625"/>
    <n v="38"/>
    <n v="81.75"/>
    <n v="98"/>
    <n v="84.75"/>
    <n v="44.06"/>
    <n v="112.51028243536702"/>
    <n v="149.66398033193502"/>
    <n v="62.63"/>
    <n v="41.453048941007992"/>
    <n v="41.490851880000001"/>
    <n v="168.85801999999998"/>
    <n v="103.17732053571429"/>
  </r>
  <r>
    <x v="86"/>
    <n v="51"/>
    <n v="84"/>
    <n v="48.703125"/>
    <n v="55.28"/>
    <n v="67.234375"/>
    <n v="39.5"/>
    <n v="84"/>
    <n v="100.6"/>
    <n v="87"/>
    <n v="45.66"/>
    <n v="115.8262256170427"/>
    <n v="153.97023734074523"/>
    <n v="64.39206896551724"/>
    <n v="42.860817929727986"/>
    <n v="41.920474220000003"/>
    <n v="173.71965999999998"/>
    <n v="106.07714196428572"/>
  </r>
  <r>
    <x v="87"/>
    <n v="52.5"/>
    <n v="86.25"/>
    <n v="49.734375"/>
    <n v="56.47"/>
    <n v="68.9375"/>
    <n v="41"/>
    <n v="86"/>
    <n v="103.2"/>
    <n v="89.25"/>
    <n v="47.25"/>
    <n v="119.20713107924338"/>
    <n v="158.35886180566155"/>
    <n v="66.154137931034484"/>
    <n v="44.302298929999992"/>
    <n v="42.405784650000001"/>
    <n v="178.5813"/>
    <n v="108.97696339285714"/>
  </r>
  <r>
    <x v="88"/>
    <n v="54"/>
    <n v="88.5"/>
    <n v="50.78125"/>
    <n v="57.67"/>
    <n v="70.671875"/>
    <n v="42.6"/>
    <n v="88.25"/>
    <n v="105.8"/>
    <n v="91.5"/>
    <n v="48.81"/>
    <n v="122.65427248464317"/>
    <n v="162.83142963188109"/>
    <n v="67.916206896551728"/>
    <n v="45.777929779967998"/>
    <n v="43.848682449999998"/>
    <n v="184.18588"/>
    <n v="111.87678482142857"/>
  </r>
  <r>
    <x v="89"/>
    <n v="55.5"/>
    <n v="90.75"/>
    <n v="51.859375"/>
    <n v="58.89"/>
    <n v="72.4375"/>
    <n v="44.1"/>
    <n v="90.5"/>
    <n v="108.4"/>
    <n v="93.75"/>
    <n v="50.44"/>
    <n v="126.16897094796997"/>
    <n v="167.3895742530072"/>
    <n v="69.678275862068972"/>
    <n v="47.288150718927994"/>
    <n v="45.19642632"/>
    <n v="189.79046000000002"/>
    <n v="114.77660625"/>
  </r>
  <r>
    <x v="90"/>
    <n v="57"/>
    <n v="93"/>
    <n v="52.9375"/>
    <n v="60.13"/>
    <n v="74.21875"/>
    <n v="45.7"/>
    <n v="92.75"/>
    <n v="111.2"/>
    <n v="96.25"/>
    <n v="52.16"/>
    <n v="129.75259219069005"/>
    <n v="172.0349832778484"/>
    <n v="71.440344827586216"/>
    <n v="48.833404387328002"/>
    <n v="47.20266049"/>
    <n v="195.39504000000002"/>
    <n v="117.83345757335448"/>
  </r>
  <r>
    <x v="91"/>
    <n v="58.5"/>
    <n v="95.25"/>
    <n v="54.046875"/>
    <n v="61.38"/>
    <n v="76.03125"/>
    <n v="47.2"/>
    <n v="95"/>
    <n v="113.8"/>
    <n v="98.5"/>
    <n v="53.81"/>
    <n v="133.40654357204758"/>
    <n v="176.76939499350721"/>
    <n v="73.20241379310346"/>
    <n v="50.414135826768003"/>
    <n v="48.611193579999998"/>
    <n v="200.99962000000002"/>
    <n v="121.12100713719271"/>
  </r>
  <r>
    <x v="92"/>
    <n v="60"/>
    <n v="97.5"/>
    <n v="55.171875"/>
    <n v="62.64"/>
    <n v="77.859375"/>
    <n v="48.6"/>
    <n v="97.25"/>
    <n v="116.6"/>
    <n v="100.75"/>
    <n v="55.66"/>
    <n v="137.13227101192302"/>
    <n v="181.59459474215669"/>
    <n v="74.964482758620704"/>
    <n v="52.030792480000002"/>
    <n v="49.318554710000001"/>
    <n v="206.60420000000005"/>
    <n v="124.40855670103093"/>
  </r>
  <r>
    <x v="93"/>
    <n v="61.5"/>
    <n v="99.75"/>
    <n v="56.328125"/>
    <n v="63.92"/>
    <n v="79.71875"/>
    <n v="50.2"/>
    <n v="99.5"/>
    <n v="119.6"/>
    <n v="103"/>
    <n v="57.5"/>
    <n v="140.93125582045965"/>
    <n v="186.51241118840269"/>
    <n v="76.726551724137934"/>
    <n v="53.683824190928"/>
    <n v="51.474419300000001"/>
    <n v="212.20878000000005"/>
    <n v="127.69610626486916"/>
  </r>
  <r>
    <x v="94"/>
    <n v="63"/>
    <n v="102"/>
    <n v="57.5"/>
    <n v="65.22"/>
    <n v="81.609375"/>
    <n v="51.7"/>
    <n v="102"/>
    <n v="122.6"/>
    <n v="105.25"/>
    <n v="59.34"/>
    <n v="144.80501144906495"/>
    <n v="191.52471249376046"/>
    <n v="78.488620689655178"/>
    <n v="55.373683204608007"/>
    <n v="53.901802840000002"/>
    <n v="217.81336000000005"/>
    <n v="130.98365582870738"/>
  </r>
  <r>
    <x v="95"/>
    <n v="64.75"/>
    <n v="104.25"/>
    <n v="58.6875"/>
    <n v="66.53"/>
    <n v="83.515625"/>
    <n v="53.3"/>
    <n v="104.25"/>
    <n v="125.6"/>
    <n v="107.5"/>
    <n v="61.38"/>
    <n v="148.75508017696805"/>
    <n v="196.63340241427204"/>
    <n v="80.250689655172422"/>
    <n v="57.100824167248007"/>
    <n v="54.868501309999999"/>
    <n v="223.41794000000007"/>
    <n v="134.27120539254562"/>
  </r>
  <r>
    <x v="96"/>
    <n v="66.25"/>
    <n v="106.5"/>
    <n v="59.890625"/>
    <n v="67.88"/>
    <n v="85.4375"/>
    <n v="54.9"/>
    <n v="106.75"/>
    <n v="128.6"/>
    <n v="109.75"/>
    <n v="63.22"/>
    <n v="152.78302974711349"/>
    <n v="201.84041633685587"/>
    <n v="82.012758620689652"/>
    <n v="58.865704126207987"/>
    <n v="56.08027723"/>
    <n v="229.02252000000001"/>
    <n v="137.63007380073799"/>
  </r>
  <r>
    <x v="97"/>
    <n v="68"/>
    <n v="108.5"/>
    <n v="61.140625"/>
    <n v="69.23"/>
    <n v="87.375"/>
    <n v="56.5"/>
    <n v="109.25"/>
    <n v="131.80000000000001"/>
    <n v="112.25"/>
    <n v="65.34"/>
    <n v="154.82670589392512"/>
    <n v="207.14771726955709"/>
    <n v="82.893793103448274"/>
    <n v="59.762439713172988"/>
    <n v="57.985222479999997"/>
    <n v="231.82481000000001"/>
    <n v="139.63044280442804"/>
  </r>
  <r>
    <x v="98"/>
    <n v="69.75"/>
    <n v="110.75"/>
    <n v="62.390625"/>
    <n v="70.63"/>
    <n v="89.34375"/>
    <n v="58.1"/>
    <n v="111.75"/>
    <n v="135"/>
    <n v="114.5"/>
    <n v="67.41"/>
    <n v="158.97446357045303"/>
    <n v="212.55729180039756"/>
    <n v="84.886199999999988"/>
    <n v="61.584790382933001"/>
    <n v="60.168051630000001"/>
    <n v="237.99535"/>
    <n v="143.63118081180812"/>
  </r>
  <r>
    <x v="99"/>
    <n v="71.5"/>
    <n v="113"/>
    <n v="63.6875"/>
    <n v="72.03"/>
    <n v="91.328125"/>
    <n v="59.8"/>
    <n v="114.25"/>
    <n v="138.4"/>
    <n v="117"/>
    <n v="69.53"/>
    <n v="163.20411047189828"/>
    <n v="218.07114603908977"/>
    <n v="86.904199999999989"/>
    <n v="63.446033172452985"/>
    <n v="61.169483460000002"/>
    <n v="244.73185000000001"/>
    <n v="147.63191881918817"/>
  </r>
  <r>
    <x v="100"/>
    <n v="73.25"/>
    <n v="115.5"/>
    <n v="64.984375"/>
    <n v="73.45"/>
    <n v="93.34375"/>
    <n v="61.6"/>
    <n v="117"/>
    <n v="141.80000000000001"/>
    <n v="119.5"/>
    <n v="71.69"/>
    <n v="167.51727654941917"/>
    <n v="223.69130155545733"/>
    <n v="88.922199999999989"/>
    <n v="65.346633533124987"/>
    <n v="64.187878510000004"/>
    <n v="251.46835000000002"/>
    <n v="151.63265682656825"/>
  </r>
  <r>
    <x v="101"/>
    <n v="75"/>
    <n v="117.75"/>
    <n v="66.328125"/>
    <n v="74.92"/>
    <n v="95.359375"/>
    <n v="63.3"/>
    <n v="119.5"/>
    <n v="145.4"/>
    <n v="122"/>
    <n v="73.81"/>
    <n v="171.91560180156003"/>
    <n v="229.41979132790578"/>
    <n v="90.94019999999999"/>
    <n v="67.287059317492989"/>
    <n v="66.551360970000005"/>
    <n v="258.20485000000002"/>
    <n v="155.63339483394833"/>
  </r>
  <r>
    <x v="102"/>
    <n v="76.75"/>
    <n v="120.25"/>
    <n v="67.6875"/>
    <n v="76.41"/>
    <n v="97.40625"/>
    <n v="65.099999999999994"/>
    <n v="122.25"/>
    <n v="148.80000000000001"/>
    <n v="124.75"/>
    <n v="76.16"/>
    <n v="176.40073285974472"/>
    <n v="235.25865571493091"/>
    <n v="92.958199999999991"/>
    <n v="69.267780779253002"/>
    <n v="67.52805635"/>
    <n v="264.94135"/>
    <n v="159.6925"/>
  </r>
  <r>
    <x v="103"/>
    <n v="78.75"/>
    <n v="123"/>
    <n v="69.078125"/>
    <n v="77.92"/>
    <n v="99.484375"/>
    <n v="67"/>
    <n v="124.75"/>
    <n v="152.4"/>
    <n v="127.5"/>
    <n v="78.59"/>
    <n v="180.97431960284857"/>
    <n v="241.20993846208967"/>
    <n v="95.18526315789471"/>
    <n v="71.289270573252963"/>
    <n v="70.0103328"/>
    <n v="271.67784999999992"/>
    <n v="164.01749999999996"/>
  </r>
  <r>
    <x v="104"/>
    <n v="80.5"/>
    <n v="125.75"/>
    <n v="70.5"/>
    <n v="79.47"/>
    <n v="101.578125"/>
    <n v="68.900000000000006"/>
    <n v="127.5"/>
    <n v="156.19999999999999"/>
    <n v="130.25"/>
    <n v="80.94"/>
    <n v="185.6380118115423"/>
    <n v="247.27568275655167"/>
    <n v="97.435555555555538"/>
    <n v="73.352003755492973"/>
    <n v="71.793588020000001"/>
    <n v="278.4143499999999"/>
    <n v="168.34249999999997"/>
  </r>
  <r>
    <x v="105"/>
    <n v="82.5"/>
    <n v="128.5"/>
    <n v="71.9375"/>
    <n v="81.05"/>
    <n v="103.6875"/>
    <n v="70.8"/>
    <n v="130.25"/>
    <n v="159.80000000000001"/>
    <n v="133.25"/>
    <n v="83.41"/>
    <n v="190.39345587289029"/>
    <n v="253.45792734082448"/>
    <n v="99.685847953216367"/>
    <n v="75.456457783124989"/>
    <n v="74.943951740000003"/>
    <n v="285.15084999999993"/>
    <n v="172.66749999999996"/>
  </r>
  <r>
    <x v="106"/>
    <n v="84.25"/>
    <n v="131.25"/>
    <n v="73.40625"/>
    <n v="82.64"/>
    <n v="105.828125"/>
    <n v="72.7"/>
    <n v="133"/>
    <n v="163.6"/>
    <n v="136.25"/>
    <n v="85.81"/>
    <n v="195.24229154500728"/>
    <n v="259.75870269676847"/>
    <n v="101.93614035087718"/>
    <n v="77.603112514452974"/>
    <n v="77.118368570000001"/>
    <n v="291.88734999999991"/>
    <n v="176.99249999999998"/>
  </r>
  <r>
    <x v="107"/>
    <n v="86.25"/>
    <n v="134.25"/>
    <n v="74.90625"/>
    <n v="84.28"/>
    <n v="108"/>
    <n v="74.7"/>
    <n v="135.75"/>
    <n v="167.4"/>
    <n v="139.25"/>
    <n v="88.47"/>
    <n v="200.1861487914536"/>
    <n v="266.18002731072147"/>
    <n v="104.18643274853801"/>
    <n v="79.792450208932976"/>
    <n v="78.200653540000005"/>
    <n v="298.62384999999995"/>
    <n v="181.31749999999997"/>
  </r>
  <r>
    <x v="108"/>
    <n v="88.25"/>
    <n v="137.25"/>
    <n v="76.4375"/>
    <n v="85.97"/>
    <n v="110.203125"/>
    <n v="76.7"/>
    <n v="138.5"/>
    <n v="171.2"/>
    <n v="142.25"/>
    <n v="91.13"/>
    <n v="205.22664469441941"/>
    <n v="272.72390402995347"/>
    <n v="106.43672514619884"/>
    <n v="82.024955527172978"/>
    <n v="79.293774859999999"/>
    <n v="306.01626499999992"/>
    <n v="185.67898726114646"/>
  </r>
  <r>
    <x v="109"/>
    <n v="90.25"/>
    <n v="140.25"/>
    <n v="78"/>
    <n v="87.67"/>
    <n v="112.421875"/>
    <n v="78.8"/>
    <n v="141.5"/>
    <n v="175.2"/>
    <n v="145.25"/>
    <n v="93.66"/>
    <n v="210.36538045556563"/>
    <n v="279.39231652031469"/>
    <n v="108.68701754385965"/>
    <n v="84.301115530932975"/>
    <n v="80.797547839999993"/>
    <n v="314.06459499999994"/>
    <n v="190.61210828025477"/>
  </r>
  <r>
    <x v="110"/>
    <n v="92.25"/>
    <n v="143.25"/>
    <n v="79.59375"/>
    <n v="89.42"/>
    <n v="114.6875"/>
    <n v="80.900000000000006"/>
    <n v="144.25"/>
    <n v="179"/>
    <n v="148.25"/>
    <n v="96.34"/>
    <n v="215.60393849272572"/>
    <n v="286.1872258344946"/>
    <n v="110.93730994152048"/>
    <n v="86.621419683124998"/>
    <n v="81.905674039999994"/>
    <n v="322.11292499999996"/>
    <n v="195.54522929936306"/>
  </r>
  <r>
    <x v="111"/>
    <n v="94.25"/>
    <n v="146.5"/>
    <n v="81.203125"/>
    <n v="91.2"/>
    <n v="116.96875"/>
    <n v="83"/>
    <n v="147.25"/>
    <n v="183"/>
    <n v="151.5"/>
    <n v="98.97"/>
    <n v="220.94387964060112"/>
    <n v="293.11056709986394"/>
    <n v="113.2939869281046"/>
    <n v="88.986359847812992"/>
    <n v="84.134430780000002"/>
    <n v="330.16125499999998"/>
    <n v="200.47835031847134"/>
  </r>
  <r>
    <x v="112"/>
    <n v="96.5"/>
    <n v="149.5"/>
    <n v="82.84375"/>
    <n v="93.03"/>
    <n v="119.28125"/>
    <n v="85.1"/>
    <n v="150.25"/>
    <n v="187.2"/>
    <n v="154.75"/>
    <n v="101.81"/>
    <n v="226.38674046281801"/>
    <n v="300.16424633442205"/>
    <n v="115.84823529411767"/>
    <n v="91.39643029021299"/>
    <n v="86.090384130000004"/>
    <n v="338.20958499999995"/>
    <n v="205.41147133757963"/>
  </r>
  <r>
    <x v="113"/>
    <n v="98.5"/>
    <n v="152.75"/>
    <n v="84.53125"/>
    <n v="94.89"/>
    <n v="121.640625"/>
    <n v="87.3"/>
    <n v="153.5"/>
    <n v="191.2"/>
    <n v="158"/>
    <n v="104.69"/>
    <n v="231.93403068266738"/>
    <n v="307.35013739890837"/>
    <n v="118.40248366013074"/>
    <n v="93.852127676692987"/>
    <n v="89.832689610000003"/>
    <n v="346.25791499999997"/>
    <n v="210.34459235668791"/>
  </r>
  <r>
    <x v="114"/>
    <n v="100.75"/>
    <n v="156"/>
    <n v="86.234375"/>
    <n v="96.78"/>
    <n v="124.015625"/>
    <n v="89.5"/>
    <n v="156.5"/>
    <n v="195.4"/>
    <n v="161.25"/>
    <n v="107.41"/>
    <n v="237.58723073918065"/>
    <n v="314.67007909281591"/>
    <n v="120.95673202614381"/>
    <n v="96.353951074772993"/>
    <n v="91.274519369999993"/>
    <n v="354.30624499999999"/>
    <n v="215.2777133757962"/>
  </r>
  <r>
    <x v="115"/>
    <n v="102.75"/>
    <n v="159.25"/>
    <n v="87.953125"/>
    <n v="98.7"/>
    <n v="126.4375"/>
    <n v="91.7"/>
    <n v="159.75"/>
    <n v="199.6"/>
    <n v="164.5"/>
    <n v="110.25"/>
    <n v="243.34778947491583"/>
    <n v="322.12587240144421"/>
    <n v="123.51098039215688"/>
    <n v="98.902401953124993"/>
    <n v="96.508761100000001"/>
    <n v="362.35457500000001"/>
    <n v="220.24068302945304"/>
  </r>
  <r>
    <x v="116"/>
    <n v="105"/>
    <n v="162.5"/>
    <n v="89.71875"/>
    <n v="100.67"/>
    <n v="128.890625"/>
    <n v="94"/>
    <n v="163"/>
    <n v="204"/>
    <n v="168"/>
    <n v="113.22"/>
    <n v="249.21712196148667"/>
    <n v="329.719277900772"/>
    <n v="126.06522875816995"/>
    <n v="101.497984181573"/>
    <n v="101.3497855"/>
    <n v="370.40290500000003"/>
    <n v="225.21207152875178"/>
  </r>
  <r>
    <x v="117"/>
    <n v="107.25"/>
    <n v="166"/>
    <n v="91.515625"/>
    <n v="102.67"/>
    <n v="131.390625"/>
    <n v="96.3"/>
    <n v="166.5"/>
    <n v="208.4"/>
    <n v="171.5"/>
    <n v="116.16"/>
    <n v="255.19660746829277"/>
    <n v="337.45201332656313"/>
    <n v="128.61947712418302"/>
    <n v="104.14120403109301"/>
    <n v="103.52905269999999"/>
    <n v="378.45123500000005"/>
    <n v="230.18346002805052"/>
  </r>
  <r>
    <x v="118"/>
    <n v="109.5"/>
    <n v="169.5"/>
    <n v="93.328125"/>
    <n v="104.7"/>
    <n v="133.921875"/>
    <n v="98.6"/>
    <n v="170"/>
    <n v="212.8"/>
    <n v="175.25"/>
    <n v="119.13"/>
    <n v="258.22807836983657"/>
    <n v="345.32575131350779"/>
    <n v="129.89660130718954"/>
    <n v="105.48083692999997"/>
    <n v="106.13942160000001"/>
    <n v="382.47539999999998"/>
    <n v="232.66915427769985"/>
  </r>
  <r>
    <x v="119"/>
    <n v="111.75"/>
    <n v="173"/>
    <n v="95.171875"/>
    <n v="106.78"/>
    <n v="136.5"/>
    <n v="101"/>
    <n v="173.5"/>
    <n v="217.2"/>
    <n v="178.75"/>
    <n v="122.03"/>
    <n v="264.37529662391239"/>
    <n v="353.34211730998345"/>
    <n v="132.51064748201438"/>
    <n v="108.19646772172798"/>
    <n v="109.55336079999999"/>
    <n v="392.00536"/>
    <n v="237.64054277699859"/>
  </r>
  <r>
    <x v="120"/>
    <n v="114"/>
    <n v="176.5"/>
    <n v="97.0625"/>
    <n v="108.88"/>
    <n v="139.109375"/>
    <n v="103.4"/>
    <n v="177"/>
    <n v="221.8"/>
    <n v="182.5"/>
    <n v="125.19"/>
    <n v="270.635947459173"/>
    <n v="361.50268767331079"/>
    <n v="135.36388489208633"/>
    <n v="110.96101231700797"/>
    <n v="112.3256619"/>
    <n v="401.53531999999996"/>
    <n v="242.61193127629735"/>
  </r>
  <r>
    <x v="121"/>
    <n v="116.25"/>
    <n v="180.25"/>
    <n v="98.96875"/>
    <n v="111.03"/>
    <n v="141.765625"/>
    <n v="105.8"/>
    <n v="180.75"/>
    <n v="226.4"/>
    <n v="186.25"/>
    <n v="128.28"/>
    <n v="277.01127102610934"/>
    <n v="369.80898795029532"/>
    <n v="138.21712230215826"/>
    <n v="113.77498539084799"/>
    <n v="114.1277728"/>
    <n v="411.06527999999997"/>
    <n v="247.5833197755961"/>
  </r>
  <r>
    <x v="122"/>
    <n v="118.75"/>
    <n v="184"/>
    <n v="100.90625"/>
    <n v="113.2"/>
    <n v="144.46875"/>
    <n v="108.3"/>
    <n v="184.25"/>
    <n v="231"/>
    <n v="190"/>
    <n v="131.31"/>
    <n v="283.50246443448549"/>
    <n v="378.26249134706291"/>
    <n v="141.07035971223021"/>
    <n v="116.63890401940799"/>
    <n v="116.21093930000001"/>
    <n v="420.59523999999999"/>
    <n v="252.6582909698997"/>
  </r>
  <r>
    <x v="123"/>
    <n v="121"/>
    <n v="187.75"/>
    <n v="102.875"/>
    <n v="115.42"/>
    <n v="147.21875"/>
    <n v="110.8"/>
    <n v="188"/>
    <n v="235.6"/>
    <n v="194"/>
    <n v="134.56"/>
    <n v="290.11068059173078"/>
    <n v="386.86461739191748"/>
    <n v="143.92359712230214"/>
    <n v="119.55328767999998"/>
    <n v="117.3853268"/>
    <n v="430.12519999999995"/>
    <n v="258.32023076923082"/>
  </r>
  <r>
    <x v="124"/>
    <n v="123.5"/>
    <n v="191.75"/>
    <n v="104.875"/>
    <n v="117.67"/>
    <n v="150"/>
    <n v="113.3"/>
    <n v="191.75"/>
    <n v="240.4"/>
    <n v="198"/>
    <n v="137.69"/>
    <n v="296.83702721116344"/>
    <n v="395.61673079468909"/>
    <n v="146.7768345323741"/>
    <n v="122.51865825108798"/>
    <n v="118.6645649428"/>
    <n v="439.65515999999997"/>
    <n v="263.98217056856191"/>
  </r>
  <r>
    <x v="125"/>
    <n v="125.75"/>
    <n v="195.5"/>
    <n v="106.90625"/>
    <n v="119.95"/>
    <n v="152.84375"/>
    <n v="115.8"/>
    <n v="195.5"/>
    <n v="245.2"/>
    <n v="202"/>
    <n v="140.97"/>
    <n v="303.68256599254613"/>
    <n v="404.52014050515072"/>
    <n v="149.63007194244602"/>
    <n v="125.53554001228798"/>
    <n v="121.59706339660001"/>
    <n v="449.18511999999998"/>
    <n v="269.64411036789301"/>
  </r>
  <r>
    <x v="126"/>
    <n v="128.25"/>
    <n v="199.5"/>
    <n v="108.96875"/>
    <n v="122.28"/>
    <n v="155.734375"/>
    <n v="118.4"/>
    <n v="199.5"/>
    <n v="250"/>
    <n v="206"/>
    <n v="144.53"/>
    <n v="310.64831197719275"/>
    <n v="413.57609897322243"/>
    <n v="152.55700787401574"/>
    <n v="128.60445964436801"/>
    <n v="124.5585964008"/>
    <n v="458.71507999999994"/>
    <n v="275.3060501672241"/>
  </r>
  <r>
    <x v="127"/>
    <n v="130.75"/>
    <n v="203.5"/>
    <n v="111.0625"/>
    <n v="124.64"/>
    <n v="158.671875"/>
    <n v="121"/>
    <n v="203.25"/>
    <n v="254.8"/>
    <n v="209.75"/>
    <n v="147.94"/>
    <n v="317.73523307949404"/>
    <n v="422.7858016127019"/>
    <n v="155.70503937007874"/>
    <n v="131.725946229248"/>
    <n v="127.60723344579999"/>
    <n v="468.24503999999996"/>
    <n v="280.96798996655519"/>
  </r>
  <r>
    <x v="128"/>
    <n v="133.25"/>
    <n v="207.5"/>
    <n v="113.203125"/>
    <n v="127.03"/>
    <n v="161.65625"/>
    <n v="123.6"/>
    <n v="207.25"/>
    <n v="259.8"/>
    <n v="213.75"/>
    <n v="151.72"/>
    <n v="324.94424979625614"/>
    <n v="432.15038647020793"/>
    <n v="158.85307086614173"/>
    <n v="134.90053124999997"/>
    <n v="130.68490504119998"/>
    <n v="477.77499999999998"/>
    <n v="286.62992976588629"/>
  </r>
  <r>
    <x v="129"/>
    <n v="135.75"/>
    <n v="211.5"/>
    <n v="115.359375"/>
    <n v="129.47"/>
    <n v="164.703125"/>
    <n v="126.3"/>
    <n v="211.25"/>
    <n v="264.8"/>
    <n v="217.75"/>
    <n v="155.31"/>
    <n v="332.27623509474103"/>
    <n v="441.67093410054008"/>
    <n v="162.00110236220473"/>
    <n v="138.12874859084801"/>
    <n v="133.82064593219999"/>
    <n v="488.51215999999999"/>
    <n v="292.29186956521744"/>
  </r>
  <r>
    <x v="130"/>
    <n v="138.25"/>
    <n v="215.25"/>
    <n v="117.546875"/>
    <n v="131.94"/>
    <n v="167.796875"/>
    <n v="129"/>
    <n v="215.25"/>
    <n v="269.8"/>
    <n v="221.5"/>
    <n v="159.22"/>
    <n v="339.73201448031267"/>
    <n v="451.3484676488892"/>
    <n v="165.14913385826773"/>
    <n v="141.41113453716798"/>
    <n v="136.985421471"/>
    <n v="499.24931999999995"/>
    <n v="298.38481188118817"/>
  </r>
  <r>
    <x v="131"/>
    <n v="141"/>
    <n v="219.25"/>
    <n v="119.78125"/>
    <n v="134.44999999999999"/>
    <n v="170.921875"/>
    <n v="131.80000000000001"/>
    <n v="219.25"/>
    <n v="274.8"/>
    <n v="225.25"/>
    <n v="163.22"/>
    <n v="347.31236624364618"/>
    <n v="461.18395314045659"/>
    <n v="168.29716535433073"/>
    <n v="144.74822777548803"/>
    <n v="140.23730085580002"/>
    <n v="509.98647999999997"/>
    <n v="304.68527392739276"/>
  </r>
  <r>
    <x v="132"/>
    <n v="143.5"/>
    <n v="223"/>
    <n v="122.046875"/>
    <n v="137"/>
    <n v="174.109375"/>
    <n v="134.6"/>
    <n v="223.25"/>
    <n v="280"/>
    <n v="229"/>
    <n v="167"/>
    <n v="355.01802188749105"/>
    <n v="471.17829997708782"/>
    <n v="171.44519685039373"/>
    <n v="148.14056939348802"/>
    <n v="143.5182149858"/>
    <n v="520.72363999999993"/>
    <n v="310.9857359735974"/>
  </r>
  <r>
    <x v="133"/>
    <n v="146.25"/>
    <n v="226.75"/>
    <n v="124.34375"/>
    <n v="139.58000000000001"/>
    <n v="177.328125"/>
    <n v="137.4"/>
    <n v="227.5"/>
    <n v="285"/>
    <n v="232.75"/>
    <n v="171.19"/>
    <n v="362.84966673245344"/>
    <n v="481.33236164045854"/>
    <n v="174.97440000000003"/>
    <n v="151.58870288"/>
    <n v="146.85719831399999"/>
    <n v="531.46079999999995"/>
    <n v="317.28619801980204"/>
  </r>
  <r>
    <x v="134"/>
    <n v="149"/>
    <n v="230.5"/>
    <n v="126.671875"/>
    <n v="142.19999999999999"/>
    <n v="180.59375"/>
    <n v="140.30000000000001"/>
    <n v="231.75"/>
    <n v="290.39999999999998"/>
    <n v="236.5"/>
    <n v="175.19"/>
    <n v="370.80794070076075"/>
    <n v="491.6469366007118"/>
    <n v="178.54595555555559"/>
    <n v="155.09317412500803"/>
    <n v="150.2832855856"/>
    <n v="543.49601999999993"/>
    <n v="323.58666006600663"/>
  </r>
  <r>
    <x v="135"/>
    <n v="151.5"/>
    <n v="234.25"/>
    <n v="129.046875"/>
    <n v="144.86000000000001"/>
    <n v="183.90625"/>
    <n v="143.30000000000001"/>
    <n v="236"/>
    <n v="295.60000000000002"/>
    <n v="240.25"/>
    <n v="179.59"/>
    <n v="378.89343927677811"/>
    <n v="502.12276942909659"/>
    <n v="182.11751111111116"/>
    <n v="158.65453141964801"/>
    <n v="153.738407505"/>
    <n v="555.53124000000003"/>
    <n v="329.88712211221127"/>
  </r>
  <r>
    <x v="136"/>
    <n v="154.5"/>
    <n v="238"/>
    <n v="131.453125"/>
    <n v="147.56"/>
    <n v="187.25"/>
    <n v="146.4"/>
    <n v="240.25"/>
    <n v="300.8"/>
    <n v="244"/>
    <n v="184"/>
    <n v="387.10671464250498"/>
    <n v="512.76055211271239"/>
    <n v="185.68906666666672"/>
    <n v="162.27332545620803"/>
    <n v="157.2515986226"/>
    <n v="567.56646000000001"/>
    <n v="336.18758415841592"/>
  </r>
  <r>
    <x v="137"/>
    <n v="157.25"/>
    <n v="242"/>
    <n v="133.90625"/>
    <n v="150.30000000000001"/>
    <n v="190.625"/>
    <n v="149.5"/>
    <n v="244.75"/>
    <n v="306.2"/>
    <n v="248"/>
    <n v="188.28"/>
    <n v="395.44827698590132"/>
    <n v="523.56092556909471"/>
    <n v="189.26062222222225"/>
    <n v="165.95010932812801"/>
    <n v="160.82285913320001"/>
    <n v="579.6016800000001"/>
    <n v="342.56237768240351"/>
  </r>
  <r>
    <x v="138"/>
    <n v="160"/>
    <n v="245.75"/>
    <n v="136.40625"/>
    <n v="153.08000000000001"/>
    <n v="194.03125"/>
    <n v="152.80000000000001"/>
    <n v="249"/>
    <n v="311.60000000000002"/>
    <n v="252.25"/>
    <n v="192.78"/>
    <n v="403.91859597970432"/>
    <n v="534.52448135775944"/>
    <n v="192.83217777777782"/>
    <n v="169.68543853000003"/>
    <n v="164.452188842"/>
    <n v="591.63690000000008"/>
    <n v="349.60615450643786"/>
  </r>
  <r>
    <x v="139"/>
    <n v="163"/>
    <n v="250"/>
    <n v="138.9375"/>
    <n v="155.88999999999999"/>
    <n v="197.484375"/>
    <n v="156"/>
    <n v="253.5"/>
    <n v="317.2"/>
    <n v="256.5"/>
    <n v="197.28"/>
    <n v="408.20217531656186"/>
    <n v="545.65176358569329"/>
    <n v="194.61795555555557"/>
    <n v="171.57523187829298"/>
    <n v="166.28137106899999"/>
    <n v="597.65450999999996"/>
    <n v="353.12804291845492"/>
  </r>
  <r>
    <x v="140"/>
    <n v="165.75"/>
    <n v="254"/>
    <n v="141.5"/>
    <n v="158.75"/>
    <n v="200.984375"/>
    <n v="159.4"/>
    <n v="258"/>
    <n v="322.60000000000002"/>
    <n v="260.75"/>
    <n v="202"/>
    <n v="416.8664253868547"/>
    <n v="556.94327100306907"/>
    <n v="198.18951111111113"/>
    <n v="175.39942587997297"/>
    <n v="169.9978047212"/>
    <n v="609.68973000000005"/>
    <n v="360.17181974248928"/>
  </r>
  <r>
    <x v="141"/>
    <n v="168.75"/>
    <n v="258.5"/>
    <n v="144.125"/>
    <n v="161.66"/>
    <n v="204.5"/>
    <n v="162.80000000000001"/>
    <n v="262.5"/>
    <n v="328.2"/>
    <n v="265.25"/>
    <n v="206.81"/>
    <n v="425.66044024154849"/>
    <n v="568.39945928511531"/>
    <n v="201.76106666666666"/>
    <n v="179.283564453125"/>
    <n v="173.77230757159998"/>
    <n v="621.72495000000004"/>
    <n v="367.21559656652363"/>
  </r>
  <r>
    <x v="142"/>
    <n v="171.75"/>
    <n v="262.75"/>
    <n v="146.78125"/>
    <n v="164.59"/>
    <n v="208.0625"/>
    <n v="166.2"/>
    <n v="267.25"/>
    <n v="333.6"/>
    <n v="270"/>
    <n v="211.47"/>
    <n v="434.58456178242926"/>
    <n v="580.02074349587144"/>
    <n v="205.33262222222223"/>
    <n v="183.22821149637301"/>
    <n v="177.604879815"/>
    <n v="633.76017000000013"/>
    <n v="374.25937339055798"/>
  </r>
  <r>
    <x v="143"/>
    <n v="174.75"/>
    <n v="267.25"/>
    <n v="149.484375"/>
    <n v="167.56"/>
    <n v="211.671875"/>
    <n v="169.8"/>
    <n v="271.75"/>
    <n v="339.2"/>
    <n v="274.5"/>
    <n v="216.5"/>
    <n v="443.63910007205419"/>
    <n v="591.8075007286858"/>
    <n v="208.90417777777779"/>
    <n v="187.23393330949301"/>
    <n v="181.4955212566"/>
    <n v="645.79539000000011"/>
    <n v="381.30315021459234"/>
  </r>
  <r>
    <x v="144"/>
    <n v="177.75"/>
    <n v="272"/>
    <n v="152.25"/>
    <n v="170.58"/>
    <n v="215.296875"/>
    <n v="173.4"/>
    <n v="276.5"/>
    <n v="345"/>
    <n v="279.25"/>
    <n v="221.63"/>
    <n v="452.82433568755818"/>
    <n v="603.76007291830149"/>
    <n v="212.57585106382982"/>
    <n v="191.30129859341298"/>
    <n v="185.4442319938"/>
    <n v="658.76105000000018"/>
    <n v="388.34692703862663"/>
  </r>
  <r>
    <x v="145"/>
    <n v="181"/>
    <n v="276.5"/>
    <n v="155.046875"/>
    <n v="173.64"/>
    <n v="218.96875"/>
    <n v="177"/>
    <n v="281"/>
    <n v="350.6"/>
    <n v="284"/>
    <n v="226.47"/>
    <n v="462.14052221886976"/>
    <n v="615.87876981877105"/>
    <n v="216.81485815602838"/>
    <n v="195.43087845021302"/>
    <n v="189.45101202660001"/>
    <n v="672.65715000000012"/>
    <n v="395.39070386266098"/>
  </r>
  <r>
    <x v="146"/>
    <n v="184"/>
    <n v="281.25"/>
    <n v="157.890625"/>
    <n v="176.75"/>
    <n v="222.671875"/>
    <n v="180.7"/>
    <n v="285.75"/>
    <n v="356.4"/>
    <n v="288.75"/>
    <n v="231.72"/>
    <n v="471.58788890635418"/>
    <n v="628.16387214096585"/>
    <n v="221.05386524822697"/>
    <n v="199.62324638312498"/>
    <n v="193.515861355"/>
    <n v="686.55325000000016"/>
    <n v="402.82987692307699"/>
  </r>
  <r>
    <x v="147"/>
    <n v="187"/>
    <n v="286"/>
    <n v="160.796875"/>
    <n v="179.89"/>
    <n v="226.421875"/>
    <n v="184.5"/>
    <n v="290.75"/>
    <n v="362.2"/>
    <n v="293.75"/>
    <n v="236.78"/>
    <n v="481.16664341170656"/>
    <n v="640.61563484313501"/>
    <n v="225.29287234042556"/>
    <n v="203.87897829653301"/>
    <n v="197.63877988160002"/>
    <n v="700.44935000000009"/>
    <n v="410.76218461538468"/>
  </r>
  <r>
    <x v="148"/>
    <n v="190.25"/>
    <n v="290.75"/>
    <n v="163.75"/>
    <n v="183.09"/>
    <n v="230.203125"/>
    <n v="188.3"/>
    <n v="295.5"/>
    <n v="368"/>
    <n v="298.5"/>
    <n v="242.13"/>
    <n v="490.87697471623818"/>
    <n v="653.23429056744249"/>
    <n v="229.53187943262415"/>
    <n v="208.19865249597299"/>
    <n v="201.848802449"/>
    <n v="714.34545000000014"/>
    <n v="418.69449230769237"/>
  </r>
  <r>
    <x v="149"/>
    <n v="193.5"/>
    <n v="295.5"/>
    <n v="166.75"/>
    <n v="186.33"/>
    <n v="234.015625"/>
    <n v="192.2"/>
    <n v="300.25"/>
    <n v="373.8"/>
    <n v="303.5"/>
    <n v="247.53"/>
    <n v="500.71905613953686"/>
    <n v="666.02005321511206"/>
    <n v="233.77088652482274"/>
    <n v="212.58284968813305"/>
    <n v="206.11689421459999"/>
    <n v="728.24155000000019"/>
    <n v="426.62680000000006"/>
  </r>
  <r>
    <x v="150"/>
    <n v="196.5"/>
    <n v="300.5"/>
    <n v="169.8125"/>
    <n v="189.63"/>
    <n v="237.875"/>
    <n v="196.2"/>
    <n v="305.25"/>
    <n v="379.8"/>
    <n v="308.5"/>
    <n v="252.91"/>
    <n v="510.69304847223003"/>
    <n v="678.97312165231313"/>
    <n v="238.00989361702131"/>
    <n v="217.03215298085306"/>
    <n v="210.44305517839999"/>
    <n v="742.13765000000012"/>
    <n v="434.55910769230775"/>
  </r>
  <r>
    <x v="151"/>
    <n v="199.75"/>
    <n v="305.25"/>
    <n v="172.9375"/>
    <n v="192.95"/>
    <n v="241.765625"/>
    <n v="200.2"/>
    <n v="310.25"/>
    <n v="385.8"/>
    <n v="313.5"/>
    <n v="258.52999999999997"/>
    <n v="520.79910321460625"/>
    <n v="692.09368353826846"/>
    <n v="242.2489007092199"/>
    <n v="221.54714788312498"/>
    <n v="214.82728553520002"/>
    <n v="756.03375000000017"/>
    <n v="442.49141538461544"/>
  </r>
  <r>
    <x v="152"/>
    <n v="203"/>
    <n v="310.25"/>
    <n v="176.09375"/>
    <n v="196.34"/>
    <n v="245.703125"/>
    <n v="204.3"/>
    <n v="315.25"/>
    <n v="391.8"/>
    <n v="318.5"/>
    <n v="264"/>
    <n v="531.03736591427821"/>
    <n v="705.3819192672255"/>
    <n v="246.48790780141849"/>
    <n v="226.12842230509304"/>
    <n v="219.2695850902"/>
    <n v="769.92985000000022"/>
    <n v="450.42372307692312"/>
  </r>
  <r>
    <x v="153"/>
    <n v="206.25"/>
    <n v="315.25"/>
    <n v="179.328125"/>
    <n v="199.77"/>
    <n v="249.671875"/>
    <n v="208.5"/>
    <n v="320.25"/>
    <n v="397.8"/>
    <n v="323.5"/>
    <n v="269.83999999999997"/>
    <n v="541.40797959401209"/>
    <n v="718.8380060149334"/>
    <n v="250.72691489361705"/>
    <n v="230.77656655805302"/>
    <n v="223.7989885886"/>
    <n v="783.82595000000015"/>
    <n v="458.35603076923087"/>
  </r>
  <r>
    <x v="154"/>
    <n v="209.5"/>
    <n v="320.25"/>
    <n v="182.609375"/>
    <n v="203.25"/>
    <n v="253.6875"/>
    <n v="212.7"/>
    <n v="325.5"/>
    <n v="404"/>
    <n v="328.75"/>
    <n v="275.81"/>
    <n v="551.91108826173422"/>
    <n v="732.46212187988999"/>
    <n v="254.96592198581556"/>
    <n v="235.49217335445294"/>
    <n v="228.38646138259998"/>
    <n v="798.74472999999978"/>
    <n v="466.28833846153833"/>
  </r>
  <r>
    <x v="155"/>
    <n v="212.75"/>
    <n v="325.25"/>
    <n v="185.96875"/>
    <n v="206.78"/>
    <n v="257.734375"/>
    <n v="217"/>
    <n v="330.75"/>
    <n v="410.2"/>
    <n v="334"/>
    <n v="281.66000000000003"/>
    <n v="562.54684049353943"/>
    <n v="746.25445010988551"/>
    <n v="259.20492907801412"/>
    <n v="240.27583780789297"/>
    <n v="233.03200347219999"/>
    <n v="814.68618999999978"/>
    <n v="474.95535467422087"/>
  </r>
  <r>
    <x v="156"/>
    <n v="216.25"/>
    <n v="330.5"/>
    <n v="189.375"/>
    <n v="210.36"/>
    <n v="261.8125"/>
    <n v="221.3"/>
    <n v="335.75"/>
    <n v="416.4"/>
    <n v="339.5"/>
    <n v="287.77999999999997"/>
    <n v="573.31539308057802"/>
    <n v="760.21518340293608"/>
    <n v="263.44393617021274"/>
    <n v="245.12815743312495"/>
    <n v="237.73561476"/>
    <n v="830.62764999999979"/>
    <n v="483.62606288951832"/>
  </r>
  <r>
    <x v="157"/>
    <n v="219.5"/>
    <n v="335.75"/>
    <n v="192.84375"/>
    <n v="213.98"/>
    <n v="265.953125"/>
    <n v="225.7"/>
    <n v="341.25"/>
    <n v="422.8"/>
    <n v="345"/>
    <n v="293.75"/>
    <n v="584.2169147300674"/>
    <n v="774.34452827182145"/>
    <n v="267.6829432624113"/>
    <n v="250.04973214605295"/>
    <n v="242.52633008859999"/>
    <n v="846.5691099999998"/>
    <n v="492.29677110481578"/>
  </r>
  <r>
    <x v="158"/>
    <n v="223"/>
    <n v="341.25"/>
    <n v="196.390625"/>
    <n v="217.67"/>
    <n v="270.109375"/>
    <n v="230.2"/>
    <n v="346.5"/>
    <n v="429.2"/>
    <n v="350.5"/>
    <n v="300.19"/>
    <n v="595.25158981061816"/>
    <n v="788.64270946144882"/>
    <n v="271.95103999999998"/>
    <n v="255.04116426373292"/>
    <n v="247.37511461539998"/>
    <n v="862.5105699999998"/>
    <n v="500.96747932011328"/>
  </r>
  <r>
    <x v="159"/>
    <n v="226.5"/>
    <n v="346.5"/>
    <n v="200"/>
    <n v="221.41"/>
    <n v="274.3125"/>
    <n v="234.8"/>
    <n v="351.75"/>
    <n v="435.6"/>
    <n v="356.25"/>
    <n v="306.69"/>
    <n v="606.41962213083332"/>
    <n v="803.1099744066986"/>
    <n v="276.77183999999994"/>
    <n v="260.10305850437288"/>
    <n v="252.31100298819999"/>
    <n v="878.45202999999981"/>
    <n v="509.63818753541074"/>
  </r>
  <r>
    <x v="160"/>
    <n v="230"/>
    <n v="352"/>
    <n v="203.671875"/>
    <n v="225.19"/>
    <n v="278.546875"/>
    <n v="239.4"/>
    <n v="357.25"/>
    <n v="442"/>
    <n v="362.25"/>
    <n v="313"/>
    <n v="617.72123874134968"/>
    <n v="817.74659771911047"/>
    <n v="281.59263999999996"/>
    <n v="265.23602198733295"/>
    <n v="257.30496075400004"/>
    <n v="894.39348999999982"/>
    <n v="518.30889575070819"/>
  </r>
  <r>
    <x v="161"/>
    <n v="233.5"/>
    <n v="357.75"/>
    <n v="207.40625"/>
    <n v="229.03"/>
    <n v="282.828125"/>
    <n v="244.1"/>
    <n v="362.5"/>
    <n v="448.4"/>
    <n v="368"/>
    <n v="319.69"/>
    <n v="623.42221940245486"/>
    <n v="832.55288568976687"/>
    <n v="284.00304"/>
    <n v="267.82934507604807"/>
    <n v="259.80193958820001"/>
    <n v="902.36421999999993"/>
    <n v="522.64424985835706"/>
  </r>
  <r>
    <x v="162"/>
    <n v="237"/>
    <n v="363.25"/>
    <n v="211.203125"/>
    <n v="232.92"/>
    <n v="287.140625"/>
    <n v="248.9"/>
    <n v="368"/>
    <n v="455"/>
    <n v="373.75"/>
    <n v="326.13"/>
    <n v="634.92469839529974"/>
    <n v="847.52918079546782"/>
    <n v="288.82384000000002"/>
    <n v="273.07005602380809"/>
    <n v="264.91203584779998"/>
    <n v="918.30567999999994"/>
    <n v="531.31495807365445"/>
  </r>
  <r>
    <x v="163"/>
    <n v="240.5"/>
    <n v="369"/>
    <n v="215.078125"/>
    <n v="236.88"/>
    <n v="291.484375"/>
    <n v="253.8"/>
    <n v="373.5"/>
    <n v="461.6"/>
    <n v="379.75"/>
    <n v="333.06"/>
    <n v="646.561456012446"/>
    <n v="862.67586619455824"/>
    <n v="293.64464000000004"/>
    <n v="278.383364517328"/>
    <n v="270.08020140299999"/>
    <n v="934.24713999999994"/>
    <n v="539.98566628895196"/>
  </r>
  <r>
    <x v="164"/>
    <n v="244"/>
    <n v="374.75"/>
    <n v="219.015625"/>
    <n v="240.89"/>
    <n v="295.875"/>
    <n v="258.8"/>
    <n v="379"/>
    <n v="468.2"/>
    <n v="385.75"/>
    <n v="340.06"/>
    <n v="658.33283065441822"/>
    <n v="877.99337019927941"/>
    <n v="298.46544"/>
    <n v="283.76988608000011"/>
    <n v="275.30643615639997"/>
    <n v="950.18859999999995"/>
    <n v="549.35727438370861"/>
  </r>
  <r>
    <x v="165"/>
    <n v="247.75"/>
    <n v="380.5"/>
    <n v="223.015625"/>
    <n v="244.95"/>
    <n v="300.296875"/>
    <n v="263.8"/>
    <n v="384.5"/>
    <n v="475"/>
    <n v="391.75"/>
    <n v="346.88"/>
    <n v="670.23920104662125"/>
    <n v="893.48217070964279"/>
    <n v="303.43218750000005"/>
    <n v="289.23023863636809"/>
    <n v="280.6197749506"/>
    <n v="967.79864000000009"/>
    <n v="559.07410182207946"/>
  </r>
  <r>
    <x v="166"/>
    <n v="251.25"/>
    <n v="386.25"/>
    <n v="227.0625"/>
    <n v="249.09"/>
    <n v="304.75"/>
    <n v="268.89999999999998"/>
    <n v="390.25"/>
    <n v="481.6"/>
    <n v="397.75"/>
    <n v="354.06"/>
    <n v="682.28098995682092"/>
    <n v="909.14279959479973"/>
    <n v="308.73947916666668"/>
    <n v="294.7650425121281"/>
    <n v="286.02021759080003"/>
    <n v="985.40868000000012"/>
    <n v="568.7909292604503"/>
  </r>
  <r>
    <x v="167"/>
    <n v="255"/>
    <n v="392.25"/>
    <n v="231.1875"/>
    <n v="253.28"/>
    <n v="309.234375"/>
    <n v="274.2"/>
    <n v="395.75"/>
    <n v="488.4"/>
    <n v="404"/>
    <n v="361.56"/>
    <n v="694.45866785619432"/>
    <n v="924.97584700678772"/>
    <n v="314.04677083333326"/>
    <n v="300.374920434128"/>
    <n v="291.47872952659998"/>
    <n v="1003.0187199999999"/>
    <n v="578.50775669882091"/>
  </r>
  <r>
    <x v="168"/>
    <n v="258.5"/>
    <n v="398.25"/>
    <n v="235.359375"/>
    <n v="257.52"/>
    <n v="313.765625"/>
    <n v="279.5"/>
    <n v="401.5"/>
    <n v="495"/>
    <n v="410.25"/>
    <n v="368.69"/>
    <n v="706.77275651019875"/>
    <n v="940.98196561073689"/>
    <n v="319.35406249999994"/>
    <n v="306.06049753036791"/>
    <n v="296.99531066059996"/>
    <n v="1020.6287599999999"/>
    <n v="588.22458413719175"/>
  </r>
  <r>
    <x v="169"/>
    <n v="262.25"/>
    <n v="404.5"/>
    <n v="239.59375"/>
    <n v="261.83"/>
    <n v="318.328125"/>
    <n v="284.89999999999998"/>
    <n v="407"/>
    <n v="501.8"/>
    <n v="416.75"/>
    <n v="376.28"/>
    <n v="719.2238324849435"/>
    <n v="957.16187471656929"/>
    <n v="324.66135416666663"/>
    <n v="311.82240132999999"/>
    <n v="302.59899583539999"/>
    <n v="1038.2388000000001"/>
    <n v="597.9414115755626"/>
  </r>
  <r>
    <x v="170"/>
    <n v="266"/>
    <n v="410.75"/>
    <n v="243.875"/>
    <n v="266.2"/>
    <n v="322.921875"/>
    <n v="290.39999999999998"/>
    <n v="412.75"/>
    <n v="508.6"/>
    <n v="423.25"/>
    <n v="383.69"/>
    <n v="731.81253055494062"/>
    <n v="973.51636429477139"/>
    <n v="329.96864583333326"/>
    <n v="317.66126176332796"/>
    <n v="308.28978485619996"/>
    <n v="1057.6559600000001"/>
    <n v="607.65823901393344"/>
  </r>
  <r>
    <x v="171"/>
    <n v="269.75"/>
    <n v="417"/>
    <n v="248.234375"/>
    <n v="270.64"/>
    <n v="327.546875"/>
    <n v="296"/>
    <n v="418.75"/>
    <n v="515.20000000000005"/>
    <n v="429.75"/>
    <n v="391.56"/>
    <n v="744.53954699733106"/>
    <n v="990.04629886055659"/>
    <n v="335.27593749999994"/>
    <n v="323.577711161808"/>
    <n v="314.06767772299997"/>
    <n v="1077.07312"/>
    <n v="617.37506645230428"/>
  </r>
  <r>
    <x v="172"/>
    <n v="273.25"/>
    <n v="423.5"/>
    <n v="252.625"/>
    <n v="275.14"/>
    <n v="332.203125"/>
    <n v="301.7"/>
    <n v="424.5"/>
    <n v="522"/>
    <n v="436.25"/>
    <n v="399.59"/>
    <n v="757.40564275742429"/>
    <n v="1006.7526212088529"/>
    <n v="340.58322916666663"/>
    <n v="329.57238425804798"/>
    <n v="319.87460533499996"/>
    <n v="1096.49028"/>
    <n v="627.09189389067512"/>
  </r>
  <r>
    <x v="173"/>
    <n v="277"/>
    <n v="429.75"/>
    <n v="257.078125"/>
    <n v="279.72000000000003"/>
    <n v="336.90625"/>
    <n v="307.39999999999998"/>
    <n v="430.25"/>
    <n v="528.6"/>
    <n v="443"/>
    <n v="407.31"/>
    <n v="770.41164646980758"/>
    <n v="1023.6363559822574"/>
    <n v="345.89052083333331"/>
    <n v="335.64591818580794"/>
    <n v="325.7976714408"/>
    <n v="1115.90744"/>
    <n v="637.11755561147447"/>
  </r>
  <r>
    <x v="174"/>
    <n v="280.75"/>
    <n v="436.25"/>
    <n v="261.578125"/>
    <n v="284.33999999999997"/>
    <n v="341.640625"/>
    <n v="313.3"/>
    <n v="436.25"/>
    <n v="535.4"/>
    <n v="449.5"/>
    <n v="415.53"/>
    <n v="783.55845731953252"/>
    <n v="1040.6986130547323"/>
    <n v="351.19781249999994"/>
    <n v="341.79895247999991"/>
    <n v="331.77880684219997"/>
    <n v="1135.3245999999999"/>
    <n v="647.742719174635"/>
  </r>
  <r>
    <x v="175"/>
    <n v="284.5"/>
    <n v="442.75"/>
    <n v="266.140625"/>
    <n v="289.05"/>
    <n v="346.40625"/>
    <n v="319.2"/>
    <n v="442"/>
    <n v="542.4"/>
    <n v="456.25"/>
    <n v="423.53"/>
    <n v="796.84704772659688"/>
    <n v="1057.9405907121577"/>
    <n v="356.91678160919537"/>
    <n v="348.03212907668797"/>
    <n v="337.84704618699999"/>
    <n v="1154.7417600000001"/>
    <n v="658.36788273779553"/>
  </r>
  <r>
    <x v="176"/>
    <n v="288.25"/>
    <n v="449"/>
    <n v="270.734375"/>
    <n v="293.83"/>
    <n v="351.203125"/>
    <n v="325.2"/>
    <n v="448"/>
    <n v="549.4"/>
    <n v="463"/>
    <n v="432.06"/>
    <n v="810.27846583730093"/>
    <n v="1075.3635786111299"/>
    <n v="362.81218390804594"/>
    <n v="354.34609231308798"/>
    <n v="344.0023893778"/>
    <n v="1174.1589200000001"/>
    <n v="668.99304630095617"/>
  </r>
  <r>
    <x v="177"/>
    <n v="292"/>
    <n v="455.5"/>
    <n v="275.390625"/>
    <n v="298.67"/>
    <n v="356.03125"/>
    <n v="331.3"/>
    <n v="454"/>
    <n v="556.4"/>
    <n v="469.75"/>
    <n v="440.69"/>
    <n v="823.85383780527422"/>
    <n v="1092.968960496624"/>
    <n v="368.70758620689651"/>
    <n v="360.74148892756801"/>
    <n v="350.21580186420005"/>
    <n v="1193.57608"/>
    <n v="679.61820986411669"/>
  </r>
  <r>
    <x v="178"/>
    <n v="295.75"/>
    <n v="462"/>
    <n v="280.09375"/>
    <n v="303.58999999999997"/>
    <n v="360.90625"/>
    <n v="337.4"/>
    <n v="460.25"/>
    <n v="563.6"/>
    <n v="476.5"/>
    <n v="449.19"/>
    <n v="837.57436984501942"/>
    <n v="1110.7582166593036"/>
    <n v="374.60298850574708"/>
    <n v="367.21896805964803"/>
    <n v="356.54535294179999"/>
    <n v="1212.99324"/>
    <n v="690.24337342727733"/>
  </r>
  <r>
    <x v="179"/>
    <n v="299.5"/>
    <n v="468.25"/>
    <n v="284.84375"/>
    <n v="308.58"/>
    <n v="365.8125"/>
    <n v="343.7"/>
    <n v="466.25"/>
    <n v="571.20000000000005"/>
    <n v="483.5"/>
    <n v="458.25"/>
    <n v="851.44135003981546"/>
    <n v="1128.7329261121388"/>
    <n v="380.49839080459765"/>
    <n v="373.77918125000002"/>
    <n v="362.93297321759997"/>
    <n v="1232.4104"/>
    <n v="700.86853699043786"/>
  </r>
  <r>
    <x v="180"/>
    <n v="303.5"/>
    <n v="475"/>
    <n v="289.640625"/>
    <n v="313.66000000000003"/>
    <n v="370.734375"/>
    <n v="350.1"/>
    <n v="472.5"/>
    <n v="578.79999999999995"/>
    <n v="490.5"/>
    <n v="467"/>
    <n v="865.45614988555224"/>
    <n v="1146.8947684659611"/>
    <n v="386.39379310344827"/>
    <n v="380.42278244044797"/>
    <n v="369.4076975342"/>
    <n v="1254.3750199999999"/>
    <n v="711.4937005535985"/>
  </r>
  <r>
    <x v="181"/>
    <n v="307.25"/>
    <n v="481.5"/>
    <n v="294.46875"/>
    <n v="318.8"/>
    <n v="375.703125"/>
    <n v="356.7"/>
    <n v="478.5"/>
    <n v="586.6"/>
    <n v="497.5"/>
    <n v="476.41"/>
    <n v="879.62022555311455"/>
    <n v="1165.2455254830145"/>
    <n v="392.28919540229884"/>
    <n v="387.15042797396802"/>
    <n v="375.940491049"/>
    <n v="1276.3396399999999"/>
    <n v="722.11886411675903"/>
  </r>
  <r>
    <x v="182"/>
    <n v="311.25"/>
    <n v="488.25"/>
    <n v="299.359375"/>
    <n v="324.02999999999997"/>
    <n v="380.703125"/>
    <n v="363.4"/>
    <n v="484.75"/>
    <n v="594.6"/>
    <n v="504.75"/>
    <n v="485.94"/>
    <n v="886.75872026964566"/>
    <n v="1183.7870822877264"/>
    <n v="395.23689655172404"/>
    <n v="390.54597313312496"/>
    <n v="379.2504397294"/>
    <n v="1287.3219499999998"/>
    <n v="727.43144589833923"/>
  </r>
  <r>
    <x v="183"/>
    <n v="315.25"/>
    <n v="495"/>
    <n v="304.28125"/>
    <n v="329.34"/>
    <n v="385.734375"/>
    <n v="370.1"/>
    <n v="491"/>
    <n v="602.79999999999995"/>
    <n v="512.25"/>
    <n v="495.22"/>
    <n v="901.14962750196923"/>
    <n v="1202.5214282121337"/>
    <n v="401.13229885057461"/>
    <n v="397.40092107685297"/>
    <n v="385.92840648319998"/>
    <n v="1309.2865699999998"/>
    <n v="738.05660946149976"/>
  </r>
  <r>
    <x v="184"/>
    <n v="319.25"/>
    <n v="501.75"/>
    <n v="309.25"/>
    <n v="334.73"/>
    <n v="390.796875"/>
    <n v="377.1"/>
    <n v="497.5"/>
    <n v="611"/>
    <n v="519.5"/>
    <n v="505.09"/>
    <n v="915.69382694621606"/>
    <n v="1221.4506572547241"/>
    <n v="407.3065822784809"/>
    <n v="404.34156472613296"/>
    <n v="392.693477083"/>
    <n v="1331.2511899999997"/>
    <n v="749.84862930616214"/>
  </r>
  <r>
    <x v="185"/>
    <n v="323.25"/>
    <n v="508.75"/>
    <n v="314.25"/>
    <n v="340.2"/>
    <n v="395.90625"/>
    <n v="384.1"/>
    <n v="503.75"/>
    <n v="619.20000000000005"/>
    <n v="527"/>
    <n v="514.63"/>
    <n v="930.3930765482761"/>
    <n v="1240.5769681299937"/>
    <n v="413.75974683544297"/>
    <n v="411.36856882797292"/>
    <n v="399.54565162620003"/>
    <n v="1353.2158099999997"/>
    <n v="761.76313682678312"/>
  </r>
  <r>
    <x v="186"/>
    <n v="327.5"/>
    <n v="515.75"/>
    <n v="319.296875"/>
    <n v="345.78"/>
    <n v="401.03125"/>
    <n v="391.3"/>
    <n v="510.25"/>
    <n v="627.6"/>
    <n v="534.5"/>
    <n v="524.78"/>
    <n v="945.24922059752816"/>
    <n v="1259.902663885139"/>
    <n v="420.21291139240498"/>
    <n v="418.48260053053303"/>
    <n v="406.45589546500003"/>
    <n v="1375.1804299999997"/>
    <n v="773.67764434740423"/>
  </r>
  <r>
    <x v="187"/>
    <n v="331.5"/>
    <n v="522.75"/>
    <n v="324.390625"/>
    <n v="351.44"/>
    <n v="406.203125"/>
    <n v="398.5"/>
    <n v="516.75"/>
    <n v="635.79999999999995"/>
    <n v="542.25"/>
    <n v="535.19000000000005"/>
    <n v="960.26418908793676"/>
    <n v="1279.4301510619609"/>
    <n v="426.66607594936704"/>
    <n v="425.68432938312503"/>
    <n v="413.48227779759998"/>
    <n v="1397.1450499999996"/>
    <n v="785.59215186802521"/>
  </r>
  <r>
    <x v="188"/>
    <n v="335.5"/>
    <n v="530"/>
    <n v="329.515625"/>
    <n v="357.17"/>
    <n v="411.390625"/>
    <n v="406"/>
    <n v="523.25"/>
    <n v="644"/>
    <n v="549.75"/>
    <n v="545.19000000000005"/>
    <n v="975.43999666617526"/>
    <n v="1299.1619383785178"/>
    <n v="433.11924050632911"/>
    <n v="432.97442733621295"/>
    <n v="420.59576407359998"/>
    <n v="1419.1096699999996"/>
    <n v="797.50665938864631"/>
  </r>
  <r>
    <x v="189"/>
    <n v="339.75"/>
    <n v="537"/>
    <n v="334.671875"/>
    <n v="363.02"/>
    <n v="416.625"/>
    <n v="413.5"/>
    <n v="529.75"/>
    <n v="652.20000000000005"/>
    <n v="557.5"/>
    <n v="555.91"/>
    <n v="990.7787411472608"/>
    <n v="1319.1006349078232"/>
    <n v="439.57240506329111"/>
    <n v="440.35356874141303"/>
    <n v="427.76731964519996"/>
    <n v="1441.0742899999996"/>
    <n v="809.42116690926741"/>
  </r>
  <r>
    <x v="190"/>
    <n v="343.75"/>
    <n v="544.25"/>
    <n v="339.859375"/>
    <n v="368.95"/>
    <n v="421.875"/>
    <n v="421.2"/>
    <n v="536.25"/>
    <n v="660.2"/>
    <n v="565.25"/>
    <n v="566.30999999999995"/>
    <n v="1006.2826015744173"/>
    <n v="1339.2489477283616"/>
    <n v="446.02556962025312"/>
    <n v="447.82243035149304"/>
    <n v="435.05501371060001"/>
    <n v="1464.3215599999996"/>
    <n v="821.3356744298884"/>
  </r>
  <r>
    <x v="191"/>
    <n v="347.5"/>
    <n v="551.25"/>
    <n v="345.09375"/>
    <n v="374.98"/>
    <n v="427.171875"/>
    <n v="428.9"/>
    <n v="542.75"/>
    <n v="668.4"/>
    <n v="573"/>
    <n v="577.41"/>
    <n v="1021.9538358018292"/>
    <n v="1359.6096790215772"/>
    <n v="452.47873417721519"/>
    <n v="455.38169132037302"/>
    <n v="442.42981171939999"/>
    <n v="1488.8514799999998"/>
    <n v="833.2501819505095"/>
  </r>
  <r>
    <x v="192"/>
    <n v="351.5"/>
    <n v="558.5"/>
    <n v="350.359375"/>
    <n v="381.13"/>
    <n v="432.484375"/>
    <n v="436.8"/>
    <n v="549.5"/>
    <n v="676.4"/>
    <n v="580.75"/>
    <n v="588.72"/>
    <n v="1037.794777577428"/>
    <n v="1380.1857225910394"/>
    <n v="459.24767123287671"/>
    <n v="463.03203320312497"/>
    <n v="449.89171367160003"/>
    <n v="1513.3813999999998"/>
    <n v="845.16468947113049"/>
  </r>
  <r>
    <x v="193"/>
    <n v="355.5"/>
    <n v="565.75"/>
    <n v="355.65625"/>
    <n v="387.38"/>
    <n v="437.828125"/>
    <n v="444.9"/>
    <n v="556"/>
    <n v="684.4"/>
    <n v="588.5"/>
    <n v="599.63"/>
    <n v="1053.8078331033892"/>
    <n v="1400.9800597773549"/>
    <n v="466.22712328767125"/>
    <n v="470.77413995597306"/>
    <n v="457.41168482199998"/>
    <n v="1537.9113199999999"/>
    <n v="857.07919699175159"/>
  </r>
  <r>
    <x v="194"/>
    <n v="359.5"/>
    <n v="572.75"/>
    <n v="361"/>
    <n v="393.72"/>
    <n v="443.203125"/>
    <n v="453.1"/>
    <n v="562.75"/>
    <n v="692.4"/>
    <n v="596.5"/>
    <n v="611.28"/>
    <n v="1069.9954770499339"/>
    <n v="1421.9957547426909"/>
    <n v="473.20657534246578"/>
    <n v="478.60869793629308"/>
    <n v="465.07682930880003"/>
    <n v="1562.4412399999999"/>
    <n v="869.64646407591511"/>
  </r>
  <r>
    <x v="195"/>
    <n v="363.5"/>
    <n v="580"/>
    <n v="366.359375"/>
    <n v="400.17"/>
    <n v="448.609375"/>
    <n v="461.4"/>
    <n v="569.25"/>
    <n v="700.4"/>
    <n v="604.25"/>
    <n v="623.16"/>
    <n v="1086.3602480008199"/>
    <n v="1443.235949098882"/>
    <n v="480.18602739726032"/>
    <n v="486.53639590261298"/>
    <n v="472.80004289639999"/>
    <n v="1586.9711600000001"/>
    <n v="882.64890420244024"/>
  </r>
  <r>
    <x v="196"/>
    <n v="367.25"/>
    <n v="587.25"/>
    <n v="371.75"/>
    <n v="406.75"/>
    <n v="454.03125"/>
    <n v="469.8"/>
    <n v="576"/>
    <n v="708.6"/>
    <n v="612.25"/>
    <n v="634.59"/>
    <n v="1102.9047433041467"/>
    <n v="1464.7038558507718"/>
    <n v="487.16547945205485"/>
    <n v="494.55792501461303"/>
    <n v="480.6103605248"/>
    <n v="1611.50108"/>
    <n v="895.65134432896525"/>
  </r>
  <r>
    <x v="197"/>
    <n v="371.5"/>
    <n v="594.5"/>
    <n v="377.171875"/>
    <n v="413.42"/>
    <n v="459.46875"/>
    <n v="478.3"/>
    <n v="582.75"/>
    <n v="716.8"/>
    <n v="620.25"/>
    <n v="646.84"/>
    <n v="1119.6316133062476"/>
    <n v="1486.4027526288949"/>
    <n v="494.14493150684939"/>
    <n v="502.67397883312509"/>
    <n v="488.53681664699997"/>
    <n v="1636.0310000000002"/>
    <n v="908.65378445549038"/>
  </r>
  <r>
    <x v="198"/>
    <n v="375.5"/>
    <n v="601.75"/>
    <n v="382.640625"/>
    <n v="420.23"/>
    <n v="464.953125"/>
    <n v="487.1"/>
    <n v="589.5"/>
    <n v="725"/>
    <n v="628.25"/>
    <n v="658.56"/>
    <n v="1136.5435549425622"/>
    <n v="1508.3359741830018"/>
    <n v="501.12438356164387"/>
    <n v="510.88525332013302"/>
    <n v="496.52134206480002"/>
    <n v="1660.5609200000001"/>
    <n v="921.65622458201551"/>
  </r>
  <r>
    <x v="199"/>
    <n v="379.5"/>
    <n v="609"/>
    <n v="388.109375"/>
    <n v="427.16"/>
    <n v="470.4375"/>
    <n v="496"/>
    <n v="596.25"/>
    <n v="733.2"/>
    <n v="636.25"/>
    <n v="671.09"/>
    <n v="1153.6433046610657"/>
    <n v="1530.5069041075619"/>
    <n v="508.32428571428579"/>
    <n v="519.19244683877309"/>
    <n v="504.62200607379998"/>
    <n v="1685.0908400000003"/>
    <n v="934.65866470854053"/>
  </r>
  <r>
    <x v="200"/>
    <n v="383.75"/>
    <n v="616.25"/>
    <n v="393.625"/>
    <n v="434.2"/>
    <n v="475.953125"/>
    <n v="505.2"/>
    <n v="603.25"/>
    <n v="741.6"/>
    <n v="644.5"/>
    <n v="683.81"/>
    <n v="1170.9336306527582"/>
    <n v="1552.9189657722186"/>
    <n v="516.03857142857146"/>
    <n v="527.59626015333299"/>
    <n v="512.83880857660006"/>
    <n v="1710.7793950000005"/>
    <n v="947.66110483506566"/>
  </r>
  <r>
    <x v="201"/>
    <n v="388"/>
    <n v="623.75"/>
    <n v="399.171875"/>
    <n v="441.38"/>
    <n v="481.5"/>
    <n v="514.4"/>
    <n v="610"/>
    <n v="750.2"/>
    <n v="652.5"/>
    <n v="696.06"/>
    <n v="1188.4173243633782"/>
    <n v="1575.5756124264801"/>
    <n v="523.75285714285724"/>
    <n v="536.09739642925297"/>
    <n v="521.11368037499994"/>
    <n v="1737.6265850000004"/>
    <n v="960.66354496159079"/>
  </r>
  <r>
    <x v="202"/>
    <n v="392.25"/>
    <n v="631.25"/>
    <n v="404.734375"/>
    <n v="448.67"/>
    <n v="487.0625"/>
    <n v="523.79999999999995"/>
    <n v="617"/>
    <n v="758.8"/>
    <n v="660.75"/>
    <n v="709.13"/>
    <n v="1206.0971912593641"/>
    <n v="1598.4803164506727"/>
    <n v="531.4671428571429"/>
    <n v="544.69656123312495"/>
    <n v="529.50469066719995"/>
    <n v="1764.4737750000004"/>
    <n v="973.6659850881158"/>
  </r>
  <r>
    <x v="203"/>
    <n v="396.5"/>
    <n v="638.75"/>
    <n v="410.328125"/>
    <n v="456.11"/>
    <n v="492.65625"/>
    <n v="533.4"/>
    <n v="623.75"/>
    <n v="767.6"/>
    <n v="669"/>
    <n v="721.75"/>
    <n v="1215.0115677480158"/>
    <n v="1621.6365577216363"/>
    <n v="535.32428571428568"/>
    <n v="549.03312547916789"/>
    <n v="533.74374778499998"/>
    <n v="1777.8973700000001"/>
    <n v="980.16720515137831"/>
  </r>
  <r>
    <x v="204"/>
    <n v="401"/>
    <n v="646.25"/>
    <n v="415.9375"/>
    <n v="463.69"/>
    <n v="498.265625"/>
    <n v="543.20000000000005"/>
    <n v="630.75"/>
    <n v="776.4"/>
    <n v="677"/>
    <n v="735.47"/>
    <n v="1232.9909605246364"/>
    <n v="1645.0478110649269"/>
    <n v="543.03857142857134"/>
    <n v="557.78066126484782"/>
    <n v="542.25089666840006"/>
    <n v="1804.7445600000003"/>
    <n v="993.16964527790333"/>
  </r>
  <r>
    <x v="205"/>
    <n v="405.25"/>
    <n v="654"/>
    <n v="421.578125"/>
    <n v="471.39"/>
    <n v="503.890625"/>
    <n v="553.1"/>
    <n v="637.75"/>
    <n v="785.2"/>
    <n v="685.25"/>
    <n v="749.47"/>
    <n v="1251.1735338644687"/>
    <n v="1668.7175327612636"/>
    <n v="550.75285714285712"/>
    <n v="566.62799999999993"/>
    <n v="550.9032187908"/>
    <n v="1831.5917500000003"/>
    <n v="1006.1950675345811"/>
  </r>
  <r>
    <x v="206"/>
    <n v="409.75"/>
    <n v="661.75"/>
    <n v="427.234375"/>
    <n v="479.27"/>
    <n v="509.5625"/>
    <n v="563.20000000000005"/>
    <n v="645"/>
    <n v="794.2"/>
    <n v="693.5"/>
    <n v="762.94"/>
    <n v="1269.5620582095298"/>
    <n v="1692.649146076981"/>
    <n v="558.46714285714268"/>
    <n v="575.57585565524766"/>
    <n v="559.61361011140002"/>
    <n v="1858.4389399999998"/>
    <n v="1019.8541399511796"/>
  </r>
  <r>
    <x v="207"/>
    <n v="414.25"/>
    <n v="669.5"/>
    <n v="432.921875"/>
    <n v="487.28"/>
    <n v="515.25"/>
    <n v="573.5"/>
    <n v="652"/>
    <n v="803"/>
    <n v="701.5"/>
    <n v="777.34"/>
    <n v="1288.1592665313935"/>
    <n v="1716.8460257862557"/>
    <n v="566.18142857142857"/>
    <n v="584.62494460236792"/>
    <n v="568.4401400232"/>
    <n v="1885.2861300000004"/>
    <n v="1033.5132123677788"/>
  </r>
  <r>
    <x v="208"/>
    <n v="418.75"/>
    <n v="677.25"/>
    <n v="438.625"/>
    <n v="495.45"/>
    <n v="520.96875"/>
    <n v="584"/>
    <n v="659.25"/>
    <n v="812"/>
    <n v="709.75"/>
    <n v="791.38"/>
    <n v="1306.9678405161744"/>
    <n v="1741.3114816551258"/>
    <n v="573.89571428571412"/>
    <n v="593.77598561428772"/>
    <n v="577.38280852619994"/>
    <n v="1912.1333199999999"/>
    <n v="1047.1722847843773"/>
  </r>
  <r>
    <x v="209"/>
    <n v="423.25"/>
    <n v="685.25"/>
    <n v="444.359375"/>
    <n v="503.78"/>
    <n v="526.71875"/>
    <n v="594.6"/>
    <n v="666.5"/>
    <n v="821"/>
    <n v="717.75"/>
    <n v="806.28"/>
    <n v="1325.9903958230141"/>
    <n v="1766.0487408522165"/>
    <n v="581.6099999999999"/>
    <n v="603.02969986508799"/>
    <n v="586.41258087519998"/>
    <n v="1938.9805100000005"/>
    <n v="1060.8313572009765"/>
  </r>
  <r>
    <x v="210"/>
    <n v="427.75"/>
    <n v="693"/>
    <n v="450.109375"/>
    <n v="512.28"/>
    <n v="532.484375"/>
    <n v="605.4"/>
    <n v="673.75"/>
    <n v="830"/>
    <n v="725.75"/>
    <n v="821.41"/>
    <n v="1345.2294663923867"/>
    <n v="1791.0609292556178"/>
    <n v="589.32428571428545"/>
    <n v="612.38681092999991"/>
    <n v="595.52945716759996"/>
    <n v="1965.8277"/>
    <n v="1074.490429617575"/>
  </r>
  <r>
    <x v="211"/>
    <n v="432"/>
    <n v="700.75"/>
    <n v="455.875"/>
    <n v="520.95000000000005"/>
    <n v="538.296875"/>
    <n v="616.4"/>
    <n v="681"/>
    <n v="839"/>
    <n v="733.75"/>
    <n v="836"/>
    <n v="1364.6874877698083"/>
    <n v="1816.3510516227407"/>
    <n v="597.03857142857134"/>
    <n v="621.84804478540786"/>
    <n v="604.76247205119989"/>
    <n v="1994.1029400000004"/>
    <n v="1088.1495020341742"/>
  </r>
  <r>
    <x v="212"/>
    <n v="436.5"/>
    <n v="708.5"/>
    <n v="461.65625"/>
    <n v="529.79999999999995"/>
    <n v="544.140625"/>
    <n v="627.6"/>
    <n v="688.5"/>
    <n v="848"/>
    <n v="741.75"/>
    <n v="851.59"/>
    <n v="1384.3667794185378"/>
    <n v="1841.9219705885309"/>
    <n v="604.7528571428569"/>
    <n v="631.41412980884775"/>
    <n v="614.11162542859995"/>
    <n v="2022.3781799999997"/>
    <n v="1101.8085744507728"/>
  </r>
  <r>
    <x v="213"/>
    <n v="440.75"/>
    <n v="716"/>
    <n v="467.453125"/>
    <n v="538.83000000000004"/>
    <n v="550.015625"/>
    <n v="638.9"/>
    <n v="696"/>
    <n v="857"/>
    <n v="749.75"/>
    <n v="866.53"/>
    <n v="1404.2695259898223"/>
    <n v="1867.7763844588596"/>
    <n v="612.92038961038952"/>
    <n v="641.08579677900798"/>
    <n v="623.54788274939995"/>
    <n v="2050.6534200000001"/>
    <n v="1115.467646867372"/>
  </r>
  <r>
    <x v="214"/>
    <n v="445"/>
    <n v="723.75"/>
    <n v="473.28125"/>
    <n v="548.05999999999995"/>
    <n v="555.921875"/>
    <n v="650.5"/>
    <n v="703.5"/>
    <n v="866.2"/>
    <n v="757.75"/>
    <n v="882.5"/>
    <n v="1424.3977575204603"/>
    <n v="1893.9168037655386"/>
    <n v="621.54116883116853"/>
    <n v="650.86377887572769"/>
    <n v="633.10027856399995"/>
    <n v="2078.9286599999996"/>
    <n v="1129.1267192839705"/>
  </r>
  <r>
    <x v="215"/>
    <n v="449.25"/>
    <n v="731.25"/>
    <n v="479.125"/>
    <n v="557.47"/>
    <n v="561.859375"/>
    <n v="662.3"/>
    <n v="711.25"/>
    <n v="875.2"/>
    <n v="765.75"/>
    <n v="898.72"/>
    <n v="1444.7533285269585"/>
    <n v="1920.3455265464618"/>
    <n v="630.161948051948"/>
    <n v="660.74881168000002"/>
    <n v="642.73977832200001"/>
    <n v="2107.2039"/>
    <n v="1142.7857917005697"/>
  </r>
  <r>
    <x v="216"/>
    <n v="453.25"/>
    <n v="738.75"/>
    <n v="484.984375"/>
    <n v="567.09"/>
    <n v="567.84375"/>
    <n v="674.4"/>
    <n v="719"/>
    <n v="884.4"/>
    <n v="773.75"/>
    <n v="914.28"/>
    <n v="1465.3378959662123"/>
    <n v="1947.0646123178551"/>
    <n v="638.78272727272702"/>
    <n v="670.7416331739679"/>
    <n v="652.49541667120002"/>
    <n v="2136.5550199999993"/>
    <n v="1156.4448641171684"/>
  </r>
  <r>
    <x v="217"/>
    <n v="457.25"/>
    <n v="746"/>
    <n v="490.84375"/>
    <n v="576.91999999999996"/>
    <n v="573.859375"/>
    <n v="686.6"/>
    <n v="727"/>
    <n v="893.4"/>
    <n v="782"/>
    <n v="931"/>
    <n v="1486.15289602955"/>
    <n v="1974.0758547019127"/>
    <n v="647.40350649350648"/>
    <n v="680.84298374092816"/>
    <n v="662.36719351420004"/>
    <n v="2165.9061400000001"/>
    <n v="1170.1039365337674"/>
  </r>
  <r>
    <x v="218"/>
    <n v="461.25"/>
    <n v="753.5"/>
    <n v="496.734375"/>
    <n v="586.95000000000005"/>
    <n v="579.921875"/>
    <n v="699"/>
    <n v="734.75"/>
    <n v="902.6"/>
    <n v="790.25"/>
    <n v="948.31"/>
    <n v="1507.1995197385156"/>
    <n v="2001.3807526737496"/>
    <n v="656.0242857142855"/>
    <n v="691.05360616532766"/>
    <n v="672.3260743006"/>
    <n v="2195.2572599999994"/>
    <n v="1185.4283105134473"/>
  </r>
  <r>
    <x v="219"/>
    <n v="465.25"/>
    <n v="761"/>
    <n v="502.625"/>
    <n v="597.22"/>
    <n v="586.015625"/>
    <n v="711.6"/>
    <n v="742.75"/>
    <n v="911.8"/>
    <n v="798.5"/>
    <n v="964.94"/>
    <n v="1528.4786873119479"/>
    <n v="2028.9804803930724"/>
    <n v="664.64506493506485"/>
    <n v="701.37424563276795"/>
    <n v="682.40109367819991"/>
    <n v="2224.6083800000001"/>
    <n v="1201.3226870415651"/>
  </r>
  <r>
    <x v="220"/>
    <n v="469.25"/>
    <n v="768.25"/>
    <n v="508.546875"/>
    <n v="607.70000000000005"/>
    <n v="592.15625"/>
    <n v="724.4"/>
    <n v="751"/>
    <n v="921"/>
    <n v="807"/>
    <n v="982.59"/>
    <n v="1549.9910212699199"/>
    <n v="2056.8758555817835"/>
    <n v="673.26584415584398"/>
    <n v="711.8056497299998"/>
    <n v="692.59225154959995"/>
    <n v="2253.9594999999995"/>
    <n v="1217.2170635696821"/>
  </r>
  <r>
    <x v="221"/>
    <n v="473"/>
    <n v="775.75"/>
    <n v="514.46875"/>
    <n v="618.39"/>
    <n v="598.34375"/>
    <n v="737.5"/>
    <n v="759"/>
    <n v="930"/>
    <n v="815.75"/>
    <n v="999.69"/>
    <n v="1571.7368182417861"/>
    <n v="2085.0673064116081"/>
    <n v="681.88662337662333"/>
    <n v="722.34856844492811"/>
    <n v="702.89954801220006"/>
    <n v="2283.3106199999997"/>
    <n v="1233.1114400977999"/>
  </r>
  <r>
    <x v="222"/>
    <n v="477"/>
    <n v="783.25"/>
    <n v="520.40625"/>
    <n v="629.25"/>
    <n v="604.5625"/>
    <n v="750.7"/>
    <n v="767.25"/>
    <n v="939.2"/>
    <n v="824.25"/>
    <n v="1017.97"/>
    <n v="1593.7160194469313"/>
    <n v="2113.5548368640707"/>
    <n v="690.50740259740235"/>
    <n v="733.00375416660791"/>
    <n v="713.29394832079993"/>
    <n v="2312.6617399999991"/>
    <n v="1249.0058166259169"/>
  </r>
  <r>
    <x v="223"/>
    <n v="480.75"/>
    <n v="790.75"/>
    <n v="526.34375"/>
    <n v="640.28"/>
    <n v="610.84375"/>
    <n v="764.2"/>
    <n v="775.75"/>
    <n v="948.4"/>
    <n v="832.75"/>
    <n v="1036.5899999999999"/>
    <n v="1615.9281798106633"/>
    <n v="2142.3379905262414"/>
    <n v="699.12818181818182"/>
    <n v="743.77196168524813"/>
    <n v="723.80448722060009"/>
    <n v="2342.0128599999998"/>
    <n v="1264.9001931540347"/>
  </r>
  <r>
    <x v="224"/>
    <n v="484.5"/>
    <n v="798.5"/>
    <n v="532.3125"/>
    <n v="651.47"/>
    <n v="617.15625"/>
    <n v="777.8"/>
    <n v="784"/>
    <n v="957.4"/>
    <n v="841.25"/>
    <n v="1054.53"/>
    <n v="1638.3724356869368"/>
    <n v="2171.41581278064"/>
    <n v="707.74896103896083"/>
    <n v="754.65394819220796"/>
    <n v="734.43116471159999"/>
    <n v="2371.3639799999992"/>
    <n v="1280.7945696821516"/>
  </r>
  <r>
    <x v="225"/>
    <n v="488.25"/>
    <n v="806.25"/>
    <n v="538.28125"/>
    <n v="662.78"/>
    <n v="623.515625"/>
    <n v="791.7"/>
    <n v="792.5"/>
    <n v="966.6"/>
    <n v="849.75"/>
    <n v="1073.6600000000001"/>
    <n v="1649.6812068334602"/>
    <n v="2200.7868113542281"/>
    <n v="712.53257142857115"/>
    <n v="760.13784584517271"/>
    <n v="739.802572704"/>
    <n v="2386.0395399999989"/>
    <n v="1288.7417579462101"/>
  </r>
  <r>
    <x v="226"/>
    <n v="492"/>
    <n v="814.25"/>
    <n v="544.25"/>
    <n v="674.2"/>
    <n v="629.9375"/>
    <n v="805.8"/>
    <n v="801"/>
    <n v="975.6"/>
    <n v="857.75"/>
    <n v="1092"/>
    <n v="1672.4709876967925"/>
    <n v="2230.4489151860798"/>
    <n v="722.20495238095236"/>
    <n v="771.19192582093297"/>
    <n v="750.60345798439994"/>
    <n v="2416.0842149999994"/>
    <n v="1304.6361344743279"/>
  </r>
  <r>
    <x v="227"/>
    <n v="495.75"/>
    <n v="822.25"/>
    <n v="550.234375"/>
    <n v="685.73"/>
    <n v="636.40625"/>
    <n v="820.3"/>
    <n v="809.5"/>
    <n v="984.6"/>
    <n v="865.75"/>
    <n v="1111.6300000000001"/>
    <n v="1695.4886488674397"/>
    <n v="2260.3994315731966"/>
    <n v="731.87733333333313"/>
    <n v="782.36168826845278"/>
    <n v="761.49144720819993"/>
    <n v="2446.8224449999993"/>
    <n v="1320.5305110024449"/>
  </r>
  <r>
    <x v="228"/>
    <n v="499.5"/>
    <n v="830.25"/>
    <n v="556.234375"/>
    <n v="697.34"/>
    <n v="642.921875"/>
    <n v="835"/>
    <n v="818.25"/>
    <n v="993.6"/>
    <n v="873.75"/>
    <n v="1131.8399999999999"/>
    <n v="1718.7315865274509"/>
    <n v="2290.635001556816"/>
    <n v="741.54971428571423"/>
    <n v="793.64789878312502"/>
    <n v="772.52460957360006"/>
    <n v="2477.5606749999997"/>
    <n v="1336.4248875305627"/>
  </r>
  <r>
    <x v="229"/>
    <n v="503.25"/>
    <n v="838.25"/>
    <n v="562.234375"/>
    <n v="709.02"/>
    <n v="649.484375"/>
    <n v="850"/>
    <n v="826.75"/>
    <n v="1002.6"/>
    <n v="881.75"/>
    <n v="1151.3399999999999"/>
    <n v="1742.196614820994"/>
    <n v="2321.1515535071626"/>
    <n v="751.22209523809499"/>
    <n v="805.05132536149279"/>
    <n v="783.67391053020003"/>
    <n v="2508.2989049999996"/>
    <n v="1352.3192640586797"/>
  </r>
  <r>
    <x v="230"/>
    <n v="507"/>
    <n v="846.25"/>
    <n v="568.234375"/>
    <n v="720.75"/>
    <n v="656.109375"/>
    <n v="865.2"/>
    <n v="835.5"/>
    <n v="1011.6"/>
    <n v="889.75"/>
    <n v="1172.22"/>
    <n v="1765.8799252696695"/>
    <n v="2351.9442548669263"/>
    <n v="760.89447619047621"/>
    <n v="816.5727384012531"/>
    <n v="794.93934998060001"/>
    <n v="2539.0371350000005"/>
    <n v="1368.2136405867973"/>
  </r>
  <r>
    <x v="231"/>
    <n v="510.75"/>
    <n v="854.25"/>
    <n v="574.25"/>
    <n v="732.52"/>
    <n v="662.78125"/>
    <n v="880.6"/>
    <n v="844"/>
    <n v="1020.6"/>
    <n v="898"/>
    <n v="1192.31"/>
    <n v="1789.7770445642475"/>
    <n v="2383.0074620114792"/>
    <n v="770.56685714285697"/>
    <n v="828.21291070125278"/>
    <n v="806.29189337439993"/>
    <n v="2569.7753649999995"/>
    <n v="1386.3011635420821"/>
  </r>
  <r>
    <x v="232"/>
    <n v="514.5"/>
    <n v="862"/>
    <n v="580.265625"/>
    <n v="744.31"/>
    <n v="669.515625"/>
    <n v="896.3"/>
    <n v="852.75"/>
    <n v="1029.5999999999999"/>
    <n v="906.5"/>
    <n v="1213.8800000000001"/>
    <n v="1813.8827906916079"/>
    <n v="2414.3346681865778"/>
    <n v="780.23923809523819"/>
    <n v="839.97261746149297"/>
    <n v="817.78961000719994"/>
    <n v="2600.5135950000004"/>
    <n v="1404.4449210211412"/>
  </r>
  <r>
    <x v="233"/>
    <n v="518"/>
    <n v="870"/>
    <n v="586.28125"/>
    <n v="756.09"/>
    <n v="676.3125"/>
    <n v="912.2"/>
    <n v="861.25"/>
    <n v="1038.5999999999999"/>
    <n v="915.5"/>
    <n v="1235.78"/>
    <n v="1838.1912273609412"/>
    <n v="2445.9184494793917"/>
    <n v="789.91161904761896"/>
    <n v="851.85263628312475"/>
    <n v="829.40346513379995"/>
    <n v="2631.2518250000003"/>
    <n v="1422.5886785001994"/>
  </r>
  <r>
    <x v="234"/>
    <n v="521.75"/>
    <n v="877.75"/>
    <n v="592.3125"/>
    <n v="767.89"/>
    <n v="683.171875"/>
    <n v="928.5"/>
    <n v="869.75"/>
    <n v="1047.4000000000001"/>
    <n v="924.75"/>
    <n v="1256.94"/>
    <n v="1862.6956166954776"/>
    <n v="2477.7504087815978"/>
    <n v="799.58400000000017"/>
    <n v="863.8537471684532"/>
    <n v="841.13345885160004"/>
    <n v="2661.9900550000011"/>
    <n v="1440.7324359792583"/>
  </r>
  <r>
    <x v="235"/>
    <n v="525.25"/>
    <n v="885.75"/>
    <n v="598.34375"/>
    <n v="779.69"/>
    <n v="690.078125"/>
    <n v="945.1"/>
    <n v="878.25"/>
    <n v="1056.4000000000001"/>
    <n v="934.5"/>
    <n v="1279.53"/>
    <n v="1887.3883701457908"/>
    <n v="2509.8211177015801"/>
    <n v="809.25638095238094"/>
    <n v="875.97673252093273"/>
    <n v="852.97959106320002"/>
    <n v="2692.7282850000001"/>
    <n v="1458.8761934583167"/>
  </r>
  <r>
    <x v="236"/>
    <n v="529"/>
    <n v="893.5"/>
    <n v="604.359375"/>
    <n v="791.48"/>
    <n v="697.046875"/>
    <n v="961.9"/>
    <n v="886.75"/>
    <n v="1065.4000000000001"/>
    <n v="944.75"/>
    <n v="1301.3800000000001"/>
    <n v="1912.2609975914304"/>
    <n v="2542.1200563847419"/>
    <n v="818.92876190476204"/>
    <n v="888.22237714517303"/>
    <n v="864.94186186600007"/>
    <n v="2725.0151950000013"/>
    <n v="1477.0199509373756"/>
  </r>
  <r>
    <x v="237"/>
    <n v="532.5"/>
    <n v="901.25"/>
    <n v="610.390625"/>
    <n v="803.3"/>
    <n v="704.078125"/>
    <n v="979"/>
    <n v="895.25"/>
    <n v="1074.4000000000001"/>
    <n v="955.5"/>
    <n v="1324.69"/>
    <n v="1937.3040545904105"/>
    <n v="2574.6355511950519"/>
    <n v="828.6011428571428"/>
    <n v="900.59146824693278"/>
    <n v="877.04930590780009"/>
    <n v="2758.8507850000005"/>
    <n v="1495.1637084164338"/>
  </r>
  <r>
    <x v="238"/>
    <n v="536.25"/>
    <n v="909"/>
    <n v="616.4375"/>
    <n v="815.13"/>
    <n v="711.15625"/>
    <n v="996.4"/>
    <n v="903.75"/>
    <n v="1083.4000000000001"/>
    <n v="966.5"/>
    <n v="1348.34"/>
    <n v="1962.5070877372639"/>
    <n v="2607.354710216794"/>
    <n v="838.27352380952402"/>
    <n v="913.08479543312512"/>
    <n v="889.27288844340001"/>
    <n v="2792.6863750000011"/>
    <n v="1513.3074658954929"/>
  </r>
  <r>
    <x v="239"/>
    <n v="539.75"/>
    <n v="916.75"/>
    <n v="622.46875"/>
    <n v="826.97"/>
    <n v="718.28125"/>
    <n v="1014.2"/>
    <n v="912.25"/>
    <n v="1092.4000000000001"/>
    <n v="977.75"/>
    <n v="1371.16"/>
    <n v="1987.8585780925164"/>
    <n v="2640.2633565309065"/>
    <n v="847.94590476190479"/>
    <n v="925.70315071181278"/>
    <n v="901.58357482500003"/>
    <n v="2826.5219650000004"/>
    <n v="1531.4512233745511"/>
  </r>
  <r>
    <x v="240"/>
    <n v="543.5"/>
    <n v="924.5"/>
    <n v="628.5"/>
    <n v="838.86"/>
    <n v="725.453125"/>
    <n v="1032.3"/>
    <n v="920.75"/>
    <n v="1101.5999999999999"/>
    <n v="989.25"/>
    <n v="1395.53"/>
    <n v="2013.345882640717"/>
    <n v="2673.3459592245508"/>
    <n v="857.618285714286"/>
    <n v="938.44732849221305"/>
    <n v="914.06846919079999"/>
    <n v="2860.3575550000014"/>
    <n v="1549.5949808536102"/>
  </r>
  <r>
    <x v="241"/>
    <n v="547"/>
    <n v="932.25"/>
    <n v="634.53125"/>
    <n v="850.77"/>
    <n v="732.6875"/>
    <n v="1050.8"/>
    <n v="929.5"/>
    <n v="1110.5999999999999"/>
    <n v="1000.75"/>
    <n v="1419.03"/>
    <n v="2038.9551737414613"/>
    <n v="2706.5855620811931"/>
    <n v="868.28309210526322"/>
    <n v="951.31812558469289"/>
    <n v="926.64046730519999"/>
    <n v="2894.1931450000006"/>
    <n v="1567.7387383326684"/>
  </r>
  <r>
    <x v="242"/>
    <n v="550.75"/>
    <n v="940"/>
    <n v="640.5625"/>
    <n v="862.72"/>
    <n v="739.953125"/>
    <n v="1069.5999999999999"/>
    <n v="938.25"/>
    <n v="1119.5999999999999"/>
    <n v="1012.25"/>
    <n v="1444.09"/>
    <n v="2064.6713765288741"/>
    <n v="2739.9637099169936"/>
    <n v="879.37322368421087"/>
    <n v="964.31634120077331"/>
    <n v="939.35763875600003"/>
    <n v="2928.0287350000012"/>
    <n v="1585.8824958117275"/>
  </r>
  <r>
    <x v="243"/>
    <n v="554.25"/>
    <n v="947.75"/>
    <n v="646.59375"/>
    <n v="874.72"/>
    <n v="747.25"/>
    <n v="1088.8"/>
    <n v="947"/>
    <n v="1128.5999999999999"/>
    <n v="1023.75"/>
    <n v="1469.56"/>
    <n v="2090.4781042207696"/>
    <n v="2773.4603725075003"/>
    <n v="890.46335526315795"/>
    <n v="977.44277695312496"/>
    <n v="952.19094870059996"/>
    <n v="2961.8643250000005"/>
    <n v="1604.5871947449766"/>
  </r>
  <r>
    <x v="244"/>
    <n v="557.75"/>
    <n v="955.5"/>
    <n v="652.640625"/>
    <n v="886.78"/>
    <n v="754.609375"/>
    <n v="1108.4000000000001"/>
    <n v="955.75"/>
    <n v="1137.5999999999999"/>
    <n v="1035"/>
    <n v="1494.06"/>
    <n v="2116.3575912980136"/>
    <n v="2807.0538660650832"/>
    <n v="901.55348684210514"/>
    <n v="990.69823685557253"/>
    <n v="965.14039713900002"/>
    <n v="2995.6999149999997"/>
    <n v="1624.0058191653782"/>
  </r>
  <r>
    <x v="245"/>
    <n v="561.5"/>
    <n v="963.25"/>
    <n v="658.734375"/>
    <n v="898.88"/>
    <n v="762"/>
    <n v="1128.5999999999999"/>
    <n v="964.5"/>
    <n v="1146.5999999999999"/>
    <n v="1046"/>
    <n v="1520.25"/>
    <n v="2142.2906245101576"/>
    <n v="2840.7207722172529"/>
    <n v="912.64361842105268"/>
    <n v="1004.0835273230929"/>
    <n v="978.23501920600006"/>
    <n v="3029.5355050000003"/>
    <n v="1643.4244435857804"/>
  </r>
  <r>
    <x v="246"/>
    <n v="565"/>
    <n v="971"/>
    <n v="664.875"/>
    <n v="911.05"/>
    <n v="769.421875"/>
    <n v="1149.0999999999999"/>
    <n v="973.5"/>
    <n v="1155.5999999999999"/>
    <n v="1056.5"/>
    <n v="1546.75"/>
    <n v="2155.2708034340239"/>
    <n v="2874.4358544417005"/>
    <n v="918.18868421052628"/>
    <n v="1010.82511168"/>
    <n v="984.82588143199996"/>
    <n v="3046.4533000000001"/>
    <n v="1653.1337557959812"/>
  </r>
  <r>
    <x v="247"/>
    <n v="568.75"/>
    <n v="978.75"/>
    <n v="671.0625"/>
    <n v="923.3"/>
    <n v="776.875"/>
    <n v="1170"/>
    <n v="982.5"/>
    <n v="1164.5999999999999"/>
    <n v="1066.75"/>
    <n v="1572.34"/>
    <n v="2181.2447882972674"/>
    <n v="2908.1719719075809"/>
    <n v="929.27881578947392"/>
    <n v="1024.4066652757281"/>
    <n v="998.12374564400011"/>
    <n v="3089.809400000001"/>
    <n v="1672.5523802163834"/>
  </r>
  <r>
    <x v="248"/>
    <n v="572.25"/>
    <n v="986.75"/>
    <n v="677.34375"/>
    <n v="935.61"/>
    <n v="784.359375"/>
    <n v="1191.3"/>
    <n v="991.25"/>
    <n v="1173.5999999999999"/>
    <n v="1076.5"/>
    <n v="1599.56"/>
    <n v="2207.2174794751545"/>
    <n v="2941.8999906778163"/>
    <n v="940.368947368421"/>
    <n v="1038.1200759790079"/>
    <n v="1011.537748642"/>
    <n v="3133.1655000000001"/>
    <n v="1691.971004636785"/>
  </r>
  <r>
    <x v="249"/>
    <n v="575.75"/>
    <n v="994.5"/>
    <n v="683.71875"/>
    <n v="948"/>
    <n v="791.890625"/>
    <n v="1213.0999999999999"/>
    <n v="1000.25"/>
    <n v="1182.5999999999999"/>
    <n v="1085.5"/>
    <n v="1625.81"/>
    <n v="2233.1640209794546"/>
    <n v="2975.5886922236891"/>
    <n v="951.45907894736865"/>
    <n v="1051.9661586088482"/>
    <n v="1025.0678894519999"/>
    <n v="3176.5216000000009"/>
    <n v="1711.3896290571872"/>
  </r>
  <r>
    <x v="250"/>
    <n v="579.5"/>
    <n v="1002.5"/>
    <n v="690.21875"/>
    <n v="960.48"/>
    <n v="799.4375"/>
    <n v="1235.4000000000001"/>
    <n v="1009.25"/>
    <n v="1191.5999999999999"/>
    <n v="1094"/>
    <n v="1653.66"/>
    <n v="2259.0577706042641"/>
    <n v="3009.2046792032793"/>
    <n v="962.54921052631573"/>
    <n v="1065.9457303854078"/>
    <n v="1038.743203988"/>
    <n v="3219.8777"/>
    <n v="1730.8082534775886"/>
  </r>
  <r>
    <x v="251"/>
    <n v="583"/>
    <n v="1010.5"/>
    <n v="696.84375"/>
    <n v="973.06"/>
    <n v="807.015625"/>
    <n v="1258.2"/>
    <n v="1018"/>
    <n v="1200.5999999999999"/>
    <n v="1101.5"/>
    <n v="1682"/>
    <n v="2284.8702182285392"/>
    <n v="3042.7122784539588"/>
    <n v="973.63934210526338"/>
    <n v="1080.0596109300002"/>
    <n v="1052.5636912759999"/>
    <n v="3263.2338000000009"/>
    <n v="1750.226877897991"/>
  </r>
  <r>
    <x v="252"/>
    <n v="586.75"/>
    <n v="1018.5"/>
    <n v="703.625"/>
    <n v="985.73"/>
    <n v="814.609375"/>
    <n v="1280.8"/>
    <n v="1027"/>
    <n v="1209.5999999999999"/>
    <n v="1108.5"/>
    <n v="1709.25"/>
    <n v="2310.5709016688452"/>
    <n v="3076.0734411521516"/>
    <n v="984.72947368421046"/>
    <n v="1094.3086222650877"/>
    <n v="1066.5003183240001"/>
    <n v="3306.5898999999999"/>
    <n v="1769.6455023183923"/>
  </r>
  <r>
    <x v="253"/>
    <n v="590.25"/>
    <n v="1026.5"/>
    <n v="710.578125"/>
    <n v="998.53"/>
    <n v="822.234375"/>
    <n v="1303.5999999999999"/>
    <n v="1036"/>
    <n v="1218.5999999999999"/>
    <n v="1114.25"/>
    <n v="1738.22"/>
    <n v="2336.1273200353758"/>
    <n v="3109.2476400882783"/>
    <n v="995.81960526315811"/>
    <n v="1108.6935888142882"/>
    <n v="1080.5821171499999"/>
    <n v="3349.9460000000008"/>
    <n v="1789.0641267387948"/>
  </r>
  <r>
    <x v="254"/>
    <n v="594"/>
    <n v="1034.5"/>
    <n v="717.71875"/>
    <n v="1011.42"/>
    <n v="829.890625"/>
    <n v="1326.6"/>
    <n v="1044.75"/>
    <n v="1227.5999999999999"/>
    <n v="1119"/>
    <n v="1766.13"/>
    <n v="2361.5048445552384"/>
    <n v="3142.1917640062966"/>
    <n v="1006.9097368421052"/>
    <n v="1123.2153374023678"/>
    <n v="1094.780054762"/>
    <n v="3393.3020999999999"/>
    <n v="1808.4827511591961"/>
  </r>
  <r>
    <x v="255"/>
    <n v="597.5"/>
    <n v="1042.75"/>
    <n v="725.09375"/>
    <n v="1023.98"/>
    <n v="837.546875"/>
    <n v="1349.6"/>
    <n v="1053.5"/>
    <n v="1236.5999999999999"/>
    <n v="1122.75"/>
    <n v="1795.81"/>
    <n v="2386.6666268074587"/>
    <n v="3174.8600089639012"/>
    <n v="1017.9998684210528"/>
    <n v="1137.8746972552483"/>
    <n v="1109.1231661000002"/>
    <n v="3436.6582000000008"/>
    <n v="1827.9013755795984"/>
  </r>
  <r>
    <x v="256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8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E36 M44 (2.6&quot;) - 1736224" fld="1" baseField="0" baseItem="0"/>
  </dataFields>
  <formats count="2"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F5DF-6D67-4C88-83E4-566018D3F50F}" name="PivotTable1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8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n="4.98"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4" baseField="0" baseItem="0"/>
  </dataFields>
  <formats count="3">
    <format dxfId="30">
      <pivotArea field="0" type="button" dataOnly="0" labelOnly="1" outline="0" axis="axisRow" fieldPosition="0"/>
    </format>
    <format dxfId="29">
      <pivotArea dataOnly="0" labelOnly="1" outline="0" axis="axisValues" fieldPosition="0"/>
    </format>
    <format dxfId="28">
      <pivotArea dataOnly="0" labelOnly="1" outline="0" fieldPosition="0">
        <references count="1">
          <reference field="0" count="1">
            <x v="2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6">
  <location ref="A1:B259" firstHeaderRow="1" firstDataRow="1" firstDataCol="1"/>
  <pivotFields count="18">
    <pivotField axis="axisRow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/>
    <pivotField showAll="0"/>
    <pivotField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Items count="1">
    <i/>
  </colItems>
  <dataFields count="1">
    <dataField name="Sum of Edited Stock Nissan 2.76&quot;_x000a_(22680-7S000)2" fld="15" baseField="0" baseItem="0"/>
  </dataFields>
  <chartFormats count="1"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R260" totalsRowCount="1" headerRowDxfId="27" headerRowCellStyle="Normal" dataCellStyle="Normal">
  <autoFilter ref="A2:R259" xr:uid="{00000000-0009-0000-0100-000001000000}"/>
  <tableColumns count="18">
    <tableColumn id="1" xr3:uid="{00000000-0010-0000-0000-000001000000}" name="Volts" totalsRowDxfId="17" dataCellStyle="Normal"/>
    <tableColumn id="14" xr3:uid="{DA16CE2E-523A-48BC-8587-B8C6F30B8EC3}" name="E36 M44 (2.6&quot;) - 1736224" totalsRowDxfId="16"/>
    <tableColumn id="13" xr3:uid="{D8FAB4D2-1CAA-4AF4-91CD-AC73D0262F0F}" name="E36 M50 (3&quot;) - 1747155_x000a_(Bosch 0280217502)" totalsRowDxfId="15"/>
    <tableColumn id="18" xr3:uid="{00000000-0010-0000-0000-000012000000}" name="E36 M52 (3&quot;) - 1703275" totalsRowDxfId="14"/>
    <tableColumn id="21" xr3:uid="{B6804E9A-8A8A-47F0-84D1-6BD3B12044C1}" name="S50 Euro (3.5&quot;) - 1403123_x000a_(0280217806)" totalsRowDxfId="13"/>
    <tableColumn id="22" xr3:uid="{DE5D3ABA-3122-4E50-949E-F3AE07317C35}" name="Alpina (3.5&quot;)" totalsRowDxfId="12"/>
    <tableColumn id="8" xr3:uid="{E397FEE2-0B09-4BDF-9214-EA276663F67B}" name="E46 330ci (3.5&quot;) - 7567451" totalsRowDxfId="11"/>
    <tableColumn id="19" xr3:uid="{C2E0961F-7985-4C22-81AB-5E5470B88734}" name="M60 (3.5&quot;) - 1702078_x000a_(Bosch 0280217800)" totalsRowDxfId="10"/>
    <tableColumn id="7" xr3:uid="{00000000-0010-0000-0000-000007000000}" name="M62 (3.5&quot;) - 1433567_x000a_(Bosch 0280217814)" totalsRowDxfId="9"/>
    <tableColumn id="5" xr3:uid="{00000000-0010-0000-0000-000005000000}" name="Porsche 803 MAF_x000a_(Bosch 0280217803)" totalsRowDxfId="8"/>
    <tableColumn id="2" xr3:uid="{00000000-0010-0000-0000-000002000000}" name="Audi RS4 MAF (3.5&quot;)_x000a_(Bosch 0280218067)" totalsRowDxfId="7"/>
    <tableColumn id="3" xr3:uid="{00000000-0010-0000-0000-000003000000}" name="HPX 3&quot;" totalsRowDxfId="6" dataCellStyle="Normal"/>
    <tableColumn id="15" xr3:uid="{00000000-0010-0000-0000-00000F000000}" name="HPX-e 3&quot;" totalsRowDxfId="5"/>
    <tableColumn id="4" xr3:uid="{00000000-0010-0000-0000-000004000000}" name="Ford 3&quot; slot" totalsRowDxfId="4" dataCellStyle="Normal"/>
    <tableColumn id="10" xr3:uid="{FD8CB27C-B5EC-469C-A9AA-93602B28A8C3}" name="Stock Nissan 2.76&quot;_x000a_(22680-7S000)" totalsRowDxfId="3"/>
    <tableColumn id="6" xr3:uid="{00000000-0010-0000-0000-000006000000}" name="Edited Stock Nissan 2.76&quot;_x000a_(22680-7S000)2" totalsRowDxfId="2" dataCellStyle="Normal"/>
    <tableColumn id="20" xr3:uid="{00000000-0010-0000-0000-000014000000}" name="Pro-M 3&quot;" totalsRowDxfId="1"/>
    <tableColumn id="9" xr3:uid="{F83AD3FB-BD9B-48E7-9079-B8B09D9EBD4B}" name="PMAS 1800 (95mm)" totalsRowDxfId="0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8"/>
  <sheetViews>
    <sheetView tabSelected="1" zoomScale="90" zoomScaleNormal="90" workbookViewId="0">
      <pane xSplit="1" ySplit="2" topLeftCell="B62" activePane="bottomRight" state="frozen"/>
      <selection pane="topRight" activeCell="B1" sqref="B1"/>
      <selection pane="bottomLeft" activeCell="A3" sqref="A3"/>
      <selection pane="bottomRight" activeCell="H224" sqref="H224"/>
    </sheetView>
  </sheetViews>
  <sheetFormatPr defaultColWidth="8.85546875" defaultRowHeight="15" x14ac:dyDescent="0.25"/>
  <cols>
    <col min="1" max="1" width="12.7109375" customWidth="1"/>
    <col min="2" max="2" width="17.140625" customWidth="1"/>
    <col min="3" max="3" width="20" customWidth="1"/>
    <col min="4" max="6" width="15.42578125" customWidth="1"/>
    <col min="7" max="7" width="18.42578125" customWidth="1"/>
    <col min="8" max="8" width="18.85546875" customWidth="1"/>
    <col min="9" max="9" width="18.7109375" customWidth="1"/>
    <col min="10" max="10" width="19.5703125" customWidth="1"/>
    <col min="11" max="11" width="19.85546875" customWidth="1"/>
    <col min="12" max="12" width="14.42578125" customWidth="1"/>
    <col min="13" max="13" width="15" customWidth="1"/>
    <col min="14" max="15" width="15.85546875" customWidth="1"/>
    <col min="16" max="16" width="20.28515625" customWidth="1"/>
    <col min="17" max="17" width="17.42578125" style="54" customWidth="1"/>
    <col min="18" max="18" width="21.5703125" customWidth="1"/>
  </cols>
  <sheetData>
    <row r="1" spans="1:18" x14ac:dyDescent="0.25">
      <c r="A1" s="142" t="s">
        <v>16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</row>
    <row r="2" spans="1:18" s="154" customFormat="1" ht="57.75" customHeight="1" x14ac:dyDescent="0.25">
      <c r="A2" s="154" t="s">
        <v>0</v>
      </c>
      <c r="B2" s="154" t="s">
        <v>53</v>
      </c>
      <c r="C2" s="154" t="s">
        <v>52</v>
      </c>
      <c r="D2" s="82" t="s">
        <v>51</v>
      </c>
      <c r="E2" s="82" t="s">
        <v>48</v>
      </c>
      <c r="F2" s="82" t="s">
        <v>39</v>
      </c>
      <c r="G2" s="82" t="s">
        <v>50</v>
      </c>
      <c r="H2" s="82" t="s">
        <v>49</v>
      </c>
      <c r="I2" s="82" t="s">
        <v>55</v>
      </c>
      <c r="J2" s="82" t="s">
        <v>56</v>
      </c>
      <c r="K2" s="82" t="s">
        <v>40</v>
      </c>
      <c r="L2" s="82" t="s">
        <v>28</v>
      </c>
      <c r="M2" s="82" t="s">
        <v>21</v>
      </c>
      <c r="N2" s="82" t="s">
        <v>27</v>
      </c>
      <c r="O2" s="82" t="s">
        <v>26</v>
      </c>
      <c r="P2" s="82" t="s">
        <v>45</v>
      </c>
      <c r="Q2" s="105" t="s">
        <v>38</v>
      </c>
      <c r="R2" s="82" t="s">
        <v>41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-60.95186888336</v>
      </c>
      <c r="M3">
        <v>-81.061208839796961</v>
      </c>
      <c r="N3">
        <v>0</v>
      </c>
      <c r="O3">
        <v>0</v>
      </c>
      <c r="P3">
        <v>0</v>
      </c>
      <c r="Q3" s="106">
        <v>0</v>
      </c>
      <c r="R3" s="62">
        <v>0</v>
      </c>
    </row>
    <row r="4" spans="1:18" x14ac:dyDescent="0.2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-53.583051723605628</v>
      </c>
      <c r="M4">
        <v>-71.480830604029265</v>
      </c>
      <c r="N4">
        <v>0.39885714285714291</v>
      </c>
      <c r="O4">
        <v>0</v>
      </c>
      <c r="P4">
        <v>0</v>
      </c>
      <c r="Q4" s="106">
        <v>1.7997800000000002</v>
      </c>
      <c r="R4" s="62">
        <v>0</v>
      </c>
    </row>
    <row r="5" spans="1:18" x14ac:dyDescent="0.2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-46.862192237950765</v>
      </c>
      <c r="M5">
        <v>-62.72370366634599</v>
      </c>
      <c r="N5">
        <v>0.79771428571428582</v>
      </c>
      <c r="O5">
        <v>0</v>
      </c>
      <c r="P5">
        <v>0</v>
      </c>
      <c r="Q5" s="106">
        <v>3.5995600000000003</v>
      </c>
      <c r="R5" s="62">
        <v>0</v>
      </c>
    </row>
    <row r="6" spans="1:18" x14ac:dyDescent="0.2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-40.741791024185382</v>
      </c>
      <c r="M6">
        <v>-54.730883639096717</v>
      </c>
      <c r="N6">
        <v>1.1965714285714286</v>
      </c>
      <c r="O6">
        <v>0</v>
      </c>
      <c r="P6">
        <v>0</v>
      </c>
      <c r="Q6" s="106">
        <v>5.3993399999999996</v>
      </c>
      <c r="R6" s="62">
        <v>0</v>
      </c>
    </row>
    <row r="7" spans="1:18" x14ac:dyDescent="0.25">
      <c r="A7">
        <v>0.08</v>
      </c>
      <c r="B7">
        <v>0</v>
      </c>
      <c r="C7">
        <v>0</v>
      </c>
      <c r="D7">
        <v>0</v>
      </c>
      <c r="E7">
        <v>0</v>
      </c>
      <c r="F7">
        <v>0</v>
      </c>
      <c r="G7">
        <v>1.78</v>
      </c>
      <c r="H7">
        <v>0</v>
      </c>
      <c r="I7">
        <v>0</v>
      </c>
      <c r="J7">
        <v>0</v>
      </c>
      <c r="K7">
        <v>0</v>
      </c>
      <c r="L7">
        <v>-35.176891004486968</v>
      </c>
      <c r="M7">
        <v>-47.446507055623258</v>
      </c>
      <c r="N7">
        <v>1.5954285714285716</v>
      </c>
      <c r="O7">
        <v>0</v>
      </c>
      <c r="P7">
        <v>0</v>
      </c>
      <c r="Q7" s="106">
        <v>7.1991200000000006</v>
      </c>
      <c r="R7" s="62">
        <v>0</v>
      </c>
    </row>
    <row r="8" spans="1:18" x14ac:dyDescent="0.2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2.23</v>
      </c>
      <c r="H8">
        <v>0</v>
      </c>
      <c r="I8">
        <v>0</v>
      </c>
      <c r="J8">
        <v>0</v>
      </c>
      <c r="K8">
        <v>0</v>
      </c>
      <c r="L8">
        <v>-30.124975533575242</v>
      </c>
      <c r="M8">
        <v>-40.817670816303988</v>
      </c>
      <c r="N8">
        <v>1.9942857142857147</v>
      </c>
      <c r="O8">
        <v>0</v>
      </c>
      <c r="P8">
        <v>0</v>
      </c>
      <c r="Q8" s="106">
        <v>8.9989000000000008</v>
      </c>
      <c r="R8" s="62">
        <v>0</v>
      </c>
    </row>
    <row r="9" spans="1:18" x14ac:dyDescent="0.25">
      <c r="A9">
        <v>0.12</v>
      </c>
      <c r="B9">
        <v>0</v>
      </c>
      <c r="C9">
        <v>0.25</v>
      </c>
      <c r="D9">
        <v>0</v>
      </c>
      <c r="E9">
        <v>0</v>
      </c>
      <c r="F9">
        <v>0</v>
      </c>
      <c r="G9">
        <v>2.69</v>
      </c>
      <c r="H9">
        <v>0</v>
      </c>
      <c r="I9">
        <v>0</v>
      </c>
      <c r="J9">
        <v>0</v>
      </c>
      <c r="K9">
        <v>0</v>
      </c>
      <c r="L9">
        <v>-25.545869356826842</v>
      </c>
      <c r="M9">
        <v>-34.794314926184299</v>
      </c>
      <c r="N9">
        <v>2.3931428571428572</v>
      </c>
      <c r="O9">
        <v>0</v>
      </c>
      <c r="P9">
        <v>0</v>
      </c>
      <c r="Q9" s="106">
        <v>9.4185400000000001</v>
      </c>
      <c r="R9" s="62">
        <v>0</v>
      </c>
    </row>
    <row r="10" spans="1:18" x14ac:dyDescent="0.25">
      <c r="A10">
        <v>0.14000000000000001</v>
      </c>
      <c r="B10">
        <v>0</v>
      </c>
      <c r="C10">
        <v>0.5</v>
      </c>
      <c r="D10">
        <v>0</v>
      </c>
      <c r="E10">
        <v>0</v>
      </c>
      <c r="F10">
        <v>0</v>
      </c>
      <c r="G10">
        <v>3.14</v>
      </c>
      <c r="H10">
        <v>0.25</v>
      </c>
      <c r="I10">
        <v>0</v>
      </c>
      <c r="J10">
        <v>0</v>
      </c>
      <c r="K10">
        <v>0</v>
      </c>
      <c r="L10">
        <v>-21.4016423680714</v>
      </c>
      <c r="M10">
        <v>-29.329108467514299</v>
      </c>
      <c r="N10">
        <v>2.7920000000000007</v>
      </c>
      <c r="O10">
        <v>0</v>
      </c>
      <c r="P10">
        <v>0</v>
      </c>
      <c r="Q10" s="106">
        <v>9.8381800000000013</v>
      </c>
      <c r="R10" s="62">
        <v>0</v>
      </c>
    </row>
    <row r="11" spans="1:18" x14ac:dyDescent="0.25">
      <c r="A11">
        <v>0.16</v>
      </c>
      <c r="B11">
        <v>0.25</v>
      </c>
      <c r="C11">
        <v>0.75</v>
      </c>
      <c r="D11">
        <v>0</v>
      </c>
      <c r="E11">
        <v>0.5</v>
      </c>
      <c r="F11">
        <v>0</v>
      </c>
      <c r="G11">
        <v>3.58</v>
      </c>
      <c r="H11">
        <v>0.75</v>
      </c>
      <c r="I11">
        <v>0</v>
      </c>
      <c r="J11">
        <v>0.6</v>
      </c>
      <c r="K11">
        <v>0</v>
      </c>
      <c r="L11">
        <v>-17.656516117225408</v>
      </c>
      <c r="M11">
        <v>-24.377338750994021</v>
      </c>
      <c r="N11">
        <v>3.1908571428571433</v>
      </c>
      <c r="O11">
        <v>0</v>
      </c>
      <c r="P11">
        <v>0</v>
      </c>
      <c r="Q11" s="106">
        <v>10.257820000000001</v>
      </c>
      <c r="R11" s="62">
        <v>0</v>
      </c>
    </row>
    <row r="12" spans="1:18" x14ac:dyDescent="0.25">
      <c r="A12">
        <v>0.18</v>
      </c>
      <c r="B12">
        <v>0.5</v>
      </c>
      <c r="C12">
        <v>1.25</v>
      </c>
      <c r="D12">
        <v>0</v>
      </c>
      <c r="E12">
        <v>1</v>
      </c>
      <c r="F12">
        <v>0</v>
      </c>
      <c r="G12">
        <v>4.03</v>
      </c>
      <c r="H12">
        <v>1</v>
      </c>
      <c r="I12">
        <v>0</v>
      </c>
      <c r="J12">
        <v>1</v>
      </c>
      <c r="K12">
        <v>0</v>
      </c>
      <c r="L12">
        <v>-14.276773018353753</v>
      </c>
      <c r="M12">
        <v>-19.896803590003604</v>
      </c>
      <c r="N12">
        <v>3.5897142857142859</v>
      </c>
      <c r="O12">
        <v>0</v>
      </c>
      <c r="P12">
        <v>0</v>
      </c>
      <c r="Q12" s="106">
        <v>10.67746</v>
      </c>
      <c r="R12" s="62">
        <v>0</v>
      </c>
    </row>
    <row r="13" spans="1:18" x14ac:dyDescent="0.25">
      <c r="A13">
        <v>0.2</v>
      </c>
      <c r="B13">
        <v>0.75</v>
      </c>
      <c r="C13">
        <v>1.5</v>
      </c>
      <c r="D13">
        <v>4.9375</v>
      </c>
      <c r="E13">
        <v>1.5</v>
      </c>
      <c r="F13">
        <v>0</v>
      </c>
      <c r="G13">
        <v>4.4800000000000004</v>
      </c>
      <c r="H13">
        <v>1.5</v>
      </c>
      <c r="I13">
        <v>0</v>
      </c>
      <c r="J13">
        <v>1.4</v>
      </c>
      <c r="K13">
        <v>0</v>
      </c>
      <c r="L13">
        <v>-11.230668209183792</v>
      </c>
      <c r="M13">
        <v>-15.847706642573526</v>
      </c>
      <c r="N13">
        <v>3.9885714285714293</v>
      </c>
      <c r="O13">
        <v>0</v>
      </c>
      <c r="P13">
        <v>0</v>
      </c>
      <c r="Q13" s="106">
        <v>11.097100000000001</v>
      </c>
      <c r="R13" s="62">
        <v>0</v>
      </c>
    </row>
    <row r="14" spans="1:18" x14ac:dyDescent="0.25">
      <c r="A14">
        <v>0.21</v>
      </c>
      <c r="B14">
        <v>1</v>
      </c>
      <c r="C14">
        <v>1.75</v>
      </c>
      <c r="D14">
        <v>5.21875</v>
      </c>
      <c r="E14">
        <v>2</v>
      </c>
      <c r="F14">
        <v>0</v>
      </c>
      <c r="G14">
        <v>4.92</v>
      </c>
      <c r="H14">
        <v>2</v>
      </c>
      <c r="I14">
        <v>0</v>
      </c>
      <c r="J14">
        <v>2</v>
      </c>
      <c r="K14">
        <v>0</v>
      </c>
      <c r="L14">
        <v>-9.8233282075368766</v>
      </c>
      <c r="M14">
        <v>-12.192555766327153</v>
      </c>
      <c r="N14">
        <v>4.1880000000000006</v>
      </c>
      <c r="O14">
        <v>0</v>
      </c>
      <c r="P14">
        <v>0</v>
      </c>
      <c r="Q14" s="106">
        <v>11.30692</v>
      </c>
      <c r="R14" s="62">
        <v>0</v>
      </c>
    </row>
    <row r="15" spans="1:18" x14ac:dyDescent="0.25">
      <c r="A15">
        <v>0.23</v>
      </c>
      <c r="B15">
        <v>1.25</v>
      </c>
      <c r="C15">
        <v>2.25</v>
      </c>
      <c r="D15">
        <v>5.5</v>
      </c>
      <c r="E15">
        <v>2.25</v>
      </c>
      <c r="F15">
        <v>0</v>
      </c>
      <c r="G15">
        <v>5.38</v>
      </c>
      <c r="H15">
        <v>2.5</v>
      </c>
      <c r="I15">
        <v>0</v>
      </c>
      <c r="J15">
        <v>2.4</v>
      </c>
      <c r="K15">
        <v>0</v>
      </c>
      <c r="L15">
        <v>-7.2222646762418261</v>
      </c>
      <c r="M15">
        <v>-8.8960643321039434</v>
      </c>
      <c r="N15">
        <v>4.5868571428571432</v>
      </c>
      <c r="O15">
        <v>0</v>
      </c>
      <c r="P15">
        <v>0</v>
      </c>
      <c r="Q15" s="106">
        <v>11.726560000000001</v>
      </c>
      <c r="R15" s="62">
        <v>0</v>
      </c>
    </row>
    <row r="16" spans="1:18" x14ac:dyDescent="0.25">
      <c r="A16">
        <v>0.25</v>
      </c>
      <c r="B16">
        <v>1.25</v>
      </c>
      <c r="C16">
        <v>2.5</v>
      </c>
      <c r="D16">
        <v>5.78125</v>
      </c>
      <c r="E16">
        <v>2.75</v>
      </c>
      <c r="F16">
        <v>0</v>
      </c>
      <c r="G16">
        <v>5.81</v>
      </c>
      <c r="H16">
        <v>3</v>
      </c>
      <c r="I16">
        <v>0</v>
      </c>
      <c r="J16">
        <v>2.8</v>
      </c>
      <c r="K16">
        <v>0</v>
      </c>
      <c r="L16">
        <v>-4.8835528801125765</v>
      </c>
      <c r="M16">
        <v>-5.9250554424487323</v>
      </c>
      <c r="N16">
        <v>4.9857142857142867</v>
      </c>
      <c r="O16">
        <v>0</v>
      </c>
      <c r="P16">
        <v>0</v>
      </c>
      <c r="Q16" s="106">
        <v>12.1462</v>
      </c>
      <c r="R16" s="62">
        <v>0.81982947624847813</v>
      </c>
    </row>
    <row r="17" spans="1:18" x14ac:dyDescent="0.25">
      <c r="A17">
        <v>0.27</v>
      </c>
      <c r="B17">
        <v>1.5</v>
      </c>
      <c r="C17">
        <v>3</v>
      </c>
      <c r="D17">
        <v>6.0625</v>
      </c>
      <c r="E17">
        <v>3.25</v>
      </c>
      <c r="F17">
        <v>0</v>
      </c>
      <c r="G17">
        <v>6.28</v>
      </c>
      <c r="H17">
        <v>3.5</v>
      </c>
      <c r="I17">
        <v>0</v>
      </c>
      <c r="J17">
        <v>3.2</v>
      </c>
      <c r="K17">
        <v>0</v>
      </c>
      <c r="L17">
        <v>-2.7816955299462851</v>
      </c>
      <c r="M17">
        <v>-3.2483690016275255</v>
      </c>
      <c r="N17">
        <v>5.3845714285714301</v>
      </c>
      <c r="O17">
        <v>0</v>
      </c>
      <c r="P17">
        <v>2.4069500000000001</v>
      </c>
      <c r="Q17" s="106">
        <v>12.56584</v>
      </c>
      <c r="R17" s="62">
        <v>2.186211936662608</v>
      </c>
    </row>
    <row r="18" spans="1:18" x14ac:dyDescent="0.25">
      <c r="A18">
        <v>0.28999999999999998</v>
      </c>
      <c r="B18">
        <v>1.75</v>
      </c>
      <c r="C18">
        <v>3.25</v>
      </c>
      <c r="D18">
        <v>6.34375</v>
      </c>
      <c r="E18">
        <v>3.75</v>
      </c>
      <c r="F18">
        <v>0</v>
      </c>
      <c r="G18">
        <v>6.72</v>
      </c>
      <c r="H18">
        <v>3.75</v>
      </c>
      <c r="I18">
        <v>0</v>
      </c>
      <c r="J18">
        <v>3.8</v>
      </c>
      <c r="K18">
        <v>0</v>
      </c>
      <c r="L18">
        <v>-0.89280294836056462</v>
      </c>
      <c r="M18">
        <v>-0.83677158430648979</v>
      </c>
      <c r="N18">
        <v>5.7834285714285718</v>
      </c>
      <c r="O18">
        <v>3.1768838174930005</v>
      </c>
      <c r="P18">
        <v>2.1113765400000002</v>
      </c>
      <c r="Q18" s="106">
        <v>12.985479999999999</v>
      </c>
      <c r="R18" s="62">
        <v>3.5525943970767346</v>
      </c>
    </row>
    <row r="19" spans="1:18" x14ac:dyDescent="0.25">
      <c r="A19">
        <v>0.31</v>
      </c>
      <c r="B19">
        <v>2</v>
      </c>
      <c r="C19">
        <v>3.75</v>
      </c>
      <c r="D19">
        <v>6.625</v>
      </c>
      <c r="E19">
        <v>4.25</v>
      </c>
      <c r="F19">
        <v>0</v>
      </c>
      <c r="G19">
        <v>7.25</v>
      </c>
      <c r="H19">
        <v>4.25</v>
      </c>
      <c r="I19">
        <v>0</v>
      </c>
      <c r="J19">
        <v>4.2</v>
      </c>
      <c r="K19">
        <v>0</v>
      </c>
      <c r="L19">
        <v>0.80548134378850922</v>
      </c>
      <c r="M19">
        <v>1.3371309494944101</v>
      </c>
      <c r="N19">
        <v>6.1822857142857153</v>
      </c>
      <c r="O19">
        <v>3.1832813954130001</v>
      </c>
      <c r="P19">
        <v>2.4069500000000001</v>
      </c>
      <c r="Q19" s="106">
        <v>13.357574999999999</v>
      </c>
      <c r="R19" s="62">
        <v>4.9189768574908648</v>
      </c>
    </row>
    <row r="20" spans="1:18" x14ac:dyDescent="0.25">
      <c r="A20">
        <v>0.33</v>
      </c>
      <c r="B20">
        <v>2.25</v>
      </c>
      <c r="C20">
        <v>4</v>
      </c>
      <c r="D20">
        <v>6.90625</v>
      </c>
      <c r="E20">
        <v>4.75</v>
      </c>
      <c r="F20">
        <v>0</v>
      </c>
      <c r="G20">
        <v>7.55</v>
      </c>
      <c r="H20">
        <v>4.75</v>
      </c>
      <c r="I20">
        <v>0</v>
      </c>
      <c r="J20">
        <v>4.5999999999999996</v>
      </c>
      <c r="K20">
        <v>0</v>
      </c>
      <c r="L20">
        <v>2.3340526973260429</v>
      </c>
      <c r="M20">
        <v>3.2989781450871005</v>
      </c>
      <c r="N20">
        <v>6.5811428571428587</v>
      </c>
      <c r="O20">
        <v>3.1991147142130001</v>
      </c>
      <c r="P20">
        <v>2.4310195000000001</v>
      </c>
      <c r="Q20" s="106">
        <v>13.682124999999999</v>
      </c>
      <c r="R20" s="62">
        <v>5.8360519187358921</v>
      </c>
    </row>
    <row r="21" spans="1:18" x14ac:dyDescent="0.25">
      <c r="A21">
        <v>0.35</v>
      </c>
      <c r="B21">
        <v>2.5</v>
      </c>
      <c r="C21">
        <v>4.5</v>
      </c>
      <c r="D21">
        <v>7.1875</v>
      </c>
      <c r="E21">
        <v>5.25</v>
      </c>
      <c r="F21">
        <v>0</v>
      </c>
      <c r="G21">
        <v>7.86</v>
      </c>
      <c r="H21">
        <v>5.25</v>
      </c>
      <c r="I21">
        <v>0</v>
      </c>
      <c r="J21">
        <v>5</v>
      </c>
      <c r="K21">
        <v>0</v>
      </c>
      <c r="L21">
        <v>3.7124151067475131</v>
      </c>
      <c r="M21">
        <v>5.0727370008794157</v>
      </c>
      <c r="N21">
        <v>6.98</v>
      </c>
      <c r="O21">
        <v>3.224657133125</v>
      </c>
      <c r="P21">
        <v>2.4550890000000001</v>
      </c>
      <c r="Q21" s="106">
        <v>14.006675</v>
      </c>
      <c r="R21" s="62">
        <v>6.2947426636568844</v>
      </c>
    </row>
    <row r="22" spans="1:18" x14ac:dyDescent="0.25">
      <c r="A22">
        <v>0.37</v>
      </c>
      <c r="B22">
        <v>2.75</v>
      </c>
      <c r="C22">
        <v>5</v>
      </c>
      <c r="D22">
        <v>7.46875</v>
      </c>
      <c r="E22">
        <v>5.75</v>
      </c>
      <c r="F22">
        <v>0</v>
      </c>
      <c r="G22">
        <v>8.17</v>
      </c>
      <c r="H22">
        <v>5.5</v>
      </c>
      <c r="I22">
        <v>0</v>
      </c>
      <c r="J22">
        <v>5.4</v>
      </c>
      <c r="K22">
        <v>0</v>
      </c>
      <c r="L22">
        <v>4.9587487295798853</v>
      </c>
      <c r="M22">
        <v>6.6807814241830483</v>
      </c>
      <c r="N22">
        <v>7.2878651685393265</v>
      </c>
      <c r="O22">
        <v>3.260184412533</v>
      </c>
      <c r="P22">
        <v>2.4791585</v>
      </c>
      <c r="Q22" s="106">
        <v>14.331225</v>
      </c>
      <c r="R22" s="62">
        <v>6.766473684210526</v>
      </c>
    </row>
    <row r="23" spans="1:18" x14ac:dyDescent="0.25">
      <c r="A23">
        <v>0.39</v>
      </c>
      <c r="B23">
        <v>3</v>
      </c>
      <c r="C23">
        <v>5.25</v>
      </c>
      <c r="D23">
        <v>7.75</v>
      </c>
      <c r="E23">
        <v>6.25</v>
      </c>
      <c r="F23">
        <v>5.296875</v>
      </c>
      <c r="G23">
        <v>8.48</v>
      </c>
      <c r="H23">
        <v>6</v>
      </c>
      <c r="I23">
        <v>0</v>
      </c>
      <c r="J23">
        <v>5.8</v>
      </c>
      <c r="K23">
        <v>0</v>
      </c>
      <c r="L23">
        <v>6.0899751979851349</v>
      </c>
      <c r="M23">
        <v>8.1439691455571346</v>
      </c>
      <c r="N23">
        <v>7.5957303370786526</v>
      </c>
      <c r="O23">
        <v>3.3059747139730002</v>
      </c>
      <c r="P23">
        <v>2.5272975</v>
      </c>
      <c r="Q23" s="106">
        <v>14.655775</v>
      </c>
      <c r="R23" s="62">
        <v>7.2717368421052635</v>
      </c>
    </row>
    <row r="24" spans="1:18" x14ac:dyDescent="0.25">
      <c r="A24">
        <v>0.41</v>
      </c>
      <c r="B24">
        <v>3.25</v>
      </c>
      <c r="C24">
        <v>5.75</v>
      </c>
      <c r="D24">
        <v>8.046875</v>
      </c>
      <c r="E24">
        <v>6.75</v>
      </c>
      <c r="F24">
        <v>5.65625</v>
      </c>
      <c r="G24">
        <v>8.81</v>
      </c>
      <c r="H24">
        <v>6.5</v>
      </c>
      <c r="I24">
        <v>0</v>
      </c>
      <c r="J24">
        <v>6.2</v>
      </c>
      <c r="K24">
        <v>0</v>
      </c>
      <c r="L24">
        <v>7.1218207670472991</v>
      </c>
      <c r="M24">
        <v>9.4817161417056575</v>
      </c>
      <c r="N24">
        <v>7.9035955056179779</v>
      </c>
      <c r="O24">
        <v>3.3623086001330003</v>
      </c>
      <c r="P24">
        <v>2.5754364999999999</v>
      </c>
      <c r="Q24" s="106">
        <v>14.980324999999999</v>
      </c>
      <c r="R24" s="62">
        <v>7.7770000000000001</v>
      </c>
    </row>
    <row r="25" spans="1:18" x14ac:dyDescent="0.25">
      <c r="A25">
        <v>0.43</v>
      </c>
      <c r="B25">
        <v>3.5</v>
      </c>
      <c r="C25">
        <v>6.25</v>
      </c>
      <c r="D25">
        <v>8.34375</v>
      </c>
      <c r="E25">
        <v>7.25</v>
      </c>
      <c r="F25">
        <v>6.015625</v>
      </c>
      <c r="G25">
        <v>9.14</v>
      </c>
      <c r="H25">
        <v>7</v>
      </c>
      <c r="I25">
        <v>0</v>
      </c>
      <c r="J25">
        <v>6.8</v>
      </c>
      <c r="K25">
        <v>0</v>
      </c>
      <c r="L25">
        <v>8.0688773437535968</v>
      </c>
      <c r="M25">
        <v>10.712068616474969</v>
      </c>
      <c r="N25">
        <v>8.2114606741573031</v>
      </c>
      <c r="O25">
        <v>3.4294690348530001</v>
      </c>
      <c r="P25">
        <v>2.6235754999999998</v>
      </c>
      <c r="Q25" s="106">
        <v>15.304874999999999</v>
      </c>
      <c r="R25" s="62">
        <v>8.2822631578947377</v>
      </c>
    </row>
    <row r="26" spans="1:18" x14ac:dyDescent="0.25">
      <c r="A26">
        <v>0.45</v>
      </c>
      <c r="B26">
        <v>3.75</v>
      </c>
      <c r="C26">
        <v>6.75</v>
      </c>
      <c r="D26">
        <v>8.640625</v>
      </c>
      <c r="E26">
        <v>7.75</v>
      </c>
      <c r="F26">
        <v>6.390625</v>
      </c>
      <c r="G26">
        <v>9.4700000000000006</v>
      </c>
      <c r="H26">
        <v>7.25</v>
      </c>
      <c r="I26">
        <v>0</v>
      </c>
      <c r="J26">
        <v>7.2</v>
      </c>
      <c r="K26">
        <v>0</v>
      </c>
      <c r="L26">
        <v>8.9446614402515809</v>
      </c>
      <c r="M26">
        <v>11.851772589023627</v>
      </c>
      <c r="N26">
        <v>8.519325842696631</v>
      </c>
      <c r="O26">
        <v>3.5077413831250004</v>
      </c>
      <c r="P26">
        <v>2.6957840000000002</v>
      </c>
      <c r="Q26" s="106">
        <v>15.629424999999999</v>
      </c>
      <c r="R26" s="62">
        <v>8.7875263157894743</v>
      </c>
    </row>
    <row r="27" spans="1:18" x14ac:dyDescent="0.25">
      <c r="A27">
        <v>0.47</v>
      </c>
      <c r="B27">
        <v>4</v>
      </c>
      <c r="C27">
        <v>7.25</v>
      </c>
      <c r="D27">
        <v>8.9375</v>
      </c>
      <c r="E27">
        <v>8.25</v>
      </c>
      <c r="F27">
        <v>6.765625</v>
      </c>
      <c r="G27">
        <v>9.81</v>
      </c>
      <c r="H27">
        <v>7.75</v>
      </c>
      <c r="I27">
        <v>0</v>
      </c>
      <c r="J27">
        <v>7.8</v>
      </c>
      <c r="K27">
        <v>0</v>
      </c>
      <c r="L27">
        <v>9.7616710945341083</v>
      </c>
      <c r="M27">
        <v>12.916341137766254</v>
      </c>
      <c r="N27">
        <v>8.8271910112359553</v>
      </c>
      <c r="O27">
        <v>3.5974134110930001</v>
      </c>
      <c r="P27">
        <v>2.7679925000000001</v>
      </c>
      <c r="Q27" s="106">
        <v>15.953975</v>
      </c>
      <c r="R27" s="62">
        <v>9.2951173506119513</v>
      </c>
    </row>
    <row r="28" spans="1:18" x14ac:dyDescent="0.25">
      <c r="A28">
        <v>0.49</v>
      </c>
      <c r="B28">
        <v>4.5</v>
      </c>
      <c r="C28">
        <v>7.75</v>
      </c>
      <c r="D28">
        <v>9.25</v>
      </c>
      <c r="E28">
        <v>8.75</v>
      </c>
      <c r="F28">
        <v>7.15625</v>
      </c>
      <c r="G28">
        <v>10.17</v>
      </c>
      <c r="H28">
        <v>8.25</v>
      </c>
      <c r="I28">
        <v>0</v>
      </c>
      <c r="J28">
        <v>8.4</v>
      </c>
      <c r="K28">
        <v>0</v>
      </c>
      <c r="L28">
        <v>10.531440801275616</v>
      </c>
      <c r="M28">
        <v>13.920119348220414</v>
      </c>
      <c r="N28">
        <v>9.1350561797752814</v>
      </c>
      <c r="O28">
        <v>3.6987752860529994</v>
      </c>
      <c r="P28">
        <v>2.8642704999999999</v>
      </c>
      <c r="Q28" s="106">
        <v>16.278524999999998</v>
      </c>
      <c r="R28" s="62">
        <v>9.8427055435565158</v>
      </c>
    </row>
    <row r="29" spans="1:18" x14ac:dyDescent="0.25">
      <c r="A29">
        <v>0.51</v>
      </c>
      <c r="B29">
        <v>4.75</v>
      </c>
      <c r="C29">
        <v>8.25</v>
      </c>
      <c r="D29">
        <v>9.5625</v>
      </c>
      <c r="E29">
        <v>9.25</v>
      </c>
      <c r="F29">
        <v>7.546875</v>
      </c>
      <c r="G29">
        <v>10.53</v>
      </c>
      <c r="H29">
        <v>8.75</v>
      </c>
      <c r="I29">
        <v>0</v>
      </c>
      <c r="J29">
        <v>8.8000000000000007</v>
      </c>
      <c r="K29">
        <v>0</v>
      </c>
      <c r="L29">
        <v>11.264594495114654</v>
      </c>
      <c r="M29">
        <v>14.876347012414351</v>
      </c>
      <c r="N29">
        <v>9.4429213483146075</v>
      </c>
      <c r="O29">
        <v>3.812119576453</v>
      </c>
      <c r="P29">
        <v>2.9605484999999998</v>
      </c>
      <c r="Q29" s="106">
        <v>16.907969999999999</v>
      </c>
      <c r="R29" s="62">
        <v>10.39029373650108</v>
      </c>
    </row>
    <row r="30" spans="1:18" x14ac:dyDescent="0.25">
      <c r="A30">
        <v>0.53</v>
      </c>
      <c r="B30">
        <v>5</v>
      </c>
      <c r="C30">
        <v>8.75</v>
      </c>
      <c r="D30">
        <v>9.875</v>
      </c>
      <c r="E30">
        <v>9.75</v>
      </c>
      <c r="F30">
        <v>7.96875</v>
      </c>
      <c r="G30">
        <v>10.89</v>
      </c>
      <c r="H30">
        <v>9.25</v>
      </c>
      <c r="I30">
        <v>0</v>
      </c>
      <c r="J30">
        <v>9.4</v>
      </c>
      <c r="K30">
        <v>0</v>
      </c>
      <c r="L30">
        <v>11.970896628249417</v>
      </c>
      <c r="M30">
        <v>15.797219127042396</v>
      </c>
      <c r="N30">
        <v>9.7580000000000009</v>
      </c>
      <c r="O30">
        <v>3.9377412518930006</v>
      </c>
      <c r="P30">
        <v>3.0568265000000001</v>
      </c>
      <c r="Q30" s="106">
        <v>17.842310000000001</v>
      </c>
      <c r="R30" s="62">
        <v>10.937881929445645</v>
      </c>
    </row>
    <row r="31" spans="1:18" x14ac:dyDescent="0.25">
      <c r="A31">
        <v>0.55000000000000004</v>
      </c>
      <c r="B31">
        <v>5.25</v>
      </c>
      <c r="C31">
        <v>9.5</v>
      </c>
      <c r="D31">
        <v>10.203125</v>
      </c>
      <c r="E31">
        <v>10.5</v>
      </c>
      <c r="F31">
        <v>8.40625</v>
      </c>
      <c r="G31">
        <v>11.27</v>
      </c>
      <c r="H31">
        <v>9.75</v>
      </c>
      <c r="I31">
        <v>0</v>
      </c>
      <c r="J31">
        <v>10</v>
      </c>
      <c r="K31">
        <v>0</v>
      </c>
      <c r="L31">
        <v>12.659301383785747</v>
      </c>
      <c r="M31">
        <v>16.693944237084718</v>
      </c>
      <c r="N31">
        <v>10.138000000000002</v>
      </c>
      <c r="O31">
        <v>4.0759376831249998</v>
      </c>
      <c r="P31">
        <v>3.1771739999999999</v>
      </c>
      <c r="Q31" s="106">
        <v>18.776650000000004</v>
      </c>
      <c r="R31" s="62">
        <v>11.485470122390211</v>
      </c>
    </row>
    <row r="32" spans="1:18" x14ac:dyDescent="0.25">
      <c r="A32">
        <v>0.56999999999999995</v>
      </c>
      <c r="B32">
        <v>5.5</v>
      </c>
      <c r="C32">
        <v>10</v>
      </c>
      <c r="D32">
        <v>10.546875</v>
      </c>
      <c r="E32">
        <v>11</v>
      </c>
      <c r="F32">
        <v>8.859375</v>
      </c>
      <c r="G32">
        <v>11.66</v>
      </c>
      <c r="H32">
        <v>10.5</v>
      </c>
      <c r="I32">
        <v>0</v>
      </c>
      <c r="J32">
        <v>10.6</v>
      </c>
      <c r="K32">
        <v>0</v>
      </c>
      <c r="L32">
        <v>13.338000065847927</v>
      </c>
      <c r="M32">
        <v>17.576800671137018</v>
      </c>
      <c r="N32">
        <v>10.517999999999999</v>
      </c>
      <c r="O32">
        <v>4.2270086420530006</v>
      </c>
      <c r="P32">
        <v>3.2975215000000002</v>
      </c>
      <c r="Q32" s="106">
        <v>19.710989999999999</v>
      </c>
      <c r="R32" s="62">
        <v>12.033058315334772</v>
      </c>
    </row>
    <row r="33" spans="1:18" x14ac:dyDescent="0.25">
      <c r="A33">
        <v>0.59</v>
      </c>
      <c r="B33">
        <v>6</v>
      </c>
      <c r="C33">
        <v>10.5</v>
      </c>
      <c r="D33">
        <v>10.890625</v>
      </c>
      <c r="E33">
        <v>11.75</v>
      </c>
      <c r="F33">
        <v>9.328125</v>
      </c>
      <c r="G33">
        <v>12.05</v>
      </c>
      <c r="H33">
        <v>11</v>
      </c>
      <c r="I33">
        <v>0</v>
      </c>
      <c r="J33">
        <v>11.4</v>
      </c>
      <c r="K33">
        <v>0</v>
      </c>
      <c r="L33">
        <v>14.014466707039086</v>
      </c>
      <c r="M33">
        <v>18.4551907142266</v>
      </c>
      <c r="N33">
        <v>10.898</v>
      </c>
      <c r="O33">
        <v>4.3912563017329997</v>
      </c>
      <c r="P33">
        <v>3.417869</v>
      </c>
      <c r="Q33" s="106">
        <v>20.645329999999998</v>
      </c>
      <c r="R33" s="62">
        <v>12.580646508279337</v>
      </c>
    </row>
    <row r="34" spans="1:18" x14ac:dyDescent="0.25">
      <c r="A34">
        <v>0.61</v>
      </c>
      <c r="B34">
        <v>6.25</v>
      </c>
      <c r="C34">
        <v>11.25</v>
      </c>
      <c r="D34">
        <v>11.234375</v>
      </c>
      <c r="E34">
        <v>12.25</v>
      </c>
      <c r="F34">
        <v>9.828125</v>
      </c>
      <c r="G34">
        <v>12.45</v>
      </c>
      <c r="H34">
        <v>11.5</v>
      </c>
      <c r="I34">
        <v>0</v>
      </c>
      <c r="J34">
        <v>12</v>
      </c>
      <c r="K34">
        <v>0</v>
      </c>
      <c r="L34">
        <v>14.695501933405875</v>
      </c>
      <c r="M34">
        <v>19.337692763421217</v>
      </c>
      <c r="N34">
        <v>11.287703703703704</v>
      </c>
      <c r="O34">
        <v>4.5689852363729999</v>
      </c>
      <c r="P34">
        <v>3.5622859999999998</v>
      </c>
      <c r="Q34" s="106">
        <v>21.57967</v>
      </c>
      <c r="R34" s="62">
        <v>13.149644444444442</v>
      </c>
    </row>
    <row r="35" spans="1:18" x14ac:dyDescent="0.25">
      <c r="A35">
        <v>0.63</v>
      </c>
      <c r="B35">
        <v>6.5</v>
      </c>
      <c r="C35">
        <v>11.75</v>
      </c>
      <c r="D35">
        <v>11.59375</v>
      </c>
      <c r="E35">
        <v>13</v>
      </c>
      <c r="F35">
        <v>10.328125</v>
      </c>
      <c r="G35">
        <v>12.88</v>
      </c>
      <c r="H35">
        <v>12.25</v>
      </c>
      <c r="I35">
        <v>0</v>
      </c>
      <c r="J35">
        <v>12.8</v>
      </c>
      <c r="K35">
        <v>0</v>
      </c>
      <c r="L35">
        <v>15.387275126641994</v>
      </c>
      <c r="M35">
        <v>20.232111511069171</v>
      </c>
      <c r="N35">
        <v>11.764740740740741</v>
      </c>
      <c r="O35">
        <v>4.7605024213329994</v>
      </c>
      <c r="P35">
        <v>3.7307725</v>
      </c>
      <c r="Q35" s="106">
        <v>22.514009999999999</v>
      </c>
      <c r="R35" s="62">
        <v>13.891866666666665</v>
      </c>
    </row>
    <row r="36" spans="1:18" x14ac:dyDescent="0.25">
      <c r="A36">
        <v>0.64</v>
      </c>
      <c r="B36">
        <v>7</v>
      </c>
      <c r="C36">
        <v>12.5</v>
      </c>
      <c r="D36">
        <v>11.96875</v>
      </c>
      <c r="E36">
        <v>13.75</v>
      </c>
      <c r="F36">
        <v>10.84375</v>
      </c>
      <c r="G36">
        <v>13.3</v>
      </c>
      <c r="H36">
        <v>12.75</v>
      </c>
      <c r="I36">
        <v>0</v>
      </c>
      <c r="J36">
        <v>13.4</v>
      </c>
      <c r="K36">
        <v>0</v>
      </c>
      <c r="L36">
        <v>15.738953786711855</v>
      </c>
      <c r="M36">
        <v>21.145526200038322</v>
      </c>
      <c r="N36">
        <v>12.003259259259261</v>
      </c>
      <c r="O36">
        <v>4.8615281940480006</v>
      </c>
      <c r="P36">
        <v>3.8029809999999999</v>
      </c>
      <c r="Q36" s="106">
        <v>22.981180000000002</v>
      </c>
      <c r="R36" s="62">
        <v>14.262977777777778</v>
      </c>
    </row>
    <row r="37" spans="1:18" x14ac:dyDescent="0.25">
      <c r="A37">
        <v>0.66</v>
      </c>
      <c r="B37">
        <v>7.25</v>
      </c>
      <c r="C37">
        <v>13.25</v>
      </c>
      <c r="D37">
        <v>12.34375</v>
      </c>
      <c r="E37">
        <v>14.5</v>
      </c>
      <c r="F37">
        <v>11.375</v>
      </c>
      <c r="G37">
        <v>13.73</v>
      </c>
      <c r="H37">
        <v>13.5</v>
      </c>
      <c r="I37">
        <v>0</v>
      </c>
      <c r="J37">
        <v>14.2</v>
      </c>
      <c r="K37">
        <v>0</v>
      </c>
      <c r="L37">
        <v>16.457119938198694</v>
      </c>
      <c r="M37">
        <v>22.084336994854954</v>
      </c>
      <c r="N37">
        <v>12.480296296296299</v>
      </c>
      <c r="O37">
        <v>5.0743085858080006</v>
      </c>
      <c r="P37">
        <v>3.9714675000000002</v>
      </c>
      <c r="Q37" s="106">
        <v>23.915520000000001</v>
      </c>
      <c r="R37" s="62">
        <v>15.0052</v>
      </c>
    </row>
    <row r="38" spans="1:18" x14ac:dyDescent="0.25">
      <c r="A38">
        <v>0.68</v>
      </c>
      <c r="B38">
        <v>7.75</v>
      </c>
      <c r="C38">
        <v>14</v>
      </c>
      <c r="D38">
        <v>12.734375</v>
      </c>
      <c r="E38">
        <v>15.25</v>
      </c>
      <c r="F38">
        <v>11.921875</v>
      </c>
      <c r="G38">
        <v>14.19</v>
      </c>
      <c r="H38">
        <v>14</v>
      </c>
      <c r="I38">
        <v>0</v>
      </c>
      <c r="J38">
        <v>15</v>
      </c>
      <c r="K38">
        <v>0</v>
      </c>
      <c r="L38">
        <v>17.198947601252573</v>
      </c>
      <c r="M38">
        <v>23.054309512176275</v>
      </c>
      <c r="N38">
        <v>12.957333333333334</v>
      </c>
      <c r="O38">
        <v>5.3016551713280009</v>
      </c>
      <c r="P38">
        <v>4.1640234999999999</v>
      </c>
      <c r="Q38" s="106">
        <v>24.849860000000003</v>
      </c>
      <c r="R38" s="62">
        <v>15.747422222222223</v>
      </c>
    </row>
    <row r="39" spans="1:18" x14ac:dyDescent="0.25">
      <c r="A39">
        <v>0.7</v>
      </c>
      <c r="B39">
        <v>8.25</v>
      </c>
      <c r="C39">
        <v>14.75</v>
      </c>
      <c r="D39">
        <v>13.125</v>
      </c>
      <c r="E39">
        <v>16</v>
      </c>
      <c r="F39">
        <v>12.484375</v>
      </c>
      <c r="G39">
        <v>14.64</v>
      </c>
      <c r="H39">
        <v>14.75</v>
      </c>
      <c r="I39">
        <v>0</v>
      </c>
      <c r="J39">
        <v>15.8</v>
      </c>
      <c r="K39">
        <v>0</v>
      </c>
      <c r="L39">
        <v>17.968705163194738</v>
      </c>
      <c r="M39">
        <v>24.060617553559162</v>
      </c>
      <c r="N39">
        <v>13.43437037037037</v>
      </c>
      <c r="O39">
        <v>5.5438833299999999</v>
      </c>
      <c r="P39">
        <v>4.3565794999999996</v>
      </c>
      <c r="Q39" s="106">
        <v>25.784199999999998</v>
      </c>
      <c r="R39" s="62">
        <v>16.501129724208372</v>
      </c>
    </row>
    <row r="40" spans="1:18" x14ac:dyDescent="0.25">
      <c r="A40">
        <v>0.72</v>
      </c>
      <c r="B40">
        <v>8.5</v>
      </c>
      <c r="C40">
        <v>15.5</v>
      </c>
      <c r="D40">
        <v>13.546875</v>
      </c>
      <c r="E40">
        <v>16.75</v>
      </c>
      <c r="F40">
        <v>13.0625</v>
      </c>
      <c r="G40">
        <v>15.09</v>
      </c>
      <c r="H40">
        <v>15.5</v>
      </c>
      <c r="I40">
        <v>0</v>
      </c>
      <c r="J40">
        <v>16.600000000000001</v>
      </c>
      <c r="K40">
        <v>0</v>
      </c>
      <c r="L40">
        <v>18.770199469114125</v>
      </c>
      <c r="M40">
        <v>25.107884083024619</v>
      </c>
      <c r="N40">
        <v>13.911407407407408</v>
      </c>
      <c r="O40">
        <v>5.8013108423679993</v>
      </c>
      <c r="P40">
        <v>4.5732049999999997</v>
      </c>
      <c r="Q40" s="106">
        <v>27.179779999999997</v>
      </c>
      <c r="R40" s="62">
        <v>17.277636363636361</v>
      </c>
    </row>
    <row r="41" spans="1:18" x14ac:dyDescent="0.25">
      <c r="A41">
        <v>0.74</v>
      </c>
      <c r="B41">
        <v>9</v>
      </c>
      <c r="C41">
        <v>16.25</v>
      </c>
      <c r="D41">
        <v>13.96875</v>
      </c>
      <c r="E41">
        <v>17.5</v>
      </c>
      <c r="F41">
        <v>13.640625</v>
      </c>
      <c r="G41">
        <v>15.58</v>
      </c>
      <c r="H41">
        <v>16.25</v>
      </c>
      <c r="I41">
        <v>0</v>
      </c>
      <c r="J41">
        <v>17.600000000000001</v>
      </c>
      <c r="K41">
        <v>0</v>
      </c>
      <c r="L41">
        <v>19.606809310054906</v>
      </c>
      <c r="M41">
        <v>26.200220491449098</v>
      </c>
      <c r="N41">
        <v>14.388444444444445</v>
      </c>
      <c r="O41">
        <v>6.0742578901279991</v>
      </c>
      <c r="P41">
        <v>4.7898304999999999</v>
      </c>
      <c r="Q41" s="106">
        <v>28.575359999999996</v>
      </c>
      <c r="R41" s="62">
        <v>18.05414300306435</v>
      </c>
    </row>
    <row r="42" spans="1:18" x14ac:dyDescent="0.25">
      <c r="A42">
        <v>0.76</v>
      </c>
      <c r="B42">
        <v>9.5</v>
      </c>
      <c r="C42">
        <v>17</v>
      </c>
      <c r="D42">
        <v>14.40625</v>
      </c>
      <c r="E42">
        <v>18.25</v>
      </c>
      <c r="F42">
        <v>14.25</v>
      </c>
      <c r="G42">
        <v>16.059999999999999</v>
      </c>
      <c r="H42">
        <v>17</v>
      </c>
      <c r="I42">
        <v>0</v>
      </c>
      <c r="J42">
        <v>18.399999999999999</v>
      </c>
      <c r="K42">
        <v>0</v>
      </c>
      <c r="L42">
        <v>20.481517456328213</v>
      </c>
      <c r="M42">
        <v>27.341264189345033</v>
      </c>
      <c r="N42">
        <v>14.95323943661972</v>
      </c>
      <c r="O42">
        <v>6.3630470561279999</v>
      </c>
      <c r="P42">
        <v>5.0305255000000004</v>
      </c>
      <c r="Q42" s="106">
        <v>29.970939999999999</v>
      </c>
      <c r="R42" s="62">
        <v>18.83064964249234</v>
      </c>
    </row>
    <row r="43" spans="1:18" x14ac:dyDescent="0.25">
      <c r="A43">
        <v>0.78</v>
      </c>
      <c r="B43">
        <v>10</v>
      </c>
      <c r="C43">
        <v>18</v>
      </c>
      <c r="D43">
        <v>14.859375</v>
      </c>
      <c r="E43">
        <v>19</v>
      </c>
      <c r="F43">
        <v>14.875</v>
      </c>
      <c r="G43">
        <v>16.559999999999999</v>
      </c>
      <c r="H43">
        <v>17.75</v>
      </c>
      <c r="I43">
        <v>0</v>
      </c>
      <c r="J43">
        <v>19.399999999999999</v>
      </c>
      <c r="K43">
        <v>0</v>
      </c>
      <c r="L43">
        <v>21.396941272490899</v>
      </c>
      <c r="M43">
        <v>28.534214569131006</v>
      </c>
      <c r="N43">
        <v>15.533521126760565</v>
      </c>
      <c r="O43">
        <v>6.6680033243680006</v>
      </c>
      <c r="P43">
        <v>5.5359850000000002</v>
      </c>
      <c r="Q43" s="106">
        <v>31.366519999999998</v>
      </c>
      <c r="R43" s="62">
        <v>19.607156281920329</v>
      </c>
    </row>
    <row r="44" spans="1:18" x14ac:dyDescent="0.25">
      <c r="A44">
        <v>0.8</v>
      </c>
      <c r="B44">
        <v>10.5</v>
      </c>
      <c r="C44">
        <v>18.75</v>
      </c>
      <c r="D44">
        <v>15.3125</v>
      </c>
      <c r="E44">
        <v>20</v>
      </c>
      <c r="F44">
        <v>15.5</v>
      </c>
      <c r="G44">
        <v>17.059999999999999</v>
      </c>
      <c r="H44">
        <v>18.5</v>
      </c>
      <c r="I44">
        <v>0</v>
      </c>
      <c r="J44">
        <v>20.399999999999999</v>
      </c>
      <c r="K44">
        <v>0</v>
      </c>
      <c r="L44">
        <v>22.355361950114872</v>
      </c>
      <c r="M44">
        <v>29.781867377523572</v>
      </c>
      <c r="N44">
        <v>16.113802816901412</v>
      </c>
      <c r="O44">
        <v>6.9894540800000016</v>
      </c>
      <c r="P44">
        <v>5.7007494999999997</v>
      </c>
      <c r="Q44" s="106">
        <v>32.762099999999997</v>
      </c>
      <c r="R44" s="62">
        <v>20.480226203807394</v>
      </c>
    </row>
    <row r="45" spans="1:18" x14ac:dyDescent="0.25">
      <c r="A45">
        <v>0.82</v>
      </c>
      <c r="B45">
        <v>11</v>
      </c>
      <c r="C45">
        <v>19.75</v>
      </c>
      <c r="D45">
        <v>15.796875</v>
      </c>
      <c r="E45">
        <v>20.75</v>
      </c>
      <c r="F45">
        <v>16.15625</v>
      </c>
      <c r="G45">
        <v>17.579999999999998</v>
      </c>
      <c r="H45">
        <v>19.25</v>
      </c>
      <c r="I45">
        <v>0</v>
      </c>
      <c r="J45">
        <v>21.4</v>
      </c>
      <c r="K45">
        <v>0</v>
      </c>
      <c r="L45">
        <v>23.358752394042408</v>
      </c>
      <c r="M45">
        <v>31.086647538217864</v>
      </c>
      <c r="N45">
        <v>16.729600000000001</v>
      </c>
      <c r="O45">
        <v>7.3277291093279988</v>
      </c>
      <c r="P45">
        <v>5.957021138</v>
      </c>
      <c r="Q45" s="106">
        <v>34.494299999999988</v>
      </c>
      <c r="R45" s="62">
        <v>21.476194848824186</v>
      </c>
    </row>
    <row r="46" spans="1:18" x14ac:dyDescent="0.25">
      <c r="A46">
        <v>0.84</v>
      </c>
      <c r="B46">
        <v>11.5</v>
      </c>
      <c r="C46">
        <v>20.75</v>
      </c>
      <c r="D46">
        <v>16.296875</v>
      </c>
      <c r="E46">
        <v>21.75</v>
      </c>
      <c r="F46">
        <v>16.84375</v>
      </c>
      <c r="G46">
        <v>18.11</v>
      </c>
      <c r="H46">
        <v>20</v>
      </c>
      <c r="I46">
        <v>0</v>
      </c>
      <c r="J46">
        <v>22.4</v>
      </c>
      <c r="K46">
        <v>0</v>
      </c>
      <c r="L46">
        <v>24.408803797407227</v>
      </c>
      <c r="M46">
        <v>32.450640464558056</v>
      </c>
      <c r="N46">
        <v>17.428266666666666</v>
      </c>
      <c r="O46">
        <v>7.6831605998079979</v>
      </c>
      <c r="P46">
        <v>6.1939649609999998</v>
      </c>
      <c r="Q46" s="106">
        <v>36.226499999999994</v>
      </c>
      <c r="R46" s="62">
        <v>22.472163493840988</v>
      </c>
    </row>
    <row r="47" spans="1:18" x14ac:dyDescent="0.25">
      <c r="A47">
        <v>0.86</v>
      </c>
      <c r="B47">
        <v>12</v>
      </c>
      <c r="C47">
        <v>21.5</v>
      </c>
      <c r="D47">
        <v>16.796875</v>
      </c>
      <c r="E47">
        <v>22.75</v>
      </c>
      <c r="F47">
        <v>17.53125</v>
      </c>
      <c r="G47">
        <v>18.64</v>
      </c>
      <c r="H47">
        <v>21</v>
      </c>
      <c r="I47">
        <v>0</v>
      </c>
      <c r="J47">
        <v>23.6</v>
      </c>
      <c r="K47">
        <v>0</v>
      </c>
      <c r="L47">
        <v>25.506950940270794</v>
      </c>
      <c r="M47">
        <v>33.875621901438144</v>
      </c>
      <c r="N47">
        <v>18.126933333333334</v>
      </c>
      <c r="O47">
        <v>8.0560831400479991</v>
      </c>
      <c r="P47">
        <v>6.43398366</v>
      </c>
      <c r="Q47" s="106">
        <v>37.958699999999993</v>
      </c>
      <c r="R47" s="62">
        <v>23.468132138857786</v>
      </c>
    </row>
    <row r="48" spans="1:18" x14ac:dyDescent="0.25">
      <c r="A48">
        <v>0.88</v>
      </c>
      <c r="B48">
        <v>12.5</v>
      </c>
      <c r="C48">
        <v>22.75</v>
      </c>
      <c r="D48">
        <v>17.3125</v>
      </c>
      <c r="E48">
        <v>23.75</v>
      </c>
      <c r="F48">
        <v>18.25</v>
      </c>
      <c r="G48">
        <v>19.190000000000001</v>
      </c>
      <c r="H48">
        <v>22</v>
      </c>
      <c r="I48">
        <v>0</v>
      </c>
      <c r="J48">
        <v>24.6</v>
      </c>
      <c r="K48">
        <v>0</v>
      </c>
      <c r="L48">
        <v>26.65439624630763</v>
      </c>
      <c r="M48">
        <v>35.363086335204855</v>
      </c>
      <c r="N48">
        <v>18.825600000000001</v>
      </c>
      <c r="O48">
        <v>8.4468337198079979</v>
      </c>
      <c r="P48">
        <v>6.5633829229999998</v>
      </c>
      <c r="Q48" s="106">
        <v>39.690899999999999</v>
      </c>
      <c r="R48" s="62">
        <v>24.464100783874585</v>
      </c>
    </row>
    <row r="49" spans="1:18" x14ac:dyDescent="0.25">
      <c r="A49">
        <v>0.9</v>
      </c>
      <c r="B49">
        <v>13</v>
      </c>
      <c r="C49">
        <v>23.75</v>
      </c>
      <c r="D49">
        <v>17.84375</v>
      </c>
      <c r="E49">
        <v>24.75</v>
      </c>
      <c r="F49">
        <v>18.984375</v>
      </c>
      <c r="G49">
        <v>19.75</v>
      </c>
      <c r="H49">
        <v>22.75</v>
      </c>
      <c r="I49">
        <v>0</v>
      </c>
      <c r="J49">
        <v>25.8</v>
      </c>
      <c r="K49">
        <v>0</v>
      </c>
      <c r="L49">
        <v>27.852132631548933</v>
      </c>
      <c r="M49">
        <v>36.914274009870958</v>
      </c>
      <c r="N49">
        <v>19.524266666666669</v>
      </c>
      <c r="O49">
        <v>8.8557517300000015</v>
      </c>
      <c r="P49">
        <v>6.8358818939999999</v>
      </c>
      <c r="Q49" s="106">
        <v>41.423099999999998</v>
      </c>
      <c r="R49" s="62">
        <v>25.589580000000005</v>
      </c>
    </row>
    <row r="50" spans="1:18" x14ac:dyDescent="0.25">
      <c r="A50">
        <v>0.92</v>
      </c>
      <c r="B50">
        <v>13.75</v>
      </c>
      <c r="C50">
        <v>24.75</v>
      </c>
      <c r="D50">
        <v>18.375</v>
      </c>
      <c r="E50">
        <v>25.75</v>
      </c>
      <c r="F50">
        <v>19.734375</v>
      </c>
      <c r="G50">
        <v>20.309999999999999</v>
      </c>
      <c r="H50">
        <v>23.75</v>
      </c>
      <c r="I50">
        <v>0</v>
      </c>
      <c r="J50">
        <v>26.8</v>
      </c>
      <c r="K50">
        <v>0</v>
      </c>
      <c r="L50">
        <v>29.100965178771744</v>
      </c>
      <c r="M50">
        <v>38.530196587489492</v>
      </c>
      <c r="N50">
        <v>20.222933333333337</v>
      </c>
      <c r="O50">
        <v>9.2831789626879999</v>
      </c>
      <c r="P50">
        <v>7.222647405</v>
      </c>
      <c r="Q50" s="106">
        <v>43.509740000000001</v>
      </c>
      <c r="R50" s="62">
        <v>26.718380000000003</v>
      </c>
    </row>
    <row r="51" spans="1:18" x14ac:dyDescent="0.25">
      <c r="A51">
        <v>0.94</v>
      </c>
      <c r="B51">
        <v>14.25</v>
      </c>
      <c r="C51">
        <v>25.75</v>
      </c>
      <c r="D51">
        <v>18.9375</v>
      </c>
      <c r="E51">
        <v>27</v>
      </c>
      <c r="F51">
        <v>20.5</v>
      </c>
      <c r="G51">
        <v>20.91</v>
      </c>
      <c r="H51">
        <v>24.75</v>
      </c>
      <c r="I51">
        <v>0</v>
      </c>
      <c r="J51">
        <v>28</v>
      </c>
      <c r="K51">
        <v>0</v>
      </c>
      <c r="L51">
        <v>30.401531670702635</v>
      </c>
      <c r="M51">
        <v>40.211661490066788</v>
      </c>
      <c r="N51">
        <v>20.921600000000002</v>
      </c>
      <c r="O51">
        <v>9.7294596110879983</v>
      </c>
      <c r="P51">
        <v>7.5474845009999996</v>
      </c>
      <c r="Q51" s="106">
        <v>45.596379999999989</v>
      </c>
      <c r="R51" s="62">
        <v>27.883408874801898</v>
      </c>
    </row>
    <row r="52" spans="1:18" x14ac:dyDescent="0.25">
      <c r="A52">
        <v>0.96</v>
      </c>
      <c r="B52">
        <v>14.75</v>
      </c>
      <c r="C52">
        <v>27</v>
      </c>
      <c r="D52">
        <v>19.5</v>
      </c>
      <c r="E52">
        <v>28</v>
      </c>
      <c r="F52">
        <v>21.3125</v>
      </c>
      <c r="G52">
        <v>21.5</v>
      </c>
      <c r="H52">
        <v>26</v>
      </c>
      <c r="I52">
        <v>0</v>
      </c>
      <c r="J52">
        <v>29.4</v>
      </c>
      <c r="K52">
        <v>0</v>
      </c>
      <c r="L52">
        <v>31.754322014783526</v>
      </c>
      <c r="M52">
        <v>41.959294959939101</v>
      </c>
      <c r="N52">
        <v>21.620266666666666</v>
      </c>
      <c r="O52">
        <v>10.194940269568001</v>
      </c>
      <c r="P52">
        <v>7.9019279210000004</v>
      </c>
      <c r="Q52" s="106">
        <v>47.683019999999992</v>
      </c>
      <c r="R52" s="62">
        <v>29.088480190174323</v>
      </c>
    </row>
    <row r="53" spans="1:18" x14ac:dyDescent="0.25">
      <c r="A53">
        <v>0.98</v>
      </c>
      <c r="B53">
        <v>15.5</v>
      </c>
      <c r="C53">
        <v>28</v>
      </c>
      <c r="D53">
        <v>20.078125</v>
      </c>
      <c r="E53">
        <v>29.25</v>
      </c>
      <c r="F53">
        <v>22.125</v>
      </c>
      <c r="G53">
        <v>22.09</v>
      </c>
      <c r="H53">
        <v>27</v>
      </c>
      <c r="I53">
        <v>0</v>
      </c>
      <c r="J53">
        <v>30.6</v>
      </c>
      <c r="K53">
        <v>0</v>
      </c>
      <c r="L53">
        <v>33.159696591821742</v>
      </c>
      <c r="M53">
        <v>43.773563875068739</v>
      </c>
      <c r="N53">
        <v>22.48588744588745</v>
      </c>
      <c r="O53">
        <v>10.679969933647996</v>
      </c>
      <c r="P53">
        <v>8.3615774740000006</v>
      </c>
      <c r="Q53" s="106">
        <v>49.769659999999995</v>
      </c>
      <c r="R53" s="62">
        <v>30.293551505546748</v>
      </c>
    </row>
    <row r="54" spans="1:18" x14ac:dyDescent="0.25">
      <c r="A54">
        <v>1</v>
      </c>
      <c r="B54">
        <v>16</v>
      </c>
      <c r="C54">
        <v>29.25</v>
      </c>
      <c r="D54">
        <v>20.671875</v>
      </c>
      <c r="E54">
        <v>30.25</v>
      </c>
      <c r="F54">
        <v>22.96875</v>
      </c>
      <c r="G54">
        <v>22.72</v>
      </c>
      <c r="H54">
        <v>28</v>
      </c>
      <c r="I54">
        <v>0.1</v>
      </c>
      <c r="J54">
        <v>31.8</v>
      </c>
      <c r="K54">
        <v>0</v>
      </c>
      <c r="L54">
        <v>34.617903560440112</v>
      </c>
      <c r="M54">
        <v>45.654796355255833</v>
      </c>
      <c r="N54">
        <v>23.393246753246757</v>
      </c>
      <c r="O54">
        <v>11.184899999999999</v>
      </c>
      <c r="P54">
        <v>8.8732974060000007</v>
      </c>
      <c r="Q54" s="106">
        <v>51.856299999999997</v>
      </c>
      <c r="R54" s="62">
        <v>31.536428571428569</v>
      </c>
    </row>
    <row r="55" spans="1:18" x14ac:dyDescent="0.25">
      <c r="A55">
        <v>1.02</v>
      </c>
      <c r="B55">
        <v>16.75</v>
      </c>
      <c r="C55">
        <v>30.25</v>
      </c>
      <c r="D55">
        <v>21.28125</v>
      </c>
      <c r="E55">
        <v>31.5</v>
      </c>
      <c r="F55">
        <v>23.84375</v>
      </c>
      <c r="G55">
        <v>23.34</v>
      </c>
      <c r="H55">
        <v>29.25</v>
      </c>
      <c r="I55">
        <v>1.4</v>
      </c>
      <c r="J55">
        <v>33.200000000000003</v>
      </c>
      <c r="K55">
        <v>1.56</v>
      </c>
      <c r="L55">
        <v>36.129095148802236</v>
      </c>
      <c r="M55">
        <v>47.603201194802317</v>
      </c>
      <c r="N55">
        <v>24.300606060606064</v>
      </c>
      <c r="O55">
        <v>11.710084266448</v>
      </c>
      <c r="P55">
        <v>9.6620920429999995</v>
      </c>
      <c r="Q55" s="106">
        <v>54.495580000000004</v>
      </c>
      <c r="R55" s="62">
        <v>32.859642857142859</v>
      </c>
    </row>
    <row r="56" spans="1:18" x14ac:dyDescent="0.25">
      <c r="A56">
        <v>1.04</v>
      </c>
      <c r="B56">
        <v>17.5</v>
      </c>
      <c r="C56">
        <v>31.5</v>
      </c>
      <c r="D56">
        <v>21.890625</v>
      </c>
      <c r="E56">
        <v>32.5</v>
      </c>
      <c r="F56">
        <v>24.734375</v>
      </c>
      <c r="G56">
        <v>24</v>
      </c>
      <c r="H56">
        <v>30.25</v>
      </c>
      <c r="I56">
        <v>2.7</v>
      </c>
      <c r="J56">
        <v>34.6</v>
      </c>
      <c r="K56">
        <v>3.13</v>
      </c>
      <c r="L56">
        <v>37.693342964693443</v>
      </c>
      <c r="M56">
        <v>49.618886156698686</v>
      </c>
      <c r="N56">
        <v>25.207965367965372</v>
      </c>
      <c r="O56">
        <v>12.255878931967999</v>
      </c>
      <c r="P56">
        <v>9.8405152200000003</v>
      </c>
      <c r="Q56" s="106">
        <v>57.134860000000003</v>
      </c>
      <c r="R56" s="62">
        <v>34.182857142857145</v>
      </c>
    </row>
    <row r="57" spans="1:18" x14ac:dyDescent="0.25">
      <c r="A57">
        <v>1.05</v>
      </c>
      <c r="B57">
        <v>18</v>
      </c>
      <c r="C57">
        <v>32.75</v>
      </c>
      <c r="D57">
        <v>22.515625</v>
      </c>
      <c r="E57">
        <v>33.75</v>
      </c>
      <c r="F57">
        <v>25.65625</v>
      </c>
      <c r="G57">
        <v>24.66</v>
      </c>
      <c r="H57">
        <v>31.5</v>
      </c>
      <c r="I57">
        <v>4</v>
      </c>
      <c r="J57">
        <v>36</v>
      </c>
      <c r="K57">
        <v>4.75</v>
      </c>
      <c r="L57">
        <v>38.495366843454583</v>
      </c>
      <c r="M57">
        <v>51.701875162948284</v>
      </c>
      <c r="N57">
        <v>25.661645021645025</v>
      </c>
      <c r="O57">
        <v>12.536617133124999</v>
      </c>
      <c r="P57">
        <v>10.28434783</v>
      </c>
      <c r="Q57" s="106">
        <v>58.454500000000003</v>
      </c>
      <c r="R57" s="62">
        <v>34.844464285714288</v>
      </c>
    </row>
    <row r="58" spans="1:18" x14ac:dyDescent="0.25">
      <c r="A58">
        <v>1.07</v>
      </c>
      <c r="B58">
        <v>18.75</v>
      </c>
      <c r="C58">
        <v>33.75</v>
      </c>
      <c r="D58">
        <v>23.171875</v>
      </c>
      <c r="E58">
        <v>35</v>
      </c>
      <c r="F58">
        <v>26.609375</v>
      </c>
      <c r="G58">
        <v>25.33</v>
      </c>
      <c r="H58">
        <v>32.75</v>
      </c>
      <c r="I58">
        <v>5.3</v>
      </c>
      <c r="J58">
        <v>37.4</v>
      </c>
      <c r="K58">
        <v>6.22</v>
      </c>
      <c r="L58">
        <v>40.139192017742054</v>
      </c>
      <c r="M58">
        <v>53.852124415181009</v>
      </c>
      <c r="N58">
        <v>26.569004329004333</v>
      </c>
      <c r="O58">
        <v>13.114000522852997</v>
      </c>
      <c r="P58">
        <v>10.446973030000001</v>
      </c>
      <c r="Q58" s="106">
        <v>61.09378000000001</v>
      </c>
      <c r="R58" s="62">
        <v>36.29432253313697</v>
      </c>
    </row>
    <row r="59" spans="1:18" x14ac:dyDescent="0.25">
      <c r="A59">
        <v>1.0900000000000001</v>
      </c>
      <c r="B59">
        <v>19.5</v>
      </c>
      <c r="C59">
        <v>35</v>
      </c>
      <c r="D59">
        <v>23.8125</v>
      </c>
      <c r="E59">
        <v>36</v>
      </c>
      <c r="F59">
        <v>27.578125</v>
      </c>
      <c r="G59">
        <v>26.02</v>
      </c>
      <c r="H59">
        <v>33.75</v>
      </c>
      <c r="I59">
        <v>6.4</v>
      </c>
      <c r="J59">
        <v>39</v>
      </c>
      <c r="K59">
        <v>7.41</v>
      </c>
      <c r="L59">
        <v>41.835991697698489</v>
      </c>
      <c r="M59">
        <v>56.06953747924765</v>
      </c>
      <c r="N59">
        <v>27.47636363636364</v>
      </c>
      <c r="O59">
        <v>13.712895314133</v>
      </c>
      <c r="P59">
        <v>10.78419148</v>
      </c>
      <c r="Q59" s="106">
        <v>63.733060000000009</v>
      </c>
      <c r="R59" s="62">
        <v>37.892849779086895</v>
      </c>
    </row>
    <row r="60" spans="1:18" x14ac:dyDescent="0.25">
      <c r="A60">
        <v>1.1100000000000001</v>
      </c>
      <c r="B60">
        <v>20.25</v>
      </c>
      <c r="C60">
        <v>36.25</v>
      </c>
      <c r="D60">
        <v>24.484375</v>
      </c>
      <c r="E60">
        <v>37.25</v>
      </c>
      <c r="F60">
        <v>28.59375</v>
      </c>
      <c r="G60">
        <v>26.73</v>
      </c>
      <c r="H60">
        <v>35</v>
      </c>
      <c r="I60">
        <v>7.3</v>
      </c>
      <c r="J60">
        <v>40.4</v>
      </c>
      <c r="K60">
        <v>8.44</v>
      </c>
      <c r="L60">
        <v>43.585662428231124</v>
      </c>
      <c r="M60">
        <v>58.353979367027826</v>
      </c>
      <c r="N60">
        <v>28.383722943722951</v>
      </c>
      <c r="O60">
        <v>14.333666109972999</v>
      </c>
      <c r="P60">
        <v>10.924385969999999</v>
      </c>
      <c r="Q60" s="106">
        <v>66.372340000000008</v>
      </c>
      <c r="R60" s="62">
        <v>39.491377025036826</v>
      </c>
    </row>
    <row r="61" spans="1:18" x14ac:dyDescent="0.25">
      <c r="A61">
        <v>1.1299999999999999</v>
      </c>
      <c r="B61">
        <v>21</v>
      </c>
      <c r="C61">
        <v>37.5</v>
      </c>
      <c r="D61">
        <v>25.15625</v>
      </c>
      <c r="E61">
        <v>38.5</v>
      </c>
      <c r="F61">
        <v>29.625</v>
      </c>
      <c r="G61">
        <v>27.45</v>
      </c>
      <c r="H61">
        <v>36.25</v>
      </c>
      <c r="I61">
        <v>8.1</v>
      </c>
      <c r="J61">
        <v>42</v>
      </c>
      <c r="K61">
        <v>9.5</v>
      </c>
      <c r="L61">
        <v>45.388077693270851</v>
      </c>
      <c r="M61">
        <v>60.705289648225481</v>
      </c>
      <c r="N61">
        <v>29.291082251082244</v>
      </c>
      <c r="O61">
        <v>14.976679914532994</v>
      </c>
      <c r="P61">
        <v>11.100383600000001</v>
      </c>
      <c r="Q61" s="106">
        <v>69.011619999999994</v>
      </c>
      <c r="R61" s="62">
        <v>41.109170608108094</v>
      </c>
    </row>
    <row r="62" spans="1:18" x14ac:dyDescent="0.25">
      <c r="A62">
        <v>1.1499999999999999</v>
      </c>
      <c r="B62">
        <v>21.75</v>
      </c>
      <c r="C62">
        <v>38.75</v>
      </c>
      <c r="D62">
        <v>25.84375</v>
      </c>
      <c r="E62">
        <v>40</v>
      </c>
      <c r="F62">
        <v>30.6875</v>
      </c>
      <c r="G62">
        <v>28.2</v>
      </c>
      <c r="H62">
        <v>37.5</v>
      </c>
      <c r="I62">
        <v>9</v>
      </c>
      <c r="J62">
        <v>43.6</v>
      </c>
      <c r="K62">
        <v>10.59</v>
      </c>
      <c r="L62">
        <v>47.243098363419712</v>
      </c>
      <c r="M62">
        <v>63.123294624462972</v>
      </c>
      <c r="N62">
        <v>30.198441558441555</v>
      </c>
      <c r="O62">
        <v>15.642306133124993</v>
      </c>
      <c r="P62">
        <v>12.0202434</v>
      </c>
      <c r="Q62" s="106">
        <v>71.650899999999993</v>
      </c>
      <c r="R62" s="62">
        <v>43.004103040540528</v>
      </c>
    </row>
    <row r="63" spans="1:18" x14ac:dyDescent="0.25">
      <c r="A63">
        <v>1.17</v>
      </c>
      <c r="B63">
        <v>22.5</v>
      </c>
      <c r="C63">
        <v>40</v>
      </c>
      <c r="D63">
        <v>26.546875</v>
      </c>
      <c r="E63">
        <v>41.25</v>
      </c>
      <c r="F63">
        <v>31.765625</v>
      </c>
      <c r="G63">
        <v>28.95</v>
      </c>
      <c r="H63">
        <v>39</v>
      </c>
      <c r="I63">
        <v>9.9</v>
      </c>
      <c r="J63">
        <v>45.4</v>
      </c>
      <c r="K63">
        <v>11.59</v>
      </c>
      <c r="L63">
        <v>49.150582353696834</v>
      </c>
      <c r="M63">
        <v>65.607818597536564</v>
      </c>
      <c r="N63">
        <v>31.105800865800859</v>
      </c>
      <c r="O63">
        <v>16.330916572212999</v>
      </c>
      <c r="P63">
        <v>12.47186612</v>
      </c>
      <c r="Q63" s="106">
        <v>74.290179999999992</v>
      </c>
      <c r="R63" s="62">
        <v>44.899035472972969</v>
      </c>
    </row>
    <row r="64" spans="1:18" x14ac:dyDescent="0.25">
      <c r="A64">
        <v>1.19</v>
      </c>
      <c r="B64">
        <v>23.5</v>
      </c>
      <c r="C64">
        <v>41.25</v>
      </c>
      <c r="D64">
        <v>27.265625</v>
      </c>
      <c r="E64">
        <v>42.5</v>
      </c>
      <c r="F64">
        <v>32.890625</v>
      </c>
      <c r="G64">
        <v>29.73</v>
      </c>
      <c r="H64">
        <v>40.25</v>
      </c>
      <c r="I64">
        <v>10.8</v>
      </c>
      <c r="J64">
        <v>47</v>
      </c>
      <c r="K64">
        <v>12.69</v>
      </c>
      <c r="L64">
        <v>51.1103935193185</v>
      </c>
      <c r="M64">
        <v>68.15869426321737</v>
      </c>
      <c r="N64">
        <v>32.013160173160173</v>
      </c>
      <c r="O64">
        <v>17.042885439412998</v>
      </c>
      <c r="P64">
        <v>12.72853712</v>
      </c>
      <c r="Q64" s="106">
        <v>76.929460000000006</v>
      </c>
      <c r="R64" s="62">
        <v>46.784026249999997</v>
      </c>
    </row>
    <row r="65" spans="1:18" x14ac:dyDescent="0.25">
      <c r="A65">
        <v>1.21</v>
      </c>
      <c r="B65">
        <v>24.25</v>
      </c>
      <c r="C65">
        <v>42.5</v>
      </c>
      <c r="D65">
        <v>27.984375</v>
      </c>
      <c r="E65">
        <v>44</v>
      </c>
      <c r="F65">
        <v>34.03125</v>
      </c>
      <c r="G65">
        <v>30.53</v>
      </c>
      <c r="H65">
        <v>41.5</v>
      </c>
      <c r="I65">
        <v>11.7</v>
      </c>
      <c r="J65">
        <v>48.6</v>
      </c>
      <c r="K65">
        <v>13.75</v>
      </c>
      <c r="L65">
        <v>53.122409817032796</v>
      </c>
      <c r="M65">
        <v>70.775772261557506</v>
      </c>
      <c r="N65">
        <v>33.054285714285712</v>
      </c>
      <c r="O65">
        <v>17.778589343492996</v>
      </c>
      <c r="P65">
        <v>12.72853712</v>
      </c>
      <c r="Q65" s="106">
        <v>79.948539999999994</v>
      </c>
      <c r="R65" s="62">
        <v>48.584276249999995</v>
      </c>
    </row>
    <row r="66" spans="1:18" x14ac:dyDescent="0.25">
      <c r="A66">
        <v>1.23</v>
      </c>
      <c r="B66">
        <v>25</v>
      </c>
      <c r="C66">
        <v>44</v>
      </c>
      <c r="D66">
        <v>28.71875</v>
      </c>
      <c r="E66">
        <v>45.5</v>
      </c>
      <c r="F66">
        <v>35.203125</v>
      </c>
      <c r="G66">
        <v>31.34</v>
      </c>
      <c r="H66">
        <v>43</v>
      </c>
      <c r="I66">
        <v>12.6</v>
      </c>
      <c r="J66">
        <v>50.4</v>
      </c>
      <c r="K66">
        <v>14.84</v>
      </c>
      <c r="L66">
        <v>55.186530759112777</v>
      </c>
      <c r="M66">
        <v>73.458929914160535</v>
      </c>
      <c r="N66">
        <v>34.14</v>
      </c>
      <c r="O66">
        <v>18.538407294372998</v>
      </c>
      <c r="P66">
        <v>13.063665240000001</v>
      </c>
      <c r="Q66" s="106">
        <v>83.34742</v>
      </c>
      <c r="R66" s="62">
        <v>50.38452625</v>
      </c>
    </row>
    <row r="67" spans="1:18" x14ac:dyDescent="0.25">
      <c r="A67">
        <v>1.25</v>
      </c>
      <c r="B67">
        <v>26</v>
      </c>
      <c r="C67">
        <v>45.25</v>
      </c>
      <c r="D67">
        <v>29.46875</v>
      </c>
      <c r="E67">
        <v>47</v>
      </c>
      <c r="F67">
        <v>36.390625</v>
      </c>
      <c r="G67">
        <v>32.19</v>
      </c>
      <c r="H67">
        <v>44.5</v>
      </c>
      <c r="I67">
        <v>13.6</v>
      </c>
      <c r="J67">
        <v>52.2</v>
      </c>
      <c r="K67">
        <v>15.97</v>
      </c>
      <c r="L67">
        <v>57.302684186691572</v>
      </c>
      <c r="M67">
        <v>76.208079178462029</v>
      </c>
      <c r="N67">
        <v>35.225714285714282</v>
      </c>
      <c r="O67">
        <v>19.322720703124997</v>
      </c>
      <c r="P67">
        <v>13.942886850000001</v>
      </c>
      <c r="Q67" s="106">
        <v>86.746300000000005</v>
      </c>
      <c r="R67" s="62">
        <v>52.184776249999999</v>
      </c>
    </row>
    <row r="68" spans="1:18" x14ac:dyDescent="0.25">
      <c r="A68">
        <v>1.27</v>
      </c>
      <c r="B68">
        <v>26.75</v>
      </c>
      <c r="C68">
        <v>46.75</v>
      </c>
      <c r="D68">
        <v>30.21875</v>
      </c>
      <c r="E68">
        <v>48.5</v>
      </c>
      <c r="F68">
        <v>37.609375</v>
      </c>
      <c r="G68">
        <v>33.049999999999997</v>
      </c>
      <c r="H68">
        <v>46</v>
      </c>
      <c r="I68">
        <v>14.5</v>
      </c>
      <c r="J68">
        <v>54</v>
      </c>
      <c r="K68">
        <v>17.059999999999999</v>
      </c>
      <c r="L68">
        <v>59.470832388717646</v>
      </c>
      <c r="M68">
        <v>79.023173848573407</v>
      </c>
      <c r="N68">
        <v>36.311428571428571</v>
      </c>
      <c r="O68">
        <v>20.131913381972993</v>
      </c>
      <c r="P68">
        <v>14.75501414</v>
      </c>
      <c r="Q68" s="106">
        <v>90.145180000000011</v>
      </c>
      <c r="R68" s="62">
        <v>54.113142140468227</v>
      </c>
    </row>
    <row r="69" spans="1:18" x14ac:dyDescent="0.25">
      <c r="A69">
        <v>1.29</v>
      </c>
      <c r="B69">
        <v>27.75</v>
      </c>
      <c r="C69">
        <v>48.25</v>
      </c>
      <c r="D69">
        <v>30.984375</v>
      </c>
      <c r="E69">
        <v>50</v>
      </c>
      <c r="F69">
        <v>38.84375</v>
      </c>
      <c r="G69">
        <v>33.94</v>
      </c>
      <c r="H69">
        <v>47.5</v>
      </c>
      <c r="I69">
        <v>15.4</v>
      </c>
      <c r="J69">
        <v>55.8</v>
      </c>
      <c r="K69">
        <v>18.190000000000001</v>
      </c>
      <c r="L69">
        <v>61.690977592388968</v>
      </c>
      <c r="M69">
        <v>81.904216031811117</v>
      </c>
      <c r="N69">
        <v>37.426585365853661</v>
      </c>
      <c r="O69">
        <v>20.966371544293001</v>
      </c>
      <c r="P69">
        <v>15.76305941</v>
      </c>
      <c r="Q69" s="106">
        <v>93.544060000000016</v>
      </c>
      <c r="R69" s="62">
        <v>57.133543478260869</v>
      </c>
    </row>
    <row r="70" spans="1:18" x14ac:dyDescent="0.25">
      <c r="A70">
        <v>1.31</v>
      </c>
      <c r="B70">
        <v>28.75</v>
      </c>
      <c r="C70">
        <v>49.75</v>
      </c>
      <c r="D70">
        <v>31.765625</v>
      </c>
      <c r="E70">
        <v>51.5</v>
      </c>
      <c r="F70">
        <v>40.09375</v>
      </c>
      <c r="G70">
        <v>34.840000000000003</v>
      </c>
      <c r="H70">
        <v>49</v>
      </c>
      <c r="I70">
        <v>16.399999999999999</v>
      </c>
      <c r="J70">
        <v>57.6</v>
      </c>
      <c r="K70">
        <v>19.34</v>
      </c>
      <c r="L70">
        <v>63.963166850496947</v>
      </c>
      <c r="M70">
        <v>84.851261929561872</v>
      </c>
      <c r="N70">
        <v>38.659512195121955</v>
      </c>
      <c r="O70">
        <v>21.826483804613002</v>
      </c>
      <c r="P70">
        <v>16.261698030000002</v>
      </c>
      <c r="Q70" s="106">
        <v>96.942940000000021</v>
      </c>
      <c r="R70" s="62">
        <v>60.153944816053503</v>
      </c>
    </row>
    <row r="71" spans="1:18" x14ac:dyDescent="0.25">
      <c r="A71">
        <v>1.33</v>
      </c>
      <c r="B71">
        <v>29.75</v>
      </c>
      <c r="C71">
        <v>51.25</v>
      </c>
      <c r="D71">
        <v>32.5625</v>
      </c>
      <c r="E71">
        <v>53.25</v>
      </c>
      <c r="F71">
        <v>41.359375</v>
      </c>
      <c r="G71">
        <v>35.770000000000003</v>
      </c>
      <c r="H71">
        <v>50.5</v>
      </c>
      <c r="I71">
        <v>17.399999999999999</v>
      </c>
      <c r="J71">
        <v>59.6</v>
      </c>
      <c r="K71">
        <v>20.5</v>
      </c>
      <c r="L71">
        <v>66.287496350730095</v>
      </c>
      <c r="M71">
        <v>87.864426950689079</v>
      </c>
      <c r="N71">
        <v>39.892439024390249</v>
      </c>
      <c r="O71">
        <v>22.712641178613001</v>
      </c>
      <c r="P71">
        <v>17.116747199999999</v>
      </c>
      <c r="Q71" s="106">
        <v>100.34182000000001</v>
      </c>
      <c r="R71" s="62">
        <v>63.024385681293296</v>
      </c>
    </row>
    <row r="72" spans="1:18" x14ac:dyDescent="0.25">
      <c r="A72">
        <v>1.35</v>
      </c>
      <c r="B72">
        <v>30.5</v>
      </c>
      <c r="C72">
        <v>52.75</v>
      </c>
      <c r="D72">
        <v>33.359375</v>
      </c>
      <c r="E72">
        <v>54.75</v>
      </c>
      <c r="F72">
        <v>42.640625</v>
      </c>
      <c r="G72">
        <v>36.72</v>
      </c>
      <c r="H72">
        <v>52.25</v>
      </c>
      <c r="I72">
        <v>18.399999999999999</v>
      </c>
      <c r="J72">
        <v>61.4</v>
      </c>
      <c r="K72">
        <v>21.72</v>
      </c>
      <c r="L72">
        <v>68.664115171538185</v>
      </c>
      <c r="M72">
        <v>90.94389018522115</v>
      </c>
      <c r="N72">
        <v>41.125365853658543</v>
      </c>
      <c r="O72">
        <v>23.625237083125</v>
      </c>
      <c r="P72">
        <v>17.508058340000002</v>
      </c>
      <c r="Q72" s="106">
        <v>103.74070000000002</v>
      </c>
      <c r="R72" s="62">
        <v>64.740782909930715</v>
      </c>
    </row>
    <row r="73" spans="1:18" x14ac:dyDescent="0.25">
      <c r="A73">
        <v>1.37</v>
      </c>
      <c r="B73">
        <v>31.75</v>
      </c>
      <c r="C73">
        <v>54.5</v>
      </c>
      <c r="D73">
        <v>34.15625</v>
      </c>
      <c r="E73">
        <v>56.5</v>
      </c>
      <c r="F73">
        <v>43.921875</v>
      </c>
      <c r="G73">
        <v>37.69</v>
      </c>
      <c r="H73">
        <v>53.75</v>
      </c>
      <c r="I73">
        <v>19.399999999999999</v>
      </c>
      <c r="J73">
        <v>63.4</v>
      </c>
      <c r="K73">
        <v>22.97</v>
      </c>
      <c r="L73">
        <v>71.093228508757392</v>
      </c>
      <c r="M73">
        <v>94.089898265615204</v>
      </c>
      <c r="N73">
        <v>42.358292682926837</v>
      </c>
      <c r="O73">
        <v>24.564667336133006</v>
      </c>
      <c r="P73">
        <v>18.786779159999998</v>
      </c>
      <c r="Q73" s="106">
        <v>107.13958000000002</v>
      </c>
      <c r="R73" s="62">
        <v>66.457180138568134</v>
      </c>
    </row>
    <row r="74" spans="1:18" x14ac:dyDescent="0.25">
      <c r="A74">
        <v>1.39</v>
      </c>
      <c r="B74">
        <v>32.75</v>
      </c>
      <c r="C74">
        <v>56</v>
      </c>
      <c r="D74">
        <v>34.984375</v>
      </c>
      <c r="E74">
        <v>58.25</v>
      </c>
      <c r="F74">
        <v>45.234375</v>
      </c>
      <c r="G74">
        <v>38.69</v>
      </c>
      <c r="H74">
        <v>55.5</v>
      </c>
      <c r="I74">
        <v>20.399999999999999</v>
      </c>
      <c r="J74">
        <v>65.599999999999994</v>
      </c>
      <c r="K74">
        <v>24.13</v>
      </c>
      <c r="L74">
        <v>73.575100396799783</v>
      </c>
      <c r="M74">
        <v>97.302768642434572</v>
      </c>
      <c r="N74">
        <v>43.591219512195117</v>
      </c>
      <c r="O74">
        <v>25.531330156772992</v>
      </c>
      <c r="P74">
        <v>20.697340560000001</v>
      </c>
      <c r="Q74" s="106">
        <v>110.53845999999999</v>
      </c>
      <c r="R74" s="62">
        <v>68.173577367205525</v>
      </c>
    </row>
    <row r="75" spans="1:18" x14ac:dyDescent="0.25">
      <c r="A75">
        <v>1.41</v>
      </c>
      <c r="B75">
        <v>33.75</v>
      </c>
      <c r="C75">
        <v>57.75</v>
      </c>
      <c r="D75">
        <v>35.8125</v>
      </c>
      <c r="E75">
        <v>60</v>
      </c>
      <c r="F75">
        <v>46.546875</v>
      </c>
      <c r="G75">
        <v>39.69</v>
      </c>
      <c r="H75">
        <v>57.25</v>
      </c>
      <c r="I75">
        <v>21.5</v>
      </c>
      <c r="J75">
        <v>67.599999999999994</v>
      </c>
      <c r="K75">
        <v>25.34</v>
      </c>
      <c r="L75">
        <v>76.110055947771343</v>
      </c>
      <c r="M75">
        <v>100.58289230081773</v>
      </c>
      <c r="N75">
        <v>44.824146341463411</v>
      </c>
      <c r="O75">
        <v>26.525626165332994</v>
      </c>
      <c r="P75">
        <v>22.75262953</v>
      </c>
      <c r="Q75" s="106">
        <v>114.33965999999999</v>
      </c>
      <c r="R75" s="62">
        <v>69.889974595842943</v>
      </c>
    </row>
    <row r="76" spans="1:18" x14ac:dyDescent="0.25">
      <c r="A76">
        <v>1.43</v>
      </c>
      <c r="B76">
        <v>34.75</v>
      </c>
      <c r="C76">
        <v>59.5</v>
      </c>
      <c r="D76">
        <v>36.65625</v>
      </c>
      <c r="E76">
        <v>61.75</v>
      </c>
      <c r="F76">
        <v>47.875</v>
      </c>
      <c r="G76">
        <v>40.72</v>
      </c>
      <c r="H76">
        <v>59</v>
      </c>
      <c r="I76">
        <v>22.6</v>
      </c>
      <c r="J76">
        <v>69.8</v>
      </c>
      <c r="K76">
        <v>26.56</v>
      </c>
      <c r="L76">
        <v>78.698483131484764</v>
      </c>
      <c r="M76">
        <v>103.9307359436707</v>
      </c>
      <c r="N76">
        <v>46.057073170731705</v>
      </c>
      <c r="O76">
        <v>27.547958383252993</v>
      </c>
      <c r="P76">
        <v>23.415299869999998</v>
      </c>
      <c r="Q76" s="106">
        <v>118.54317999999999</v>
      </c>
      <c r="R76" s="62">
        <v>71.606371824480362</v>
      </c>
    </row>
    <row r="77" spans="1:18" x14ac:dyDescent="0.25">
      <c r="A77">
        <v>1.45</v>
      </c>
      <c r="B77">
        <v>36</v>
      </c>
      <c r="C77">
        <v>61</v>
      </c>
      <c r="D77">
        <v>37.5</v>
      </c>
      <c r="E77">
        <v>63.25</v>
      </c>
      <c r="F77">
        <v>49.21875</v>
      </c>
      <c r="G77">
        <v>41.77</v>
      </c>
      <c r="H77">
        <v>60.75</v>
      </c>
      <c r="I77">
        <v>23.8</v>
      </c>
      <c r="J77">
        <v>72</v>
      </c>
      <c r="K77">
        <v>27.84</v>
      </c>
      <c r="L77">
        <v>81.340834118923198</v>
      </c>
      <c r="M77">
        <v>107.34684366706018</v>
      </c>
      <c r="N77">
        <v>47.29</v>
      </c>
      <c r="O77">
        <v>28.598732233124995</v>
      </c>
      <c r="P77">
        <v>24.417279709999999</v>
      </c>
      <c r="Q77" s="106">
        <v>122.74669999999999</v>
      </c>
      <c r="R77" s="62">
        <v>73.322769053117767</v>
      </c>
    </row>
    <row r="78" spans="1:18" x14ac:dyDescent="0.25">
      <c r="A78">
        <v>1.46</v>
      </c>
      <c r="B78">
        <v>37</v>
      </c>
      <c r="C78">
        <v>62.75</v>
      </c>
      <c r="D78">
        <v>38.359375</v>
      </c>
      <c r="E78">
        <v>65</v>
      </c>
      <c r="F78">
        <v>50.5625</v>
      </c>
      <c r="G78">
        <v>42.83</v>
      </c>
      <c r="H78">
        <v>62.5</v>
      </c>
      <c r="I78">
        <v>24.9</v>
      </c>
      <c r="J78">
        <v>74.2</v>
      </c>
      <c r="K78">
        <v>29.19</v>
      </c>
      <c r="L78">
        <v>82.682390134260629</v>
      </c>
      <c r="M78">
        <v>110.83183815282062</v>
      </c>
      <c r="N78">
        <v>47.976301369863016</v>
      </c>
      <c r="O78">
        <v>29.134912121167989</v>
      </c>
      <c r="P78">
        <v>26.571909120000001</v>
      </c>
      <c r="Q78" s="106">
        <v>124.84846</v>
      </c>
      <c r="R78" s="62">
        <v>74.340307966706291</v>
      </c>
    </row>
    <row r="79" spans="1:18" x14ac:dyDescent="0.25">
      <c r="A79">
        <v>1.48</v>
      </c>
      <c r="B79">
        <v>38.25</v>
      </c>
      <c r="C79">
        <v>64.5</v>
      </c>
      <c r="D79">
        <v>39.234375</v>
      </c>
      <c r="E79">
        <v>67</v>
      </c>
      <c r="F79">
        <v>51.953125</v>
      </c>
      <c r="G79">
        <v>43.91</v>
      </c>
      <c r="H79">
        <v>64.25</v>
      </c>
      <c r="I79">
        <v>26.1</v>
      </c>
      <c r="J79">
        <v>76.400000000000006</v>
      </c>
      <c r="K79">
        <v>30.5</v>
      </c>
      <c r="L79">
        <v>85.406617277206877</v>
      </c>
      <c r="M79">
        <v>114.38642140295694</v>
      </c>
      <c r="N79">
        <v>49.348904109589043</v>
      </c>
      <c r="O79">
        <v>30.229113838847994</v>
      </c>
      <c r="P79">
        <v>27.435665140000001</v>
      </c>
      <c r="Q79" s="106">
        <v>129.05197999999999</v>
      </c>
      <c r="R79" s="62">
        <v>77.384541022592146</v>
      </c>
    </row>
    <row r="80" spans="1:18" x14ac:dyDescent="0.25">
      <c r="A80">
        <v>1.5</v>
      </c>
      <c r="B80">
        <v>39.5</v>
      </c>
      <c r="C80">
        <v>66.25</v>
      </c>
      <c r="D80">
        <v>40.125</v>
      </c>
      <c r="E80">
        <v>68.75</v>
      </c>
      <c r="F80">
        <v>53.34375</v>
      </c>
      <c r="G80">
        <v>44.98</v>
      </c>
      <c r="H80">
        <v>66</v>
      </c>
      <c r="I80">
        <v>27.3</v>
      </c>
      <c r="J80">
        <v>78.8</v>
      </c>
      <c r="K80">
        <v>31.94</v>
      </c>
      <c r="L80">
        <v>88.186184667255787</v>
      </c>
      <c r="M80">
        <v>118.01137503995986</v>
      </c>
      <c r="N80">
        <v>50.72150684931507</v>
      </c>
      <c r="O80">
        <v>31.35278125</v>
      </c>
      <c r="P80">
        <v>28.471309000000002</v>
      </c>
      <c r="Q80" s="106">
        <v>133.25549999999998</v>
      </c>
      <c r="R80" s="62">
        <v>80.428774078477986</v>
      </c>
    </row>
    <row r="81" spans="1:18" x14ac:dyDescent="0.25">
      <c r="A81">
        <v>1.52</v>
      </c>
      <c r="B81">
        <v>40.75</v>
      </c>
      <c r="C81">
        <v>68</v>
      </c>
      <c r="D81">
        <v>41.015625</v>
      </c>
      <c r="E81">
        <v>70.5</v>
      </c>
      <c r="F81">
        <v>54.765625</v>
      </c>
      <c r="G81">
        <v>46.09</v>
      </c>
      <c r="H81">
        <v>68</v>
      </c>
      <c r="I81">
        <v>28.5</v>
      </c>
      <c r="J81">
        <v>81</v>
      </c>
      <c r="K81">
        <v>33.28</v>
      </c>
      <c r="L81">
        <v>91.021773971170376</v>
      </c>
      <c r="M81">
        <v>121.70756019668043</v>
      </c>
      <c r="N81">
        <v>52.094109589041103</v>
      </c>
      <c r="O81">
        <v>32.506328181248001</v>
      </c>
      <c r="P81">
        <v>29.567021780000001</v>
      </c>
      <c r="Q81" s="106">
        <v>137.45902000000001</v>
      </c>
      <c r="R81" s="62">
        <v>83.47300713436384</v>
      </c>
    </row>
    <row r="82" spans="1:18" x14ac:dyDescent="0.25">
      <c r="A82">
        <v>1.54</v>
      </c>
      <c r="B82">
        <v>42</v>
      </c>
      <c r="C82">
        <v>70</v>
      </c>
      <c r="D82">
        <v>41.921875</v>
      </c>
      <c r="E82">
        <v>72.5</v>
      </c>
      <c r="F82">
        <v>56.21875</v>
      </c>
      <c r="G82">
        <v>47.2</v>
      </c>
      <c r="H82">
        <v>69.75</v>
      </c>
      <c r="I82">
        <v>29.8</v>
      </c>
      <c r="J82">
        <v>83.4</v>
      </c>
      <c r="K82">
        <v>34.72</v>
      </c>
      <c r="L82">
        <v>93.914132284137622</v>
      </c>
      <c r="M82">
        <v>125.47591701901268</v>
      </c>
      <c r="N82">
        <v>53.581824817518253</v>
      </c>
      <c r="O82">
        <v>33.690170860367992</v>
      </c>
      <c r="P82">
        <v>30.864158700000001</v>
      </c>
      <c r="Q82" s="106">
        <v>141.66254000000001</v>
      </c>
      <c r="R82" s="62">
        <v>86.517240190249694</v>
      </c>
    </row>
    <row r="83" spans="1:18" x14ac:dyDescent="0.25">
      <c r="A83">
        <v>1.56</v>
      </c>
      <c r="B83">
        <v>43.25</v>
      </c>
      <c r="C83">
        <v>71.75</v>
      </c>
      <c r="D83">
        <v>42.84375</v>
      </c>
      <c r="E83">
        <v>74.25</v>
      </c>
      <c r="F83">
        <v>57.6875</v>
      </c>
      <c r="G83">
        <v>48.33</v>
      </c>
      <c r="H83">
        <v>71.75</v>
      </c>
      <c r="I83">
        <v>31.1</v>
      </c>
      <c r="J83">
        <v>85.8</v>
      </c>
      <c r="K83">
        <v>36.25</v>
      </c>
      <c r="L83">
        <v>96.864071456952999</v>
      </c>
      <c r="M83">
        <v>129.31746380411604</v>
      </c>
      <c r="N83">
        <v>55.089854014598551</v>
      </c>
      <c r="O83">
        <v>34.904727916288003</v>
      </c>
      <c r="P83">
        <v>32.544281099999999</v>
      </c>
      <c r="Q83" s="106">
        <v>145.86606</v>
      </c>
      <c r="R83" s="62">
        <v>89.289361507128305</v>
      </c>
    </row>
    <row r="84" spans="1:18" x14ac:dyDescent="0.25">
      <c r="A84">
        <v>1.58</v>
      </c>
      <c r="B84">
        <v>44.5</v>
      </c>
      <c r="C84">
        <v>73.75</v>
      </c>
      <c r="D84">
        <v>43.78125</v>
      </c>
      <c r="E84">
        <v>76.25</v>
      </c>
      <c r="F84">
        <v>59.203125</v>
      </c>
      <c r="G84">
        <v>49.47</v>
      </c>
      <c r="H84">
        <v>73.75</v>
      </c>
      <c r="I84">
        <v>32.4</v>
      </c>
      <c r="J84">
        <v>88.2</v>
      </c>
      <c r="K84">
        <v>37.72</v>
      </c>
      <c r="L84">
        <v>99.872467123212658</v>
      </c>
      <c r="M84">
        <v>133.23329579650505</v>
      </c>
      <c r="N84">
        <v>56.597883211678841</v>
      </c>
      <c r="O84">
        <v>36.150420379088011</v>
      </c>
      <c r="P84">
        <v>34.085072099999998</v>
      </c>
      <c r="Q84" s="106">
        <v>150.06958</v>
      </c>
      <c r="R84" s="62">
        <v>92.036204684317724</v>
      </c>
    </row>
    <row r="85" spans="1:18" x14ac:dyDescent="0.25">
      <c r="A85">
        <v>1.6</v>
      </c>
      <c r="B85">
        <v>45.75</v>
      </c>
      <c r="C85">
        <v>75.75</v>
      </c>
      <c r="D85">
        <v>44.734375</v>
      </c>
      <c r="E85">
        <v>78.5</v>
      </c>
      <c r="F85">
        <v>60.75</v>
      </c>
      <c r="G85">
        <v>50.61</v>
      </c>
      <c r="H85">
        <v>75.75</v>
      </c>
      <c r="I85">
        <v>33.799999999999997</v>
      </c>
      <c r="J85">
        <v>90.6</v>
      </c>
      <c r="K85">
        <v>39.25</v>
      </c>
      <c r="L85">
        <v>102.94025744599287</v>
      </c>
      <c r="M85">
        <v>137.22458366387539</v>
      </c>
      <c r="N85">
        <v>58.105912408759139</v>
      </c>
      <c r="O85">
        <v>37.427671680000003</v>
      </c>
      <c r="P85">
        <v>35.023481789999998</v>
      </c>
      <c r="Q85" s="106">
        <v>154.2731</v>
      </c>
      <c r="R85" s="62">
        <v>94.783047861507143</v>
      </c>
    </row>
    <row r="86" spans="1:18" x14ac:dyDescent="0.25">
      <c r="A86">
        <v>1.62</v>
      </c>
      <c r="B86">
        <v>47</v>
      </c>
      <c r="C86">
        <v>77.75</v>
      </c>
      <c r="D86">
        <v>45.703125</v>
      </c>
      <c r="E86">
        <v>80.5</v>
      </c>
      <c r="F86">
        <v>62.3125</v>
      </c>
      <c r="G86">
        <v>51.77</v>
      </c>
      <c r="H86">
        <v>77.75</v>
      </c>
      <c r="I86">
        <v>35.200000000000003</v>
      </c>
      <c r="J86">
        <v>93</v>
      </c>
      <c r="K86">
        <v>40.78</v>
      </c>
      <c r="L86">
        <v>106.06844160309984</v>
      </c>
      <c r="M86">
        <v>141.29257167406203</v>
      </c>
      <c r="N86">
        <v>59.613941605839429</v>
      </c>
      <c r="O86">
        <v>38.736907651408011</v>
      </c>
      <c r="P86">
        <v>36.403471639999999</v>
      </c>
      <c r="Q86" s="106">
        <v>159.13474000000002</v>
      </c>
      <c r="R86" s="62">
        <v>97.529891038696562</v>
      </c>
    </row>
    <row r="87" spans="1:18" x14ac:dyDescent="0.25">
      <c r="A87">
        <v>1.64</v>
      </c>
      <c r="B87">
        <v>48.5</v>
      </c>
      <c r="C87">
        <v>79.75</v>
      </c>
      <c r="D87">
        <v>46.6875</v>
      </c>
      <c r="E87">
        <v>82.75</v>
      </c>
      <c r="F87">
        <v>63.921875</v>
      </c>
      <c r="G87">
        <v>52.92</v>
      </c>
      <c r="H87">
        <v>79.75</v>
      </c>
      <c r="I87">
        <v>36.6</v>
      </c>
      <c r="J87">
        <v>95.4</v>
      </c>
      <c r="K87">
        <v>42.41</v>
      </c>
      <c r="L87">
        <v>109.25807802952548</v>
      </c>
      <c r="M87">
        <v>145.43857559410395</v>
      </c>
      <c r="N87">
        <v>61.121970802919705</v>
      </c>
      <c r="O87">
        <v>40.07855652684799</v>
      </c>
      <c r="P87">
        <v>39.449646000000001</v>
      </c>
      <c r="Q87" s="106">
        <v>163.99637999999996</v>
      </c>
      <c r="R87" s="62">
        <v>100.27749910714286</v>
      </c>
    </row>
    <row r="88" spans="1:18" x14ac:dyDescent="0.25">
      <c r="A88">
        <v>1.66</v>
      </c>
      <c r="B88">
        <v>49.75</v>
      </c>
      <c r="C88">
        <v>82</v>
      </c>
      <c r="D88">
        <v>47.6875</v>
      </c>
      <c r="E88">
        <v>84.75</v>
      </c>
      <c r="F88">
        <v>65.5625</v>
      </c>
      <c r="G88">
        <v>54.09</v>
      </c>
      <c r="H88">
        <v>81.75</v>
      </c>
      <c r="I88">
        <v>38</v>
      </c>
      <c r="J88">
        <v>98</v>
      </c>
      <c r="K88">
        <v>44.06</v>
      </c>
      <c r="L88">
        <v>112.51028243536702</v>
      </c>
      <c r="M88">
        <v>149.66398033193502</v>
      </c>
      <c r="N88">
        <v>62.63</v>
      </c>
      <c r="O88">
        <v>41.453048941007992</v>
      </c>
      <c r="P88">
        <v>41.490851880000001</v>
      </c>
      <c r="Q88" s="106">
        <v>168.85801999999998</v>
      </c>
      <c r="R88" s="62">
        <v>103.17732053571429</v>
      </c>
    </row>
    <row r="89" spans="1:18" x14ac:dyDescent="0.25">
      <c r="A89">
        <v>1.68</v>
      </c>
      <c r="B89">
        <v>51</v>
      </c>
      <c r="C89">
        <v>84</v>
      </c>
      <c r="D89">
        <v>48.703125</v>
      </c>
      <c r="E89">
        <v>87</v>
      </c>
      <c r="F89">
        <v>67.234375</v>
      </c>
      <c r="G89">
        <v>55.28</v>
      </c>
      <c r="H89">
        <v>84</v>
      </c>
      <c r="I89">
        <v>39.5</v>
      </c>
      <c r="J89">
        <v>100.6</v>
      </c>
      <c r="K89">
        <v>45.66</v>
      </c>
      <c r="L89">
        <v>115.8262256170427</v>
      </c>
      <c r="M89">
        <v>153.97023734074523</v>
      </c>
      <c r="N89">
        <v>64.39206896551724</v>
      </c>
      <c r="O89">
        <v>42.860817929727986</v>
      </c>
      <c r="P89">
        <v>41.920474220000003</v>
      </c>
      <c r="Q89" s="106">
        <v>173.71965999999998</v>
      </c>
      <c r="R89" s="62">
        <v>106.07714196428572</v>
      </c>
    </row>
    <row r="90" spans="1:18" x14ac:dyDescent="0.25">
      <c r="A90">
        <v>1.7</v>
      </c>
      <c r="B90">
        <v>52.5</v>
      </c>
      <c r="C90">
        <v>86.25</v>
      </c>
      <c r="D90">
        <v>49.734375</v>
      </c>
      <c r="E90">
        <v>89.25</v>
      </c>
      <c r="F90">
        <v>68.9375</v>
      </c>
      <c r="G90">
        <v>56.47</v>
      </c>
      <c r="H90">
        <v>86</v>
      </c>
      <c r="I90">
        <v>41</v>
      </c>
      <c r="J90">
        <v>103.2</v>
      </c>
      <c r="K90">
        <v>47.25</v>
      </c>
      <c r="L90">
        <v>119.20713107924338</v>
      </c>
      <c r="M90">
        <v>158.35886180566155</v>
      </c>
      <c r="N90">
        <v>66.154137931034484</v>
      </c>
      <c r="O90">
        <v>44.302298929999992</v>
      </c>
      <c r="P90">
        <v>42.405784650000001</v>
      </c>
      <c r="Q90" s="106">
        <v>178.5813</v>
      </c>
      <c r="R90" s="62">
        <v>108.97696339285714</v>
      </c>
    </row>
    <row r="91" spans="1:18" x14ac:dyDescent="0.25">
      <c r="A91">
        <v>1.72</v>
      </c>
      <c r="B91">
        <v>54</v>
      </c>
      <c r="C91">
        <v>88.5</v>
      </c>
      <c r="D91">
        <v>50.78125</v>
      </c>
      <c r="E91">
        <v>91.5</v>
      </c>
      <c r="F91">
        <v>70.671875</v>
      </c>
      <c r="G91">
        <v>57.67</v>
      </c>
      <c r="H91">
        <v>88.25</v>
      </c>
      <c r="I91">
        <v>42.6</v>
      </c>
      <c r="J91">
        <v>105.8</v>
      </c>
      <c r="K91">
        <v>48.81</v>
      </c>
      <c r="L91">
        <v>122.65427248464317</v>
      </c>
      <c r="M91">
        <v>162.83142963188109</v>
      </c>
      <c r="N91">
        <v>67.916206896551728</v>
      </c>
      <c r="O91">
        <v>45.777929779967998</v>
      </c>
      <c r="P91">
        <v>43.848682449999998</v>
      </c>
      <c r="Q91" s="106">
        <v>184.18588</v>
      </c>
      <c r="R91" s="62">
        <v>111.87678482142857</v>
      </c>
    </row>
    <row r="92" spans="1:18" x14ac:dyDescent="0.25">
      <c r="A92">
        <v>1.74</v>
      </c>
      <c r="B92">
        <v>55.5</v>
      </c>
      <c r="C92">
        <v>90.75</v>
      </c>
      <c r="D92">
        <v>51.859375</v>
      </c>
      <c r="E92">
        <v>93.75</v>
      </c>
      <c r="F92">
        <v>72.4375</v>
      </c>
      <c r="G92">
        <v>58.89</v>
      </c>
      <c r="H92">
        <v>90.5</v>
      </c>
      <c r="I92">
        <v>44.1</v>
      </c>
      <c r="J92">
        <v>108.4</v>
      </c>
      <c r="K92">
        <v>50.44</v>
      </c>
      <c r="L92">
        <v>126.16897094796997</v>
      </c>
      <c r="M92">
        <v>167.3895742530072</v>
      </c>
      <c r="N92">
        <v>69.678275862068972</v>
      </c>
      <c r="O92">
        <v>47.288150718927994</v>
      </c>
      <c r="P92">
        <v>45.19642632</v>
      </c>
      <c r="Q92" s="106">
        <v>189.79046000000002</v>
      </c>
      <c r="R92" s="62">
        <v>114.77660625</v>
      </c>
    </row>
    <row r="93" spans="1:18" x14ac:dyDescent="0.25">
      <c r="A93">
        <v>1.76</v>
      </c>
      <c r="B93">
        <v>57</v>
      </c>
      <c r="C93">
        <v>93</v>
      </c>
      <c r="D93">
        <v>52.9375</v>
      </c>
      <c r="E93">
        <v>96.25</v>
      </c>
      <c r="F93">
        <v>74.21875</v>
      </c>
      <c r="G93">
        <v>60.13</v>
      </c>
      <c r="H93">
        <v>92.75</v>
      </c>
      <c r="I93">
        <v>45.7</v>
      </c>
      <c r="J93">
        <v>111.2</v>
      </c>
      <c r="K93">
        <v>52.16</v>
      </c>
      <c r="L93">
        <v>129.75259219069005</v>
      </c>
      <c r="M93">
        <v>172.0349832778484</v>
      </c>
      <c r="N93">
        <v>71.440344827586216</v>
      </c>
      <c r="O93">
        <v>48.833404387328002</v>
      </c>
      <c r="P93">
        <v>47.20266049</v>
      </c>
      <c r="Q93" s="106">
        <v>195.39504000000002</v>
      </c>
      <c r="R93" s="62">
        <v>117.83345757335448</v>
      </c>
    </row>
    <row r="94" spans="1:18" x14ac:dyDescent="0.25">
      <c r="A94">
        <v>1.78</v>
      </c>
      <c r="B94">
        <v>58.5</v>
      </c>
      <c r="C94">
        <v>95.25</v>
      </c>
      <c r="D94">
        <v>54.046875</v>
      </c>
      <c r="E94">
        <v>98.5</v>
      </c>
      <c r="F94">
        <v>76.03125</v>
      </c>
      <c r="G94">
        <v>61.38</v>
      </c>
      <c r="H94">
        <v>95</v>
      </c>
      <c r="I94">
        <v>47.2</v>
      </c>
      <c r="J94">
        <v>113.8</v>
      </c>
      <c r="K94">
        <v>53.81</v>
      </c>
      <c r="L94">
        <v>133.40654357204758</v>
      </c>
      <c r="M94">
        <v>176.76939499350721</v>
      </c>
      <c r="N94">
        <v>73.20241379310346</v>
      </c>
      <c r="O94">
        <v>50.414135826768003</v>
      </c>
      <c r="P94">
        <v>48.611193579999998</v>
      </c>
      <c r="Q94" s="106">
        <v>200.99962000000002</v>
      </c>
      <c r="R94" s="62">
        <v>121.12100713719271</v>
      </c>
    </row>
    <row r="95" spans="1:18" x14ac:dyDescent="0.25">
      <c r="A95">
        <v>1.8</v>
      </c>
      <c r="B95">
        <v>60</v>
      </c>
      <c r="C95">
        <v>97.5</v>
      </c>
      <c r="D95">
        <v>55.171875</v>
      </c>
      <c r="E95">
        <v>100.75</v>
      </c>
      <c r="F95">
        <v>77.859375</v>
      </c>
      <c r="G95">
        <v>62.64</v>
      </c>
      <c r="H95">
        <v>97.25</v>
      </c>
      <c r="I95">
        <v>48.6</v>
      </c>
      <c r="J95">
        <v>116.6</v>
      </c>
      <c r="K95">
        <v>55.66</v>
      </c>
      <c r="L95">
        <v>137.13227101192302</v>
      </c>
      <c r="M95">
        <v>181.59459474215669</v>
      </c>
      <c r="N95">
        <v>74.964482758620704</v>
      </c>
      <c r="O95">
        <v>52.030792480000002</v>
      </c>
      <c r="P95">
        <v>49.318554710000001</v>
      </c>
      <c r="Q95" s="106">
        <v>206.60420000000005</v>
      </c>
      <c r="R95" s="62">
        <v>124.40855670103093</v>
      </c>
    </row>
    <row r="96" spans="1:18" x14ac:dyDescent="0.25">
      <c r="A96">
        <v>1.82</v>
      </c>
      <c r="B96">
        <v>61.5</v>
      </c>
      <c r="C96">
        <v>99.75</v>
      </c>
      <c r="D96">
        <v>56.328125</v>
      </c>
      <c r="E96">
        <v>103</v>
      </c>
      <c r="F96">
        <v>79.71875</v>
      </c>
      <c r="G96">
        <v>63.92</v>
      </c>
      <c r="H96">
        <v>99.5</v>
      </c>
      <c r="I96">
        <v>50.2</v>
      </c>
      <c r="J96">
        <v>119.6</v>
      </c>
      <c r="K96">
        <v>57.5</v>
      </c>
      <c r="L96">
        <v>140.93125582045965</v>
      </c>
      <c r="M96">
        <v>186.51241118840269</v>
      </c>
      <c r="N96">
        <v>76.726551724137934</v>
      </c>
      <c r="O96">
        <v>53.683824190928</v>
      </c>
      <c r="P96">
        <v>51.474419300000001</v>
      </c>
      <c r="Q96" s="106">
        <v>212.20878000000005</v>
      </c>
      <c r="R96" s="62">
        <v>127.69610626486916</v>
      </c>
    </row>
    <row r="97" spans="1:18" x14ac:dyDescent="0.25">
      <c r="A97">
        <v>1.84</v>
      </c>
      <c r="B97">
        <v>63</v>
      </c>
      <c r="C97">
        <v>102</v>
      </c>
      <c r="D97">
        <v>57.5</v>
      </c>
      <c r="E97">
        <v>105.25</v>
      </c>
      <c r="F97">
        <v>81.609375</v>
      </c>
      <c r="G97">
        <v>65.22</v>
      </c>
      <c r="H97">
        <v>102</v>
      </c>
      <c r="I97">
        <v>51.7</v>
      </c>
      <c r="J97">
        <v>122.6</v>
      </c>
      <c r="K97">
        <v>59.34</v>
      </c>
      <c r="L97">
        <v>144.80501144906495</v>
      </c>
      <c r="M97">
        <v>191.52471249376046</v>
      </c>
      <c r="N97">
        <v>78.488620689655178</v>
      </c>
      <c r="O97">
        <v>55.373683204608007</v>
      </c>
      <c r="P97">
        <v>53.901802840000002</v>
      </c>
      <c r="Q97" s="106">
        <v>217.81336000000005</v>
      </c>
      <c r="R97" s="62">
        <v>130.98365582870738</v>
      </c>
    </row>
    <row r="98" spans="1:18" x14ac:dyDescent="0.25">
      <c r="A98">
        <v>1.86</v>
      </c>
      <c r="B98">
        <v>64.75</v>
      </c>
      <c r="C98">
        <v>104.25</v>
      </c>
      <c r="D98">
        <v>58.6875</v>
      </c>
      <c r="E98">
        <v>107.5</v>
      </c>
      <c r="F98">
        <v>83.515625</v>
      </c>
      <c r="G98">
        <v>66.53</v>
      </c>
      <c r="H98">
        <v>104.25</v>
      </c>
      <c r="I98">
        <v>53.3</v>
      </c>
      <c r="J98">
        <v>125.6</v>
      </c>
      <c r="K98">
        <v>61.38</v>
      </c>
      <c r="L98">
        <v>148.75508017696805</v>
      </c>
      <c r="M98">
        <v>196.63340241427204</v>
      </c>
      <c r="N98">
        <v>80.250689655172422</v>
      </c>
      <c r="O98">
        <v>57.100824167248007</v>
      </c>
      <c r="P98">
        <v>54.868501309999999</v>
      </c>
      <c r="Q98" s="106">
        <v>223.41794000000007</v>
      </c>
      <c r="R98" s="62">
        <v>134.27120539254562</v>
      </c>
    </row>
    <row r="99" spans="1:18" x14ac:dyDescent="0.25">
      <c r="A99">
        <v>1.88</v>
      </c>
      <c r="B99">
        <v>66.25</v>
      </c>
      <c r="C99">
        <v>106.5</v>
      </c>
      <c r="D99">
        <v>59.890625</v>
      </c>
      <c r="E99">
        <v>109.75</v>
      </c>
      <c r="F99">
        <v>85.4375</v>
      </c>
      <c r="G99">
        <v>67.88</v>
      </c>
      <c r="H99">
        <v>106.75</v>
      </c>
      <c r="I99">
        <v>54.9</v>
      </c>
      <c r="J99">
        <v>128.6</v>
      </c>
      <c r="K99">
        <v>63.22</v>
      </c>
      <c r="L99">
        <v>152.78302974711349</v>
      </c>
      <c r="M99">
        <v>201.84041633685587</v>
      </c>
      <c r="N99">
        <v>82.012758620689652</v>
      </c>
      <c r="O99">
        <v>58.865704126207987</v>
      </c>
      <c r="P99">
        <v>56.08027723</v>
      </c>
      <c r="Q99" s="106">
        <v>229.02252000000001</v>
      </c>
      <c r="R99" s="62">
        <v>137.63007380073799</v>
      </c>
    </row>
    <row r="100" spans="1:18" x14ac:dyDescent="0.25">
      <c r="A100">
        <v>1.89</v>
      </c>
      <c r="B100">
        <v>68</v>
      </c>
      <c r="C100">
        <v>108.5</v>
      </c>
      <c r="D100">
        <v>61.140625</v>
      </c>
      <c r="E100">
        <v>112.25</v>
      </c>
      <c r="F100">
        <v>87.375</v>
      </c>
      <c r="G100">
        <v>69.23</v>
      </c>
      <c r="H100">
        <v>109.25</v>
      </c>
      <c r="I100">
        <v>56.5</v>
      </c>
      <c r="J100">
        <v>131.80000000000001</v>
      </c>
      <c r="K100">
        <v>65.34</v>
      </c>
      <c r="L100">
        <v>154.82670589392512</v>
      </c>
      <c r="M100">
        <v>207.14771726955709</v>
      </c>
      <c r="N100">
        <v>82.893793103448274</v>
      </c>
      <c r="O100">
        <v>59.762439713172988</v>
      </c>
      <c r="P100">
        <v>57.985222479999997</v>
      </c>
      <c r="Q100" s="106">
        <v>231.82481000000001</v>
      </c>
      <c r="R100" s="62">
        <v>139.63044280442804</v>
      </c>
    </row>
    <row r="101" spans="1:18" x14ac:dyDescent="0.25">
      <c r="A101">
        <v>1.91</v>
      </c>
      <c r="B101">
        <v>69.75</v>
      </c>
      <c r="C101">
        <v>110.75</v>
      </c>
      <c r="D101">
        <v>62.390625</v>
      </c>
      <c r="E101">
        <v>114.5</v>
      </c>
      <c r="F101">
        <v>89.34375</v>
      </c>
      <c r="G101">
        <v>70.63</v>
      </c>
      <c r="H101">
        <v>111.75</v>
      </c>
      <c r="I101">
        <v>58.1</v>
      </c>
      <c r="J101">
        <v>135</v>
      </c>
      <c r="K101">
        <v>67.41</v>
      </c>
      <c r="L101">
        <v>158.97446357045303</v>
      </c>
      <c r="M101">
        <v>212.55729180039756</v>
      </c>
      <c r="N101">
        <v>84.886199999999988</v>
      </c>
      <c r="O101">
        <v>61.584790382933001</v>
      </c>
      <c r="P101">
        <v>60.168051630000001</v>
      </c>
      <c r="Q101" s="106">
        <v>237.99535</v>
      </c>
      <c r="R101" s="62">
        <v>143.63118081180812</v>
      </c>
    </row>
    <row r="102" spans="1:18" x14ac:dyDescent="0.25">
      <c r="A102">
        <v>1.93</v>
      </c>
      <c r="B102">
        <v>71.5</v>
      </c>
      <c r="C102">
        <v>113</v>
      </c>
      <c r="D102">
        <v>63.6875</v>
      </c>
      <c r="E102">
        <v>117</v>
      </c>
      <c r="F102">
        <v>91.328125</v>
      </c>
      <c r="G102">
        <v>72.03</v>
      </c>
      <c r="H102">
        <v>114.25</v>
      </c>
      <c r="I102">
        <v>59.8</v>
      </c>
      <c r="J102">
        <v>138.4</v>
      </c>
      <c r="K102">
        <v>69.53</v>
      </c>
      <c r="L102">
        <v>163.20411047189828</v>
      </c>
      <c r="M102">
        <v>218.07114603908977</v>
      </c>
      <c r="N102">
        <v>86.904199999999989</v>
      </c>
      <c r="O102">
        <v>63.446033172452985</v>
      </c>
      <c r="P102">
        <v>61.169483460000002</v>
      </c>
      <c r="Q102" s="106">
        <v>244.73185000000001</v>
      </c>
      <c r="R102" s="62">
        <v>147.63191881918817</v>
      </c>
    </row>
    <row r="103" spans="1:18" x14ac:dyDescent="0.25">
      <c r="A103">
        <v>1.95</v>
      </c>
      <c r="B103">
        <v>73.25</v>
      </c>
      <c r="C103">
        <v>115.5</v>
      </c>
      <c r="D103">
        <v>64.984375</v>
      </c>
      <c r="E103">
        <v>119.5</v>
      </c>
      <c r="F103">
        <v>93.34375</v>
      </c>
      <c r="G103">
        <v>73.45</v>
      </c>
      <c r="H103">
        <v>117</v>
      </c>
      <c r="I103">
        <v>61.6</v>
      </c>
      <c r="J103">
        <v>141.80000000000001</v>
      </c>
      <c r="K103">
        <v>71.69</v>
      </c>
      <c r="L103">
        <v>167.51727654941917</v>
      </c>
      <c r="M103">
        <v>223.69130155545733</v>
      </c>
      <c r="N103">
        <v>88.922199999999989</v>
      </c>
      <c r="O103">
        <v>65.346633533124987</v>
      </c>
      <c r="P103">
        <v>64.187878510000004</v>
      </c>
      <c r="Q103" s="106">
        <v>251.46835000000002</v>
      </c>
      <c r="R103" s="62">
        <v>151.63265682656825</v>
      </c>
    </row>
    <row r="104" spans="1:18" x14ac:dyDescent="0.25">
      <c r="A104">
        <v>1.97</v>
      </c>
      <c r="B104">
        <v>75</v>
      </c>
      <c r="C104">
        <v>117.75</v>
      </c>
      <c r="D104">
        <v>66.328125</v>
      </c>
      <c r="E104">
        <v>122</v>
      </c>
      <c r="F104">
        <v>95.359375</v>
      </c>
      <c r="G104">
        <v>74.92</v>
      </c>
      <c r="H104">
        <v>119.5</v>
      </c>
      <c r="I104">
        <v>63.3</v>
      </c>
      <c r="J104">
        <v>145.4</v>
      </c>
      <c r="K104">
        <v>73.81</v>
      </c>
      <c r="L104">
        <v>171.91560180156003</v>
      </c>
      <c r="M104">
        <v>229.41979132790578</v>
      </c>
      <c r="N104">
        <v>90.94019999999999</v>
      </c>
      <c r="O104">
        <v>67.287059317492989</v>
      </c>
      <c r="P104">
        <v>66.551360970000005</v>
      </c>
      <c r="Q104" s="106">
        <v>258.20485000000002</v>
      </c>
      <c r="R104" s="62">
        <v>155.63339483394833</v>
      </c>
    </row>
    <row r="105" spans="1:18" x14ac:dyDescent="0.25">
      <c r="A105">
        <v>1.99</v>
      </c>
      <c r="B105">
        <v>76.75</v>
      </c>
      <c r="C105">
        <v>120.25</v>
      </c>
      <c r="D105">
        <v>67.6875</v>
      </c>
      <c r="E105">
        <v>124.75</v>
      </c>
      <c r="F105">
        <v>97.40625</v>
      </c>
      <c r="G105">
        <v>76.41</v>
      </c>
      <c r="H105">
        <v>122.25</v>
      </c>
      <c r="I105">
        <v>65.099999999999994</v>
      </c>
      <c r="J105">
        <v>148.80000000000001</v>
      </c>
      <c r="K105">
        <v>76.16</v>
      </c>
      <c r="L105">
        <v>176.40073285974472</v>
      </c>
      <c r="M105">
        <v>235.25865571493091</v>
      </c>
      <c r="N105">
        <v>92.958199999999991</v>
      </c>
      <c r="O105">
        <v>69.267780779253002</v>
      </c>
      <c r="P105">
        <v>67.52805635</v>
      </c>
      <c r="Q105" s="106">
        <v>264.94135</v>
      </c>
      <c r="R105" s="62">
        <v>159.6925</v>
      </c>
    </row>
    <row r="106" spans="1:18" x14ac:dyDescent="0.25">
      <c r="A106">
        <v>2.0099999999999998</v>
      </c>
      <c r="B106">
        <v>78.75</v>
      </c>
      <c r="C106">
        <v>123</v>
      </c>
      <c r="D106">
        <v>69.078125</v>
      </c>
      <c r="E106">
        <v>127.5</v>
      </c>
      <c r="F106">
        <v>99.484375</v>
      </c>
      <c r="G106">
        <v>77.92</v>
      </c>
      <c r="H106">
        <v>124.75</v>
      </c>
      <c r="I106">
        <v>67</v>
      </c>
      <c r="J106">
        <v>152.4</v>
      </c>
      <c r="K106">
        <v>78.59</v>
      </c>
      <c r="L106">
        <v>180.97431960284857</v>
      </c>
      <c r="M106">
        <v>241.20993846208967</v>
      </c>
      <c r="N106">
        <v>95.18526315789471</v>
      </c>
      <c r="O106">
        <v>71.289270573252963</v>
      </c>
      <c r="P106">
        <v>70.0103328</v>
      </c>
      <c r="Q106" s="106">
        <v>271.67784999999992</v>
      </c>
      <c r="R106" s="62">
        <v>164.01749999999996</v>
      </c>
    </row>
    <row r="107" spans="1:18" x14ac:dyDescent="0.25">
      <c r="A107">
        <v>2.0299999999999998</v>
      </c>
      <c r="B107">
        <v>80.5</v>
      </c>
      <c r="C107">
        <v>125.75</v>
      </c>
      <c r="D107">
        <v>70.5</v>
      </c>
      <c r="E107">
        <v>130.25</v>
      </c>
      <c r="F107">
        <v>101.578125</v>
      </c>
      <c r="G107">
        <v>79.47</v>
      </c>
      <c r="H107">
        <v>127.5</v>
      </c>
      <c r="I107">
        <v>68.900000000000006</v>
      </c>
      <c r="J107">
        <v>156.19999999999999</v>
      </c>
      <c r="K107">
        <v>80.94</v>
      </c>
      <c r="L107">
        <v>185.6380118115423</v>
      </c>
      <c r="M107">
        <v>247.27568275655167</v>
      </c>
      <c r="N107">
        <v>97.435555555555538</v>
      </c>
      <c r="O107">
        <v>73.352003755492973</v>
      </c>
      <c r="P107">
        <v>71.793588020000001</v>
      </c>
      <c r="Q107" s="106">
        <v>278.4143499999999</v>
      </c>
      <c r="R107" s="62">
        <v>168.34249999999997</v>
      </c>
    </row>
    <row r="108" spans="1:18" x14ac:dyDescent="0.25">
      <c r="A108">
        <v>2.0499999999999998</v>
      </c>
      <c r="B108">
        <v>82.5</v>
      </c>
      <c r="C108">
        <v>128.5</v>
      </c>
      <c r="D108">
        <v>71.9375</v>
      </c>
      <c r="E108">
        <v>133.25</v>
      </c>
      <c r="F108">
        <v>103.6875</v>
      </c>
      <c r="G108">
        <v>81.05</v>
      </c>
      <c r="H108">
        <v>130.25</v>
      </c>
      <c r="I108">
        <v>70.8</v>
      </c>
      <c r="J108">
        <v>159.80000000000001</v>
      </c>
      <c r="K108">
        <v>83.41</v>
      </c>
      <c r="L108">
        <v>190.39345587289029</v>
      </c>
      <c r="M108">
        <v>253.45792734082448</v>
      </c>
      <c r="N108">
        <v>99.685847953216367</v>
      </c>
      <c r="O108">
        <v>75.456457783124989</v>
      </c>
      <c r="P108">
        <v>74.943951740000003</v>
      </c>
      <c r="Q108" s="106">
        <v>285.15084999999993</v>
      </c>
      <c r="R108" s="62">
        <v>172.66749999999996</v>
      </c>
    </row>
    <row r="109" spans="1:18" x14ac:dyDescent="0.25">
      <c r="A109">
        <v>2.0699999999999998</v>
      </c>
      <c r="B109">
        <v>84.25</v>
      </c>
      <c r="C109">
        <v>131.25</v>
      </c>
      <c r="D109">
        <v>73.40625</v>
      </c>
      <c r="E109">
        <v>136.25</v>
      </c>
      <c r="F109">
        <v>105.828125</v>
      </c>
      <c r="G109">
        <v>82.64</v>
      </c>
      <c r="H109">
        <v>133</v>
      </c>
      <c r="I109">
        <v>72.7</v>
      </c>
      <c r="J109">
        <v>163.6</v>
      </c>
      <c r="K109">
        <v>85.81</v>
      </c>
      <c r="L109">
        <v>195.24229154500728</v>
      </c>
      <c r="M109">
        <v>259.75870269676847</v>
      </c>
      <c r="N109">
        <v>101.93614035087718</v>
      </c>
      <c r="O109">
        <v>77.603112514452974</v>
      </c>
      <c r="P109">
        <v>77.118368570000001</v>
      </c>
      <c r="Q109" s="106">
        <v>291.88734999999991</v>
      </c>
      <c r="R109" s="62">
        <v>176.99249999999998</v>
      </c>
    </row>
    <row r="110" spans="1:18" x14ac:dyDescent="0.25">
      <c r="A110">
        <v>2.09</v>
      </c>
      <c r="B110">
        <v>86.25</v>
      </c>
      <c r="C110">
        <v>134.25</v>
      </c>
      <c r="D110">
        <v>74.90625</v>
      </c>
      <c r="E110">
        <v>139.25</v>
      </c>
      <c r="F110">
        <v>108</v>
      </c>
      <c r="G110">
        <v>84.28</v>
      </c>
      <c r="H110">
        <v>135.75</v>
      </c>
      <c r="I110">
        <v>74.7</v>
      </c>
      <c r="J110">
        <v>167.4</v>
      </c>
      <c r="K110">
        <v>88.47</v>
      </c>
      <c r="L110">
        <v>200.1861487914536</v>
      </c>
      <c r="M110">
        <v>266.18002731072147</v>
      </c>
      <c r="N110">
        <v>104.18643274853801</v>
      </c>
      <c r="O110">
        <v>79.792450208932976</v>
      </c>
      <c r="P110">
        <v>78.200653540000005</v>
      </c>
      <c r="Q110" s="106">
        <v>298.62384999999995</v>
      </c>
      <c r="R110" s="62">
        <v>181.31749999999997</v>
      </c>
    </row>
    <row r="111" spans="1:18" x14ac:dyDescent="0.25">
      <c r="A111">
        <v>2.11</v>
      </c>
      <c r="B111">
        <v>88.25</v>
      </c>
      <c r="C111">
        <v>137.25</v>
      </c>
      <c r="D111">
        <v>76.4375</v>
      </c>
      <c r="E111">
        <v>142.25</v>
      </c>
      <c r="F111">
        <v>110.203125</v>
      </c>
      <c r="G111">
        <v>85.97</v>
      </c>
      <c r="H111">
        <v>138.5</v>
      </c>
      <c r="I111">
        <v>76.7</v>
      </c>
      <c r="J111">
        <v>171.2</v>
      </c>
      <c r="K111">
        <v>91.13</v>
      </c>
      <c r="L111">
        <v>205.22664469441941</v>
      </c>
      <c r="M111">
        <v>272.72390402995347</v>
      </c>
      <c r="N111">
        <v>106.43672514619884</v>
      </c>
      <c r="O111">
        <v>82.024955527172978</v>
      </c>
      <c r="P111">
        <v>79.293774859999999</v>
      </c>
      <c r="Q111" s="106">
        <v>306.01626499999992</v>
      </c>
      <c r="R111" s="62">
        <v>185.67898726114646</v>
      </c>
    </row>
    <row r="112" spans="1:18" x14ac:dyDescent="0.25">
      <c r="A112">
        <v>2.13</v>
      </c>
      <c r="B112">
        <v>90.25</v>
      </c>
      <c r="C112">
        <v>140.25</v>
      </c>
      <c r="D112">
        <v>78</v>
      </c>
      <c r="E112">
        <v>145.25</v>
      </c>
      <c r="F112">
        <v>112.421875</v>
      </c>
      <c r="G112">
        <v>87.67</v>
      </c>
      <c r="H112">
        <v>141.5</v>
      </c>
      <c r="I112">
        <v>78.8</v>
      </c>
      <c r="J112">
        <v>175.2</v>
      </c>
      <c r="K112">
        <v>93.66</v>
      </c>
      <c r="L112">
        <v>210.36538045556563</v>
      </c>
      <c r="M112">
        <v>279.39231652031469</v>
      </c>
      <c r="N112">
        <v>108.68701754385965</v>
      </c>
      <c r="O112">
        <v>84.301115530932975</v>
      </c>
      <c r="P112">
        <v>80.797547839999993</v>
      </c>
      <c r="Q112" s="106">
        <v>314.06459499999994</v>
      </c>
      <c r="R112" s="62">
        <v>190.61210828025477</v>
      </c>
    </row>
    <row r="113" spans="1:18" x14ac:dyDescent="0.25">
      <c r="A113">
        <v>2.15</v>
      </c>
      <c r="B113">
        <v>92.25</v>
      </c>
      <c r="C113">
        <v>143.25</v>
      </c>
      <c r="D113">
        <v>79.59375</v>
      </c>
      <c r="E113">
        <v>148.25</v>
      </c>
      <c r="F113">
        <v>114.6875</v>
      </c>
      <c r="G113">
        <v>89.42</v>
      </c>
      <c r="H113">
        <v>144.25</v>
      </c>
      <c r="I113">
        <v>80.900000000000006</v>
      </c>
      <c r="J113">
        <v>179</v>
      </c>
      <c r="K113">
        <v>96.34</v>
      </c>
      <c r="L113">
        <v>215.60393849272572</v>
      </c>
      <c r="M113">
        <v>286.1872258344946</v>
      </c>
      <c r="N113">
        <v>110.93730994152048</v>
      </c>
      <c r="O113">
        <v>86.621419683124998</v>
      </c>
      <c r="P113">
        <v>81.905674039999994</v>
      </c>
      <c r="Q113" s="106">
        <v>322.11292499999996</v>
      </c>
      <c r="R113" s="62">
        <v>195.54522929936306</v>
      </c>
    </row>
    <row r="114" spans="1:18" x14ac:dyDescent="0.25">
      <c r="A114">
        <v>2.17</v>
      </c>
      <c r="B114">
        <v>94.25</v>
      </c>
      <c r="C114">
        <v>146.5</v>
      </c>
      <c r="D114">
        <v>81.203125</v>
      </c>
      <c r="E114">
        <v>151.5</v>
      </c>
      <c r="F114">
        <v>116.96875</v>
      </c>
      <c r="G114">
        <v>91.2</v>
      </c>
      <c r="H114">
        <v>147.25</v>
      </c>
      <c r="I114">
        <v>83</v>
      </c>
      <c r="J114">
        <v>183</v>
      </c>
      <c r="K114">
        <v>98.97</v>
      </c>
      <c r="L114">
        <v>220.94387964060112</v>
      </c>
      <c r="M114">
        <v>293.11056709986394</v>
      </c>
      <c r="N114">
        <v>113.2939869281046</v>
      </c>
      <c r="O114">
        <v>88.986359847812992</v>
      </c>
      <c r="P114">
        <v>84.134430780000002</v>
      </c>
      <c r="Q114" s="106">
        <v>330.16125499999998</v>
      </c>
      <c r="R114" s="62">
        <v>200.47835031847134</v>
      </c>
    </row>
    <row r="115" spans="1:18" x14ac:dyDescent="0.25">
      <c r="A115">
        <v>2.19</v>
      </c>
      <c r="B115">
        <v>96.5</v>
      </c>
      <c r="C115">
        <v>149.5</v>
      </c>
      <c r="D115">
        <v>82.84375</v>
      </c>
      <c r="E115">
        <v>154.75</v>
      </c>
      <c r="F115">
        <v>119.28125</v>
      </c>
      <c r="G115">
        <v>93.03</v>
      </c>
      <c r="H115">
        <v>150.25</v>
      </c>
      <c r="I115">
        <v>85.1</v>
      </c>
      <c r="J115">
        <v>187.2</v>
      </c>
      <c r="K115">
        <v>101.81</v>
      </c>
      <c r="L115">
        <v>226.38674046281801</v>
      </c>
      <c r="M115">
        <v>300.16424633442205</v>
      </c>
      <c r="N115">
        <v>115.84823529411767</v>
      </c>
      <c r="O115">
        <v>91.39643029021299</v>
      </c>
      <c r="P115">
        <v>86.090384130000004</v>
      </c>
      <c r="Q115" s="106">
        <v>338.20958499999995</v>
      </c>
      <c r="R115" s="62">
        <v>205.41147133757963</v>
      </c>
    </row>
    <row r="116" spans="1:18" x14ac:dyDescent="0.25">
      <c r="A116">
        <v>2.21</v>
      </c>
      <c r="B116">
        <v>98.5</v>
      </c>
      <c r="C116">
        <v>152.75</v>
      </c>
      <c r="D116">
        <v>84.53125</v>
      </c>
      <c r="E116">
        <v>158</v>
      </c>
      <c r="F116">
        <v>121.640625</v>
      </c>
      <c r="G116">
        <v>94.89</v>
      </c>
      <c r="H116">
        <v>153.5</v>
      </c>
      <c r="I116">
        <v>87.3</v>
      </c>
      <c r="J116">
        <v>191.2</v>
      </c>
      <c r="K116">
        <v>104.69</v>
      </c>
      <c r="L116">
        <v>231.93403068266738</v>
      </c>
      <c r="M116">
        <v>307.35013739890837</v>
      </c>
      <c r="N116">
        <v>118.40248366013074</v>
      </c>
      <c r="O116">
        <v>93.852127676692987</v>
      </c>
      <c r="P116">
        <v>89.832689610000003</v>
      </c>
      <c r="Q116" s="106">
        <v>346.25791499999997</v>
      </c>
      <c r="R116" s="62">
        <v>210.34459235668791</v>
      </c>
    </row>
    <row r="117" spans="1:18" x14ac:dyDescent="0.25">
      <c r="A117">
        <v>2.23</v>
      </c>
      <c r="B117">
        <v>100.75</v>
      </c>
      <c r="C117">
        <v>156</v>
      </c>
      <c r="D117">
        <v>86.234375</v>
      </c>
      <c r="E117">
        <v>161.25</v>
      </c>
      <c r="F117">
        <v>124.015625</v>
      </c>
      <c r="G117">
        <v>96.78</v>
      </c>
      <c r="H117">
        <v>156.5</v>
      </c>
      <c r="I117">
        <v>89.5</v>
      </c>
      <c r="J117">
        <v>195.4</v>
      </c>
      <c r="K117">
        <v>107.41</v>
      </c>
      <c r="L117">
        <v>237.58723073918065</v>
      </c>
      <c r="M117">
        <v>314.67007909281591</v>
      </c>
      <c r="N117">
        <v>120.95673202614381</v>
      </c>
      <c r="O117">
        <v>96.353951074772993</v>
      </c>
      <c r="P117">
        <v>91.274519369999993</v>
      </c>
      <c r="Q117" s="106">
        <v>354.30624499999999</v>
      </c>
      <c r="R117" s="62">
        <v>215.2777133757962</v>
      </c>
    </row>
    <row r="118" spans="1:18" x14ac:dyDescent="0.25">
      <c r="A118">
        <v>2.25</v>
      </c>
      <c r="B118">
        <v>102.75</v>
      </c>
      <c r="C118">
        <v>159.25</v>
      </c>
      <c r="D118">
        <v>87.953125</v>
      </c>
      <c r="E118">
        <v>164.5</v>
      </c>
      <c r="F118">
        <v>126.4375</v>
      </c>
      <c r="G118">
        <v>98.7</v>
      </c>
      <c r="H118">
        <v>159.75</v>
      </c>
      <c r="I118">
        <v>91.7</v>
      </c>
      <c r="J118">
        <v>199.6</v>
      </c>
      <c r="K118">
        <v>110.25</v>
      </c>
      <c r="L118">
        <v>243.34778947491583</v>
      </c>
      <c r="M118">
        <v>322.12587240144421</v>
      </c>
      <c r="N118">
        <v>123.51098039215688</v>
      </c>
      <c r="O118">
        <v>98.902401953124993</v>
      </c>
      <c r="P118">
        <v>96.508761100000001</v>
      </c>
      <c r="Q118" s="106">
        <v>362.35457500000001</v>
      </c>
      <c r="R118" s="62">
        <v>220.24068302945304</v>
      </c>
    </row>
    <row r="119" spans="1:18" x14ac:dyDescent="0.25">
      <c r="A119">
        <v>2.27</v>
      </c>
      <c r="B119">
        <v>105</v>
      </c>
      <c r="C119">
        <v>162.5</v>
      </c>
      <c r="D119">
        <v>89.71875</v>
      </c>
      <c r="E119">
        <v>168</v>
      </c>
      <c r="F119">
        <v>128.890625</v>
      </c>
      <c r="G119">
        <v>100.67</v>
      </c>
      <c r="H119">
        <v>163</v>
      </c>
      <c r="I119">
        <v>94</v>
      </c>
      <c r="J119">
        <v>204</v>
      </c>
      <c r="K119">
        <v>113.22</v>
      </c>
      <c r="L119">
        <v>249.21712196148667</v>
      </c>
      <c r="M119">
        <v>329.719277900772</v>
      </c>
      <c r="N119">
        <v>126.06522875816995</v>
      </c>
      <c r="O119">
        <v>101.497984181573</v>
      </c>
      <c r="P119">
        <v>101.3497855</v>
      </c>
      <c r="Q119" s="106">
        <v>370.40290500000003</v>
      </c>
      <c r="R119" s="62">
        <v>225.21207152875178</v>
      </c>
    </row>
    <row r="120" spans="1:18" x14ac:dyDescent="0.25">
      <c r="A120">
        <v>2.29</v>
      </c>
      <c r="B120">
        <v>107.25</v>
      </c>
      <c r="C120">
        <v>166</v>
      </c>
      <c r="D120">
        <v>91.515625</v>
      </c>
      <c r="E120">
        <v>171.5</v>
      </c>
      <c r="F120">
        <v>131.390625</v>
      </c>
      <c r="G120">
        <v>102.67</v>
      </c>
      <c r="H120">
        <v>166.5</v>
      </c>
      <c r="I120">
        <v>96.3</v>
      </c>
      <c r="J120">
        <v>208.4</v>
      </c>
      <c r="K120">
        <v>116.16</v>
      </c>
      <c r="L120">
        <v>255.19660746829277</v>
      </c>
      <c r="M120">
        <v>337.45201332656313</v>
      </c>
      <c r="N120">
        <v>128.61947712418302</v>
      </c>
      <c r="O120">
        <v>104.14120403109301</v>
      </c>
      <c r="P120">
        <v>103.52905269999999</v>
      </c>
      <c r="Q120" s="106">
        <v>378.45123500000005</v>
      </c>
      <c r="R120" s="62">
        <v>230.18346002805052</v>
      </c>
    </row>
    <row r="121" spans="1:18" x14ac:dyDescent="0.25">
      <c r="A121">
        <v>2.2999999999999998</v>
      </c>
      <c r="B121">
        <v>109.5</v>
      </c>
      <c r="C121">
        <v>169.5</v>
      </c>
      <c r="D121">
        <v>93.328125</v>
      </c>
      <c r="E121">
        <v>175.25</v>
      </c>
      <c r="F121">
        <v>133.921875</v>
      </c>
      <c r="G121">
        <v>104.7</v>
      </c>
      <c r="H121">
        <v>170</v>
      </c>
      <c r="I121">
        <v>98.6</v>
      </c>
      <c r="J121">
        <v>212.8</v>
      </c>
      <c r="K121">
        <v>119.13</v>
      </c>
      <c r="L121">
        <v>258.22807836983657</v>
      </c>
      <c r="M121">
        <v>345.32575131350779</v>
      </c>
      <c r="N121">
        <v>129.89660130718954</v>
      </c>
      <c r="O121">
        <v>105.48083692999997</v>
      </c>
      <c r="P121">
        <v>106.13942160000001</v>
      </c>
      <c r="Q121" s="106">
        <v>382.47539999999998</v>
      </c>
      <c r="R121" s="62">
        <v>232.66915427769985</v>
      </c>
    </row>
    <row r="122" spans="1:18" x14ac:dyDescent="0.25">
      <c r="A122">
        <v>2.3199999999999998</v>
      </c>
      <c r="B122">
        <v>111.75</v>
      </c>
      <c r="C122">
        <v>173</v>
      </c>
      <c r="D122">
        <v>95.171875</v>
      </c>
      <c r="E122">
        <v>178.75</v>
      </c>
      <c r="F122">
        <v>136.5</v>
      </c>
      <c r="G122">
        <v>106.78</v>
      </c>
      <c r="H122">
        <v>173.5</v>
      </c>
      <c r="I122">
        <v>101</v>
      </c>
      <c r="J122">
        <v>217.2</v>
      </c>
      <c r="K122">
        <v>122.03</v>
      </c>
      <c r="L122">
        <v>264.37529662391239</v>
      </c>
      <c r="M122">
        <v>353.34211730998345</v>
      </c>
      <c r="N122">
        <v>132.51064748201438</v>
      </c>
      <c r="O122">
        <v>108.19646772172798</v>
      </c>
      <c r="P122">
        <v>109.55336079999999</v>
      </c>
      <c r="Q122" s="106">
        <v>392.00536</v>
      </c>
      <c r="R122" s="62">
        <v>237.64054277699859</v>
      </c>
    </row>
    <row r="123" spans="1:18" x14ac:dyDescent="0.25">
      <c r="A123">
        <v>2.34</v>
      </c>
      <c r="B123">
        <v>114</v>
      </c>
      <c r="C123">
        <v>176.5</v>
      </c>
      <c r="D123">
        <v>97.0625</v>
      </c>
      <c r="E123">
        <v>182.5</v>
      </c>
      <c r="F123">
        <v>139.109375</v>
      </c>
      <c r="G123">
        <v>108.88</v>
      </c>
      <c r="H123">
        <v>177</v>
      </c>
      <c r="I123">
        <v>103.4</v>
      </c>
      <c r="J123">
        <v>221.8</v>
      </c>
      <c r="K123">
        <v>125.19</v>
      </c>
      <c r="L123">
        <v>270.635947459173</v>
      </c>
      <c r="M123">
        <v>361.50268767331079</v>
      </c>
      <c r="N123">
        <v>135.36388489208633</v>
      </c>
      <c r="O123">
        <v>110.96101231700797</v>
      </c>
      <c r="P123">
        <v>112.3256619</v>
      </c>
      <c r="Q123" s="106">
        <v>401.53531999999996</v>
      </c>
      <c r="R123" s="62">
        <v>242.61193127629735</v>
      </c>
    </row>
    <row r="124" spans="1:18" x14ac:dyDescent="0.25">
      <c r="A124">
        <v>2.36</v>
      </c>
      <c r="B124">
        <v>116.25</v>
      </c>
      <c r="C124">
        <v>180.25</v>
      </c>
      <c r="D124">
        <v>98.96875</v>
      </c>
      <c r="E124">
        <v>186.25</v>
      </c>
      <c r="F124">
        <v>141.765625</v>
      </c>
      <c r="G124">
        <v>111.03</v>
      </c>
      <c r="H124">
        <v>180.75</v>
      </c>
      <c r="I124">
        <v>105.8</v>
      </c>
      <c r="J124">
        <v>226.4</v>
      </c>
      <c r="K124">
        <v>128.28</v>
      </c>
      <c r="L124">
        <v>277.01127102610934</v>
      </c>
      <c r="M124">
        <v>369.80898795029532</v>
      </c>
      <c r="N124">
        <v>138.21712230215826</v>
      </c>
      <c r="O124">
        <v>113.77498539084799</v>
      </c>
      <c r="P124">
        <v>114.1277728</v>
      </c>
      <c r="Q124" s="106">
        <v>411.06527999999997</v>
      </c>
      <c r="R124" s="62">
        <v>247.5833197755961</v>
      </c>
    </row>
    <row r="125" spans="1:18" x14ac:dyDescent="0.25">
      <c r="A125">
        <v>2.38</v>
      </c>
      <c r="B125">
        <v>118.75</v>
      </c>
      <c r="C125">
        <v>184</v>
      </c>
      <c r="D125">
        <v>100.90625</v>
      </c>
      <c r="E125">
        <v>190</v>
      </c>
      <c r="F125">
        <v>144.46875</v>
      </c>
      <c r="G125">
        <v>113.2</v>
      </c>
      <c r="H125">
        <v>184.25</v>
      </c>
      <c r="I125">
        <v>108.3</v>
      </c>
      <c r="J125">
        <v>231</v>
      </c>
      <c r="K125">
        <v>131.31</v>
      </c>
      <c r="L125">
        <v>283.50246443448549</v>
      </c>
      <c r="M125">
        <v>378.26249134706291</v>
      </c>
      <c r="N125">
        <v>141.07035971223021</v>
      </c>
      <c r="O125">
        <v>116.63890401940799</v>
      </c>
      <c r="P125">
        <v>116.21093930000001</v>
      </c>
      <c r="Q125" s="106">
        <v>420.59523999999999</v>
      </c>
      <c r="R125" s="62">
        <v>252.6582909698997</v>
      </c>
    </row>
    <row r="126" spans="1:18" x14ac:dyDescent="0.25">
      <c r="A126">
        <v>2.4</v>
      </c>
      <c r="B126">
        <v>121</v>
      </c>
      <c r="C126">
        <v>187.75</v>
      </c>
      <c r="D126">
        <v>102.875</v>
      </c>
      <c r="E126">
        <v>194</v>
      </c>
      <c r="F126">
        <v>147.21875</v>
      </c>
      <c r="G126">
        <v>115.42</v>
      </c>
      <c r="H126">
        <v>188</v>
      </c>
      <c r="I126">
        <v>110.8</v>
      </c>
      <c r="J126">
        <v>235.6</v>
      </c>
      <c r="K126">
        <v>134.56</v>
      </c>
      <c r="L126">
        <v>290.11068059173078</v>
      </c>
      <c r="M126">
        <v>386.86461739191748</v>
      </c>
      <c r="N126">
        <v>143.92359712230214</v>
      </c>
      <c r="O126">
        <v>119.55328767999998</v>
      </c>
      <c r="P126">
        <v>117.3853268</v>
      </c>
      <c r="Q126" s="106">
        <v>430.12519999999995</v>
      </c>
      <c r="R126" s="62">
        <v>258.32023076923082</v>
      </c>
    </row>
    <row r="127" spans="1:18" x14ac:dyDescent="0.25">
      <c r="A127">
        <v>2.42</v>
      </c>
      <c r="B127">
        <v>123.5</v>
      </c>
      <c r="C127">
        <v>191.75</v>
      </c>
      <c r="D127">
        <v>104.875</v>
      </c>
      <c r="E127">
        <v>198</v>
      </c>
      <c r="F127">
        <v>150</v>
      </c>
      <c r="G127">
        <v>117.67</v>
      </c>
      <c r="H127">
        <v>191.75</v>
      </c>
      <c r="I127">
        <v>113.3</v>
      </c>
      <c r="J127">
        <v>240.4</v>
      </c>
      <c r="K127">
        <v>137.69</v>
      </c>
      <c r="L127">
        <v>296.83702721116344</v>
      </c>
      <c r="M127">
        <v>395.61673079468909</v>
      </c>
      <c r="N127">
        <v>146.7768345323741</v>
      </c>
      <c r="O127">
        <v>122.51865825108798</v>
      </c>
      <c r="P127">
        <v>118.6645649428</v>
      </c>
      <c r="Q127" s="106">
        <v>439.65515999999997</v>
      </c>
      <c r="R127" s="62">
        <v>263.98217056856191</v>
      </c>
    </row>
    <row r="128" spans="1:18" x14ac:dyDescent="0.25">
      <c r="A128">
        <v>2.44</v>
      </c>
      <c r="B128">
        <v>125.75</v>
      </c>
      <c r="C128">
        <v>195.5</v>
      </c>
      <c r="D128">
        <v>106.90625</v>
      </c>
      <c r="E128">
        <v>202</v>
      </c>
      <c r="F128">
        <v>152.84375</v>
      </c>
      <c r="G128">
        <v>119.95</v>
      </c>
      <c r="H128">
        <v>195.5</v>
      </c>
      <c r="I128">
        <v>115.8</v>
      </c>
      <c r="J128">
        <v>245.2</v>
      </c>
      <c r="K128">
        <v>140.97</v>
      </c>
      <c r="L128">
        <v>303.68256599254613</v>
      </c>
      <c r="M128">
        <v>404.52014050515072</v>
      </c>
      <c r="N128">
        <v>149.63007194244602</v>
      </c>
      <c r="O128">
        <v>125.53554001228798</v>
      </c>
      <c r="P128">
        <v>121.59706339660001</v>
      </c>
      <c r="Q128" s="106">
        <v>449.18511999999998</v>
      </c>
      <c r="R128" s="62">
        <v>269.64411036789301</v>
      </c>
    </row>
    <row r="129" spans="1:18" x14ac:dyDescent="0.25">
      <c r="A129">
        <v>2.46</v>
      </c>
      <c r="B129">
        <v>128.25</v>
      </c>
      <c r="C129">
        <v>199.5</v>
      </c>
      <c r="D129">
        <v>108.96875</v>
      </c>
      <c r="E129">
        <v>206</v>
      </c>
      <c r="F129">
        <v>155.734375</v>
      </c>
      <c r="G129">
        <v>122.28</v>
      </c>
      <c r="H129">
        <v>199.5</v>
      </c>
      <c r="I129">
        <v>118.4</v>
      </c>
      <c r="J129">
        <v>250</v>
      </c>
      <c r="K129">
        <v>144.53</v>
      </c>
      <c r="L129">
        <v>310.64831197719275</v>
      </c>
      <c r="M129">
        <v>413.57609897322243</v>
      </c>
      <c r="N129">
        <v>152.55700787401574</v>
      </c>
      <c r="O129">
        <v>128.60445964436801</v>
      </c>
      <c r="P129">
        <v>124.5585964008</v>
      </c>
      <c r="Q129" s="106">
        <v>458.71507999999994</v>
      </c>
      <c r="R129" s="62">
        <v>275.3060501672241</v>
      </c>
    </row>
    <row r="130" spans="1:18" x14ac:dyDescent="0.25">
      <c r="A130">
        <v>2.48</v>
      </c>
      <c r="B130">
        <v>130.75</v>
      </c>
      <c r="C130">
        <v>203.5</v>
      </c>
      <c r="D130">
        <v>111.0625</v>
      </c>
      <c r="E130">
        <v>209.75</v>
      </c>
      <c r="F130">
        <v>158.671875</v>
      </c>
      <c r="G130">
        <v>124.64</v>
      </c>
      <c r="H130">
        <v>203.25</v>
      </c>
      <c r="I130">
        <v>121</v>
      </c>
      <c r="J130">
        <v>254.8</v>
      </c>
      <c r="K130">
        <v>147.94</v>
      </c>
      <c r="L130">
        <v>317.73523307949404</v>
      </c>
      <c r="M130">
        <v>422.7858016127019</v>
      </c>
      <c r="N130">
        <v>155.70503937007874</v>
      </c>
      <c r="O130">
        <v>131.725946229248</v>
      </c>
      <c r="P130">
        <v>127.60723344579999</v>
      </c>
      <c r="Q130" s="106">
        <v>468.24503999999996</v>
      </c>
      <c r="R130" s="62">
        <v>280.96798996655519</v>
      </c>
    </row>
    <row r="131" spans="1:18" x14ac:dyDescent="0.25">
      <c r="A131">
        <v>2.5</v>
      </c>
      <c r="B131">
        <v>133.25</v>
      </c>
      <c r="C131">
        <v>207.5</v>
      </c>
      <c r="D131">
        <v>113.203125</v>
      </c>
      <c r="E131">
        <v>213.75</v>
      </c>
      <c r="F131">
        <v>161.65625</v>
      </c>
      <c r="G131">
        <v>127.03</v>
      </c>
      <c r="H131">
        <v>207.25</v>
      </c>
      <c r="I131">
        <v>123.6</v>
      </c>
      <c r="J131">
        <v>259.8</v>
      </c>
      <c r="K131">
        <v>151.72</v>
      </c>
      <c r="L131">
        <v>324.94424979625614</v>
      </c>
      <c r="M131">
        <v>432.15038647020793</v>
      </c>
      <c r="N131">
        <v>158.85307086614173</v>
      </c>
      <c r="O131">
        <v>134.90053124999997</v>
      </c>
      <c r="P131">
        <v>130.68490504119998</v>
      </c>
      <c r="Q131" s="106">
        <v>477.77499999999998</v>
      </c>
      <c r="R131" s="62">
        <v>286.62992976588629</v>
      </c>
    </row>
    <row r="132" spans="1:18" x14ac:dyDescent="0.25">
      <c r="A132">
        <v>2.52</v>
      </c>
      <c r="B132">
        <v>135.75</v>
      </c>
      <c r="C132">
        <v>211.5</v>
      </c>
      <c r="D132">
        <v>115.359375</v>
      </c>
      <c r="E132">
        <v>217.75</v>
      </c>
      <c r="F132">
        <v>164.703125</v>
      </c>
      <c r="G132">
        <v>129.47</v>
      </c>
      <c r="H132">
        <v>211.25</v>
      </c>
      <c r="I132">
        <v>126.3</v>
      </c>
      <c r="J132">
        <v>264.8</v>
      </c>
      <c r="K132">
        <v>155.31</v>
      </c>
      <c r="L132">
        <v>332.27623509474103</v>
      </c>
      <c r="M132">
        <v>441.67093410054008</v>
      </c>
      <c r="N132">
        <v>162.00110236220473</v>
      </c>
      <c r="O132">
        <v>138.12874859084801</v>
      </c>
      <c r="P132">
        <v>133.82064593219999</v>
      </c>
      <c r="Q132" s="106">
        <v>488.51215999999999</v>
      </c>
      <c r="R132" s="62">
        <v>292.29186956521744</v>
      </c>
    </row>
    <row r="133" spans="1:18" x14ac:dyDescent="0.25">
      <c r="A133">
        <v>2.54</v>
      </c>
      <c r="B133">
        <v>138.25</v>
      </c>
      <c r="C133">
        <v>215.25</v>
      </c>
      <c r="D133">
        <v>117.546875</v>
      </c>
      <c r="E133">
        <v>221.5</v>
      </c>
      <c r="F133">
        <v>167.796875</v>
      </c>
      <c r="G133">
        <v>131.94</v>
      </c>
      <c r="H133">
        <v>215.25</v>
      </c>
      <c r="I133">
        <v>129</v>
      </c>
      <c r="J133">
        <v>269.8</v>
      </c>
      <c r="K133">
        <v>159.22</v>
      </c>
      <c r="L133">
        <v>339.73201448031267</v>
      </c>
      <c r="M133">
        <v>451.3484676488892</v>
      </c>
      <c r="N133">
        <v>165.14913385826773</v>
      </c>
      <c r="O133">
        <v>141.41113453716798</v>
      </c>
      <c r="P133">
        <v>136.985421471</v>
      </c>
      <c r="Q133" s="106">
        <v>499.24931999999995</v>
      </c>
      <c r="R133" s="62">
        <v>298.38481188118817</v>
      </c>
    </row>
    <row r="134" spans="1:18" x14ac:dyDescent="0.25">
      <c r="A134">
        <v>2.56</v>
      </c>
      <c r="B134">
        <v>141</v>
      </c>
      <c r="C134">
        <v>219.25</v>
      </c>
      <c r="D134">
        <v>119.78125</v>
      </c>
      <c r="E134">
        <v>225.25</v>
      </c>
      <c r="F134">
        <v>170.921875</v>
      </c>
      <c r="G134">
        <v>134.44999999999999</v>
      </c>
      <c r="H134">
        <v>219.25</v>
      </c>
      <c r="I134">
        <v>131.80000000000001</v>
      </c>
      <c r="J134">
        <v>274.8</v>
      </c>
      <c r="K134">
        <v>163.22</v>
      </c>
      <c r="L134">
        <v>347.31236624364618</v>
      </c>
      <c r="M134">
        <v>461.18395314045659</v>
      </c>
      <c r="N134">
        <v>168.29716535433073</v>
      </c>
      <c r="O134">
        <v>144.74822777548803</v>
      </c>
      <c r="P134">
        <v>140.23730085580002</v>
      </c>
      <c r="Q134" s="106">
        <v>509.98647999999997</v>
      </c>
      <c r="R134" s="62">
        <v>304.68527392739276</v>
      </c>
    </row>
    <row r="135" spans="1:18" x14ac:dyDescent="0.25">
      <c r="A135">
        <v>2.58</v>
      </c>
      <c r="B135">
        <v>143.5</v>
      </c>
      <c r="C135">
        <v>223</v>
      </c>
      <c r="D135">
        <v>122.046875</v>
      </c>
      <c r="E135">
        <v>229</v>
      </c>
      <c r="F135">
        <v>174.109375</v>
      </c>
      <c r="G135">
        <v>137</v>
      </c>
      <c r="H135">
        <v>223.25</v>
      </c>
      <c r="I135">
        <v>134.6</v>
      </c>
      <c r="J135">
        <v>280</v>
      </c>
      <c r="K135">
        <v>167</v>
      </c>
      <c r="L135">
        <v>355.01802188749105</v>
      </c>
      <c r="M135">
        <v>471.17829997708782</v>
      </c>
      <c r="N135">
        <v>171.44519685039373</v>
      </c>
      <c r="O135">
        <v>148.14056939348802</v>
      </c>
      <c r="P135">
        <v>143.5182149858</v>
      </c>
      <c r="Q135" s="106">
        <v>520.72363999999993</v>
      </c>
      <c r="R135" s="62">
        <v>310.9857359735974</v>
      </c>
    </row>
    <row r="136" spans="1:18" x14ac:dyDescent="0.25">
      <c r="A136">
        <v>2.6</v>
      </c>
      <c r="B136">
        <v>146.25</v>
      </c>
      <c r="C136">
        <v>226.75</v>
      </c>
      <c r="D136">
        <v>124.34375</v>
      </c>
      <c r="E136">
        <v>232.75</v>
      </c>
      <c r="F136">
        <v>177.328125</v>
      </c>
      <c r="G136">
        <v>139.58000000000001</v>
      </c>
      <c r="H136">
        <v>227.5</v>
      </c>
      <c r="I136">
        <v>137.4</v>
      </c>
      <c r="J136">
        <v>285</v>
      </c>
      <c r="K136">
        <v>171.19</v>
      </c>
      <c r="L136">
        <v>362.84966673245344</v>
      </c>
      <c r="M136">
        <v>481.33236164045854</v>
      </c>
      <c r="N136">
        <v>174.97440000000003</v>
      </c>
      <c r="O136">
        <v>151.58870288</v>
      </c>
      <c r="P136">
        <v>146.85719831399999</v>
      </c>
      <c r="Q136" s="106">
        <v>531.46079999999995</v>
      </c>
      <c r="R136" s="62">
        <v>317.28619801980204</v>
      </c>
    </row>
    <row r="137" spans="1:18" x14ac:dyDescent="0.25">
      <c r="A137">
        <v>2.62</v>
      </c>
      <c r="B137">
        <v>149</v>
      </c>
      <c r="C137">
        <v>230.5</v>
      </c>
      <c r="D137">
        <v>126.671875</v>
      </c>
      <c r="E137">
        <v>236.5</v>
      </c>
      <c r="F137">
        <v>180.59375</v>
      </c>
      <c r="G137">
        <v>142.19999999999999</v>
      </c>
      <c r="H137">
        <v>231.75</v>
      </c>
      <c r="I137">
        <v>140.30000000000001</v>
      </c>
      <c r="J137">
        <v>290.39999999999998</v>
      </c>
      <c r="K137">
        <v>175.19</v>
      </c>
      <c r="L137">
        <v>370.80794070076075</v>
      </c>
      <c r="M137">
        <v>491.6469366007118</v>
      </c>
      <c r="N137">
        <v>178.54595555555559</v>
      </c>
      <c r="O137">
        <v>155.09317412500803</v>
      </c>
      <c r="P137">
        <v>150.2832855856</v>
      </c>
      <c r="Q137" s="106">
        <v>543.49601999999993</v>
      </c>
      <c r="R137" s="62">
        <v>323.58666006600663</v>
      </c>
    </row>
    <row r="138" spans="1:18" x14ac:dyDescent="0.25">
      <c r="A138">
        <v>2.64</v>
      </c>
      <c r="B138">
        <v>151.5</v>
      </c>
      <c r="C138">
        <v>234.25</v>
      </c>
      <c r="D138">
        <v>129.046875</v>
      </c>
      <c r="E138">
        <v>240.25</v>
      </c>
      <c r="F138">
        <v>183.90625</v>
      </c>
      <c r="G138">
        <v>144.86000000000001</v>
      </c>
      <c r="H138">
        <v>236</v>
      </c>
      <c r="I138">
        <v>143.30000000000001</v>
      </c>
      <c r="J138">
        <v>295.60000000000002</v>
      </c>
      <c r="K138">
        <v>179.59</v>
      </c>
      <c r="L138">
        <v>378.89343927677811</v>
      </c>
      <c r="M138">
        <v>502.12276942909659</v>
      </c>
      <c r="N138">
        <v>182.11751111111116</v>
      </c>
      <c r="O138">
        <v>158.65453141964801</v>
      </c>
      <c r="P138">
        <v>153.738407505</v>
      </c>
      <c r="Q138" s="106">
        <v>555.53124000000003</v>
      </c>
      <c r="R138" s="62">
        <v>329.88712211221127</v>
      </c>
    </row>
    <row r="139" spans="1:18" x14ac:dyDescent="0.25">
      <c r="A139">
        <v>2.66</v>
      </c>
      <c r="B139">
        <v>154.5</v>
      </c>
      <c r="C139">
        <v>238</v>
      </c>
      <c r="D139">
        <v>131.453125</v>
      </c>
      <c r="E139">
        <v>244</v>
      </c>
      <c r="F139">
        <v>187.25</v>
      </c>
      <c r="G139">
        <v>147.56</v>
      </c>
      <c r="H139">
        <v>240.25</v>
      </c>
      <c r="I139">
        <v>146.4</v>
      </c>
      <c r="J139">
        <v>300.8</v>
      </c>
      <c r="K139">
        <v>184</v>
      </c>
      <c r="L139">
        <v>387.10671464250498</v>
      </c>
      <c r="M139">
        <v>512.76055211271239</v>
      </c>
      <c r="N139">
        <v>185.68906666666672</v>
      </c>
      <c r="O139">
        <v>162.27332545620803</v>
      </c>
      <c r="P139">
        <v>157.2515986226</v>
      </c>
      <c r="Q139" s="106">
        <v>567.56646000000001</v>
      </c>
      <c r="R139" s="62">
        <v>336.18758415841592</v>
      </c>
    </row>
    <row r="140" spans="1:18" x14ac:dyDescent="0.25">
      <c r="A140">
        <v>2.68</v>
      </c>
      <c r="B140">
        <v>157.25</v>
      </c>
      <c r="C140">
        <v>242</v>
      </c>
      <c r="D140">
        <v>133.90625</v>
      </c>
      <c r="E140">
        <v>248</v>
      </c>
      <c r="F140">
        <v>190.625</v>
      </c>
      <c r="G140">
        <v>150.30000000000001</v>
      </c>
      <c r="H140">
        <v>244.75</v>
      </c>
      <c r="I140">
        <v>149.5</v>
      </c>
      <c r="J140">
        <v>306.2</v>
      </c>
      <c r="K140">
        <v>188.28</v>
      </c>
      <c r="L140">
        <v>395.44827698590132</v>
      </c>
      <c r="M140">
        <v>523.56092556909471</v>
      </c>
      <c r="N140">
        <v>189.26062222222225</v>
      </c>
      <c r="O140">
        <v>165.95010932812801</v>
      </c>
      <c r="P140">
        <v>160.82285913320001</v>
      </c>
      <c r="Q140" s="106">
        <v>579.6016800000001</v>
      </c>
      <c r="R140" s="62">
        <v>342.56237768240351</v>
      </c>
    </row>
    <row r="141" spans="1:18" x14ac:dyDescent="0.25">
      <c r="A141">
        <v>2.7</v>
      </c>
      <c r="B141">
        <v>160</v>
      </c>
      <c r="C141">
        <v>245.75</v>
      </c>
      <c r="D141">
        <v>136.40625</v>
      </c>
      <c r="E141">
        <v>252.25</v>
      </c>
      <c r="F141">
        <v>194.03125</v>
      </c>
      <c r="G141">
        <v>153.08000000000001</v>
      </c>
      <c r="H141">
        <v>249</v>
      </c>
      <c r="I141">
        <v>152.80000000000001</v>
      </c>
      <c r="J141">
        <v>311.60000000000002</v>
      </c>
      <c r="K141">
        <v>192.78</v>
      </c>
      <c r="L141">
        <v>403.91859597970432</v>
      </c>
      <c r="M141">
        <v>534.52448135775944</v>
      </c>
      <c r="N141">
        <v>192.83217777777782</v>
      </c>
      <c r="O141">
        <v>169.68543853000003</v>
      </c>
      <c r="P141">
        <v>164.452188842</v>
      </c>
      <c r="Q141" s="106">
        <v>591.63690000000008</v>
      </c>
      <c r="R141" s="62">
        <v>349.60615450643786</v>
      </c>
    </row>
    <row r="142" spans="1:18" x14ac:dyDescent="0.25">
      <c r="A142">
        <v>2.71</v>
      </c>
      <c r="B142">
        <v>163</v>
      </c>
      <c r="C142">
        <v>250</v>
      </c>
      <c r="D142">
        <v>138.9375</v>
      </c>
      <c r="E142">
        <v>256.5</v>
      </c>
      <c r="F142">
        <v>197.484375</v>
      </c>
      <c r="G142">
        <v>155.88999999999999</v>
      </c>
      <c r="H142">
        <v>253.5</v>
      </c>
      <c r="I142">
        <v>156</v>
      </c>
      <c r="J142">
        <v>317.2</v>
      </c>
      <c r="K142">
        <v>197.28</v>
      </c>
      <c r="L142">
        <v>408.20217531656186</v>
      </c>
      <c r="M142">
        <v>545.65176358569329</v>
      </c>
      <c r="N142">
        <v>194.61795555555557</v>
      </c>
      <c r="O142">
        <v>171.57523187829298</v>
      </c>
      <c r="P142">
        <v>166.28137106899999</v>
      </c>
      <c r="Q142" s="106">
        <v>597.65450999999996</v>
      </c>
      <c r="R142" s="62">
        <v>353.12804291845492</v>
      </c>
    </row>
    <row r="143" spans="1:18" x14ac:dyDescent="0.25">
      <c r="A143">
        <v>2.73</v>
      </c>
      <c r="B143">
        <v>165.75</v>
      </c>
      <c r="C143">
        <v>254</v>
      </c>
      <c r="D143">
        <v>141.5</v>
      </c>
      <c r="E143">
        <v>260.75</v>
      </c>
      <c r="F143">
        <v>200.984375</v>
      </c>
      <c r="G143">
        <v>158.75</v>
      </c>
      <c r="H143">
        <v>258</v>
      </c>
      <c r="I143">
        <v>159.4</v>
      </c>
      <c r="J143">
        <v>322.60000000000002</v>
      </c>
      <c r="K143">
        <v>202</v>
      </c>
      <c r="L143">
        <v>416.8664253868547</v>
      </c>
      <c r="M143">
        <v>556.94327100306907</v>
      </c>
      <c r="N143">
        <v>198.18951111111113</v>
      </c>
      <c r="O143">
        <v>175.39942587997297</v>
      </c>
      <c r="P143">
        <v>169.9978047212</v>
      </c>
      <c r="Q143" s="106">
        <v>609.68973000000005</v>
      </c>
      <c r="R143" s="62">
        <v>360.17181974248928</v>
      </c>
    </row>
    <row r="144" spans="1:18" x14ac:dyDescent="0.25">
      <c r="A144">
        <v>2.75</v>
      </c>
      <c r="B144">
        <v>168.75</v>
      </c>
      <c r="C144">
        <v>258.5</v>
      </c>
      <c r="D144">
        <v>144.125</v>
      </c>
      <c r="E144">
        <v>265.25</v>
      </c>
      <c r="F144">
        <v>204.5</v>
      </c>
      <c r="G144">
        <v>161.66</v>
      </c>
      <c r="H144">
        <v>262.5</v>
      </c>
      <c r="I144">
        <v>162.80000000000001</v>
      </c>
      <c r="J144">
        <v>328.2</v>
      </c>
      <c r="K144">
        <v>206.81</v>
      </c>
      <c r="L144">
        <v>425.66044024154849</v>
      </c>
      <c r="M144">
        <v>568.39945928511531</v>
      </c>
      <c r="N144">
        <v>201.76106666666666</v>
      </c>
      <c r="O144">
        <v>179.283564453125</v>
      </c>
      <c r="P144">
        <v>173.77230757159998</v>
      </c>
      <c r="Q144" s="106">
        <v>621.72495000000004</v>
      </c>
      <c r="R144" s="62">
        <v>367.21559656652363</v>
      </c>
    </row>
    <row r="145" spans="1:18" x14ac:dyDescent="0.25">
      <c r="A145">
        <v>2.77</v>
      </c>
      <c r="B145">
        <v>171.75</v>
      </c>
      <c r="C145">
        <v>262.75</v>
      </c>
      <c r="D145">
        <v>146.78125</v>
      </c>
      <c r="E145">
        <v>270</v>
      </c>
      <c r="F145">
        <v>208.0625</v>
      </c>
      <c r="G145">
        <v>164.59</v>
      </c>
      <c r="H145">
        <v>267.25</v>
      </c>
      <c r="I145">
        <v>166.2</v>
      </c>
      <c r="J145">
        <v>333.6</v>
      </c>
      <c r="K145">
        <v>211.47</v>
      </c>
      <c r="L145">
        <v>434.58456178242926</v>
      </c>
      <c r="M145">
        <v>580.02074349587144</v>
      </c>
      <c r="N145">
        <v>205.33262222222223</v>
      </c>
      <c r="O145">
        <v>183.22821149637301</v>
      </c>
      <c r="P145">
        <v>177.604879815</v>
      </c>
      <c r="Q145" s="106">
        <v>633.76017000000013</v>
      </c>
      <c r="R145" s="62">
        <v>374.25937339055798</v>
      </c>
    </row>
    <row r="146" spans="1:18" x14ac:dyDescent="0.25">
      <c r="A146">
        <v>2.79</v>
      </c>
      <c r="B146">
        <v>174.75</v>
      </c>
      <c r="C146">
        <v>267.25</v>
      </c>
      <c r="D146">
        <v>149.484375</v>
      </c>
      <c r="E146">
        <v>274.5</v>
      </c>
      <c r="F146">
        <v>211.671875</v>
      </c>
      <c r="G146">
        <v>167.56</v>
      </c>
      <c r="H146">
        <v>271.75</v>
      </c>
      <c r="I146">
        <v>169.8</v>
      </c>
      <c r="J146">
        <v>339.2</v>
      </c>
      <c r="K146">
        <v>216.5</v>
      </c>
      <c r="L146">
        <v>443.63910007205419</v>
      </c>
      <c r="M146">
        <v>591.8075007286858</v>
      </c>
      <c r="N146">
        <v>208.90417777777779</v>
      </c>
      <c r="O146">
        <v>187.23393330949301</v>
      </c>
      <c r="P146">
        <v>181.4955212566</v>
      </c>
      <c r="Q146" s="106">
        <v>645.79539000000011</v>
      </c>
      <c r="R146" s="62">
        <v>381.30315021459234</v>
      </c>
    </row>
    <row r="147" spans="1:18" x14ac:dyDescent="0.25">
      <c r="A147">
        <v>2.81</v>
      </c>
      <c r="B147">
        <v>177.75</v>
      </c>
      <c r="C147">
        <v>272</v>
      </c>
      <c r="D147">
        <v>152.25</v>
      </c>
      <c r="E147">
        <v>279.25</v>
      </c>
      <c r="F147">
        <v>215.296875</v>
      </c>
      <c r="G147">
        <v>170.58</v>
      </c>
      <c r="H147">
        <v>276.5</v>
      </c>
      <c r="I147">
        <v>173.4</v>
      </c>
      <c r="J147">
        <v>345</v>
      </c>
      <c r="K147">
        <v>221.63</v>
      </c>
      <c r="L147">
        <v>452.82433568755818</v>
      </c>
      <c r="M147">
        <v>603.76007291830149</v>
      </c>
      <c r="N147">
        <v>212.57585106382982</v>
      </c>
      <c r="O147">
        <v>191.30129859341298</v>
      </c>
      <c r="P147">
        <v>185.4442319938</v>
      </c>
      <c r="Q147" s="106">
        <v>658.76105000000018</v>
      </c>
      <c r="R147" s="62">
        <v>388.34692703862663</v>
      </c>
    </row>
    <row r="148" spans="1:18" x14ac:dyDescent="0.25">
      <c r="A148">
        <v>2.83</v>
      </c>
      <c r="B148">
        <v>181</v>
      </c>
      <c r="C148">
        <v>276.5</v>
      </c>
      <c r="D148">
        <v>155.046875</v>
      </c>
      <c r="E148">
        <v>284</v>
      </c>
      <c r="F148">
        <v>218.96875</v>
      </c>
      <c r="G148">
        <v>173.64</v>
      </c>
      <c r="H148">
        <v>281</v>
      </c>
      <c r="I148">
        <v>177</v>
      </c>
      <c r="J148">
        <v>350.6</v>
      </c>
      <c r="K148">
        <v>226.47</v>
      </c>
      <c r="L148">
        <v>462.14052221886976</v>
      </c>
      <c r="M148">
        <v>615.87876981877105</v>
      </c>
      <c r="N148">
        <v>216.81485815602838</v>
      </c>
      <c r="O148">
        <v>195.43087845021302</v>
      </c>
      <c r="P148">
        <v>189.45101202660001</v>
      </c>
      <c r="Q148" s="106">
        <v>672.65715000000012</v>
      </c>
      <c r="R148" s="62">
        <v>395.39070386266098</v>
      </c>
    </row>
    <row r="149" spans="1:18" x14ac:dyDescent="0.25">
      <c r="A149">
        <v>2.85</v>
      </c>
      <c r="B149">
        <v>184</v>
      </c>
      <c r="C149">
        <v>281.25</v>
      </c>
      <c r="D149">
        <v>157.890625</v>
      </c>
      <c r="E149">
        <v>288.75</v>
      </c>
      <c r="F149">
        <v>222.671875</v>
      </c>
      <c r="G149">
        <v>176.75</v>
      </c>
      <c r="H149">
        <v>285.75</v>
      </c>
      <c r="I149">
        <v>180.7</v>
      </c>
      <c r="J149">
        <v>356.4</v>
      </c>
      <c r="K149">
        <v>231.72</v>
      </c>
      <c r="L149">
        <v>471.58788890635418</v>
      </c>
      <c r="M149">
        <v>628.16387214096585</v>
      </c>
      <c r="N149">
        <v>221.05386524822697</v>
      </c>
      <c r="O149">
        <v>199.62324638312498</v>
      </c>
      <c r="P149">
        <v>193.515861355</v>
      </c>
      <c r="Q149" s="106">
        <v>686.55325000000016</v>
      </c>
      <c r="R149" s="62">
        <v>402.82987692307699</v>
      </c>
    </row>
    <row r="150" spans="1:18" x14ac:dyDescent="0.25">
      <c r="A150">
        <v>2.87</v>
      </c>
      <c r="B150">
        <v>187</v>
      </c>
      <c r="C150">
        <v>286</v>
      </c>
      <c r="D150">
        <v>160.796875</v>
      </c>
      <c r="E150">
        <v>293.75</v>
      </c>
      <c r="F150">
        <v>226.421875</v>
      </c>
      <c r="G150">
        <v>179.89</v>
      </c>
      <c r="H150">
        <v>290.75</v>
      </c>
      <c r="I150">
        <v>184.5</v>
      </c>
      <c r="J150">
        <v>362.2</v>
      </c>
      <c r="K150">
        <v>236.78</v>
      </c>
      <c r="L150">
        <v>481.16664341170656</v>
      </c>
      <c r="M150">
        <v>640.61563484313501</v>
      </c>
      <c r="N150">
        <v>225.29287234042556</v>
      </c>
      <c r="O150">
        <v>203.87897829653301</v>
      </c>
      <c r="P150">
        <v>197.63877988160002</v>
      </c>
      <c r="Q150" s="106">
        <v>700.44935000000009</v>
      </c>
      <c r="R150" s="62">
        <v>410.76218461538468</v>
      </c>
    </row>
    <row r="151" spans="1:18" x14ac:dyDescent="0.25">
      <c r="A151">
        <v>2.89</v>
      </c>
      <c r="B151">
        <v>190.25</v>
      </c>
      <c r="C151">
        <v>290.75</v>
      </c>
      <c r="D151">
        <v>163.75</v>
      </c>
      <c r="E151">
        <v>298.5</v>
      </c>
      <c r="F151">
        <v>230.203125</v>
      </c>
      <c r="G151">
        <v>183.09</v>
      </c>
      <c r="H151">
        <v>295.5</v>
      </c>
      <c r="I151">
        <v>188.3</v>
      </c>
      <c r="J151">
        <v>368</v>
      </c>
      <c r="K151">
        <v>242.13</v>
      </c>
      <c r="L151">
        <v>490.87697471623818</v>
      </c>
      <c r="M151">
        <v>653.23429056744249</v>
      </c>
      <c r="N151">
        <v>229.53187943262415</v>
      </c>
      <c r="O151">
        <v>208.19865249597299</v>
      </c>
      <c r="P151">
        <v>201.848802449</v>
      </c>
      <c r="Q151" s="106">
        <v>714.34545000000014</v>
      </c>
      <c r="R151" s="62">
        <v>418.69449230769237</v>
      </c>
    </row>
    <row r="152" spans="1:18" x14ac:dyDescent="0.25">
      <c r="A152">
        <v>2.91</v>
      </c>
      <c r="B152">
        <v>193.5</v>
      </c>
      <c r="C152">
        <v>295.5</v>
      </c>
      <c r="D152">
        <v>166.75</v>
      </c>
      <c r="E152">
        <v>303.5</v>
      </c>
      <c r="F152">
        <v>234.015625</v>
      </c>
      <c r="G152">
        <v>186.33</v>
      </c>
      <c r="H152">
        <v>300.25</v>
      </c>
      <c r="I152">
        <v>192.2</v>
      </c>
      <c r="J152">
        <v>373.8</v>
      </c>
      <c r="K152">
        <v>247.53</v>
      </c>
      <c r="L152">
        <v>500.71905613953686</v>
      </c>
      <c r="M152">
        <v>666.02005321511206</v>
      </c>
      <c r="N152">
        <v>233.77088652482274</v>
      </c>
      <c r="O152">
        <v>212.58284968813305</v>
      </c>
      <c r="P152">
        <v>206.11689421459999</v>
      </c>
      <c r="Q152" s="106">
        <v>728.24155000000019</v>
      </c>
      <c r="R152" s="62">
        <v>426.62680000000006</v>
      </c>
    </row>
    <row r="153" spans="1:18" x14ac:dyDescent="0.25">
      <c r="A153">
        <v>2.93</v>
      </c>
      <c r="B153">
        <v>196.5</v>
      </c>
      <c r="C153">
        <v>300.5</v>
      </c>
      <c r="D153">
        <v>169.8125</v>
      </c>
      <c r="E153">
        <v>308.5</v>
      </c>
      <c r="F153">
        <v>237.875</v>
      </c>
      <c r="G153">
        <v>189.63</v>
      </c>
      <c r="H153">
        <v>305.25</v>
      </c>
      <c r="I153">
        <v>196.2</v>
      </c>
      <c r="J153">
        <v>379.8</v>
      </c>
      <c r="K153">
        <v>252.91</v>
      </c>
      <c r="L153">
        <v>510.69304847223003</v>
      </c>
      <c r="M153">
        <v>678.97312165231313</v>
      </c>
      <c r="N153">
        <v>238.00989361702131</v>
      </c>
      <c r="O153">
        <v>217.03215298085306</v>
      </c>
      <c r="P153">
        <v>210.44305517839999</v>
      </c>
      <c r="Q153" s="106">
        <v>742.13765000000012</v>
      </c>
      <c r="R153" s="62">
        <v>434.55910769230775</v>
      </c>
    </row>
    <row r="154" spans="1:18" x14ac:dyDescent="0.25">
      <c r="A154">
        <v>2.95</v>
      </c>
      <c r="B154">
        <v>199.75</v>
      </c>
      <c r="C154">
        <v>305.25</v>
      </c>
      <c r="D154">
        <v>172.9375</v>
      </c>
      <c r="E154">
        <v>313.5</v>
      </c>
      <c r="F154">
        <v>241.765625</v>
      </c>
      <c r="G154">
        <v>192.95</v>
      </c>
      <c r="H154">
        <v>310.25</v>
      </c>
      <c r="I154">
        <v>200.2</v>
      </c>
      <c r="J154">
        <v>385.8</v>
      </c>
      <c r="K154">
        <v>258.52999999999997</v>
      </c>
      <c r="L154">
        <v>520.79910321460625</v>
      </c>
      <c r="M154">
        <v>692.09368353826846</v>
      </c>
      <c r="N154">
        <v>242.2489007092199</v>
      </c>
      <c r="O154">
        <v>221.54714788312498</v>
      </c>
      <c r="P154">
        <v>214.82728553520002</v>
      </c>
      <c r="Q154" s="106">
        <v>756.03375000000017</v>
      </c>
      <c r="R154" s="62">
        <v>442.49141538461544</v>
      </c>
    </row>
    <row r="155" spans="1:18" x14ac:dyDescent="0.25">
      <c r="A155">
        <v>2.97</v>
      </c>
      <c r="B155">
        <v>203</v>
      </c>
      <c r="C155">
        <v>310.25</v>
      </c>
      <c r="D155">
        <v>176.09375</v>
      </c>
      <c r="E155">
        <v>318.5</v>
      </c>
      <c r="F155">
        <v>245.703125</v>
      </c>
      <c r="G155">
        <v>196.34</v>
      </c>
      <c r="H155">
        <v>315.25</v>
      </c>
      <c r="I155">
        <v>204.3</v>
      </c>
      <c r="J155">
        <v>391.8</v>
      </c>
      <c r="K155">
        <v>264</v>
      </c>
      <c r="L155">
        <v>531.03736591427821</v>
      </c>
      <c r="M155">
        <v>705.3819192672255</v>
      </c>
      <c r="N155">
        <v>246.48790780141849</v>
      </c>
      <c r="O155">
        <v>226.12842230509304</v>
      </c>
      <c r="P155">
        <v>219.2695850902</v>
      </c>
      <c r="Q155" s="106">
        <v>769.92985000000022</v>
      </c>
      <c r="R155" s="62">
        <v>450.42372307692312</v>
      </c>
    </row>
    <row r="156" spans="1:18" x14ac:dyDescent="0.25">
      <c r="A156">
        <v>2.99</v>
      </c>
      <c r="B156">
        <v>206.25</v>
      </c>
      <c r="C156">
        <v>315.25</v>
      </c>
      <c r="D156">
        <v>179.328125</v>
      </c>
      <c r="E156">
        <v>323.5</v>
      </c>
      <c r="F156">
        <v>249.671875</v>
      </c>
      <c r="G156">
        <v>199.77</v>
      </c>
      <c r="H156">
        <v>320.25</v>
      </c>
      <c r="I156">
        <v>208.5</v>
      </c>
      <c r="J156">
        <v>397.8</v>
      </c>
      <c r="K156">
        <v>269.83999999999997</v>
      </c>
      <c r="L156">
        <v>541.40797959401209</v>
      </c>
      <c r="M156">
        <v>718.8380060149334</v>
      </c>
      <c r="N156">
        <v>250.72691489361705</v>
      </c>
      <c r="O156">
        <v>230.77656655805302</v>
      </c>
      <c r="P156">
        <v>223.7989885886</v>
      </c>
      <c r="Q156" s="106">
        <v>783.82595000000015</v>
      </c>
      <c r="R156" s="62">
        <v>458.35603076923087</v>
      </c>
    </row>
    <row r="157" spans="1:18" x14ac:dyDescent="0.25">
      <c r="A157">
        <v>3.01</v>
      </c>
      <c r="B157">
        <v>209.5</v>
      </c>
      <c r="C157">
        <v>320.25</v>
      </c>
      <c r="D157">
        <v>182.609375</v>
      </c>
      <c r="E157">
        <v>328.75</v>
      </c>
      <c r="F157">
        <v>253.6875</v>
      </c>
      <c r="G157">
        <v>203.25</v>
      </c>
      <c r="H157">
        <v>325.5</v>
      </c>
      <c r="I157">
        <v>212.7</v>
      </c>
      <c r="J157">
        <v>404</v>
      </c>
      <c r="K157">
        <v>275.81</v>
      </c>
      <c r="L157">
        <v>551.91108826173422</v>
      </c>
      <c r="M157">
        <v>732.46212187988999</v>
      </c>
      <c r="N157">
        <v>254.96592198581556</v>
      </c>
      <c r="O157">
        <v>235.49217335445294</v>
      </c>
      <c r="P157">
        <v>228.38646138259998</v>
      </c>
      <c r="Q157" s="106">
        <v>798.74472999999978</v>
      </c>
      <c r="R157" s="62">
        <v>466.28833846153833</v>
      </c>
    </row>
    <row r="158" spans="1:18" x14ac:dyDescent="0.25">
      <c r="A158">
        <v>3.03</v>
      </c>
      <c r="B158">
        <v>212.75</v>
      </c>
      <c r="C158">
        <v>325.25</v>
      </c>
      <c r="D158">
        <v>185.96875</v>
      </c>
      <c r="E158">
        <v>334</v>
      </c>
      <c r="F158">
        <v>257.734375</v>
      </c>
      <c r="G158">
        <v>206.78</v>
      </c>
      <c r="H158">
        <v>330.75</v>
      </c>
      <c r="I158">
        <v>217</v>
      </c>
      <c r="J158">
        <v>410.2</v>
      </c>
      <c r="K158">
        <v>281.66000000000003</v>
      </c>
      <c r="L158">
        <v>562.54684049353943</v>
      </c>
      <c r="M158">
        <v>746.25445010988551</v>
      </c>
      <c r="N158">
        <v>259.20492907801412</v>
      </c>
      <c r="O158">
        <v>240.27583780789297</v>
      </c>
      <c r="P158">
        <v>233.03200347219999</v>
      </c>
      <c r="Q158" s="106">
        <v>814.68618999999978</v>
      </c>
      <c r="R158" s="62">
        <v>474.95535467422087</v>
      </c>
    </row>
    <row r="159" spans="1:18" x14ac:dyDescent="0.25">
      <c r="A159">
        <v>3.05</v>
      </c>
      <c r="B159">
        <v>216.25</v>
      </c>
      <c r="C159">
        <v>330.5</v>
      </c>
      <c r="D159">
        <v>189.375</v>
      </c>
      <c r="E159">
        <v>339.5</v>
      </c>
      <c r="F159">
        <v>261.8125</v>
      </c>
      <c r="G159">
        <v>210.36</v>
      </c>
      <c r="H159">
        <v>335.75</v>
      </c>
      <c r="I159">
        <v>221.3</v>
      </c>
      <c r="J159">
        <v>416.4</v>
      </c>
      <c r="K159">
        <v>287.77999999999997</v>
      </c>
      <c r="L159">
        <v>573.31539308057802</v>
      </c>
      <c r="M159">
        <v>760.21518340293608</v>
      </c>
      <c r="N159">
        <v>263.44393617021274</v>
      </c>
      <c r="O159">
        <v>245.12815743312495</v>
      </c>
      <c r="P159">
        <v>237.73561476</v>
      </c>
      <c r="Q159" s="106">
        <v>830.62764999999979</v>
      </c>
      <c r="R159" s="62">
        <v>483.62606288951832</v>
      </c>
    </row>
    <row r="160" spans="1:18" x14ac:dyDescent="0.25">
      <c r="A160">
        <v>3.07</v>
      </c>
      <c r="B160">
        <v>219.5</v>
      </c>
      <c r="C160">
        <v>335.75</v>
      </c>
      <c r="D160">
        <v>192.84375</v>
      </c>
      <c r="E160">
        <v>345</v>
      </c>
      <c r="F160">
        <v>265.953125</v>
      </c>
      <c r="G160">
        <v>213.98</v>
      </c>
      <c r="H160">
        <v>341.25</v>
      </c>
      <c r="I160">
        <v>225.7</v>
      </c>
      <c r="J160">
        <v>422.8</v>
      </c>
      <c r="K160">
        <v>293.75</v>
      </c>
      <c r="L160">
        <v>584.2169147300674</v>
      </c>
      <c r="M160">
        <v>774.34452827182145</v>
      </c>
      <c r="N160">
        <v>267.6829432624113</v>
      </c>
      <c r="O160">
        <v>250.04973214605295</v>
      </c>
      <c r="P160">
        <v>242.52633008859999</v>
      </c>
      <c r="Q160" s="106">
        <v>846.5691099999998</v>
      </c>
      <c r="R160" s="62">
        <v>492.29677110481578</v>
      </c>
    </row>
    <row r="161" spans="1:18" x14ac:dyDescent="0.25">
      <c r="A161">
        <v>3.09</v>
      </c>
      <c r="B161">
        <v>223</v>
      </c>
      <c r="C161">
        <v>341.25</v>
      </c>
      <c r="D161">
        <v>196.390625</v>
      </c>
      <c r="E161">
        <v>350.5</v>
      </c>
      <c r="F161">
        <v>270.109375</v>
      </c>
      <c r="G161">
        <v>217.67</v>
      </c>
      <c r="H161">
        <v>346.5</v>
      </c>
      <c r="I161">
        <v>230.2</v>
      </c>
      <c r="J161">
        <v>429.2</v>
      </c>
      <c r="K161">
        <v>300.19</v>
      </c>
      <c r="L161">
        <v>595.25158981061816</v>
      </c>
      <c r="M161">
        <v>788.64270946144882</v>
      </c>
      <c r="N161">
        <v>271.95103999999998</v>
      </c>
      <c r="O161">
        <v>255.04116426373292</v>
      </c>
      <c r="P161">
        <v>247.37511461539998</v>
      </c>
      <c r="Q161" s="106">
        <v>862.5105699999998</v>
      </c>
      <c r="R161" s="62">
        <v>500.96747932011328</v>
      </c>
    </row>
    <row r="162" spans="1:18" x14ac:dyDescent="0.25">
      <c r="A162">
        <v>3.11</v>
      </c>
      <c r="B162">
        <v>226.5</v>
      </c>
      <c r="C162">
        <v>346.5</v>
      </c>
      <c r="D162">
        <v>200</v>
      </c>
      <c r="E162">
        <v>356.25</v>
      </c>
      <c r="F162">
        <v>274.3125</v>
      </c>
      <c r="G162">
        <v>221.41</v>
      </c>
      <c r="H162">
        <v>351.75</v>
      </c>
      <c r="I162">
        <v>234.8</v>
      </c>
      <c r="J162">
        <v>435.6</v>
      </c>
      <c r="K162">
        <v>306.69</v>
      </c>
      <c r="L162">
        <v>606.41962213083332</v>
      </c>
      <c r="M162">
        <v>803.1099744066986</v>
      </c>
      <c r="N162">
        <v>276.77183999999994</v>
      </c>
      <c r="O162">
        <v>260.10305850437288</v>
      </c>
      <c r="P162">
        <v>252.31100298819999</v>
      </c>
      <c r="Q162" s="106">
        <v>878.45202999999981</v>
      </c>
      <c r="R162" s="62">
        <v>509.63818753541074</v>
      </c>
    </row>
    <row r="163" spans="1:18" x14ac:dyDescent="0.25">
      <c r="A163">
        <v>3.13</v>
      </c>
      <c r="B163">
        <v>230</v>
      </c>
      <c r="C163">
        <v>352</v>
      </c>
      <c r="D163">
        <v>203.671875</v>
      </c>
      <c r="E163">
        <v>362.25</v>
      </c>
      <c r="F163">
        <v>278.546875</v>
      </c>
      <c r="G163">
        <v>225.19</v>
      </c>
      <c r="H163">
        <v>357.25</v>
      </c>
      <c r="I163">
        <v>239.4</v>
      </c>
      <c r="J163">
        <v>442</v>
      </c>
      <c r="K163">
        <v>313</v>
      </c>
      <c r="L163">
        <v>617.72123874134968</v>
      </c>
      <c r="M163">
        <v>817.74659771911047</v>
      </c>
      <c r="N163">
        <v>281.59263999999996</v>
      </c>
      <c r="O163">
        <v>265.23602198733295</v>
      </c>
      <c r="P163">
        <v>257.30496075400004</v>
      </c>
      <c r="Q163" s="106">
        <v>894.39348999999982</v>
      </c>
      <c r="R163" s="62">
        <v>518.30889575070819</v>
      </c>
    </row>
    <row r="164" spans="1:18" x14ac:dyDescent="0.25">
      <c r="A164">
        <v>3.14</v>
      </c>
      <c r="B164">
        <v>233.5</v>
      </c>
      <c r="C164">
        <v>357.75</v>
      </c>
      <c r="D164">
        <v>207.40625</v>
      </c>
      <c r="E164">
        <v>368</v>
      </c>
      <c r="F164">
        <v>282.828125</v>
      </c>
      <c r="G164">
        <v>229.03</v>
      </c>
      <c r="H164">
        <v>362.5</v>
      </c>
      <c r="I164">
        <v>244.1</v>
      </c>
      <c r="J164">
        <v>448.4</v>
      </c>
      <c r="K164">
        <v>319.69</v>
      </c>
      <c r="L164">
        <v>623.42221940245486</v>
      </c>
      <c r="M164">
        <v>832.55288568976687</v>
      </c>
      <c r="N164">
        <v>284.00304</v>
      </c>
      <c r="O164">
        <v>267.82934507604807</v>
      </c>
      <c r="P164">
        <v>259.80193958820001</v>
      </c>
      <c r="Q164" s="106">
        <v>902.36421999999993</v>
      </c>
      <c r="R164" s="62">
        <v>522.64424985835706</v>
      </c>
    </row>
    <row r="165" spans="1:18" x14ac:dyDescent="0.25">
      <c r="A165">
        <v>3.16</v>
      </c>
      <c r="B165">
        <v>237</v>
      </c>
      <c r="C165">
        <v>363.25</v>
      </c>
      <c r="D165">
        <v>211.203125</v>
      </c>
      <c r="E165">
        <v>373.75</v>
      </c>
      <c r="F165">
        <v>287.140625</v>
      </c>
      <c r="G165">
        <v>232.92</v>
      </c>
      <c r="H165">
        <v>368</v>
      </c>
      <c r="I165">
        <v>248.9</v>
      </c>
      <c r="J165">
        <v>455</v>
      </c>
      <c r="K165">
        <v>326.13</v>
      </c>
      <c r="L165">
        <v>634.92469839529974</v>
      </c>
      <c r="M165">
        <v>847.52918079546782</v>
      </c>
      <c r="N165">
        <v>288.82384000000002</v>
      </c>
      <c r="O165">
        <v>273.07005602380809</v>
      </c>
      <c r="P165">
        <v>264.91203584779998</v>
      </c>
      <c r="Q165" s="106">
        <v>918.30567999999994</v>
      </c>
      <c r="R165" s="62">
        <v>531.31495807365445</v>
      </c>
    </row>
    <row r="166" spans="1:18" x14ac:dyDescent="0.25">
      <c r="A166">
        <v>3.18</v>
      </c>
      <c r="B166">
        <v>240.5</v>
      </c>
      <c r="C166">
        <v>369</v>
      </c>
      <c r="D166">
        <v>215.078125</v>
      </c>
      <c r="E166">
        <v>379.75</v>
      </c>
      <c r="F166">
        <v>291.484375</v>
      </c>
      <c r="G166">
        <v>236.88</v>
      </c>
      <c r="H166">
        <v>373.5</v>
      </c>
      <c r="I166">
        <v>253.8</v>
      </c>
      <c r="J166">
        <v>461.6</v>
      </c>
      <c r="K166">
        <v>333.06</v>
      </c>
      <c r="L166">
        <v>646.561456012446</v>
      </c>
      <c r="M166">
        <v>862.67586619455824</v>
      </c>
      <c r="N166">
        <v>293.64464000000004</v>
      </c>
      <c r="O166">
        <v>278.383364517328</v>
      </c>
      <c r="P166">
        <v>270.08020140299999</v>
      </c>
      <c r="Q166" s="106">
        <v>934.24713999999994</v>
      </c>
      <c r="R166" s="62">
        <v>539.98566628895196</v>
      </c>
    </row>
    <row r="167" spans="1:18" x14ac:dyDescent="0.25">
      <c r="A167">
        <v>3.2</v>
      </c>
      <c r="B167">
        <v>244</v>
      </c>
      <c r="C167">
        <v>374.75</v>
      </c>
      <c r="D167">
        <v>219.015625</v>
      </c>
      <c r="E167">
        <v>385.75</v>
      </c>
      <c r="F167">
        <v>295.875</v>
      </c>
      <c r="G167">
        <v>240.89</v>
      </c>
      <c r="H167">
        <v>379</v>
      </c>
      <c r="I167">
        <v>258.8</v>
      </c>
      <c r="J167">
        <v>468.2</v>
      </c>
      <c r="K167">
        <v>340.06</v>
      </c>
      <c r="L167">
        <v>658.33283065441822</v>
      </c>
      <c r="M167">
        <v>877.99337019927941</v>
      </c>
      <c r="N167">
        <v>298.46544</v>
      </c>
      <c r="O167">
        <v>283.76988608000011</v>
      </c>
      <c r="P167">
        <v>275.30643615639997</v>
      </c>
      <c r="Q167" s="106">
        <v>950.18859999999995</v>
      </c>
      <c r="R167" s="62">
        <v>549.35727438370861</v>
      </c>
    </row>
    <row r="168" spans="1:18" x14ac:dyDescent="0.25">
      <c r="A168">
        <v>3.22</v>
      </c>
      <c r="B168">
        <v>247.75</v>
      </c>
      <c r="C168">
        <v>380.5</v>
      </c>
      <c r="D168">
        <v>223.015625</v>
      </c>
      <c r="E168">
        <v>391.75</v>
      </c>
      <c r="F168">
        <v>300.296875</v>
      </c>
      <c r="G168">
        <v>244.95</v>
      </c>
      <c r="H168">
        <v>384.5</v>
      </c>
      <c r="I168">
        <v>263.8</v>
      </c>
      <c r="J168">
        <v>475</v>
      </c>
      <c r="K168">
        <v>346.88</v>
      </c>
      <c r="L168">
        <v>670.23920104662125</v>
      </c>
      <c r="M168">
        <v>893.48217070964279</v>
      </c>
      <c r="N168">
        <v>303.43218750000005</v>
      </c>
      <c r="O168">
        <v>289.23023863636809</v>
      </c>
      <c r="P168">
        <v>280.6197749506</v>
      </c>
      <c r="Q168" s="106">
        <v>967.79864000000009</v>
      </c>
      <c r="R168" s="62">
        <v>559.07410182207946</v>
      </c>
    </row>
    <row r="169" spans="1:18" x14ac:dyDescent="0.25">
      <c r="A169">
        <v>3.24</v>
      </c>
      <c r="B169">
        <v>251.25</v>
      </c>
      <c r="C169">
        <v>386.25</v>
      </c>
      <c r="D169">
        <v>227.0625</v>
      </c>
      <c r="E169">
        <v>397.75</v>
      </c>
      <c r="F169">
        <v>304.75</v>
      </c>
      <c r="G169">
        <v>249.09</v>
      </c>
      <c r="H169">
        <v>390.25</v>
      </c>
      <c r="I169">
        <v>268.89999999999998</v>
      </c>
      <c r="J169">
        <v>481.6</v>
      </c>
      <c r="K169">
        <v>354.06</v>
      </c>
      <c r="L169">
        <v>682.28098995682092</v>
      </c>
      <c r="M169">
        <v>909.14279959479973</v>
      </c>
      <c r="N169">
        <v>308.73947916666668</v>
      </c>
      <c r="O169">
        <v>294.7650425121281</v>
      </c>
      <c r="P169">
        <v>286.02021759080003</v>
      </c>
      <c r="Q169" s="106">
        <v>985.40868000000012</v>
      </c>
      <c r="R169" s="62">
        <v>568.7909292604503</v>
      </c>
    </row>
    <row r="170" spans="1:18" x14ac:dyDescent="0.25">
      <c r="A170">
        <v>3.26</v>
      </c>
      <c r="B170">
        <v>255</v>
      </c>
      <c r="C170">
        <v>392.25</v>
      </c>
      <c r="D170">
        <v>231.1875</v>
      </c>
      <c r="E170">
        <v>404</v>
      </c>
      <c r="F170">
        <v>309.234375</v>
      </c>
      <c r="G170">
        <v>253.28</v>
      </c>
      <c r="H170">
        <v>395.75</v>
      </c>
      <c r="I170">
        <v>274.2</v>
      </c>
      <c r="J170">
        <v>488.4</v>
      </c>
      <c r="K170">
        <v>361.56</v>
      </c>
      <c r="L170">
        <v>694.45866785619432</v>
      </c>
      <c r="M170">
        <v>924.97584700678772</v>
      </c>
      <c r="N170">
        <v>314.04677083333326</v>
      </c>
      <c r="O170">
        <v>300.374920434128</v>
      </c>
      <c r="P170">
        <v>291.47872952659998</v>
      </c>
      <c r="Q170" s="106">
        <v>1003.0187199999999</v>
      </c>
      <c r="R170" s="62">
        <v>578.50775669882091</v>
      </c>
    </row>
    <row r="171" spans="1:18" x14ac:dyDescent="0.25">
      <c r="A171">
        <v>3.28</v>
      </c>
      <c r="B171">
        <v>258.5</v>
      </c>
      <c r="C171">
        <v>398.25</v>
      </c>
      <c r="D171">
        <v>235.359375</v>
      </c>
      <c r="E171">
        <v>410.25</v>
      </c>
      <c r="F171">
        <v>313.765625</v>
      </c>
      <c r="G171">
        <v>257.52</v>
      </c>
      <c r="H171">
        <v>401.5</v>
      </c>
      <c r="I171">
        <v>279.5</v>
      </c>
      <c r="J171">
        <v>495</v>
      </c>
      <c r="K171">
        <v>368.69</v>
      </c>
      <c r="L171">
        <v>706.77275651019875</v>
      </c>
      <c r="M171">
        <v>940.98196561073689</v>
      </c>
      <c r="N171">
        <v>319.35406249999994</v>
      </c>
      <c r="O171">
        <v>306.06049753036791</v>
      </c>
      <c r="P171">
        <v>296.99531066059996</v>
      </c>
      <c r="Q171" s="106">
        <v>1020.6287599999999</v>
      </c>
      <c r="R171" s="62">
        <v>588.22458413719175</v>
      </c>
    </row>
    <row r="172" spans="1:18" x14ac:dyDescent="0.25">
      <c r="A172">
        <v>3.3</v>
      </c>
      <c r="B172">
        <v>262.25</v>
      </c>
      <c r="C172">
        <v>404.5</v>
      </c>
      <c r="D172">
        <v>239.59375</v>
      </c>
      <c r="E172">
        <v>416.75</v>
      </c>
      <c r="F172">
        <v>318.328125</v>
      </c>
      <c r="G172">
        <v>261.83</v>
      </c>
      <c r="H172">
        <v>407</v>
      </c>
      <c r="I172">
        <v>284.89999999999998</v>
      </c>
      <c r="J172">
        <v>501.8</v>
      </c>
      <c r="K172">
        <v>376.28</v>
      </c>
      <c r="L172">
        <v>719.2238324849435</v>
      </c>
      <c r="M172">
        <v>957.16187471656929</v>
      </c>
      <c r="N172">
        <v>324.66135416666663</v>
      </c>
      <c r="O172">
        <v>311.82240132999999</v>
      </c>
      <c r="P172">
        <v>302.59899583539999</v>
      </c>
      <c r="Q172" s="106">
        <v>1038.2388000000001</v>
      </c>
      <c r="R172" s="62">
        <v>597.9414115755626</v>
      </c>
    </row>
    <row r="173" spans="1:18" x14ac:dyDescent="0.25">
      <c r="A173">
        <v>3.32</v>
      </c>
      <c r="B173">
        <v>266</v>
      </c>
      <c r="C173">
        <v>410.75</v>
      </c>
      <c r="D173">
        <v>243.875</v>
      </c>
      <c r="E173">
        <v>423.25</v>
      </c>
      <c r="F173">
        <v>322.921875</v>
      </c>
      <c r="G173">
        <v>266.2</v>
      </c>
      <c r="H173">
        <v>412.75</v>
      </c>
      <c r="I173">
        <v>290.39999999999998</v>
      </c>
      <c r="J173">
        <v>508.6</v>
      </c>
      <c r="K173">
        <v>383.69</v>
      </c>
      <c r="L173">
        <v>731.81253055494062</v>
      </c>
      <c r="M173">
        <v>973.51636429477139</v>
      </c>
      <c r="N173">
        <v>329.96864583333326</v>
      </c>
      <c r="O173">
        <v>317.66126176332796</v>
      </c>
      <c r="P173">
        <v>308.28978485619996</v>
      </c>
      <c r="Q173" s="106">
        <v>1057.6559600000001</v>
      </c>
      <c r="R173" s="62">
        <v>607.65823901393344</v>
      </c>
    </row>
    <row r="174" spans="1:18" x14ac:dyDescent="0.25">
      <c r="A174">
        <v>3.34</v>
      </c>
      <c r="B174">
        <v>269.75</v>
      </c>
      <c r="C174">
        <v>417</v>
      </c>
      <c r="D174">
        <v>248.234375</v>
      </c>
      <c r="E174">
        <v>429.75</v>
      </c>
      <c r="F174">
        <v>327.546875</v>
      </c>
      <c r="G174">
        <v>270.64</v>
      </c>
      <c r="H174">
        <v>418.75</v>
      </c>
      <c r="I174">
        <v>296</v>
      </c>
      <c r="J174">
        <v>515.20000000000005</v>
      </c>
      <c r="K174">
        <v>391.56</v>
      </c>
      <c r="L174">
        <v>744.53954699733106</v>
      </c>
      <c r="M174">
        <v>990.04629886055659</v>
      </c>
      <c r="N174">
        <v>335.27593749999994</v>
      </c>
      <c r="O174">
        <v>323.577711161808</v>
      </c>
      <c r="P174">
        <v>314.06767772299997</v>
      </c>
      <c r="Q174" s="106">
        <v>1077.07312</v>
      </c>
      <c r="R174" s="62">
        <v>617.37506645230428</v>
      </c>
    </row>
    <row r="175" spans="1:18" x14ac:dyDescent="0.25">
      <c r="A175">
        <v>3.36</v>
      </c>
      <c r="B175">
        <v>273.25</v>
      </c>
      <c r="C175">
        <v>423.5</v>
      </c>
      <c r="D175">
        <v>252.625</v>
      </c>
      <c r="E175">
        <v>436.25</v>
      </c>
      <c r="F175">
        <v>332.203125</v>
      </c>
      <c r="G175">
        <v>275.14</v>
      </c>
      <c r="H175">
        <v>424.5</v>
      </c>
      <c r="I175">
        <v>301.7</v>
      </c>
      <c r="J175">
        <v>522</v>
      </c>
      <c r="K175">
        <v>399.59</v>
      </c>
      <c r="L175">
        <v>757.40564275742429</v>
      </c>
      <c r="M175">
        <v>1006.7526212088529</v>
      </c>
      <c r="N175">
        <v>340.58322916666663</v>
      </c>
      <c r="O175">
        <v>329.57238425804798</v>
      </c>
      <c r="P175">
        <v>319.87460533499996</v>
      </c>
      <c r="Q175" s="106">
        <v>1096.49028</v>
      </c>
      <c r="R175" s="62">
        <v>627.09189389067512</v>
      </c>
    </row>
    <row r="176" spans="1:18" x14ac:dyDescent="0.25">
      <c r="A176">
        <v>3.38</v>
      </c>
      <c r="B176">
        <v>277</v>
      </c>
      <c r="C176">
        <v>429.75</v>
      </c>
      <c r="D176">
        <v>257.078125</v>
      </c>
      <c r="E176">
        <v>443</v>
      </c>
      <c r="F176">
        <v>336.90625</v>
      </c>
      <c r="G176">
        <v>279.72000000000003</v>
      </c>
      <c r="H176">
        <v>430.25</v>
      </c>
      <c r="I176">
        <v>307.39999999999998</v>
      </c>
      <c r="J176">
        <v>528.6</v>
      </c>
      <c r="K176">
        <v>407.31</v>
      </c>
      <c r="L176">
        <v>770.41164646980758</v>
      </c>
      <c r="M176">
        <v>1023.6363559822574</v>
      </c>
      <c r="N176">
        <v>345.89052083333331</v>
      </c>
      <c r="O176">
        <v>335.64591818580794</v>
      </c>
      <c r="P176">
        <v>325.7976714408</v>
      </c>
      <c r="Q176" s="106">
        <v>1115.90744</v>
      </c>
      <c r="R176" s="62">
        <v>637.11755561147447</v>
      </c>
    </row>
    <row r="177" spans="1:18" x14ac:dyDescent="0.25">
      <c r="A177">
        <v>3.4</v>
      </c>
      <c r="B177">
        <v>280.75</v>
      </c>
      <c r="C177">
        <v>436.25</v>
      </c>
      <c r="D177">
        <v>261.578125</v>
      </c>
      <c r="E177">
        <v>449.5</v>
      </c>
      <c r="F177">
        <v>341.640625</v>
      </c>
      <c r="G177">
        <v>284.33999999999997</v>
      </c>
      <c r="H177">
        <v>436.25</v>
      </c>
      <c r="I177">
        <v>313.3</v>
      </c>
      <c r="J177">
        <v>535.4</v>
      </c>
      <c r="K177">
        <v>415.53</v>
      </c>
      <c r="L177">
        <v>783.55845731953252</v>
      </c>
      <c r="M177">
        <v>1040.6986130547323</v>
      </c>
      <c r="N177">
        <v>351.19781249999994</v>
      </c>
      <c r="O177">
        <v>341.79895247999991</v>
      </c>
      <c r="P177">
        <v>331.77880684219997</v>
      </c>
      <c r="Q177" s="106">
        <v>1135.3245999999999</v>
      </c>
      <c r="R177" s="62">
        <v>647.742719174635</v>
      </c>
    </row>
    <row r="178" spans="1:18" x14ac:dyDescent="0.25">
      <c r="A178">
        <v>3.42</v>
      </c>
      <c r="B178">
        <v>284.5</v>
      </c>
      <c r="C178">
        <v>442.75</v>
      </c>
      <c r="D178">
        <v>266.140625</v>
      </c>
      <c r="E178">
        <v>456.25</v>
      </c>
      <c r="F178">
        <v>346.40625</v>
      </c>
      <c r="G178">
        <v>289.05</v>
      </c>
      <c r="H178">
        <v>442</v>
      </c>
      <c r="I178">
        <v>319.2</v>
      </c>
      <c r="J178">
        <v>542.4</v>
      </c>
      <c r="K178">
        <v>423.53</v>
      </c>
      <c r="L178">
        <v>796.84704772659688</v>
      </c>
      <c r="M178">
        <v>1057.9405907121577</v>
      </c>
      <c r="N178">
        <v>356.91678160919537</v>
      </c>
      <c r="O178">
        <v>348.03212907668797</v>
      </c>
      <c r="P178">
        <v>337.84704618699999</v>
      </c>
      <c r="Q178" s="106">
        <v>1154.7417600000001</v>
      </c>
      <c r="R178" s="62">
        <v>658.36788273779553</v>
      </c>
    </row>
    <row r="179" spans="1:18" x14ac:dyDescent="0.25">
      <c r="A179">
        <v>3.44</v>
      </c>
      <c r="B179">
        <v>288.25</v>
      </c>
      <c r="C179">
        <v>449</v>
      </c>
      <c r="D179">
        <v>270.734375</v>
      </c>
      <c r="E179">
        <v>463</v>
      </c>
      <c r="F179">
        <v>351.203125</v>
      </c>
      <c r="G179">
        <v>293.83</v>
      </c>
      <c r="H179">
        <v>448</v>
      </c>
      <c r="I179">
        <v>325.2</v>
      </c>
      <c r="J179">
        <v>549.4</v>
      </c>
      <c r="K179">
        <v>432.06</v>
      </c>
      <c r="L179">
        <v>810.27846583730093</v>
      </c>
      <c r="M179">
        <v>1075.3635786111299</v>
      </c>
      <c r="N179">
        <v>362.81218390804594</v>
      </c>
      <c r="O179">
        <v>354.34609231308798</v>
      </c>
      <c r="P179">
        <v>344.0023893778</v>
      </c>
      <c r="Q179" s="106">
        <v>1174.1589200000001</v>
      </c>
      <c r="R179" s="62">
        <v>668.99304630095617</v>
      </c>
    </row>
    <row r="180" spans="1:18" x14ac:dyDescent="0.25">
      <c r="A180">
        <v>3.46</v>
      </c>
      <c r="B180">
        <v>292</v>
      </c>
      <c r="C180">
        <v>455.5</v>
      </c>
      <c r="D180">
        <v>275.390625</v>
      </c>
      <c r="E180">
        <v>469.75</v>
      </c>
      <c r="F180">
        <v>356.03125</v>
      </c>
      <c r="G180">
        <v>298.67</v>
      </c>
      <c r="H180">
        <v>454</v>
      </c>
      <c r="I180">
        <v>331.3</v>
      </c>
      <c r="J180">
        <v>556.4</v>
      </c>
      <c r="K180">
        <v>440.69</v>
      </c>
      <c r="L180">
        <v>823.85383780527422</v>
      </c>
      <c r="M180">
        <v>1092.968960496624</v>
      </c>
      <c r="N180">
        <v>368.70758620689651</v>
      </c>
      <c r="O180">
        <v>360.74148892756801</v>
      </c>
      <c r="P180">
        <v>350.21580186420005</v>
      </c>
      <c r="Q180" s="106">
        <v>1193.57608</v>
      </c>
      <c r="R180" s="62">
        <v>679.61820986411669</v>
      </c>
    </row>
    <row r="181" spans="1:18" x14ac:dyDescent="0.25">
      <c r="A181">
        <v>3.48</v>
      </c>
      <c r="B181">
        <v>295.75</v>
      </c>
      <c r="C181">
        <v>462</v>
      </c>
      <c r="D181">
        <v>280.09375</v>
      </c>
      <c r="E181">
        <v>476.5</v>
      </c>
      <c r="F181">
        <v>360.90625</v>
      </c>
      <c r="G181">
        <v>303.58999999999997</v>
      </c>
      <c r="H181">
        <v>460.25</v>
      </c>
      <c r="I181">
        <v>337.4</v>
      </c>
      <c r="J181">
        <v>563.6</v>
      </c>
      <c r="K181">
        <v>449.19</v>
      </c>
      <c r="L181">
        <v>837.57436984501942</v>
      </c>
      <c r="M181">
        <v>1110.7582166593036</v>
      </c>
      <c r="N181">
        <v>374.60298850574708</v>
      </c>
      <c r="O181">
        <v>367.21896805964803</v>
      </c>
      <c r="P181">
        <v>356.54535294179999</v>
      </c>
      <c r="Q181" s="106">
        <v>1212.99324</v>
      </c>
      <c r="R181" s="62">
        <v>690.24337342727733</v>
      </c>
    </row>
    <row r="182" spans="1:18" x14ac:dyDescent="0.25">
      <c r="A182">
        <v>3.5</v>
      </c>
      <c r="B182">
        <v>299.5</v>
      </c>
      <c r="C182">
        <v>468.25</v>
      </c>
      <c r="D182">
        <v>284.84375</v>
      </c>
      <c r="E182">
        <v>483.5</v>
      </c>
      <c r="F182">
        <v>365.8125</v>
      </c>
      <c r="G182">
        <v>308.58</v>
      </c>
      <c r="H182">
        <v>466.25</v>
      </c>
      <c r="I182">
        <v>343.7</v>
      </c>
      <c r="J182">
        <v>571.20000000000005</v>
      </c>
      <c r="K182">
        <v>458.25</v>
      </c>
      <c r="L182">
        <v>851.44135003981546</v>
      </c>
      <c r="M182">
        <v>1128.7329261121388</v>
      </c>
      <c r="N182">
        <v>380.49839080459765</v>
      </c>
      <c r="O182">
        <v>373.77918125000002</v>
      </c>
      <c r="P182">
        <v>362.93297321759997</v>
      </c>
      <c r="Q182" s="106">
        <v>1232.4104</v>
      </c>
      <c r="R182" s="62">
        <v>700.86853699043786</v>
      </c>
    </row>
    <row r="183" spans="1:18" x14ac:dyDescent="0.25">
      <c r="A183">
        <v>3.52</v>
      </c>
      <c r="B183">
        <v>303.5</v>
      </c>
      <c r="C183">
        <v>475</v>
      </c>
      <c r="D183">
        <v>289.640625</v>
      </c>
      <c r="E183">
        <v>490.5</v>
      </c>
      <c r="F183">
        <v>370.734375</v>
      </c>
      <c r="G183">
        <v>313.66000000000003</v>
      </c>
      <c r="H183">
        <v>472.5</v>
      </c>
      <c r="I183">
        <v>350.1</v>
      </c>
      <c r="J183">
        <v>578.79999999999995</v>
      </c>
      <c r="K183">
        <v>467</v>
      </c>
      <c r="L183">
        <v>865.45614988555224</v>
      </c>
      <c r="M183">
        <v>1146.8947684659611</v>
      </c>
      <c r="N183">
        <v>386.39379310344827</v>
      </c>
      <c r="O183">
        <v>380.42278244044797</v>
      </c>
      <c r="P183">
        <v>369.4076975342</v>
      </c>
      <c r="Q183" s="106">
        <v>1254.3750199999999</v>
      </c>
      <c r="R183" s="62">
        <v>711.4937005535985</v>
      </c>
    </row>
    <row r="184" spans="1:18" x14ac:dyDescent="0.25">
      <c r="A184">
        <v>3.54</v>
      </c>
      <c r="B184">
        <v>307.25</v>
      </c>
      <c r="C184">
        <v>481.5</v>
      </c>
      <c r="D184">
        <v>294.46875</v>
      </c>
      <c r="E184">
        <v>497.5</v>
      </c>
      <c r="F184">
        <v>375.703125</v>
      </c>
      <c r="G184">
        <v>318.8</v>
      </c>
      <c r="H184">
        <v>478.5</v>
      </c>
      <c r="I184">
        <v>356.7</v>
      </c>
      <c r="J184">
        <v>586.6</v>
      </c>
      <c r="K184">
        <v>476.41</v>
      </c>
      <c r="L184">
        <v>879.62022555311455</v>
      </c>
      <c r="M184">
        <v>1165.2455254830145</v>
      </c>
      <c r="N184">
        <v>392.28919540229884</v>
      </c>
      <c r="O184">
        <v>387.15042797396802</v>
      </c>
      <c r="P184">
        <v>375.940491049</v>
      </c>
      <c r="Q184" s="106">
        <v>1276.3396399999999</v>
      </c>
      <c r="R184" s="62">
        <v>722.11886411675903</v>
      </c>
    </row>
    <row r="185" spans="1:18" x14ac:dyDescent="0.25">
      <c r="A185">
        <v>3.55</v>
      </c>
      <c r="B185">
        <v>311.25</v>
      </c>
      <c r="C185">
        <v>488.25</v>
      </c>
      <c r="D185">
        <v>299.359375</v>
      </c>
      <c r="E185">
        <v>504.75</v>
      </c>
      <c r="F185">
        <v>380.703125</v>
      </c>
      <c r="G185">
        <v>324.02999999999997</v>
      </c>
      <c r="H185">
        <v>484.75</v>
      </c>
      <c r="I185">
        <v>363.4</v>
      </c>
      <c r="J185">
        <v>594.6</v>
      </c>
      <c r="K185">
        <v>485.94</v>
      </c>
      <c r="L185">
        <v>886.75872026964566</v>
      </c>
      <c r="M185">
        <v>1183.7870822877264</v>
      </c>
      <c r="N185">
        <v>395.23689655172404</v>
      </c>
      <c r="O185">
        <v>390.54597313312496</v>
      </c>
      <c r="P185">
        <v>379.2504397294</v>
      </c>
      <c r="Q185" s="106">
        <v>1287.3219499999998</v>
      </c>
      <c r="R185" s="62">
        <v>727.43144589833923</v>
      </c>
    </row>
    <row r="186" spans="1:18" x14ac:dyDescent="0.25">
      <c r="A186">
        <v>3.57</v>
      </c>
      <c r="B186">
        <v>315.25</v>
      </c>
      <c r="C186">
        <v>495</v>
      </c>
      <c r="D186">
        <v>304.28125</v>
      </c>
      <c r="E186">
        <v>512.25</v>
      </c>
      <c r="F186">
        <v>385.734375</v>
      </c>
      <c r="G186">
        <v>329.34</v>
      </c>
      <c r="H186">
        <v>491</v>
      </c>
      <c r="I186">
        <v>370.1</v>
      </c>
      <c r="J186">
        <v>602.79999999999995</v>
      </c>
      <c r="K186">
        <v>495.22</v>
      </c>
      <c r="L186">
        <v>901.14962750196923</v>
      </c>
      <c r="M186">
        <v>1202.5214282121337</v>
      </c>
      <c r="N186">
        <v>401.13229885057461</v>
      </c>
      <c r="O186">
        <v>397.40092107685297</v>
      </c>
      <c r="P186">
        <v>385.92840648319998</v>
      </c>
      <c r="Q186" s="106">
        <v>1309.2865699999998</v>
      </c>
      <c r="R186" s="62">
        <v>738.05660946149976</v>
      </c>
    </row>
    <row r="187" spans="1:18" x14ac:dyDescent="0.25">
      <c r="A187">
        <v>3.59</v>
      </c>
      <c r="B187">
        <v>319.25</v>
      </c>
      <c r="C187">
        <v>501.75</v>
      </c>
      <c r="D187">
        <v>309.25</v>
      </c>
      <c r="E187">
        <v>519.5</v>
      </c>
      <c r="F187">
        <v>390.796875</v>
      </c>
      <c r="G187">
        <v>334.73</v>
      </c>
      <c r="H187">
        <v>497.5</v>
      </c>
      <c r="I187">
        <v>377.1</v>
      </c>
      <c r="J187">
        <v>611</v>
      </c>
      <c r="K187">
        <v>505.09</v>
      </c>
      <c r="L187">
        <v>915.69382694621606</v>
      </c>
      <c r="M187">
        <v>1221.4506572547241</v>
      </c>
      <c r="N187">
        <v>407.3065822784809</v>
      </c>
      <c r="O187">
        <v>404.34156472613296</v>
      </c>
      <c r="P187">
        <v>392.693477083</v>
      </c>
      <c r="Q187" s="106">
        <v>1331.2511899999997</v>
      </c>
      <c r="R187" s="62">
        <v>749.84862930616214</v>
      </c>
    </row>
    <row r="188" spans="1:18" x14ac:dyDescent="0.25">
      <c r="A188">
        <v>3.61</v>
      </c>
      <c r="B188">
        <v>323.25</v>
      </c>
      <c r="C188">
        <v>508.75</v>
      </c>
      <c r="D188">
        <v>314.25</v>
      </c>
      <c r="E188">
        <v>527</v>
      </c>
      <c r="F188">
        <v>395.90625</v>
      </c>
      <c r="G188">
        <v>340.2</v>
      </c>
      <c r="H188">
        <v>503.75</v>
      </c>
      <c r="I188">
        <v>384.1</v>
      </c>
      <c r="J188">
        <v>619.20000000000005</v>
      </c>
      <c r="K188">
        <v>514.63</v>
      </c>
      <c r="L188">
        <v>930.3930765482761</v>
      </c>
      <c r="M188">
        <v>1240.5769681299937</v>
      </c>
      <c r="N188">
        <v>413.75974683544297</v>
      </c>
      <c r="O188">
        <v>411.36856882797292</v>
      </c>
      <c r="P188">
        <v>399.54565162620003</v>
      </c>
      <c r="Q188" s="106">
        <v>1353.2158099999997</v>
      </c>
      <c r="R188" s="62">
        <v>761.76313682678312</v>
      </c>
    </row>
    <row r="189" spans="1:18" x14ac:dyDescent="0.25">
      <c r="A189">
        <v>3.63</v>
      </c>
      <c r="B189">
        <v>327.5</v>
      </c>
      <c r="C189">
        <v>515.75</v>
      </c>
      <c r="D189">
        <v>319.296875</v>
      </c>
      <c r="E189">
        <v>534.5</v>
      </c>
      <c r="F189">
        <v>401.03125</v>
      </c>
      <c r="G189">
        <v>345.78</v>
      </c>
      <c r="H189">
        <v>510.25</v>
      </c>
      <c r="I189">
        <v>391.3</v>
      </c>
      <c r="J189">
        <v>627.6</v>
      </c>
      <c r="K189">
        <v>524.78</v>
      </c>
      <c r="L189">
        <v>945.24922059752816</v>
      </c>
      <c r="M189">
        <v>1259.902663885139</v>
      </c>
      <c r="N189">
        <v>420.21291139240498</v>
      </c>
      <c r="O189">
        <v>418.48260053053303</v>
      </c>
      <c r="P189">
        <v>406.45589546500003</v>
      </c>
      <c r="Q189" s="106">
        <v>1375.1804299999997</v>
      </c>
      <c r="R189" s="62">
        <v>773.67764434740423</v>
      </c>
    </row>
    <row r="190" spans="1:18" x14ac:dyDescent="0.25">
      <c r="A190">
        <v>3.65</v>
      </c>
      <c r="B190">
        <v>331.5</v>
      </c>
      <c r="C190">
        <v>522.75</v>
      </c>
      <c r="D190">
        <v>324.390625</v>
      </c>
      <c r="E190">
        <v>542.25</v>
      </c>
      <c r="F190">
        <v>406.203125</v>
      </c>
      <c r="G190">
        <v>351.44</v>
      </c>
      <c r="H190">
        <v>516.75</v>
      </c>
      <c r="I190">
        <v>398.5</v>
      </c>
      <c r="J190">
        <v>635.79999999999995</v>
      </c>
      <c r="K190">
        <v>535.19000000000005</v>
      </c>
      <c r="L190">
        <v>960.26418908793676</v>
      </c>
      <c r="M190">
        <v>1279.4301510619609</v>
      </c>
      <c r="N190">
        <v>426.66607594936704</v>
      </c>
      <c r="O190">
        <v>425.68432938312503</v>
      </c>
      <c r="P190">
        <v>413.48227779759998</v>
      </c>
      <c r="Q190" s="106">
        <v>1397.1450499999996</v>
      </c>
      <c r="R190" s="62">
        <v>785.59215186802521</v>
      </c>
    </row>
    <row r="191" spans="1:18" x14ac:dyDescent="0.25">
      <c r="A191">
        <v>3.67</v>
      </c>
      <c r="B191">
        <v>335.5</v>
      </c>
      <c r="C191">
        <v>530</v>
      </c>
      <c r="D191">
        <v>329.515625</v>
      </c>
      <c r="E191">
        <v>549.75</v>
      </c>
      <c r="F191">
        <v>411.390625</v>
      </c>
      <c r="G191">
        <v>357.17</v>
      </c>
      <c r="H191">
        <v>523.25</v>
      </c>
      <c r="I191">
        <v>406</v>
      </c>
      <c r="J191">
        <v>644</v>
      </c>
      <c r="K191">
        <v>545.19000000000005</v>
      </c>
      <c r="L191">
        <v>975.43999666617526</v>
      </c>
      <c r="M191">
        <v>1299.1619383785178</v>
      </c>
      <c r="N191">
        <v>433.11924050632911</v>
      </c>
      <c r="O191">
        <v>432.97442733621295</v>
      </c>
      <c r="P191">
        <v>420.59576407359998</v>
      </c>
      <c r="Q191" s="106">
        <v>1419.1096699999996</v>
      </c>
      <c r="R191" s="62">
        <v>797.50665938864631</v>
      </c>
    </row>
    <row r="192" spans="1:18" x14ac:dyDescent="0.25">
      <c r="A192">
        <v>3.69</v>
      </c>
      <c r="B192">
        <v>339.75</v>
      </c>
      <c r="C192">
        <v>537</v>
      </c>
      <c r="D192">
        <v>334.671875</v>
      </c>
      <c r="E192">
        <v>557.5</v>
      </c>
      <c r="F192">
        <v>416.625</v>
      </c>
      <c r="G192">
        <v>363.02</v>
      </c>
      <c r="H192">
        <v>529.75</v>
      </c>
      <c r="I192">
        <v>413.5</v>
      </c>
      <c r="J192">
        <v>652.20000000000005</v>
      </c>
      <c r="K192">
        <v>555.91</v>
      </c>
      <c r="L192">
        <v>990.7787411472608</v>
      </c>
      <c r="M192">
        <v>1319.1006349078232</v>
      </c>
      <c r="N192">
        <v>439.57240506329111</v>
      </c>
      <c r="O192">
        <v>440.35356874141303</v>
      </c>
      <c r="P192">
        <v>427.76731964519996</v>
      </c>
      <c r="Q192" s="106">
        <v>1441.0742899999996</v>
      </c>
      <c r="R192" s="62">
        <v>809.42116690926741</v>
      </c>
    </row>
    <row r="193" spans="1:18" x14ac:dyDescent="0.25">
      <c r="A193">
        <v>3.71</v>
      </c>
      <c r="B193">
        <v>343.75</v>
      </c>
      <c r="C193">
        <v>544.25</v>
      </c>
      <c r="D193">
        <v>339.859375</v>
      </c>
      <c r="E193">
        <v>565.25</v>
      </c>
      <c r="F193">
        <v>421.875</v>
      </c>
      <c r="G193">
        <v>368.95</v>
      </c>
      <c r="H193">
        <v>536.25</v>
      </c>
      <c r="I193">
        <v>421.2</v>
      </c>
      <c r="J193">
        <v>660.2</v>
      </c>
      <c r="K193">
        <v>566.30999999999995</v>
      </c>
      <c r="L193">
        <v>1006.2826015744173</v>
      </c>
      <c r="M193">
        <v>1339.2489477283616</v>
      </c>
      <c r="N193">
        <v>446.02556962025312</v>
      </c>
      <c r="O193">
        <v>447.82243035149304</v>
      </c>
      <c r="P193">
        <v>435.05501371060001</v>
      </c>
      <c r="Q193" s="106">
        <v>1464.3215599999996</v>
      </c>
      <c r="R193" s="62">
        <v>821.3356744298884</v>
      </c>
    </row>
    <row r="194" spans="1:18" x14ac:dyDescent="0.25">
      <c r="A194">
        <v>3.73</v>
      </c>
      <c r="B194">
        <v>347.5</v>
      </c>
      <c r="C194">
        <v>551.25</v>
      </c>
      <c r="D194">
        <v>345.09375</v>
      </c>
      <c r="E194">
        <v>573</v>
      </c>
      <c r="F194">
        <v>427.171875</v>
      </c>
      <c r="G194">
        <v>374.98</v>
      </c>
      <c r="H194">
        <v>542.75</v>
      </c>
      <c r="I194">
        <v>428.9</v>
      </c>
      <c r="J194">
        <v>668.4</v>
      </c>
      <c r="K194">
        <v>577.41</v>
      </c>
      <c r="L194">
        <v>1021.9538358018292</v>
      </c>
      <c r="M194">
        <v>1359.6096790215772</v>
      </c>
      <c r="N194">
        <v>452.47873417721519</v>
      </c>
      <c r="O194">
        <v>455.38169132037302</v>
      </c>
      <c r="P194">
        <v>442.42981171939999</v>
      </c>
      <c r="Q194" s="106">
        <v>1488.8514799999998</v>
      </c>
      <c r="R194" s="62">
        <v>833.2501819505095</v>
      </c>
    </row>
    <row r="195" spans="1:18" x14ac:dyDescent="0.25">
      <c r="A195">
        <v>3.75</v>
      </c>
      <c r="B195">
        <v>351.5</v>
      </c>
      <c r="C195">
        <v>558.5</v>
      </c>
      <c r="D195">
        <v>350.359375</v>
      </c>
      <c r="E195">
        <v>580.75</v>
      </c>
      <c r="F195">
        <v>432.484375</v>
      </c>
      <c r="G195">
        <v>381.13</v>
      </c>
      <c r="H195">
        <v>549.5</v>
      </c>
      <c r="I195">
        <v>436.8</v>
      </c>
      <c r="J195">
        <v>676.4</v>
      </c>
      <c r="K195">
        <v>588.72</v>
      </c>
      <c r="L195">
        <v>1037.794777577428</v>
      </c>
      <c r="M195">
        <v>1380.1857225910394</v>
      </c>
      <c r="N195">
        <v>459.24767123287671</v>
      </c>
      <c r="O195">
        <v>463.03203320312497</v>
      </c>
      <c r="P195">
        <v>449.89171367160003</v>
      </c>
      <c r="Q195" s="106">
        <v>1513.3813999999998</v>
      </c>
      <c r="R195" s="62">
        <v>845.16468947113049</v>
      </c>
    </row>
    <row r="196" spans="1:18" x14ac:dyDescent="0.25">
      <c r="A196">
        <v>3.77</v>
      </c>
      <c r="B196">
        <v>355.5</v>
      </c>
      <c r="C196">
        <v>565.75</v>
      </c>
      <c r="D196">
        <v>355.65625</v>
      </c>
      <c r="E196">
        <v>588.5</v>
      </c>
      <c r="F196">
        <v>437.828125</v>
      </c>
      <c r="G196">
        <v>387.38</v>
      </c>
      <c r="H196">
        <v>556</v>
      </c>
      <c r="I196">
        <v>444.9</v>
      </c>
      <c r="J196">
        <v>684.4</v>
      </c>
      <c r="K196">
        <v>599.63</v>
      </c>
      <c r="L196">
        <v>1053.8078331033892</v>
      </c>
      <c r="M196">
        <v>1400.9800597773549</v>
      </c>
      <c r="N196">
        <v>466.22712328767125</v>
      </c>
      <c r="O196">
        <v>470.77413995597306</v>
      </c>
      <c r="P196">
        <v>457.41168482199998</v>
      </c>
      <c r="Q196" s="106">
        <v>1537.9113199999999</v>
      </c>
      <c r="R196" s="62">
        <v>857.07919699175159</v>
      </c>
    </row>
    <row r="197" spans="1:18" x14ac:dyDescent="0.25">
      <c r="A197">
        <v>3.79</v>
      </c>
      <c r="B197">
        <v>359.5</v>
      </c>
      <c r="C197">
        <v>572.75</v>
      </c>
      <c r="D197">
        <v>361</v>
      </c>
      <c r="E197">
        <v>596.5</v>
      </c>
      <c r="F197">
        <v>443.203125</v>
      </c>
      <c r="G197">
        <v>393.72</v>
      </c>
      <c r="H197">
        <v>562.75</v>
      </c>
      <c r="I197">
        <v>453.1</v>
      </c>
      <c r="J197">
        <v>692.4</v>
      </c>
      <c r="K197">
        <v>611.28</v>
      </c>
      <c r="L197">
        <v>1069.9954770499339</v>
      </c>
      <c r="M197">
        <v>1421.9957547426909</v>
      </c>
      <c r="N197">
        <v>473.20657534246578</v>
      </c>
      <c r="O197">
        <v>478.60869793629308</v>
      </c>
      <c r="P197">
        <v>465.07682930880003</v>
      </c>
      <c r="Q197" s="106">
        <v>1562.4412399999999</v>
      </c>
      <c r="R197" s="62">
        <v>869.64646407591511</v>
      </c>
    </row>
    <row r="198" spans="1:18" x14ac:dyDescent="0.25">
      <c r="A198">
        <v>3.81</v>
      </c>
      <c r="B198">
        <v>363.5</v>
      </c>
      <c r="C198">
        <v>580</v>
      </c>
      <c r="D198">
        <v>366.359375</v>
      </c>
      <c r="E198">
        <v>604.25</v>
      </c>
      <c r="F198">
        <v>448.609375</v>
      </c>
      <c r="G198">
        <v>400.17</v>
      </c>
      <c r="H198">
        <v>569.25</v>
      </c>
      <c r="I198">
        <v>461.4</v>
      </c>
      <c r="J198">
        <v>700.4</v>
      </c>
      <c r="K198">
        <v>623.16</v>
      </c>
      <c r="L198">
        <v>1086.3602480008199</v>
      </c>
      <c r="M198">
        <v>1443.235949098882</v>
      </c>
      <c r="N198">
        <v>480.18602739726032</v>
      </c>
      <c r="O198">
        <v>486.53639590261298</v>
      </c>
      <c r="P198">
        <v>472.80004289639999</v>
      </c>
      <c r="Q198" s="106">
        <v>1586.9711600000001</v>
      </c>
      <c r="R198" s="62">
        <v>882.64890420244024</v>
      </c>
    </row>
    <row r="199" spans="1:18" x14ac:dyDescent="0.25">
      <c r="A199">
        <v>3.83</v>
      </c>
      <c r="B199">
        <v>367.25</v>
      </c>
      <c r="C199">
        <v>587.25</v>
      </c>
      <c r="D199">
        <v>371.75</v>
      </c>
      <c r="E199">
        <v>612.25</v>
      </c>
      <c r="F199">
        <v>454.03125</v>
      </c>
      <c r="G199">
        <v>406.75</v>
      </c>
      <c r="H199">
        <v>576</v>
      </c>
      <c r="I199">
        <v>469.8</v>
      </c>
      <c r="J199">
        <v>708.6</v>
      </c>
      <c r="K199">
        <v>634.59</v>
      </c>
      <c r="L199">
        <v>1102.9047433041467</v>
      </c>
      <c r="M199">
        <v>1464.7038558507718</v>
      </c>
      <c r="N199">
        <v>487.16547945205485</v>
      </c>
      <c r="O199">
        <v>494.55792501461303</v>
      </c>
      <c r="P199">
        <v>480.6103605248</v>
      </c>
      <c r="Q199" s="106">
        <v>1611.50108</v>
      </c>
      <c r="R199" s="62">
        <v>895.65134432896525</v>
      </c>
    </row>
    <row r="200" spans="1:18" x14ac:dyDescent="0.25">
      <c r="A200">
        <v>3.85</v>
      </c>
      <c r="B200">
        <v>371.5</v>
      </c>
      <c r="C200">
        <v>594.5</v>
      </c>
      <c r="D200">
        <v>377.171875</v>
      </c>
      <c r="E200">
        <v>620.25</v>
      </c>
      <c r="F200">
        <v>459.46875</v>
      </c>
      <c r="G200">
        <v>413.42</v>
      </c>
      <c r="H200">
        <v>582.75</v>
      </c>
      <c r="I200">
        <v>478.3</v>
      </c>
      <c r="J200">
        <v>716.8</v>
      </c>
      <c r="K200">
        <v>646.84</v>
      </c>
      <c r="L200">
        <v>1119.6316133062476</v>
      </c>
      <c r="M200">
        <v>1486.4027526288949</v>
      </c>
      <c r="N200">
        <v>494.14493150684939</v>
      </c>
      <c r="O200">
        <v>502.67397883312509</v>
      </c>
      <c r="P200">
        <v>488.53681664699997</v>
      </c>
      <c r="Q200" s="106">
        <v>1636.0310000000002</v>
      </c>
      <c r="R200" s="62">
        <v>908.65378445549038</v>
      </c>
    </row>
    <row r="201" spans="1:18" x14ac:dyDescent="0.25">
      <c r="A201">
        <v>3.87</v>
      </c>
      <c r="B201">
        <v>375.5</v>
      </c>
      <c r="C201">
        <v>601.75</v>
      </c>
      <c r="D201">
        <v>382.640625</v>
      </c>
      <c r="E201">
        <v>628.25</v>
      </c>
      <c r="F201">
        <v>464.953125</v>
      </c>
      <c r="G201">
        <v>420.23</v>
      </c>
      <c r="H201">
        <v>589.5</v>
      </c>
      <c r="I201">
        <v>487.1</v>
      </c>
      <c r="J201">
        <v>725</v>
      </c>
      <c r="K201">
        <v>658.56</v>
      </c>
      <c r="L201">
        <v>1136.5435549425622</v>
      </c>
      <c r="M201">
        <v>1508.3359741830018</v>
      </c>
      <c r="N201">
        <v>501.12438356164387</v>
      </c>
      <c r="O201">
        <v>510.88525332013302</v>
      </c>
      <c r="P201">
        <v>496.52134206480002</v>
      </c>
      <c r="Q201" s="106">
        <v>1660.5609200000001</v>
      </c>
      <c r="R201" s="62">
        <v>921.65622458201551</v>
      </c>
    </row>
    <row r="202" spans="1:18" x14ac:dyDescent="0.25">
      <c r="A202">
        <v>3.89</v>
      </c>
      <c r="B202">
        <v>379.5</v>
      </c>
      <c r="C202">
        <v>609</v>
      </c>
      <c r="D202">
        <v>388.109375</v>
      </c>
      <c r="E202">
        <v>636.25</v>
      </c>
      <c r="F202">
        <v>470.4375</v>
      </c>
      <c r="G202">
        <v>427.16</v>
      </c>
      <c r="H202">
        <v>596.25</v>
      </c>
      <c r="I202">
        <v>496</v>
      </c>
      <c r="J202">
        <v>733.2</v>
      </c>
      <c r="K202">
        <v>671.09</v>
      </c>
      <c r="L202">
        <v>1153.6433046610657</v>
      </c>
      <c r="M202">
        <v>1530.5069041075619</v>
      </c>
      <c r="N202">
        <v>508.32428571428579</v>
      </c>
      <c r="O202">
        <v>519.19244683877309</v>
      </c>
      <c r="P202">
        <v>504.62200607379998</v>
      </c>
      <c r="Q202" s="106">
        <v>1685.0908400000003</v>
      </c>
      <c r="R202" s="62">
        <v>934.65866470854053</v>
      </c>
    </row>
    <row r="203" spans="1:18" x14ac:dyDescent="0.25">
      <c r="A203">
        <v>3.91</v>
      </c>
      <c r="B203">
        <v>383.75</v>
      </c>
      <c r="C203">
        <v>616.25</v>
      </c>
      <c r="D203">
        <v>393.625</v>
      </c>
      <c r="E203">
        <v>644.5</v>
      </c>
      <c r="F203">
        <v>475.953125</v>
      </c>
      <c r="G203">
        <v>434.2</v>
      </c>
      <c r="H203">
        <v>603.25</v>
      </c>
      <c r="I203">
        <v>505.2</v>
      </c>
      <c r="J203">
        <v>741.6</v>
      </c>
      <c r="K203">
        <v>683.81</v>
      </c>
      <c r="L203">
        <v>1170.9336306527582</v>
      </c>
      <c r="M203">
        <v>1552.9189657722186</v>
      </c>
      <c r="N203">
        <v>516.03857142857146</v>
      </c>
      <c r="O203">
        <v>527.59626015333299</v>
      </c>
      <c r="P203">
        <v>512.83880857660006</v>
      </c>
      <c r="Q203" s="106">
        <v>1710.7793950000005</v>
      </c>
      <c r="R203" s="62">
        <v>947.66110483506566</v>
      </c>
    </row>
    <row r="204" spans="1:18" x14ac:dyDescent="0.25">
      <c r="A204">
        <v>3.93</v>
      </c>
      <c r="B204">
        <v>388</v>
      </c>
      <c r="C204">
        <v>623.75</v>
      </c>
      <c r="D204">
        <v>399.171875</v>
      </c>
      <c r="E204">
        <v>652.5</v>
      </c>
      <c r="F204">
        <v>481.5</v>
      </c>
      <c r="G204">
        <v>441.38</v>
      </c>
      <c r="H204">
        <v>610</v>
      </c>
      <c r="I204">
        <v>514.4</v>
      </c>
      <c r="J204">
        <v>750.2</v>
      </c>
      <c r="K204">
        <v>696.06</v>
      </c>
      <c r="L204">
        <v>1188.4173243633782</v>
      </c>
      <c r="M204">
        <v>1575.5756124264801</v>
      </c>
      <c r="N204">
        <v>523.75285714285724</v>
      </c>
      <c r="O204">
        <v>536.09739642925297</v>
      </c>
      <c r="P204">
        <v>521.11368037499994</v>
      </c>
      <c r="Q204" s="106">
        <v>1737.6265850000004</v>
      </c>
      <c r="R204" s="62">
        <v>960.66354496159079</v>
      </c>
    </row>
    <row r="205" spans="1:18" x14ac:dyDescent="0.25">
      <c r="A205">
        <v>3.95</v>
      </c>
      <c r="B205">
        <v>392.25</v>
      </c>
      <c r="C205">
        <v>631.25</v>
      </c>
      <c r="D205">
        <v>404.734375</v>
      </c>
      <c r="E205">
        <v>660.75</v>
      </c>
      <c r="F205">
        <v>487.0625</v>
      </c>
      <c r="G205">
        <v>448.67</v>
      </c>
      <c r="H205">
        <v>617</v>
      </c>
      <c r="I205">
        <v>523.79999999999995</v>
      </c>
      <c r="J205">
        <v>758.8</v>
      </c>
      <c r="K205">
        <v>709.13</v>
      </c>
      <c r="L205">
        <v>1206.0971912593641</v>
      </c>
      <c r="M205">
        <v>1598.4803164506727</v>
      </c>
      <c r="N205">
        <v>531.4671428571429</v>
      </c>
      <c r="O205">
        <v>544.69656123312495</v>
      </c>
      <c r="P205">
        <v>529.50469066719995</v>
      </c>
      <c r="Q205" s="106">
        <v>1764.4737750000004</v>
      </c>
      <c r="R205" s="62">
        <v>973.6659850881158</v>
      </c>
    </row>
    <row r="206" spans="1:18" x14ac:dyDescent="0.25">
      <c r="A206">
        <v>3.96</v>
      </c>
      <c r="B206">
        <v>396.5</v>
      </c>
      <c r="C206">
        <v>638.75</v>
      </c>
      <c r="D206">
        <v>410.328125</v>
      </c>
      <c r="E206">
        <v>669</v>
      </c>
      <c r="F206">
        <v>492.65625</v>
      </c>
      <c r="G206">
        <v>456.11</v>
      </c>
      <c r="H206">
        <v>623.75</v>
      </c>
      <c r="I206">
        <v>533.4</v>
      </c>
      <c r="J206">
        <v>767.6</v>
      </c>
      <c r="K206">
        <v>721.75</v>
      </c>
      <c r="L206">
        <v>1215.0115677480158</v>
      </c>
      <c r="M206">
        <v>1621.6365577216363</v>
      </c>
      <c r="N206">
        <v>535.32428571428568</v>
      </c>
      <c r="O206">
        <v>549.03312547916789</v>
      </c>
      <c r="P206">
        <v>533.74374778499998</v>
      </c>
      <c r="Q206" s="106">
        <v>1777.8973700000001</v>
      </c>
      <c r="R206" s="62">
        <v>980.16720515137831</v>
      </c>
    </row>
    <row r="207" spans="1:18" x14ac:dyDescent="0.25">
      <c r="A207">
        <v>3.98</v>
      </c>
      <c r="B207">
        <v>401</v>
      </c>
      <c r="C207">
        <v>646.25</v>
      </c>
      <c r="D207">
        <v>415.9375</v>
      </c>
      <c r="E207">
        <v>677</v>
      </c>
      <c r="F207">
        <v>498.265625</v>
      </c>
      <c r="G207">
        <v>463.69</v>
      </c>
      <c r="H207">
        <v>630.75</v>
      </c>
      <c r="I207">
        <v>543.20000000000005</v>
      </c>
      <c r="J207">
        <v>776.4</v>
      </c>
      <c r="K207">
        <v>735.47</v>
      </c>
      <c r="L207">
        <v>1232.9909605246364</v>
      </c>
      <c r="M207">
        <v>1645.0478110649269</v>
      </c>
      <c r="N207">
        <v>543.03857142857134</v>
      </c>
      <c r="O207">
        <v>557.78066126484782</v>
      </c>
      <c r="P207">
        <v>542.25089666840006</v>
      </c>
      <c r="Q207" s="106">
        <v>1804.7445600000003</v>
      </c>
      <c r="R207" s="62">
        <v>993.16964527790333</v>
      </c>
    </row>
    <row r="208" spans="1:18" x14ac:dyDescent="0.25">
      <c r="A208">
        <v>4</v>
      </c>
      <c r="B208">
        <v>405.25</v>
      </c>
      <c r="C208">
        <v>654</v>
      </c>
      <c r="D208">
        <v>421.578125</v>
      </c>
      <c r="E208">
        <v>685.25</v>
      </c>
      <c r="F208">
        <v>503.890625</v>
      </c>
      <c r="G208">
        <v>471.39</v>
      </c>
      <c r="H208">
        <v>637.75</v>
      </c>
      <c r="I208">
        <v>553.1</v>
      </c>
      <c r="J208">
        <v>785.2</v>
      </c>
      <c r="K208">
        <v>749.47</v>
      </c>
      <c r="L208">
        <v>1251.1735338644687</v>
      </c>
      <c r="M208">
        <v>1668.7175327612636</v>
      </c>
      <c r="N208">
        <v>550.75285714285712</v>
      </c>
      <c r="O208">
        <v>566.62799999999993</v>
      </c>
      <c r="P208">
        <v>550.9032187908</v>
      </c>
      <c r="Q208" s="106">
        <v>1831.5917500000003</v>
      </c>
      <c r="R208" s="62">
        <v>1006.1950675345811</v>
      </c>
    </row>
    <row r="209" spans="1:18" x14ac:dyDescent="0.25">
      <c r="A209">
        <v>4.0199999999999996</v>
      </c>
      <c r="B209">
        <v>409.75</v>
      </c>
      <c r="C209">
        <v>661.75</v>
      </c>
      <c r="D209">
        <v>427.234375</v>
      </c>
      <c r="E209">
        <v>693.5</v>
      </c>
      <c r="F209">
        <v>509.5625</v>
      </c>
      <c r="G209">
        <v>479.27</v>
      </c>
      <c r="H209">
        <v>645</v>
      </c>
      <c r="I209">
        <v>563.20000000000005</v>
      </c>
      <c r="J209">
        <v>794.2</v>
      </c>
      <c r="K209">
        <v>762.94</v>
      </c>
      <c r="L209">
        <v>1269.5620582095298</v>
      </c>
      <c r="M209">
        <v>1692.649146076981</v>
      </c>
      <c r="N209">
        <v>558.46714285714268</v>
      </c>
      <c r="O209">
        <v>575.57585565524766</v>
      </c>
      <c r="P209">
        <v>559.61361011140002</v>
      </c>
      <c r="Q209" s="106">
        <v>1858.4389399999998</v>
      </c>
      <c r="R209" s="62">
        <v>1019.8541399511796</v>
      </c>
    </row>
    <row r="210" spans="1:18" x14ac:dyDescent="0.25">
      <c r="A210">
        <v>4.04</v>
      </c>
      <c r="B210">
        <v>414.25</v>
      </c>
      <c r="C210">
        <v>669.5</v>
      </c>
      <c r="D210">
        <v>432.921875</v>
      </c>
      <c r="E210">
        <v>701.5</v>
      </c>
      <c r="F210">
        <v>515.25</v>
      </c>
      <c r="G210">
        <v>487.28</v>
      </c>
      <c r="H210">
        <v>652</v>
      </c>
      <c r="I210">
        <v>573.5</v>
      </c>
      <c r="J210">
        <v>803</v>
      </c>
      <c r="K210">
        <v>777.34</v>
      </c>
      <c r="L210">
        <v>1288.1592665313935</v>
      </c>
      <c r="M210">
        <v>1716.8460257862557</v>
      </c>
      <c r="N210">
        <v>566.18142857142857</v>
      </c>
      <c r="O210">
        <v>584.62494460236792</v>
      </c>
      <c r="P210">
        <v>568.4401400232</v>
      </c>
      <c r="Q210" s="106">
        <v>1885.2861300000004</v>
      </c>
      <c r="R210" s="62">
        <v>1033.5132123677788</v>
      </c>
    </row>
    <row r="211" spans="1:18" x14ac:dyDescent="0.25">
      <c r="A211">
        <v>4.0599999999999996</v>
      </c>
      <c r="B211">
        <v>418.75</v>
      </c>
      <c r="C211">
        <v>677.25</v>
      </c>
      <c r="D211">
        <v>438.625</v>
      </c>
      <c r="E211">
        <v>709.75</v>
      </c>
      <c r="F211">
        <v>520.96875</v>
      </c>
      <c r="G211">
        <v>495.45</v>
      </c>
      <c r="H211">
        <v>659.25</v>
      </c>
      <c r="I211">
        <v>584</v>
      </c>
      <c r="J211">
        <v>812</v>
      </c>
      <c r="K211">
        <v>791.38</v>
      </c>
      <c r="L211">
        <v>1306.9678405161744</v>
      </c>
      <c r="M211">
        <v>1741.3114816551258</v>
      </c>
      <c r="N211">
        <v>573.89571428571412</v>
      </c>
      <c r="O211">
        <v>593.77598561428772</v>
      </c>
      <c r="P211">
        <v>577.38280852619994</v>
      </c>
      <c r="Q211" s="106">
        <v>1912.1333199999999</v>
      </c>
      <c r="R211" s="62">
        <v>1047.1722847843773</v>
      </c>
    </row>
    <row r="212" spans="1:18" x14ac:dyDescent="0.25">
      <c r="A212">
        <v>4.08</v>
      </c>
      <c r="B212">
        <v>423.25</v>
      </c>
      <c r="C212">
        <v>685.25</v>
      </c>
      <c r="D212">
        <v>444.359375</v>
      </c>
      <c r="E212">
        <v>717.75</v>
      </c>
      <c r="F212">
        <v>526.71875</v>
      </c>
      <c r="G212">
        <v>503.78</v>
      </c>
      <c r="H212">
        <v>666.5</v>
      </c>
      <c r="I212">
        <v>594.6</v>
      </c>
      <c r="J212">
        <v>821</v>
      </c>
      <c r="K212">
        <v>806.28</v>
      </c>
      <c r="L212">
        <v>1325.9903958230141</v>
      </c>
      <c r="M212">
        <v>1766.0487408522165</v>
      </c>
      <c r="N212">
        <v>581.6099999999999</v>
      </c>
      <c r="O212">
        <v>603.02969986508799</v>
      </c>
      <c r="P212">
        <v>586.41258087519998</v>
      </c>
      <c r="Q212" s="106">
        <v>1938.9805100000005</v>
      </c>
      <c r="R212" s="62">
        <v>1060.8313572009765</v>
      </c>
    </row>
    <row r="213" spans="1:18" x14ac:dyDescent="0.25">
      <c r="A213">
        <v>4.0999999999999996</v>
      </c>
      <c r="B213">
        <v>427.75</v>
      </c>
      <c r="C213">
        <v>693</v>
      </c>
      <c r="D213">
        <v>450.109375</v>
      </c>
      <c r="E213">
        <v>725.75</v>
      </c>
      <c r="F213">
        <v>532.484375</v>
      </c>
      <c r="G213">
        <v>512.28</v>
      </c>
      <c r="H213">
        <v>673.75</v>
      </c>
      <c r="I213">
        <v>605.4</v>
      </c>
      <c r="J213">
        <v>830</v>
      </c>
      <c r="K213">
        <v>821.41</v>
      </c>
      <c r="L213">
        <v>1345.2294663923867</v>
      </c>
      <c r="M213">
        <v>1791.0609292556178</v>
      </c>
      <c r="N213">
        <v>589.32428571428545</v>
      </c>
      <c r="O213">
        <v>612.38681092999991</v>
      </c>
      <c r="P213">
        <v>595.52945716759996</v>
      </c>
      <c r="Q213" s="106">
        <v>1965.8277</v>
      </c>
      <c r="R213" s="62">
        <v>1074.490429617575</v>
      </c>
    </row>
    <row r="214" spans="1:18" x14ac:dyDescent="0.25">
      <c r="A214">
        <v>4.12</v>
      </c>
      <c r="B214">
        <v>432</v>
      </c>
      <c r="C214">
        <v>700.75</v>
      </c>
      <c r="D214">
        <v>455.875</v>
      </c>
      <c r="E214">
        <v>733.75</v>
      </c>
      <c r="F214">
        <v>538.296875</v>
      </c>
      <c r="G214">
        <v>520.95000000000005</v>
      </c>
      <c r="H214">
        <v>681</v>
      </c>
      <c r="I214">
        <v>616.4</v>
      </c>
      <c r="J214">
        <v>839</v>
      </c>
      <c r="K214">
        <v>836</v>
      </c>
      <c r="L214">
        <v>1364.6874877698083</v>
      </c>
      <c r="M214">
        <v>1816.3510516227407</v>
      </c>
      <c r="N214">
        <v>597.03857142857134</v>
      </c>
      <c r="O214">
        <v>621.84804478540786</v>
      </c>
      <c r="P214">
        <v>604.76247205119989</v>
      </c>
      <c r="Q214" s="106">
        <v>1994.1029400000004</v>
      </c>
      <c r="R214" s="62">
        <v>1088.1495020341742</v>
      </c>
    </row>
    <row r="215" spans="1:18" x14ac:dyDescent="0.25">
      <c r="A215">
        <v>4.1399999999999997</v>
      </c>
      <c r="B215">
        <v>436.5</v>
      </c>
      <c r="C215">
        <v>708.5</v>
      </c>
      <c r="D215">
        <v>461.65625</v>
      </c>
      <c r="E215">
        <v>741.75</v>
      </c>
      <c r="F215">
        <v>544.140625</v>
      </c>
      <c r="G215">
        <v>529.79999999999995</v>
      </c>
      <c r="H215">
        <v>688.5</v>
      </c>
      <c r="I215">
        <v>627.6</v>
      </c>
      <c r="J215">
        <v>848</v>
      </c>
      <c r="K215">
        <v>851.59</v>
      </c>
      <c r="L215">
        <v>1384.3667794185378</v>
      </c>
      <c r="M215">
        <v>1841.9219705885309</v>
      </c>
      <c r="N215">
        <v>604.7528571428569</v>
      </c>
      <c r="O215">
        <v>631.41412980884775</v>
      </c>
      <c r="P215">
        <v>614.11162542859995</v>
      </c>
      <c r="Q215" s="106">
        <v>2022.3781799999997</v>
      </c>
      <c r="R215" s="62">
        <v>1101.8085744507728</v>
      </c>
    </row>
    <row r="216" spans="1:18" x14ac:dyDescent="0.25">
      <c r="A216">
        <v>4.16</v>
      </c>
      <c r="B216">
        <v>440.75</v>
      </c>
      <c r="C216">
        <v>716</v>
      </c>
      <c r="D216">
        <v>467.453125</v>
      </c>
      <c r="E216">
        <v>749.75</v>
      </c>
      <c r="F216">
        <v>550.015625</v>
      </c>
      <c r="G216">
        <v>538.83000000000004</v>
      </c>
      <c r="H216">
        <v>696</v>
      </c>
      <c r="I216">
        <v>638.9</v>
      </c>
      <c r="J216">
        <v>857</v>
      </c>
      <c r="K216">
        <v>866.53</v>
      </c>
      <c r="L216">
        <v>1404.2695259898223</v>
      </c>
      <c r="M216">
        <v>1867.7763844588596</v>
      </c>
      <c r="N216">
        <v>612.92038961038952</v>
      </c>
      <c r="O216">
        <v>641.08579677900798</v>
      </c>
      <c r="P216">
        <v>623.54788274939995</v>
      </c>
      <c r="Q216" s="106">
        <v>2050.6534200000001</v>
      </c>
      <c r="R216" s="62">
        <v>1115.467646867372</v>
      </c>
    </row>
    <row r="217" spans="1:18" x14ac:dyDescent="0.25">
      <c r="A217">
        <v>4.18</v>
      </c>
      <c r="B217">
        <v>445</v>
      </c>
      <c r="C217">
        <v>723.75</v>
      </c>
      <c r="D217">
        <v>473.28125</v>
      </c>
      <c r="E217">
        <v>757.75</v>
      </c>
      <c r="F217">
        <v>555.921875</v>
      </c>
      <c r="G217">
        <v>548.05999999999995</v>
      </c>
      <c r="H217">
        <v>703.5</v>
      </c>
      <c r="I217">
        <v>650.5</v>
      </c>
      <c r="J217">
        <v>866.2</v>
      </c>
      <c r="K217">
        <v>882.5</v>
      </c>
      <c r="L217">
        <v>1424.3977575204603</v>
      </c>
      <c r="M217">
        <v>1893.9168037655386</v>
      </c>
      <c r="N217">
        <v>621.54116883116853</v>
      </c>
      <c r="O217">
        <v>650.86377887572769</v>
      </c>
      <c r="P217">
        <v>633.10027856399995</v>
      </c>
      <c r="Q217" s="106">
        <v>2078.9286599999996</v>
      </c>
      <c r="R217" s="62">
        <v>1129.1267192839705</v>
      </c>
    </row>
    <row r="218" spans="1:18" x14ac:dyDescent="0.25">
      <c r="A218">
        <v>4.2</v>
      </c>
      <c r="B218">
        <v>449.25</v>
      </c>
      <c r="C218">
        <v>731.25</v>
      </c>
      <c r="D218">
        <v>479.125</v>
      </c>
      <c r="E218">
        <v>765.75</v>
      </c>
      <c r="F218">
        <v>561.859375</v>
      </c>
      <c r="G218">
        <v>557.47</v>
      </c>
      <c r="H218">
        <v>711.25</v>
      </c>
      <c r="I218">
        <v>662.3</v>
      </c>
      <c r="J218">
        <v>875.2</v>
      </c>
      <c r="K218">
        <v>898.72</v>
      </c>
      <c r="L218">
        <v>1444.7533285269585</v>
      </c>
      <c r="M218">
        <v>1920.3455265464618</v>
      </c>
      <c r="N218">
        <v>630.161948051948</v>
      </c>
      <c r="O218">
        <v>660.74881168000002</v>
      </c>
      <c r="P218">
        <v>642.73977832200001</v>
      </c>
      <c r="Q218" s="106">
        <v>2107.2039</v>
      </c>
      <c r="R218" s="62">
        <v>1142.7857917005697</v>
      </c>
    </row>
    <row r="219" spans="1:18" x14ac:dyDescent="0.25">
      <c r="A219">
        <v>4.22</v>
      </c>
      <c r="B219">
        <v>453.25</v>
      </c>
      <c r="C219">
        <v>738.75</v>
      </c>
      <c r="D219">
        <v>484.984375</v>
      </c>
      <c r="E219">
        <v>773.75</v>
      </c>
      <c r="F219">
        <v>567.84375</v>
      </c>
      <c r="G219">
        <v>567.09</v>
      </c>
      <c r="H219">
        <v>719</v>
      </c>
      <c r="I219">
        <v>674.4</v>
      </c>
      <c r="J219">
        <v>884.4</v>
      </c>
      <c r="K219">
        <v>914.28</v>
      </c>
      <c r="L219">
        <v>1465.3378959662123</v>
      </c>
      <c r="M219">
        <v>1947.0646123178551</v>
      </c>
      <c r="N219">
        <v>638.78272727272702</v>
      </c>
      <c r="O219">
        <v>670.7416331739679</v>
      </c>
      <c r="P219">
        <v>652.49541667120002</v>
      </c>
      <c r="Q219" s="106">
        <v>2136.5550199999993</v>
      </c>
      <c r="R219" s="62">
        <v>1156.4448641171684</v>
      </c>
    </row>
    <row r="220" spans="1:18" x14ac:dyDescent="0.25">
      <c r="A220">
        <v>4.24</v>
      </c>
      <c r="B220">
        <v>457.25</v>
      </c>
      <c r="C220">
        <v>746</v>
      </c>
      <c r="D220">
        <v>490.84375</v>
      </c>
      <c r="E220">
        <v>782</v>
      </c>
      <c r="F220">
        <v>573.859375</v>
      </c>
      <c r="G220">
        <v>576.91999999999996</v>
      </c>
      <c r="H220">
        <v>727</v>
      </c>
      <c r="I220">
        <v>686.6</v>
      </c>
      <c r="J220">
        <v>893.4</v>
      </c>
      <c r="K220">
        <v>931</v>
      </c>
      <c r="L220">
        <v>1486.15289602955</v>
      </c>
      <c r="M220">
        <v>1974.0758547019127</v>
      </c>
      <c r="N220">
        <v>647.40350649350648</v>
      </c>
      <c r="O220">
        <v>680.84298374092816</v>
      </c>
      <c r="P220">
        <v>662.36719351420004</v>
      </c>
      <c r="Q220" s="106">
        <v>2165.9061400000001</v>
      </c>
      <c r="R220" s="62">
        <v>1170.1039365337674</v>
      </c>
    </row>
    <row r="221" spans="1:18" x14ac:dyDescent="0.25">
      <c r="A221">
        <v>4.26</v>
      </c>
      <c r="B221">
        <v>461.25</v>
      </c>
      <c r="C221">
        <v>753.5</v>
      </c>
      <c r="D221">
        <v>496.734375</v>
      </c>
      <c r="E221">
        <v>790.25</v>
      </c>
      <c r="F221">
        <v>579.921875</v>
      </c>
      <c r="G221">
        <v>586.95000000000005</v>
      </c>
      <c r="H221">
        <v>734.75</v>
      </c>
      <c r="I221">
        <v>699</v>
      </c>
      <c r="J221">
        <v>902.6</v>
      </c>
      <c r="K221">
        <v>948.31</v>
      </c>
      <c r="L221">
        <v>1507.1995197385156</v>
      </c>
      <c r="M221">
        <v>2001.3807526737496</v>
      </c>
      <c r="N221">
        <v>656.0242857142855</v>
      </c>
      <c r="O221">
        <v>691.05360616532766</v>
      </c>
      <c r="P221">
        <v>672.3260743006</v>
      </c>
      <c r="Q221" s="106">
        <v>2195.2572599999994</v>
      </c>
      <c r="R221" s="62">
        <v>1185.4283105134473</v>
      </c>
    </row>
    <row r="222" spans="1:18" x14ac:dyDescent="0.25">
      <c r="A222">
        <v>4.28</v>
      </c>
      <c r="B222">
        <v>465.25</v>
      </c>
      <c r="C222">
        <v>761</v>
      </c>
      <c r="D222">
        <v>502.625</v>
      </c>
      <c r="E222">
        <v>798.5</v>
      </c>
      <c r="F222">
        <v>586.015625</v>
      </c>
      <c r="G222">
        <v>597.22</v>
      </c>
      <c r="H222">
        <v>742.75</v>
      </c>
      <c r="I222">
        <v>711.6</v>
      </c>
      <c r="J222">
        <v>911.8</v>
      </c>
      <c r="K222">
        <v>964.94</v>
      </c>
      <c r="L222">
        <v>1528.4786873119479</v>
      </c>
      <c r="M222">
        <v>2028.9804803930724</v>
      </c>
      <c r="N222">
        <v>664.64506493506485</v>
      </c>
      <c r="O222">
        <v>701.37424563276795</v>
      </c>
      <c r="P222">
        <v>682.40109367819991</v>
      </c>
      <c r="Q222" s="106">
        <v>2224.6083800000001</v>
      </c>
      <c r="R222" s="62">
        <v>1201.3226870415651</v>
      </c>
    </row>
    <row r="223" spans="1:18" x14ac:dyDescent="0.25">
      <c r="A223">
        <v>4.3</v>
      </c>
      <c r="B223">
        <v>469.25</v>
      </c>
      <c r="C223">
        <v>768.25</v>
      </c>
      <c r="D223">
        <v>508.546875</v>
      </c>
      <c r="E223">
        <v>807</v>
      </c>
      <c r="F223">
        <v>592.15625</v>
      </c>
      <c r="G223">
        <v>607.70000000000005</v>
      </c>
      <c r="H223">
        <v>751</v>
      </c>
      <c r="I223">
        <v>724.4</v>
      </c>
      <c r="J223">
        <v>921</v>
      </c>
      <c r="K223">
        <v>982.59</v>
      </c>
      <c r="L223">
        <v>1549.9910212699199</v>
      </c>
      <c r="M223">
        <v>2056.8758555817835</v>
      </c>
      <c r="N223">
        <v>673.26584415584398</v>
      </c>
      <c r="O223">
        <v>711.8056497299998</v>
      </c>
      <c r="P223">
        <v>692.59225154959995</v>
      </c>
      <c r="Q223" s="106">
        <v>2253.9594999999995</v>
      </c>
      <c r="R223" s="62">
        <v>1217.2170635696821</v>
      </c>
    </row>
    <row r="224" spans="1:18" x14ac:dyDescent="0.25">
      <c r="A224">
        <v>4.32</v>
      </c>
      <c r="B224">
        <v>473</v>
      </c>
      <c r="C224">
        <v>775.75</v>
      </c>
      <c r="D224">
        <v>514.46875</v>
      </c>
      <c r="E224">
        <v>815.75</v>
      </c>
      <c r="F224">
        <v>598.34375</v>
      </c>
      <c r="G224">
        <v>618.39</v>
      </c>
      <c r="H224">
        <v>759</v>
      </c>
      <c r="I224">
        <v>737.5</v>
      </c>
      <c r="J224">
        <v>930</v>
      </c>
      <c r="K224">
        <v>999.69</v>
      </c>
      <c r="L224">
        <v>1571.7368182417861</v>
      </c>
      <c r="M224">
        <v>2085.0673064116081</v>
      </c>
      <c r="N224">
        <v>681.88662337662333</v>
      </c>
      <c r="O224">
        <v>722.34856844492811</v>
      </c>
      <c r="P224">
        <v>702.89954801220006</v>
      </c>
      <c r="Q224" s="106">
        <v>2283.3106199999997</v>
      </c>
      <c r="R224" s="62">
        <v>1233.1114400977999</v>
      </c>
    </row>
    <row r="225" spans="1:18" x14ac:dyDescent="0.25">
      <c r="A225">
        <v>4.34</v>
      </c>
      <c r="B225">
        <v>477</v>
      </c>
      <c r="C225">
        <v>783.25</v>
      </c>
      <c r="D225">
        <v>520.40625</v>
      </c>
      <c r="E225">
        <v>824.25</v>
      </c>
      <c r="F225">
        <v>604.5625</v>
      </c>
      <c r="G225">
        <v>629.25</v>
      </c>
      <c r="H225">
        <v>767.25</v>
      </c>
      <c r="I225">
        <v>750.7</v>
      </c>
      <c r="J225">
        <v>939.2</v>
      </c>
      <c r="K225">
        <v>1017.97</v>
      </c>
      <c r="L225">
        <v>1593.7160194469313</v>
      </c>
      <c r="M225">
        <v>2113.5548368640707</v>
      </c>
      <c r="N225">
        <v>690.50740259740235</v>
      </c>
      <c r="O225">
        <v>733.00375416660791</v>
      </c>
      <c r="P225">
        <v>713.29394832079993</v>
      </c>
      <c r="Q225" s="106">
        <v>2312.6617399999991</v>
      </c>
      <c r="R225" s="62">
        <v>1249.0058166259169</v>
      </c>
    </row>
    <row r="226" spans="1:18" x14ac:dyDescent="0.25">
      <c r="A226">
        <v>4.3600000000000003</v>
      </c>
      <c r="B226">
        <v>480.75</v>
      </c>
      <c r="C226">
        <v>790.75</v>
      </c>
      <c r="D226">
        <v>526.34375</v>
      </c>
      <c r="E226">
        <v>832.75</v>
      </c>
      <c r="F226">
        <v>610.84375</v>
      </c>
      <c r="G226">
        <v>640.28</v>
      </c>
      <c r="H226">
        <v>775.75</v>
      </c>
      <c r="I226">
        <v>764.2</v>
      </c>
      <c r="J226">
        <v>948.4</v>
      </c>
      <c r="K226">
        <v>1036.5899999999999</v>
      </c>
      <c r="L226">
        <v>1615.9281798106633</v>
      </c>
      <c r="M226">
        <v>2142.3379905262414</v>
      </c>
      <c r="N226">
        <v>699.12818181818182</v>
      </c>
      <c r="O226">
        <v>743.77196168524813</v>
      </c>
      <c r="P226">
        <v>723.80448722060009</v>
      </c>
      <c r="Q226" s="106">
        <v>2342.0128599999998</v>
      </c>
      <c r="R226" s="62">
        <v>1264.9001931540347</v>
      </c>
    </row>
    <row r="227" spans="1:18" x14ac:dyDescent="0.25">
      <c r="A227">
        <v>4.38</v>
      </c>
      <c r="B227">
        <v>484.5</v>
      </c>
      <c r="C227">
        <v>798.5</v>
      </c>
      <c r="D227">
        <v>532.3125</v>
      </c>
      <c r="E227">
        <v>841.25</v>
      </c>
      <c r="F227">
        <v>617.15625</v>
      </c>
      <c r="G227">
        <v>651.47</v>
      </c>
      <c r="H227">
        <v>784</v>
      </c>
      <c r="I227">
        <v>777.8</v>
      </c>
      <c r="J227">
        <v>957.4</v>
      </c>
      <c r="K227">
        <v>1054.53</v>
      </c>
      <c r="L227">
        <v>1638.3724356869368</v>
      </c>
      <c r="M227">
        <v>2171.41581278064</v>
      </c>
      <c r="N227">
        <v>707.74896103896083</v>
      </c>
      <c r="O227">
        <v>754.65394819220796</v>
      </c>
      <c r="P227">
        <v>734.43116471159999</v>
      </c>
      <c r="Q227" s="106">
        <v>2371.3639799999992</v>
      </c>
      <c r="R227" s="62">
        <v>1280.7945696821516</v>
      </c>
    </row>
    <row r="228" spans="1:18" x14ac:dyDescent="0.25">
      <c r="A228">
        <v>4.3899999999999997</v>
      </c>
      <c r="B228">
        <v>488.25</v>
      </c>
      <c r="C228">
        <v>806.25</v>
      </c>
      <c r="D228">
        <v>538.28125</v>
      </c>
      <c r="E228">
        <v>849.75</v>
      </c>
      <c r="F228">
        <v>623.515625</v>
      </c>
      <c r="G228">
        <v>662.78</v>
      </c>
      <c r="H228">
        <v>792.5</v>
      </c>
      <c r="I228">
        <v>791.7</v>
      </c>
      <c r="J228">
        <v>966.6</v>
      </c>
      <c r="K228">
        <v>1073.6600000000001</v>
      </c>
      <c r="L228">
        <v>1649.6812068334602</v>
      </c>
      <c r="M228">
        <v>2200.7868113542281</v>
      </c>
      <c r="N228">
        <v>712.53257142857115</v>
      </c>
      <c r="O228">
        <v>760.13784584517271</v>
      </c>
      <c r="P228">
        <v>739.802572704</v>
      </c>
      <c r="Q228" s="106">
        <v>2386.0395399999989</v>
      </c>
      <c r="R228" s="62">
        <v>1288.7417579462101</v>
      </c>
    </row>
    <row r="229" spans="1:18" x14ac:dyDescent="0.25">
      <c r="A229">
        <v>4.41</v>
      </c>
      <c r="B229">
        <v>492</v>
      </c>
      <c r="C229">
        <v>814.25</v>
      </c>
      <c r="D229">
        <v>544.25</v>
      </c>
      <c r="E229">
        <v>857.75</v>
      </c>
      <c r="F229">
        <v>629.9375</v>
      </c>
      <c r="G229">
        <v>674.2</v>
      </c>
      <c r="H229">
        <v>801</v>
      </c>
      <c r="I229">
        <v>805.8</v>
      </c>
      <c r="J229">
        <v>975.6</v>
      </c>
      <c r="K229">
        <v>1092</v>
      </c>
      <c r="L229">
        <v>1672.4709876967925</v>
      </c>
      <c r="M229">
        <v>2230.4489151860798</v>
      </c>
      <c r="N229">
        <v>722.20495238095236</v>
      </c>
      <c r="O229">
        <v>771.19192582093297</v>
      </c>
      <c r="P229">
        <v>750.60345798439994</v>
      </c>
      <c r="Q229" s="106">
        <v>2416.0842149999994</v>
      </c>
      <c r="R229" s="62">
        <v>1304.6361344743279</v>
      </c>
    </row>
    <row r="230" spans="1:18" x14ac:dyDescent="0.25">
      <c r="A230">
        <v>4.43</v>
      </c>
      <c r="B230">
        <v>495.75</v>
      </c>
      <c r="C230">
        <v>822.25</v>
      </c>
      <c r="D230">
        <v>550.234375</v>
      </c>
      <c r="E230">
        <v>865.75</v>
      </c>
      <c r="F230">
        <v>636.40625</v>
      </c>
      <c r="G230">
        <v>685.73</v>
      </c>
      <c r="H230">
        <v>809.5</v>
      </c>
      <c r="I230">
        <v>820.3</v>
      </c>
      <c r="J230">
        <v>984.6</v>
      </c>
      <c r="K230">
        <v>1111.6300000000001</v>
      </c>
      <c r="L230">
        <v>1695.4886488674397</v>
      </c>
      <c r="M230">
        <v>2260.3994315731966</v>
      </c>
      <c r="N230">
        <v>731.87733333333313</v>
      </c>
      <c r="O230">
        <v>782.36168826845278</v>
      </c>
      <c r="P230">
        <v>761.49144720819993</v>
      </c>
      <c r="Q230" s="106">
        <v>2446.8224449999993</v>
      </c>
      <c r="R230" s="62">
        <v>1320.5305110024449</v>
      </c>
    </row>
    <row r="231" spans="1:18" x14ac:dyDescent="0.25">
      <c r="A231">
        <v>4.45</v>
      </c>
      <c r="B231">
        <v>499.5</v>
      </c>
      <c r="C231">
        <v>830.25</v>
      </c>
      <c r="D231">
        <v>556.234375</v>
      </c>
      <c r="E231">
        <v>873.75</v>
      </c>
      <c r="F231">
        <v>642.921875</v>
      </c>
      <c r="G231">
        <v>697.34</v>
      </c>
      <c r="H231">
        <v>818.25</v>
      </c>
      <c r="I231">
        <v>835</v>
      </c>
      <c r="J231">
        <v>993.6</v>
      </c>
      <c r="K231">
        <v>1131.8399999999999</v>
      </c>
      <c r="L231">
        <v>1718.7315865274509</v>
      </c>
      <c r="M231">
        <v>2290.635001556816</v>
      </c>
      <c r="N231">
        <v>741.54971428571423</v>
      </c>
      <c r="O231">
        <v>793.64789878312502</v>
      </c>
      <c r="P231">
        <v>772.52460957360006</v>
      </c>
      <c r="Q231" s="106">
        <v>2477.5606749999997</v>
      </c>
      <c r="R231" s="62">
        <v>1336.4248875305627</v>
      </c>
    </row>
    <row r="232" spans="1:18" x14ac:dyDescent="0.25">
      <c r="A232">
        <v>4.47</v>
      </c>
      <c r="B232">
        <v>503.25</v>
      </c>
      <c r="C232">
        <v>838.25</v>
      </c>
      <c r="D232">
        <v>562.234375</v>
      </c>
      <c r="E232">
        <v>881.75</v>
      </c>
      <c r="F232">
        <v>649.484375</v>
      </c>
      <c r="G232">
        <v>709.02</v>
      </c>
      <c r="H232">
        <v>826.75</v>
      </c>
      <c r="I232">
        <v>850</v>
      </c>
      <c r="J232">
        <v>1002.6</v>
      </c>
      <c r="K232">
        <v>1151.3399999999999</v>
      </c>
      <c r="L232">
        <v>1742.196614820994</v>
      </c>
      <c r="M232">
        <v>2321.1515535071626</v>
      </c>
      <c r="N232">
        <v>751.22209523809499</v>
      </c>
      <c r="O232">
        <v>805.05132536149279</v>
      </c>
      <c r="P232">
        <v>783.67391053020003</v>
      </c>
      <c r="Q232" s="106">
        <v>2508.2989049999996</v>
      </c>
      <c r="R232" s="62">
        <v>1352.3192640586797</v>
      </c>
    </row>
    <row r="233" spans="1:18" x14ac:dyDescent="0.25">
      <c r="A233">
        <v>4.49</v>
      </c>
      <c r="B233">
        <v>507</v>
      </c>
      <c r="C233">
        <v>846.25</v>
      </c>
      <c r="D233">
        <v>568.234375</v>
      </c>
      <c r="E233">
        <v>889.75</v>
      </c>
      <c r="F233">
        <v>656.109375</v>
      </c>
      <c r="G233">
        <v>720.75</v>
      </c>
      <c r="H233">
        <v>835.5</v>
      </c>
      <c r="I233">
        <v>865.2</v>
      </c>
      <c r="J233">
        <v>1011.6</v>
      </c>
      <c r="K233">
        <v>1172.22</v>
      </c>
      <c r="L233">
        <v>1765.8799252696695</v>
      </c>
      <c r="M233">
        <v>2351.9442548669263</v>
      </c>
      <c r="N233">
        <v>760.89447619047621</v>
      </c>
      <c r="O233">
        <v>816.5727384012531</v>
      </c>
      <c r="P233">
        <v>794.93934998060001</v>
      </c>
      <c r="Q233" s="106">
        <v>2539.0371350000005</v>
      </c>
      <c r="R233" s="62">
        <v>1368.2136405867973</v>
      </c>
    </row>
    <row r="234" spans="1:18" x14ac:dyDescent="0.25">
      <c r="A234">
        <v>4.51</v>
      </c>
      <c r="B234">
        <v>510.75</v>
      </c>
      <c r="C234">
        <v>854.25</v>
      </c>
      <c r="D234">
        <v>574.25</v>
      </c>
      <c r="E234">
        <v>898</v>
      </c>
      <c r="F234">
        <v>662.78125</v>
      </c>
      <c r="G234">
        <v>732.52</v>
      </c>
      <c r="H234">
        <v>844</v>
      </c>
      <c r="I234">
        <v>880.6</v>
      </c>
      <c r="J234">
        <v>1020.6</v>
      </c>
      <c r="K234">
        <v>1192.31</v>
      </c>
      <c r="L234">
        <v>1789.7770445642475</v>
      </c>
      <c r="M234">
        <v>2383.0074620114792</v>
      </c>
      <c r="N234">
        <v>770.56685714285697</v>
      </c>
      <c r="O234">
        <v>828.21291070125278</v>
      </c>
      <c r="P234">
        <v>806.29189337439993</v>
      </c>
      <c r="Q234" s="106">
        <v>2569.7753649999995</v>
      </c>
      <c r="R234" s="62">
        <v>1386.3011635420821</v>
      </c>
    </row>
    <row r="235" spans="1:18" x14ac:dyDescent="0.25">
      <c r="A235">
        <v>4.53</v>
      </c>
      <c r="B235">
        <v>514.5</v>
      </c>
      <c r="C235">
        <v>862</v>
      </c>
      <c r="D235">
        <v>580.265625</v>
      </c>
      <c r="E235">
        <v>906.5</v>
      </c>
      <c r="F235">
        <v>669.515625</v>
      </c>
      <c r="G235">
        <v>744.31</v>
      </c>
      <c r="H235">
        <v>852.75</v>
      </c>
      <c r="I235">
        <v>896.3</v>
      </c>
      <c r="J235">
        <v>1029.5999999999999</v>
      </c>
      <c r="K235">
        <v>1213.8800000000001</v>
      </c>
      <c r="L235">
        <v>1813.8827906916079</v>
      </c>
      <c r="M235">
        <v>2414.3346681865778</v>
      </c>
      <c r="N235">
        <v>780.23923809523819</v>
      </c>
      <c r="O235">
        <v>839.97261746149297</v>
      </c>
      <c r="P235">
        <v>817.78961000719994</v>
      </c>
      <c r="Q235" s="106">
        <v>2600.5135950000004</v>
      </c>
      <c r="R235" s="62">
        <v>1404.4449210211412</v>
      </c>
    </row>
    <row r="236" spans="1:18" x14ac:dyDescent="0.25">
      <c r="A236">
        <v>4.55</v>
      </c>
      <c r="B236">
        <v>518</v>
      </c>
      <c r="C236">
        <v>870</v>
      </c>
      <c r="D236">
        <v>586.28125</v>
      </c>
      <c r="E236">
        <v>915.5</v>
      </c>
      <c r="F236">
        <v>676.3125</v>
      </c>
      <c r="G236">
        <v>756.09</v>
      </c>
      <c r="H236">
        <v>861.25</v>
      </c>
      <c r="I236">
        <v>912.2</v>
      </c>
      <c r="J236">
        <v>1038.5999999999999</v>
      </c>
      <c r="K236">
        <v>1235.78</v>
      </c>
      <c r="L236">
        <v>1838.1912273609412</v>
      </c>
      <c r="M236">
        <v>2445.9184494793917</v>
      </c>
      <c r="N236">
        <v>789.91161904761896</v>
      </c>
      <c r="O236">
        <v>851.85263628312475</v>
      </c>
      <c r="P236">
        <v>829.40346513379995</v>
      </c>
      <c r="Q236" s="106">
        <v>2631.2518250000003</v>
      </c>
      <c r="R236" s="62">
        <v>1422.5886785001994</v>
      </c>
    </row>
    <row r="237" spans="1:18" x14ac:dyDescent="0.25">
      <c r="A237">
        <v>4.57</v>
      </c>
      <c r="B237">
        <v>521.75</v>
      </c>
      <c r="C237">
        <v>877.75</v>
      </c>
      <c r="D237">
        <v>592.3125</v>
      </c>
      <c r="E237">
        <v>924.75</v>
      </c>
      <c r="F237">
        <v>683.171875</v>
      </c>
      <c r="G237">
        <v>767.89</v>
      </c>
      <c r="H237">
        <v>869.75</v>
      </c>
      <c r="I237">
        <v>928.5</v>
      </c>
      <c r="J237">
        <v>1047.4000000000001</v>
      </c>
      <c r="K237">
        <v>1256.94</v>
      </c>
      <c r="L237">
        <v>1862.6956166954776</v>
      </c>
      <c r="M237">
        <v>2477.7504087815978</v>
      </c>
      <c r="N237">
        <v>799.58400000000017</v>
      </c>
      <c r="O237">
        <v>863.8537471684532</v>
      </c>
      <c r="P237">
        <v>841.13345885160004</v>
      </c>
      <c r="Q237" s="106">
        <v>2661.9900550000011</v>
      </c>
      <c r="R237" s="62">
        <v>1440.7324359792583</v>
      </c>
    </row>
    <row r="238" spans="1:18" x14ac:dyDescent="0.25">
      <c r="A238">
        <v>4.59</v>
      </c>
      <c r="B238">
        <v>525.25</v>
      </c>
      <c r="C238">
        <v>885.75</v>
      </c>
      <c r="D238">
        <v>598.34375</v>
      </c>
      <c r="E238">
        <v>934.5</v>
      </c>
      <c r="F238">
        <v>690.078125</v>
      </c>
      <c r="G238">
        <v>779.69</v>
      </c>
      <c r="H238">
        <v>878.25</v>
      </c>
      <c r="I238">
        <v>945.1</v>
      </c>
      <c r="J238">
        <v>1056.4000000000001</v>
      </c>
      <c r="K238">
        <v>1279.53</v>
      </c>
      <c r="L238">
        <v>1887.3883701457908</v>
      </c>
      <c r="M238">
        <v>2509.8211177015801</v>
      </c>
      <c r="N238">
        <v>809.25638095238094</v>
      </c>
      <c r="O238">
        <v>875.97673252093273</v>
      </c>
      <c r="P238">
        <v>852.97959106320002</v>
      </c>
      <c r="Q238" s="106">
        <v>2692.7282850000001</v>
      </c>
      <c r="R238" s="62">
        <v>1458.8761934583167</v>
      </c>
    </row>
    <row r="239" spans="1:18" x14ac:dyDescent="0.25">
      <c r="A239">
        <v>4.6100000000000003</v>
      </c>
      <c r="B239">
        <v>529</v>
      </c>
      <c r="C239">
        <v>893.5</v>
      </c>
      <c r="D239">
        <v>604.359375</v>
      </c>
      <c r="E239">
        <v>944.75</v>
      </c>
      <c r="F239">
        <v>697.046875</v>
      </c>
      <c r="G239">
        <v>791.48</v>
      </c>
      <c r="H239">
        <v>886.75</v>
      </c>
      <c r="I239">
        <v>961.9</v>
      </c>
      <c r="J239">
        <v>1065.4000000000001</v>
      </c>
      <c r="K239">
        <v>1301.3800000000001</v>
      </c>
      <c r="L239">
        <v>1912.2609975914304</v>
      </c>
      <c r="M239">
        <v>2542.1200563847419</v>
      </c>
      <c r="N239">
        <v>818.92876190476204</v>
      </c>
      <c r="O239">
        <v>888.22237714517303</v>
      </c>
      <c r="P239">
        <v>864.94186186600007</v>
      </c>
      <c r="Q239" s="106">
        <v>2725.0151950000013</v>
      </c>
      <c r="R239" s="62">
        <v>1477.0199509373756</v>
      </c>
    </row>
    <row r="240" spans="1:18" x14ac:dyDescent="0.25">
      <c r="A240">
        <v>4.63</v>
      </c>
      <c r="B240">
        <v>532.5</v>
      </c>
      <c r="C240">
        <v>901.25</v>
      </c>
      <c r="D240">
        <v>610.390625</v>
      </c>
      <c r="E240">
        <v>955.5</v>
      </c>
      <c r="F240">
        <v>704.078125</v>
      </c>
      <c r="G240">
        <v>803.3</v>
      </c>
      <c r="H240">
        <v>895.25</v>
      </c>
      <c r="I240">
        <v>979</v>
      </c>
      <c r="J240">
        <v>1074.4000000000001</v>
      </c>
      <c r="K240">
        <v>1324.69</v>
      </c>
      <c r="L240">
        <v>1937.3040545904105</v>
      </c>
      <c r="M240">
        <v>2574.6355511950519</v>
      </c>
      <c r="N240">
        <v>828.6011428571428</v>
      </c>
      <c r="O240">
        <v>900.59146824693278</v>
      </c>
      <c r="P240">
        <v>877.04930590780009</v>
      </c>
      <c r="Q240" s="106">
        <v>2758.8507850000005</v>
      </c>
      <c r="R240" s="62">
        <v>1495.1637084164338</v>
      </c>
    </row>
    <row r="241" spans="1:18" x14ac:dyDescent="0.25">
      <c r="A241">
        <v>4.6500000000000004</v>
      </c>
      <c r="B241">
        <v>536.25</v>
      </c>
      <c r="C241">
        <v>909</v>
      </c>
      <c r="D241">
        <v>616.4375</v>
      </c>
      <c r="E241">
        <v>966.5</v>
      </c>
      <c r="F241">
        <v>711.15625</v>
      </c>
      <c r="G241">
        <v>815.13</v>
      </c>
      <c r="H241">
        <v>903.75</v>
      </c>
      <c r="I241">
        <v>996.4</v>
      </c>
      <c r="J241">
        <v>1083.4000000000001</v>
      </c>
      <c r="K241">
        <v>1348.34</v>
      </c>
      <c r="L241">
        <v>1962.5070877372639</v>
      </c>
      <c r="M241">
        <v>2607.354710216794</v>
      </c>
      <c r="N241">
        <v>838.27352380952402</v>
      </c>
      <c r="O241">
        <v>913.08479543312512</v>
      </c>
      <c r="P241">
        <v>889.27288844340001</v>
      </c>
      <c r="Q241" s="106">
        <v>2792.6863750000011</v>
      </c>
      <c r="R241" s="62">
        <v>1513.3074658954929</v>
      </c>
    </row>
    <row r="242" spans="1:18" x14ac:dyDescent="0.25">
      <c r="A242">
        <v>4.67</v>
      </c>
      <c r="B242">
        <v>539.75</v>
      </c>
      <c r="C242">
        <v>916.75</v>
      </c>
      <c r="D242">
        <v>622.46875</v>
      </c>
      <c r="E242">
        <v>977.75</v>
      </c>
      <c r="F242">
        <v>718.28125</v>
      </c>
      <c r="G242">
        <v>826.97</v>
      </c>
      <c r="H242">
        <v>912.25</v>
      </c>
      <c r="I242">
        <v>1014.2</v>
      </c>
      <c r="J242">
        <v>1092.4000000000001</v>
      </c>
      <c r="K242">
        <v>1371.16</v>
      </c>
      <c r="L242">
        <v>1987.8585780925164</v>
      </c>
      <c r="M242">
        <v>2640.2633565309065</v>
      </c>
      <c r="N242">
        <v>847.94590476190479</v>
      </c>
      <c r="O242">
        <v>925.70315071181278</v>
      </c>
      <c r="P242">
        <v>901.58357482500003</v>
      </c>
      <c r="Q242" s="106">
        <v>2826.5219650000004</v>
      </c>
      <c r="R242" s="62">
        <v>1531.4512233745511</v>
      </c>
    </row>
    <row r="243" spans="1:18" x14ac:dyDescent="0.25">
      <c r="A243">
        <v>4.6900000000000004</v>
      </c>
      <c r="B243">
        <v>543.5</v>
      </c>
      <c r="C243">
        <v>924.5</v>
      </c>
      <c r="D243">
        <v>628.5</v>
      </c>
      <c r="E243">
        <v>989.25</v>
      </c>
      <c r="F243">
        <v>725.453125</v>
      </c>
      <c r="G243">
        <v>838.86</v>
      </c>
      <c r="H243">
        <v>920.75</v>
      </c>
      <c r="I243">
        <v>1032.3</v>
      </c>
      <c r="J243">
        <v>1101.5999999999999</v>
      </c>
      <c r="K243">
        <v>1395.53</v>
      </c>
      <c r="L243">
        <v>2013.345882640717</v>
      </c>
      <c r="M243">
        <v>2673.3459592245508</v>
      </c>
      <c r="N243">
        <v>857.618285714286</v>
      </c>
      <c r="O243">
        <v>938.44732849221305</v>
      </c>
      <c r="P243">
        <v>914.06846919079999</v>
      </c>
      <c r="Q243" s="106">
        <v>2860.3575550000014</v>
      </c>
      <c r="R243" s="62">
        <v>1549.5949808536102</v>
      </c>
    </row>
    <row r="244" spans="1:18" x14ac:dyDescent="0.25">
      <c r="A244">
        <v>4.71</v>
      </c>
      <c r="B244">
        <v>547</v>
      </c>
      <c r="C244">
        <v>932.25</v>
      </c>
      <c r="D244">
        <v>634.53125</v>
      </c>
      <c r="E244">
        <v>1000.75</v>
      </c>
      <c r="F244">
        <v>732.6875</v>
      </c>
      <c r="G244">
        <v>850.77</v>
      </c>
      <c r="H244">
        <v>929.5</v>
      </c>
      <c r="I244">
        <v>1050.8</v>
      </c>
      <c r="J244">
        <v>1110.5999999999999</v>
      </c>
      <c r="K244">
        <v>1419.03</v>
      </c>
      <c r="L244">
        <v>2038.9551737414613</v>
      </c>
      <c r="M244">
        <v>2706.5855620811931</v>
      </c>
      <c r="N244">
        <v>868.28309210526322</v>
      </c>
      <c r="O244">
        <v>951.31812558469289</v>
      </c>
      <c r="P244">
        <v>926.64046730519999</v>
      </c>
      <c r="Q244" s="106">
        <v>2894.1931450000006</v>
      </c>
      <c r="R244" s="62">
        <v>1567.7387383326684</v>
      </c>
    </row>
    <row r="245" spans="1:18" x14ac:dyDescent="0.25">
      <c r="A245">
        <v>4.7300000000000004</v>
      </c>
      <c r="B245">
        <v>550.75</v>
      </c>
      <c r="C245">
        <v>940</v>
      </c>
      <c r="D245">
        <v>640.5625</v>
      </c>
      <c r="E245">
        <v>1012.25</v>
      </c>
      <c r="F245">
        <v>739.953125</v>
      </c>
      <c r="G245">
        <v>862.72</v>
      </c>
      <c r="H245">
        <v>938.25</v>
      </c>
      <c r="I245">
        <v>1069.5999999999999</v>
      </c>
      <c r="J245">
        <v>1119.5999999999999</v>
      </c>
      <c r="K245">
        <v>1444.09</v>
      </c>
      <c r="L245">
        <v>2064.6713765288741</v>
      </c>
      <c r="M245">
        <v>2739.9637099169936</v>
      </c>
      <c r="N245">
        <v>879.37322368421087</v>
      </c>
      <c r="O245">
        <v>964.31634120077331</v>
      </c>
      <c r="P245">
        <v>939.35763875600003</v>
      </c>
      <c r="Q245" s="106">
        <v>2928.0287350000012</v>
      </c>
      <c r="R245" s="62">
        <v>1585.8824958117275</v>
      </c>
    </row>
    <row r="246" spans="1:18" x14ac:dyDescent="0.25">
      <c r="A246">
        <v>4.75</v>
      </c>
      <c r="B246">
        <v>554.25</v>
      </c>
      <c r="C246">
        <v>947.75</v>
      </c>
      <c r="D246">
        <v>646.59375</v>
      </c>
      <c r="E246">
        <v>1023.75</v>
      </c>
      <c r="F246">
        <v>747.25</v>
      </c>
      <c r="G246">
        <v>874.72</v>
      </c>
      <c r="H246">
        <v>947</v>
      </c>
      <c r="I246">
        <v>1088.8</v>
      </c>
      <c r="J246">
        <v>1128.5999999999999</v>
      </c>
      <c r="K246">
        <v>1469.56</v>
      </c>
      <c r="L246">
        <v>2090.4781042207696</v>
      </c>
      <c r="M246">
        <v>2773.4603725075003</v>
      </c>
      <c r="N246">
        <v>890.46335526315795</v>
      </c>
      <c r="O246">
        <v>977.44277695312496</v>
      </c>
      <c r="P246">
        <v>952.19094870059996</v>
      </c>
      <c r="Q246" s="106">
        <v>2961.8643250000005</v>
      </c>
      <c r="R246" s="62">
        <v>1604.5871947449766</v>
      </c>
    </row>
    <row r="247" spans="1:18" x14ac:dyDescent="0.25">
      <c r="A247">
        <v>4.7699999999999996</v>
      </c>
      <c r="B247">
        <v>557.75</v>
      </c>
      <c r="C247">
        <v>955.5</v>
      </c>
      <c r="D247">
        <v>652.640625</v>
      </c>
      <c r="E247">
        <v>1035</v>
      </c>
      <c r="F247">
        <v>754.609375</v>
      </c>
      <c r="G247">
        <v>886.78</v>
      </c>
      <c r="H247">
        <v>955.75</v>
      </c>
      <c r="I247">
        <v>1108.4000000000001</v>
      </c>
      <c r="J247">
        <v>1137.5999999999999</v>
      </c>
      <c r="K247">
        <v>1494.06</v>
      </c>
      <c r="L247">
        <v>2116.3575912980136</v>
      </c>
      <c r="M247">
        <v>2807.0538660650832</v>
      </c>
      <c r="N247">
        <v>901.55348684210514</v>
      </c>
      <c r="O247">
        <v>990.69823685557253</v>
      </c>
      <c r="P247">
        <v>965.14039713900002</v>
      </c>
      <c r="Q247" s="106">
        <v>2995.6999149999997</v>
      </c>
      <c r="R247" s="62">
        <v>1624.0058191653782</v>
      </c>
    </row>
    <row r="248" spans="1:18" x14ac:dyDescent="0.25">
      <c r="A248">
        <v>4.79</v>
      </c>
      <c r="B248">
        <v>561.5</v>
      </c>
      <c r="C248">
        <v>963.25</v>
      </c>
      <c r="D248">
        <v>658.734375</v>
      </c>
      <c r="E248">
        <v>1046</v>
      </c>
      <c r="F248">
        <v>762</v>
      </c>
      <c r="G248">
        <v>898.88</v>
      </c>
      <c r="H248">
        <v>964.5</v>
      </c>
      <c r="I248">
        <v>1128.5999999999999</v>
      </c>
      <c r="J248">
        <v>1146.5999999999999</v>
      </c>
      <c r="K248">
        <v>1520.25</v>
      </c>
      <c r="L248">
        <v>2142.2906245101576</v>
      </c>
      <c r="M248">
        <v>2840.7207722172529</v>
      </c>
      <c r="N248">
        <v>912.64361842105268</v>
      </c>
      <c r="O248">
        <v>1004.0835273230929</v>
      </c>
      <c r="P248">
        <v>978.23501920600006</v>
      </c>
      <c r="Q248" s="106">
        <v>3029.5355050000003</v>
      </c>
      <c r="R248" s="62">
        <v>1643.4244435857804</v>
      </c>
    </row>
    <row r="249" spans="1:18" x14ac:dyDescent="0.25">
      <c r="A249">
        <v>4.8</v>
      </c>
      <c r="B249">
        <v>565</v>
      </c>
      <c r="C249">
        <v>971</v>
      </c>
      <c r="D249">
        <v>664.875</v>
      </c>
      <c r="E249">
        <v>1056.5</v>
      </c>
      <c r="F249">
        <v>769.421875</v>
      </c>
      <c r="G249">
        <v>911.05</v>
      </c>
      <c r="H249">
        <v>973.5</v>
      </c>
      <c r="I249">
        <v>1149.0999999999999</v>
      </c>
      <c r="J249">
        <v>1155.5999999999999</v>
      </c>
      <c r="K249">
        <v>1546.75</v>
      </c>
      <c r="L249">
        <v>2155.2708034340239</v>
      </c>
      <c r="M249">
        <v>2874.4358544417005</v>
      </c>
      <c r="N249">
        <v>918.18868421052628</v>
      </c>
      <c r="O249">
        <v>1010.82511168</v>
      </c>
      <c r="P249">
        <v>984.82588143199996</v>
      </c>
      <c r="Q249" s="106">
        <v>3046.4533000000001</v>
      </c>
      <c r="R249" s="62">
        <v>1653.1337557959812</v>
      </c>
    </row>
    <row r="250" spans="1:18" x14ac:dyDescent="0.25">
      <c r="A250">
        <v>4.82</v>
      </c>
      <c r="B250">
        <v>568.75</v>
      </c>
      <c r="C250">
        <v>978.75</v>
      </c>
      <c r="D250">
        <v>671.0625</v>
      </c>
      <c r="E250">
        <v>1066.75</v>
      </c>
      <c r="F250">
        <v>776.875</v>
      </c>
      <c r="G250">
        <v>923.3</v>
      </c>
      <c r="H250">
        <v>982.5</v>
      </c>
      <c r="I250">
        <v>1170</v>
      </c>
      <c r="J250">
        <v>1164.5999999999999</v>
      </c>
      <c r="K250">
        <v>1572.34</v>
      </c>
      <c r="L250">
        <v>2181.2447882972674</v>
      </c>
      <c r="M250">
        <v>2908.1719719075809</v>
      </c>
      <c r="N250">
        <v>929.27881578947392</v>
      </c>
      <c r="O250">
        <v>1024.4066652757281</v>
      </c>
      <c r="P250">
        <v>998.12374564400011</v>
      </c>
      <c r="Q250" s="106">
        <v>3089.809400000001</v>
      </c>
      <c r="R250" s="62">
        <v>1672.5523802163834</v>
      </c>
    </row>
    <row r="251" spans="1:18" x14ac:dyDescent="0.25">
      <c r="A251">
        <v>4.84</v>
      </c>
      <c r="B251">
        <v>572.25</v>
      </c>
      <c r="C251">
        <v>986.75</v>
      </c>
      <c r="D251">
        <v>677.34375</v>
      </c>
      <c r="E251">
        <v>1076.5</v>
      </c>
      <c r="F251">
        <v>784.359375</v>
      </c>
      <c r="G251">
        <v>935.61</v>
      </c>
      <c r="H251">
        <v>991.25</v>
      </c>
      <c r="I251">
        <v>1191.3</v>
      </c>
      <c r="J251">
        <v>1173.5999999999999</v>
      </c>
      <c r="K251">
        <v>1599.56</v>
      </c>
      <c r="L251">
        <v>2207.2174794751545</v>
      </c>
      <c r="M251">
        <v>2941.8999906778163</v>
      </c>
      <c r="N251">
        <v>940.368947368421</v>
      </c>
      <c r="O251">
        <v>1038.1200759790079</v>
      </c>
      <c r="P251">
        <v>1011.537748642</v>
      </c>
      <c r="Q251" s="106">
        <v>3133.1655000000001</v>
      </c>
      <c r="R251" s="62">
        <v>1691.971004636785</v>
      </c>
    </row>
    <row r="252" spans="1:18" x14ac:dyDescent="0.25">
      <c r="A252">
        <v>4.8600000000000003</v>
      </c>
      <c r="B252">
        <v>575.75</v>
      </c>
      <c r="C252">
        <v>994.5</v>
      </c>
      <c r="D252">
        <v>683.71875</v>
      </c>
      <c r="E252">
        <v>1085.5</v>
      </c>
      <c r="F252">
        <v>791.890625</v>
      </c>
      <c r="G252">
        <v>948</v>
      </c>
      <c r="H252">
        <v>1000.25</v>
      </c>
      <c r="I252">
        <v>1213.0999999999999</v>
      </c>
      <c r="J252">
        <v>1182.5999999999999</v>
      </c>
      <c r="K252">
        <v>1625.81</v>
      </c>
      <c r="L252">
        <v>2233.1640209794546</v>
      </c>
      <c r="M252">
        <v>2975.5886922236891</v>
      </c>
      <c r="N252">
        <v>951.45907894736865</v>
      </c>
      <c r="O252">
        <v>1051.9661586088482</v>
      </c>
      <c r="P252">
        <v>1025.0678894519999</v>
      </c>
      <c r="Q252" s="106">
        <v>3176.5216000000009</v>
      </c>
      <c r="R252" s="62">
        <v>1711.3896290571872</v>
      </c>
    </row>
    <row r="253" spans="1:18" x14ac:dyDescent="0.25">
      <c r="A253">
        <v>4.88</v>
      </c>
      <c r="B253">
        <v>579.5</v>
      </c>
      <c r="C253">
        <v>1002.5</v>
      </c>
      <c r="D253">
        <v>690.21875</v>
      </c>
      <c r="E253">
        <v>1094</v>
      </c>
      <c r="F253">
        <v>799.4375</v>
      </c>
      <c r="G253">
        <v>960.48</v>
      </c>
      <c r="H253">
        <v>1009.25</v>
      </c>
      <c r="I253">
        <v>1235.4000000000001</v>
      </c>
      <c r="J253">
        <v>1191.5999999999999</v>
      </c>
      <c r="K253">
        <v>1653.66</v>
      </c>
      <c r="L253">
        <v>2259.0577706042641</v>
      </c>
      <c r="M253">
        <v>3009.2046792032793</v>
      </c>
      <c r="N253">
        <v>962.54921052631573</v>
      </c>
      <c r="O253">
        <v>1065.9457303854078</v>
      </c>
      <c r="P253">
        <v>1038.743203988</v>
      </c>
      <c r="Q253" s="106">
        <v>3219.8777</v>
      </c>
      <c r="R253" s="62">
        <v>1730.8082534775886</v>
      </c>
    </row>
    <row r="254" spans="1:18" x14ac:dyDescent="0.25">
      <c r="A254">
        <v>4.9000000000000004</v>
      </c>
      <c r="B254">
        <v>583</v>
      </c>
      <c r="C254">
        <v>1010.5</v>
      </c>
      <c r="D254">
        <v>696.84375</v>
      </c>
      <c r="E254">
        <v>1101.5</v>
      </c>
      <c r="F254">
        <v>807.015625</v>
      </c>
      <c r="G254">
        <v>973.06</v>
      </c>
      <c r="H254">
        <v>1018</v>
      </c>
      <c r="I254">
        <v>1258.2</v>
      </c>
      <c r="J254">
        <v>1200.5999999999999</v>
      </c>
      <c r="K254">
        <v>1682</v>
      </c>
      <c r="L254">
        <v>2284.8702182285392</v>
      </c>
      <c r="M254">
        <v>3042.7122784539588</v>
      </c>
      <c r="N254">
        <v>973.63934210526338</v>
      </c>
      <c r="O254">
        <v>1080.0596109300002</v>
      </c>
      <c r="P254">
        <v>1052.5636912759999</v>
      </c>
      <c r="Q254" s="106">
        <v>3263.2338000000009</v>
      </c>
      <c r="R254" s="62">
        <v>1750.226877897991</v>
      </c>
    </row>
    <row r="255" spans="1:18" x14ac:dyDescent="0.25">
      <c r="A255">
        <v>4.92</v>
      </c>
      <c r="B255">
        <v>586.75</v>
      </c>
      <c r="C255">
        <v>1018.5</v>
      </c>
      <c r="D255">
        <v>703.625</v>
      </c>
      <c r="E255">
        <v>1108.5</v>
      </c>
      <c r="F255">
        <v>814.609375</v>
      </c>
      <c r="G255">
        <v>985.73</v>
      </c>
      <c r="H255">
        <v>1027</v>
      </c>
      <c r="I255">
        <v>1280.8</v>
      </c>
      <c r="J255">
        <v>1209.5999999999999</v>
      </c>
      <c r="K255">
        <v>1709.25</v>
      </c>
      <c r="L255">
        <v>2310.5709016688452</v>
      </c>
      <c r="M255">
        <v>3076.0734411521516</v>
      </c>
      <c r="N255">
        <v>984.72947368421046</v>
      </c>
      <c r="O255">
        <v>1094.3086222650877</v>
      </c>
      <c r="P255">
        <v>1066.5003183240001</v>
      </c>
      <c r="Q255" s="106">
        <v>3306.5898999999999</v>
      </c>
      <c r="R255" s="62">
        <v>1769.6455023183923</v>
      </c>
    </row>
    <row r="256" spans="1:18" x14ac:dyDescent="0.25">
      <c r="A256">
        <v>4.9400000000000004</v>
      </c>
      <c r="B256">
        <v>590.25</v>
      </c>
      <c r="C256">
        <v>1026.5</v>
      </c>
      <c r="D256">
        <v>710.578125</v>
      </c>
      <c r="E256">
        <v>1114.25</v>
      </c>
      <c r="F256">
        <v>822.234375</v>
      </c>
      <c r="G256">
        <v>998.53</v>
      </c>
      <c r="H256">
        <v>1036</v>
      </c>
      <c r="I256">
        <v>1303.5999999999999</v>
      </c>
      <c r="J256">
        <v>1218.5999999999999</v>
      </c>
      <c r="K256">
        <v>1738.22</v>
      </c>
      <c r="L256">
        <v>2336.1273200353758</v>
      </c>
      <c r="M256">
        <v>3109.2476400882783</v>
      </c>
      <c r="N256">
        <v>995.81960526315811</v>
      </c>
      <c r="O256">
        <v>1108.6935888142882</v>
      </c>
      <c r="P256">
        <v>1080.5821171499999</v>
      </c>
      <c r="Q256" s="106">
        <v>3349.9460000000008</v>
      </c>
      <c r="R256" s="62">
        <v>1789.0641267387948</v>
      </c>
    </row>
    <row r="257" spans="1:18" x14ac:dyDescent="0.25">
      <c r="A257">
        <v>4.96</v>
      </c>
      <c r="B257">
        <v>594</v>
      </c>
      <c r="C257">
        <v>1034.5</v>
      </c>
      <c r="D257">
        <v>717.71875</v>
      </c>
      <c r="E257">
        <v>1119</v>
      </c>
      <c r="F257">
        <v>829.890625</v>
      </c>
      <c r="G257">
        <v>1011.42</v>
      </c>
      <c r="H257">
        <v>1044.75</v>
      </c>
      <c r="I257">
        <v>1326.6</v>
      </c>
      <c r="J257">
        <v>1227.5999999999999</v>
      </c>
      <c r="K257">
        <v>1766.13</v>
      </c>
      <c r="L257">
        <v>2361.5048445552384</v>
      </c>
      <c r="M257">
        <v>3142.1917640062966</v>
      </c>
      <c r="N257">
        <v>1006.9097368421052</v>
      </c>
      <c r="O257">
        <v>1123.2153374023678</v>
      </c>
      <c r="P257">
        <v>1094.780054762</v>
      </c>
      <c r="Q257" s="106">
        <v>3393.3020999999999</v>
      </c>
      <c r="R257" s="62">
        <v>1808.4827511591961</v>
      </c>
    </row>
    <row r="258" spans="1:18" x14ac:dyDescent="0.25">
      <c r="A258">
        <v>4.9800000000000004</v>
      </c>
      <c r="B258">
        <v>597.5</v>
      </c>
      <c r="C258">
        <v>1042.75</v>
      </c>
      <c r="D258">
        <v>725.09375</v>
      </c>
      <c r="E258">
        <v>1122.75</v>
      </c>
      <c r="F258">
        <v>837.546875</v>
      </c>
      <c r="G258">
        <v>1023.98</v>
      </c>
      <c r="H258">
        <v>1053.5</v>
      </c>
      <c r="I258">
        <v>1349.6</v>
      </c>
      <c r="J258">
        <v>1236.5999999999999</v>
      </c>
      <c r="K258">
        <v>1795.81</v>
      </c>
      <c r="L258">
        <v>2386.6666268074587</v>
      </c>
      <c r="M258">
        <v>3174.8600089639012</v>
      </c>
      <c r="N258">
        <v>1017.9998684210528</v>
      </c>
      <c r="O258">
        <v>1137.8746972552483</v>
      </c>
      <c r="P258">
        <v>1109.1231661000002</v>
      </c>
      <c r="Q258" s="106">
        <v>3436.6582000000008</v>
      </c>
      <c r="R258" s="62">
        <v>1827.9013755795984</v>
      </c>
    </row>
    <row r="259" spans="1:18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51"/>
      <c r="R259" s="62"/>
    </row>
    <row r="260" spans="1:18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51"/>
      <c r="R260" s="62"/>
    </row>
    <row r="261" spans="1:18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51"/>
    </row>
    <row r="262" spans="1:18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51"/>
    </row>
    <row r="263" spans="1:18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51"/>
    </row>
    <row r="264" spans="1:18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51"/>
    </row>
    <row r="265" spans="1:18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51"/>
    </row>
    <row r="266" spans="1:18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51"/>
    </row>
    <row r="267" spans="1:18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51"/>
    </row>
    <row r="268" spans="1:18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51"/>
    </row>
  </sheetData>
  <mergeCells count="1">
    <mergeCell ref="A1:Q1"/>
  </mergeCells>
  <phoneticPr fontId="2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2"/>
  <sheetViews>
    <sheetView zoomScale="70" zoomScaleNormal="70" workbookViewId="0">
      <selection activeCell="B21" sqref="B21:B276"/>
    </sheetView>
  </sheetViews>
  <sheetFormatPr defaultColWidth="8.85546875" defaultRowHeight="15" x14ac:dyDescent="0.25"/>
  <cols>
    <col min="1" max="1" width="18.28515625" customWidth="1"/>
    <col min="2" max="2" width="13.85546875" customWidth="1"/>
    <col min="3" max="5" width="9.28515625" bestFit="1" customWidth="1"/>
    <col min="6" max="6" width="9.28515625" style="88" bestFit="1" customWidth="1"/>
    <col min="7" max="9" width="9.28515625" bestFit="1" customWidth="1"/>
    <col min="10" max="11" width="8.85546875" bestFit="1" customWidth="1"/>
    <col min="12" max="16" width="9.28515625" bestFit="1" customWidth="1"/>
    <col min="19" max="19" width="13.42578125" customWidth="1"/>
    <col min="27" max="27" width="9.140625" customWidth="1"/>
  </cols>
  <sheetData>
    <row r="1" spans="1:39" ht="15.75" thickBot="1" x14ac:dyDescent="0.3">
      <c r="A1" s="5" t="s">
        <v>22</v>
      </c>
      <c r="B1" s="3"/>
      <c r="C1" s="3"/>
      <c r="D1" s="3"/>
      <c r="E1" s="3"/>
      <c r="F1" s="86"/>
      <c r="G1" s="3"/>
      <c r="H1" s="3"/>
      <c r="I1" s="3"/>
      <c r="J1" s="3"/>
      <c r="K1" s="3"/>
      <c r="L1" s="3"/>
      <c r="M1" s="3"/>
      <c r="N1" s="3"/>
      <c r="O1" s="3"/>
      <c r="P1" s="3"/>
    </row>
    <row r="2" spans="1:39" ht="15.75" thickBot="1" x14ac:dyDescent="0.3">
      <c r="A2" s="74" t="s">
        <v>6</v>
      </c>
      <c r="B2" s="75"/>
      <c r="C2" s="75"/>
      <c r="D2" s="75"/>
      <c r="E2" s="75"/>
      <c r="F2" s="87"/>
      <c r="G2" s="75"/>
      <c r="H2" s="75"/>
      <c r="I2" s="75"/>
      <c r="J2" s="75"/>
      <c r="K2" s="75"/>
      <c r="L2" s="75"/>
      <c r="M2" s="75"/>
      <c r="N2" s="75"/>
      <c r="O2" s="75"/>
      <c r="P2" s="76"/>
    </row>
    <row r="3" spans="1:39" ht="15.75" thickTop="1" x14ac:dyDescent="0.25">
      <c r="A3" s="122">
        <v>0</v>
      </c>
      <c r="B3" s="122">
        <v>0</v>
      </c>
      <c r="C3" s="122">
        <v>0</v>
      </c>
      <c r="D3" s="122">
        <v>0</v>
      </c>
      <c r="E3" s="122">
        <v>0</v>
      </c>
      <c r="F3" s="122">
        <v>0</v>
      </c>
      <c r="G3" s="122">
        <v>0.22</v>
      </c>
      <c r="H3" s="122">
        <v>0.43</v>
      </c>
      <c r="I3" s="122">
        <v>0.65</v>
      </c>
      <c r="J3" s="122">
        <v>1.0900000000000001</v>
      </c>
      <c r="K3" s="122">
        <v>1.3</v>
      </c>
      <c r="L3" s="122">
        <v>1.52</v>
      </c>
      <c r="M3" s="122">
        <v>1.96</v>
      </c>
      <c r="N3" s="122">
        <v>2.17</v>
      </c>
      <c r="O3" s="122">
        <v>2.61</v>
      </c>
      <c r="P3" s="123">
        <v>2.83</v>
      </c>
    </row>
    <row r="4" spans="1:39" x14ac:dyDescent="0.25">
      <c r="A4" s="124">
        <v>3.26</v>
      </c>
      <c r="B4" s="124">
        <v>3.48</v>
      </c>
      <c r="C4" s="124">
        <v>3.91</v>
      </c>
      <c r="D4" s="124">
        <v>4.3499999999999996</v>
      </c>
      <c r="E4" s="124">
        <v>4.57</v>
      </c>
      <c r="F4" s="124">
        <v>5</v>
      </c>
      <c r="G4" s="124">
        <v>5.43</v>
      </c>
      <c r="H4" s="124">
        <v>5.87</v>
      </c>
      <c r="I4" s="124">
        <v>6.3</v>
      </c>
      <c r="J4" s="124">
        <v>6.74</v>
      </c>
      <c r="K4" s="124">
        <v>7.17</v>
      </c>
      <c r="L4" s="124">
        <v>7.61</v>
      </c>
      <c r="M4" s="124">
        <v>8.26</v>
      </c>
      <c r="N4" s="124">
        <v>8.6999999999999993</v>
      </c>
      <c r="O4" s="124">
        <v>9.1300000000000008</v>
      </c>
      <c r="P4" s="125">
        <v>9.7799999999999994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0.22</v>
      </c>
      <c r="AE4">
        <v>0.43</v>
      </c>
      <c r="AF4">
        <v>0.65</v>
      </c>
      <c r="AG4">
        <v>1.0900000000000001</v>
      </c>
      <c r="AH4">
        <v>1.3</v>
      </c>
      <c r="AI4">
        <v>1.52</v>
      </c>
      <c r="AJ4">
        <v>1.96</v>
      </c>
      <c r="AK4">
        <v>2.17</v>
      </c>
      <c r="AL4">
        <v>2.61</v>
      </c>
      <c r="AM4">
        <v>2.83</v>
      </c>
    </row>
    <row r="5" spans="1:39" x14ac:dyDescent="0.25">
      <c r="A5" s="124">
        <v>10.220000000000001</v>
      </c>
      <c r="B5" s="124">
        <v>10.87</v>
      </c>
      <c r="C5" s="124">
        <v>11.52</v>
      </c>
      <c r="D5" s="124">
        <v>12.17</v>
      </c>
      <c r="E5" s="124">
        <v>12.83</v>
      </c>
      <c r="F5" s="124">
        <v>13.48</v>
      </c>
      <c r="G5" s="124">
        <v>14.13</v>
      </c>
      <c r="H5" s="124">
        <v>14.78</v>
      </c>
      <c r="I5" s="124">
        <v>15.65</v>
      </c>
      <c r="J5" s="124">
        <v>16.3</v>
      </c>
      <c r="K5" s="124">
        <v>17.170000000000002</v>
      </c>
      <c r="L5" s="124">
        <v>18.04</v>
      </c>
      <c r="M5" s="124">
        <v>18.7</v>
      </c>
      <c r="N5" s="124">
        <v>19.78</v>
      </c>
      <c r="O5" s="124">
        <v>20.65</v>
      </c>
      <c r="P5" s="125">
        <v>21.52</v>
      </c>
      <c r="X5">
        <v>3.26</v>
      </c>
      <c r="Y5">
        <v>3.48</v>
      </c>
      <c r="Z5">
        <v>3.91</v>
      </c>
      <c r="AA5">
        <v>4.3499999999999996</v>
      </c>
      <c r="AB5">
        <v>4.57</v>
      </c>
      <c r="AC5">
        <v>5</v>
      </c>
      <c r="AD5">
        <v>5.43</v>
      </c>
      <c r="AE5">
        <v>5.87</v>
      </c>
      <c r="AF5">
        <v>6.3</v>
      </c>
      <c r="AG5">
        <v>6.74</v>
      </c>
      <c r="AH5">
        <v>7.17</v>
      </c>
      <c r="AI5">
        <v>7.61</v>
      </c>
      <c r="AJ5">
        <v>8.26</v>
      </c>
      <c r="AK5">
        <v>8.6999999999999993</v>
      </c>
      <c r="AL5">
        <v>9.1300000000000008</v>
      </c>
      <c r="AM5">
        <v>9.7799999999999994</v>
      </c>
    </row>
    <row r="6" spans="1:39" x14ac:dyDescent="0.25">
      <c r="A6" s="124">
        <v>22.39</v>
      </c>
      <c r="B6" s="124">
        <v>23.48</v>
      </c>
      <c r="C6" s="124">
        <v>24.35</v>
      </c>
      <c r="D6" s="124">
        <v>25.43</v>
      </c>
      <c r="E6" s="124">
        <v>26.3</v>
      </c>
      <c r="F6" s="124">
        <v>27.39</v>
      </c>
      <c r="G6" s="124">
        <v>28.48</v>
      </c>
      <c r="H6" s="124">
        <v>29.35</v>
      </c>
      <c r="I6" s="124">
        <v>30.43</v>
      </c>
      <c r="J6" s="124">
        <v>31.52</v>
      </c>
      <c r="K6" s="124">
        <v>32.61</v>
      </c>
      <c r="L6" s="124">
        <v>33.700000000000003</v>
      </c>
      <c r="M6" s="124">
        <v>34.78</v>
      </c>
      <c r="N6" s="124">
        <v>35.869999999999997</v>
      </c>
      <c r="O6" s="124">
        <v>36.96</v>
      </c>
      <c r="P6" s="125">
        <v>38.26</v>
      </c>
      <c r="X6">
        <v>10.220000000000001</v>
      </c>
      <c r="Y6">
        <v>10.87</v>
      </c>
      <c r="Z6">
        <v>11.52</v>
      </c>
      <c r="AA6">
        <v>12.17</v>
      </c>
      <c r="AB6">
        <v>12.83</v>
      </c>
      <c r="AC6">
        <v>13.48</v>
      </c>
      <c r="AD6">
        <v>14.13</v>
      </c>
      <c r="AE6">
        <v>14.78</v>
      </c>
      <c r="AF6">
        <v>15.65</v>
      </c>
      <c r="AG6">
        <v>16.3</v>
      </c>
      <c r="AH6">
        <v>17.170000000000002</v>
      </c>
      <c r="AI6">
        <v>18.04</v>
      </c>
      <c r="AJ6">
        <v>18.7</v>
      </c>
      <c r="AK6">
        <v>19.78</v>
      </c>
      <c r="AL6">
        <v>20.65</v>
      </c>
      <c r="AM6">
        <v>21.52</v>
      </c>
    </row>
    <row r="7" spans="1:39" x14ac:dyDescent="0.25">
      <c r="A7" s="124">
        <v>39.35</v>
      </c>
      <c r="B7" s="124">
        <v>40.65</v>
      </c>
      <c r="C7" s="124">
        <v>41.96</v>
      </c>
      <c r="D7" s="124">
        <v>43.26</v>
      </c>
      <c r="E7" s="124">
        <v>44.57</v>
      </c>
      <c r="F7" s="124">
        <v>45.87</v>
      </c>
      <c r="G7" s="124">
        <v>47.39</v>
      </c>
      <c r="H7" s="124">
        <v>48.7</v>
      </c>
      <c r="I7" s="124">
        <v>50.22</v>
      </c>
      <c r="J7" s="124">
        <v>51.74</v>
      </c>
      <c r="K7" s="124">
        <v>53.04</v>
      </c>
      <c r="L7" s="124">
        <v>54.57</v>
      </c>
      <c r="M7" s="124">
        <v>56.09</v>
      </c>
      <c r="N7" s="124">
        <v>57.61</v>
      </c>
      <c r="O7" s="124">
        <v>59.13</v>
      </c>
      <c r="P7" s="125">
        <v>60.87</v>
      </c>
      <c r="X7">
        <v>22.39</v>
      </c>
      <c r="Y7">
        <v>23.48</v>
      </c>
      <c r="Z7">
        <v>24.35</v>
      </c>
      <c r="AA7">
        <v>25.43</v>
      </c>
      <c r="AB7">
        <v>26.3</v>
      </c>
      <c r="AC7">
        <v>27.39</v>
      </c>
      <c r="AD7">
        <v>28.48</v>
      </c>
      <c r="AE7">
        <v>29.35</v>
      </c>
      <c r="AF7">
        <v>30.43</v>
      </c>
      <c r="AG7">
        <v>31.52</v>
      </c>
      <c r="AH7">
        <v>32.61</v>
      </c>
      <c r="AI7">
        <v>33.700000000000003</v>
      </c>
      <c r="AJ7">
        <v>34.78</v>
      </c>
      <c r="AK7">
        <v>35.869999999999997</v>
      </c>
      <c r="AL7">
        <v>36.96</v>
      </c>
      <c r="AM7">
        <v>38.26</v>
      </c>
    </row>
    <row r="8" spans="1:39" x14ac:dyDescent="0.25">
      <c r="A8" s="124">
        <v>62.39</v>
      </c>
      <c r="B8" s="124">
        <v>64.13</v>
      </c>
      <c r="C8" s="124">
        <v>65.87</v>
      </c>
      <c r="D8" s="124">
        <v>67.61</v>
      </c>
      <c r="E8" s="124">
        <v>69.349999999999994</v>
      </c>
      <c r="F8" s="124">
        <v>71.3</v>
      </c>
      <c r="G8" s="124">
        <v>73.040000000000006</v>
      </c>
      <c r="H8" s="124">
        <v>75</v>
      </c>
      <c r="I8" s="124">
        <v>76.959999999999994</v>
      </c>
      <c r="J8" s="124">
        <v>78.91</v>
      </c>
      <c r="K8" s="124">
        <v>80.87</v>
      </c>
      <c r="L8" s="124">
        <v>82.83</v>
      </c>
      <c r="M8" s="124">
        <v>84.78</v>
      </c>
      <c r="N8" s="124">
        <v>86.74</v>
      </c>
      <c r="O8" s="124">
        <v>88.7</v>
      </c>
      <c r="P8" s="125">
        <v>90.65</v>
      </c>
      <c r="X8">
        <v>39.35</v>
      </c>
      <c r="Y8">
        <v>40.65</v>
      </c>
      <c r="Z8">
        <v>41.96</v>
      </c>
      <c r="AA8">
        <v>43.26</v>
      </c>
      <c r="AB8">
        <v>44.57</v>
      </c>
      <c r="AC8">
        <v>45.87</v>
      </c>
      <c r="AD8">
        <v>47.39</v>
      </c>
      <c r="AE8">
        <v>48.7</v>
      </c>
      <c r="AF8">
        <v>50.22</v>
      </c>
      <c r="AG8">
        <v>51.74</v>
      </c>
      <c r="AH8">
        <v>53.04</v>
      </c>
      <c r="AI8">
        <v>54.57</v>
      </c>
      <c r="AJ8">
        <v>56.09</v>
      </c>
      <c r="AK8">
        <v>57.61</v>
      </c>
      <c r="AL8">
        <v>59.13</v>
      </c>
      <c r="AM8">
        <v>60.87</v>
      </c>
    </row>
    <row r="9" spans="1:39" x14ac:dyDescent="0.25">
      <c r="A9" s="124">
        <v>92.61</v>
      </c>
      <c r="B9" s="124">
        <v>94.35</v>
      </c>
      <c r="C9" s="124">
        <v>96.3</v>
      </c>
      <c r="D9" s="124">
        <v>98.26</v>
      </c>
      <c r="E9" s="124">
        <v>100.43</v>
      </c>
      <c r="F9" s="124">
        <v>102.39</v>
      </c>
      <c r="G9" s="124">
        <v>104.57</v>
      </c>
      <c r="H9" s="124">
        <v>106.96</v>
      </c>
      <c r="I9" s="124">
        <v>109.35</v>
      </c>
      <c r="J9" s="124">
        <v>111.74</v>
      </c>
      <c r="K9" s="124">
        <v>114.13</v>
      </c>
      <c r="L9" s="124">
        <v>116.74</v>
      </c>
      <c r="M9" s="124">
        <v>119.35</v>
      </c>
      <c r="N9" s="124">
        <v>121.96</v>
      </c>
      <c r="O9" s="124">
        <v>124.57</v>
      </c>
      <c r="P9" s="125">
        <v>127.39</v>
      </c>
      <c r="X9">
        <v>62.39</v>
      </c>
      <c r="Y9">
        <v>64.13</v>
      </c>
      <c r="Z9">
        <v>65.87</v>
      </c>
      <c r="AA9">
        <v>67.61</v>
      </c>
      <c r="AB9">
        <v>69.349999999999994</v>
      </c>
      <c r="AC9">
        <v>71.3</v>
      </c>
      <c r="AD9">
        <v>73.040000000000006</v>
      </c>
      <c r="AE9">
        <v>75</v>
      </c>
      <c r="AF9">
        <v>76.959999999999994</v>
      </c>
      <c r="AG9">
        <v>78.91</v>
      </c>
      <c r="AH9">
        <v>80.87</v>
      </c>
      <c r="AI9">
        <v>82.83</v>
      </c>
      <c r="AJ9">
        <v>84.78</v>
      </c>
      <c r="AK9">
        <v>86.74</v>
      </c>
      <c r="AL9">
        <v>88.7</v>
      </c>
      <c r="AM9">
        <v>90.65</v>
      </c>
    </row>
    <row r="10" spans="1:39" x14ac:dyDescent="0.25">
      <c r="A10" s="124">
        <v>130</v>
      </c>
      <c r="B10" s="124">
        <v>132.83000000000001</v>
      </c>
      <c r="C10" s="124">
        <v>135.65</v>
      </c>
      <c r="D10" s="124">
        <v>138.47999999999999</v>
      </c>
      <c r="E10" s="124">
        <v>141.30000000000001</v>
      </c>
      <c r="F10" s="124">
        <v>144.35</v>
      </c>
      <c r="G10" s="124">
        <v>147.38999999999999</v>
      </c>
      <c r="H10" s="124">
        <v>150.43</v>
      </c>
      <c r="I10" s="124">
        <v>153.47999999999999</v>
      </c>
      <c r="J10" s="124">
        <v>156.74</v>
      </c>
      <c r="K10" s="124">
        <v>160</v>
      </c>
      <c r="L10" s="124">
        <v>163.26</v>
      </c>
      <c r="M10" s="124">
        <v>166.74</v>
      </c>
      <c r="N10" s="124">
        <v>170</v>
      </c>
      <c r="O10" s="124">
        <v>173.48</v>
      </c>
      <c r="P10" s="125">
        <v>176.96</v>
      </c>
      <c r="X10">
        <v>92.61</v>
      </c>
      <c r="Y10">
        <v>94.35</v>
      </c>
      <c r="Z10">
        <v>96.3</v>
      </c>
      <c r="AA10">
        <v>98.26</v>
      </c>
      <c r="AB10">
        <v>100.43</v>
      </c>
      <c r="AC10">
        <v>102.39</v>
      </c>
      <c r="AD10">
        <v>104.57</v>
      </c>
      <c r="AE10">
        <v>106.96</v>
      </c>
      <c r="AF10">
        <v>109.35</v>
      </c>
      <c r="AG10">
        <v>111.74</v>
      </c>
      <c r="AH10">
        <v>114.13</v>
      </c>
      <c r="AI10">
        <v>116.74</v>
      </c>
      <c r="AJ10">
        <v>119.35</v>
      </c>
      <c r="AK10">
        <v>121.96</v>
      </c>
      <c r="AL10">
        <v>124.57</v>
      </c>
      <c r="AM10">
        <v>127.39</v>
      </c>
    </row>
    <row r="11" spans="1:39" x14ac:dyDescent="0.25">
      <c r="A11" s="124">
        <v>180.43</v>
      </c>
      <c r="B11" s="124">
        <v>183.91</v>
      </c>
      <c r="C11" s="124">
        <v>187.17</v>
      </c>
      <c r="D11" s="124">
        <v>190.65</v>
      </c>
      <c r="E11" s="124">
        <v>193.91</v>
      </c>
      <c r="F11" s="124">
        <v>197.17</v>
      </c>
      <c r="G11" s="124">
        <v>200.43</v>
      </c>
      <c r="H11" s="124">
        <v>203.7</v>
      </c>
      <c r="I11" s="124">
        <v>206.96</v>
      </c>
      <c r="J11" s="124">
        <v>210.43</v>
      </c>
      <c r="K11" s="124">
        <v>213.7</v>
      </c>
      <c r="L11" s="124">
        <v>217.39</v>
      </c>
      <c r="M11" s="124">
        <v>220.87</v>
      </c>
      <c r="N11" s="124">
        <v>224.78</v>
      </c>
      <c r="O11" s="124">
        <v>228.48</v>
      </c>
      <c r="P11" s="125">
        <v>232.39</v>
      </c>
      <c r="X11">
        <v>130</v>
      </c>
      <c r="Y11">
        <v>132.83000000000001</v>
      </c>
      <c r="Z11">
        <v>135.65</v>
      </c>
      <c r="AA11">
        <v>138.47999999999999</v>
      </c>
      <c r="AB11">
        <v>141.30000000000001</v>
      </c>
      <c r="AC11">
        <v>144.35</v>
      </c>
      <c r="AD11">
        <v>147.38999999999999</v>
      </c>
      <c r="AE11">
        <v>150.43</v>
      </c>
      <c r="AF11">
        <v>153.47999999999999</v>
      </c>
      <c r="AG11">
        <v>156.74</v>
      </c>
      <c r="AH11">
        <v>160</v>
      </c>
      <c r="AI11">
        <v>163.26</v>
      </c>
      <c r="AJ11">
        <v>166.74</v>
      </c>
      <c r="AK11">
        <v>170</v>
      </c>
      <c r="AL11">
        <v>173.48</v>
      </c>
      <c r="AM11">
        <v>176.96</v>
      </c>
    </row>
    <row r="12" spans="1:39" x14ac:dyDescent="0.25">
      <c r="A12" s="124">
        <v>236.09</v>
      </c>
      <c r="B12" s="124">
        <v>239.78</v>
      </c>
      <c r="C12" s="124">
        <v>243.48</v>
      </c>
      <c r="D12" s="124">
        <v>247.17</v>
      </c>
      <c r="E12" s="124">
        <v>251.09</v>
      </c>
      <c r="F12" s="124">
        <v>255</v>
      </c>
      <c r="G12" s="124">
        <v>259.13</v>
      </c>
      <c r="H12" s="124">
        <v>263.04000000000002</v>
      </c>
      <c r="I12" s="124">
        <v>266.95999999999998</v>
      </c>
      <c r="J12" s="124">
        <v>270.64999999999998</v>
      </c>
      <c r="K12" s="124">
        <v>274.57</v>
      </c>
      <c r="L12" s="124">
        <v>278.48</v>
      </c>
      <c r="M12" s="124">
        <v>282.61</v>
      </c>
      <c r="N12" s="124">
        <v>286.74</v>
      </c>
      <c r="O12" s="124">
        <v>291.08999999999997</v>
      </c>
      <c r="P12" s="125">
        <v>295.22000000000003</v>
      </c>
      <c r="X12">
        <v>180.43</v>
      </c>
      <c r="Y12">
        <v>183.91</v>
      </c>
      <c r="Z12">
        <v>187.17</v>
      </c>
      <c r="AA12">
        <v>190.65</v>
      </c>
      <c r="AB12">
        <v>193.91</v>
      </c>
      <c r="AC12">
        <v>197.17</v>
      </c>
      <c r="AD12">
        <v>200.43</v>
      </c>
      <c r="AE12">
        <v>203.7</v>
      </c>
      <c r="AF12">
        <v>206.96</v>
      </c>
      <c r="AG12">
        <v>210.43</v>
      </c>
      <c r="AH12">
        <v>213.7</v>
      </c>
      <c r="AI12">
        <v>217.39</v>
      </c>
      <c r="AJ12">
        <v>220.87</v>
      </c>
      <c r="AK12">
        <v>224.78</v>
      </c>
      <c r="AL12">
        <v>228.48</v>
      </c>
      <c r="AM12">
        <v>232.39</v>
      </c>
    </row>
    <row r="13" spans="1:39" x14ac:dyDescent="0.25">
      <c r="A13" s="124">
        <v>298.91000000000003</v>
      </c>
      <c r="B13" s="124">
        <v>303.26</v>
      </c>
      <c r="C13" s="124">
        <v>307.39</v>
      </c>
      <c r="D13" s="124">
        <v>311.74</v>
      </c>
      <c r="E13" s="124">
        <v>316.08999999999997</v>
      </c>
      <c r="F13" s="124">
        <v>320.43</v>
      </c>
      <c r="G13" s="124">
        <v>324.77999999999997</v>
      </c>
      <c r="H13" s="124">
        <v>329.35</v>
      </c>
      <c r="I13" s="124">
        <v>333.26</v>
      </c>
      <c r="J13" s="124">
        <v>338.04</v>
      </c>
      <c r="K13" s="124">
        <v>342.17</v>
      </c>
      <c r="L13" s="124">
        <v>346.3</v>
      </c>
      <c r="M13" s="124">
        <v>350.65</v>
      </c>
      <c r="N13" s="124">
        <v>355</v>
      </c>
      <c r="O13" s="124">
        <v>359.78</v>
      </c>
      <c r="P13" s="125">
        <v>364.57</v>
      </c>
      <c r="X13">
        <v>236.09</v>
      </c>
      <c r="Y13">
        <v>239.78</v>
      </c>
      <c r="Z13">
        <v>243.48</v>
      </c>
      <c r="AA13">
        <v>247.17</v>
      </c>
      <c r="AB13">
        <v>251.09</v>
      </c>
      <c r="AC13">
        <v>255</v>
      </c>
      <c r="AD13">
        <v>259.13</v>
      </c>
      <c r="AE13">
        <v>263.04000000000002</v>
      </c>
      <c r="AF13">
        <v>266.95999999999998</v>
      </c>
      <c r="AG13">
        <v>270.64999999999998</v>
      </c>
      <c r="AH13">
        <v>274.57</v>
      </c>
      <c r="AI13">
        <v>278.48</v>
      </c>
      <c r="AJ13">
        <v>282.61</v>
      </c>
      <c r="AK13">
        <v>286.74</v>
      </c>
      <c r="AL13">
        <v>291.08999999999997</v>
      </c>
      <c r="AM13">
        <v>295.22000000000003</v>
      </c>
    </row>
    <row r="14" spans="1:39" x14ac:dyDescent="0.25">
      <c r="A14" s="124">
        <v>368.7</v>
      </c>
      <c r="B14" s="124">
        <v>373.26</v>
      </c>
      <c r="C14" s="124">
        <v>377.83</v>
      </c>
      <c r="D14" s="124">
        <v>382.17</v>
      </c>
      <c r="E14" s="124">
        <v>386.96</v>
      </c>
      <c r="F14" s="124">
        <v>391.52</v>
      </c>
      <c r="G14" s="124">
        <v>396.3</v>
      </c>
      <c r="H14" s="124">
        <v>401.09</v>
      </c>
      <c r="I14" s="124">
        <v>405.87</v>
      </c>
      <c r="J14" s="124">
        <v>411.3</v>
      </c>
      <c r="K14" s="124">
        <v>416.3</v>
      </c>
      <c r="L14" s="124">
        <v>421.52</v>
      </c>
      <c r="M14" s="124">
        <v>426.74</v>
      </c>
      <c r="N14" s="124">
        <v>431.52</v>
      </c>
      <c r="O14" s="124">
        <v>436.96</v>
      </c>
      <c r="P14" s="125">
        <v>442.17</v>
      </c>
      <c r="X14">
        <v>298.91000000000003</v>
      </c>
      <c r="Y14">
        <v>303.26</v>
      </c>
      <c r="Z14">
        <v>307.39</v>
      </c>
      <c r="AA14">
        <v>311.74</v>
      </c>
      <c r="AB14">
        <v>316.08999999999997</v>
      </c>
      <c r="AC14">
        <v>320.43</v>
      </c>
      <c r="AD14">
        <v>324.77999999999997</v>
      </c>
      <c r="AE14">
        <v>329.35</v>
      </c>
      <c r="AF14">
        <v>333.26</v>
      </c>
      <c r="AG14">
        <v>338.04</v>
      </c>
      <c r="AH14">
        <v>342.17</v>
      </c>
      <c r="AI14">
        <v>346.3</v>
      </c>
      <c r="AJ14">
        <v>350.65</v>
      </c>
      <c r="AK14">
        <v>355</v>
      </c>
      <c r="AL14">
        <v>359.78</v>
      </c>
      <c r="AM14">
        <v>364.57</v>
      </c>
    </row>
    <row r="15" spans="1:39" x14ac:dyDescent="0.25">
      <c r="A15" s="124">
        <v>448.26</v>
      </c>
      <c r="B15" s="124">
        <v>454.35</v>
      </c>
      <c r="C15" s="124">
        <v>459.57</v>
      </c>
      <c r="D15" s="124">
        <v>464.57</v>
      </c>
      <c r="E15" s="124">
        <v>470</v>
      </c>
      <c r="F15" s="124">
        <v>475</v>
      </c>
      <c r="G15" s="124">
        <v>480.43</v>
      </c>
      <c r="H15" s="124">
        <v>485.65</v>
      </c>
      <c r="I15" s="124">
        <v>492.61</v>
      </c>
      <c r="J15" s="124">
        <v>498.04</v>
      </c>
      <c r="K15" s="124">
        <v>503.48</v>
      </c>
      <c r="L15" s="124">
        <v>508.91</v>
      </c>
      <c r="M15" s="124">
        <v>514.35</v>
      </c>
      <c r="N15" s="124">
        <v>520</v>
      </c>
      <c r="O15" s="124">
        <v>525.87</v>
      </c>
      <c r="P15" s="125">
        <v>531.52</v>
      </c>
      <c r="X15">
        <v>368.7</v>
      </c>
      <c r="Y15">
        <v>373.26</v>
      </c>
      <c r="Z15">
        <v>377.83</v>
      </c>
      <c r="AA15">
        <v>382.17</v>
      </c>
      <c r="AB15">
        <v>386.96</v>
      </c>
      <c r="AC15">
        <v>391.52</v>
      </c>
      <c r="AD15">
        <v>396.3</v>
      </c>
      <c r="AE15">
        <v>401.09</v>
      </c>
      <c r="AF15">
        <v>405.87</v>
      </c>
      <c r="AG15">
        <v>411.3</v>
      </c>
      <c r="AH15">
        <v>416.3</v>
      </c>
      <c r="AI15">
        <v>421.52</v>
      </c>
      <c r="AJ15">
        <v>426.74</v>
      </c>
      <c r="AK15">
        <v>431.52</v>
      </c>
      <c r="AL15">
        <v>436.96</v>
      </c>
      <c r="AM15">
        <v>442.17</v>
      </c>
    </row>
    <row r="16" spans="1:39" x14ac:dyDescent="0.25">
      <c r="A16" s="124">
        <v>537.39</v>
      </c>
      <c r="B16" s="124">
        <v>543.48</v>
      </c>
      <c r="C16" s="124">
        <v>549.35</v>
      </c>
      <c r="D16" s="124">
        <v>555.22</v>
      </c>
      <c r="E16" s="124">
        <v>561.09</v>
      </c>
      <c r="F16" s="124">
        <v>566.74</v>
      </c>
      <c r="G16" s="124">
        <v>572.61</v>
      </c>
      <c r="H16" s="124">
        <v>578.26</v>
      </c>
      <c r="I16" s="124">
        <v>583.70000000000005</v>
      </c>
      <c r="J16" s="124">
        <v>589.35</v>
      </c>
      <c r="K16" s="124">
        <v>595.22</v>
      </c>
      <c r="L16" s="124">
        <v>601.09</v>
      </c>
      <c r="M16" s="124">
        <v>606.74</v>
      </c>
      <c r="N16" s="124">
        <v>612.61</v>
      </c>
      <c r="O16" s="124">
        <v>618.48</v>
      </c>
      <c r="P16" s="125">
        <v>624.35</v>
      </c>
      <c r="X16">
        <v>448.26</v>
      </c>
      <c r="Y16">
        <v>454.35</v>
      </c>
      <c r="Z16">
        <v>459.57</v>
      </c>
      <c r="AA16">
        <v>464.57</v>
      </c>
      <c r="AB16">
        <v>470</v>
      </c>
      <c r="AC16">
        <v>475</v>
      </c>
      <c r="AD16">
        <v>480.43</v>
      </c>
      <c r="AE16">
        <v>485.65</v>
      </c>
      <c r="AF16">
        <v>492.61</v>
      </c>
      <c r="AG16">
        <v>498.04</v>
      </c>
      <c r="AH16">
        <v>503.48</v>
      </c>
      <c r="AI16">
        <v>508.91</v>
      </c>
      <c r="AJ16">
        <v>514.35</v>
      </c>
      <c r="AK16">
        <v>520</v>
      </c>
      <c r="AL16">
        <v>525.87</v>
      </c>
      <c r="AM16">
        <v>531.52</v>
      </c>
    </row>
    <row r="17" spans="1:39" x14ac:dyDescent="0.25">
      <c r="A17" s="124">
        <v>630</v>
      </c>
      <c r="B17" s="124">
        <v>636.09</v>
      </c>
      <c r="C17" s="124">
        <v>642.39</v>
      </c>
      <c r="D17" s="124">
        <v>648.70000000000005</v>
      </c>
      <c r="E17" s="124">
        <v>655</v>
      </c>
      <c r="F17" s="124">
        <v>661.3</v>
      </c>
      <c r="G17" s="124">
        <v>667.61</v>
      </c>
      <c r="H17" s="124">
        <v>673.91</v>
      </c>
      <c r="I17" s="124">
        <v>679.57</v>
      </c>
      <c r="J17" s="124">
        <v>685.87</v>
      </c>
      <c r="K17" s="124">
        <v>691.96</v>
      </c>
      <c r="L17" s="124">
        <v>698.26</v>
      </c>
      <c r="M17" s="124">
        <v>704.35</v>
      </c>
      <c r="N17" s="124">
        <v>710.43</v>
      </c>
      <c r="O17" s="124">
        <v>716.52</v>
      </c>
      <c r="P17" s="125">
        <v>722.61</v>
      </c>
      <c r="X17">
        <v>537.39</v>
      </c>
      <c r="Y17">
        <v>543.48</v>
      </c>
      <c r="Z17">
        <v>549.35</v>
      </c>
      <c r="AA17">
        <v>555.22</v>
      </c>
      <c r="AB17">
        <v>561.09</v>
      </c>
      <c r="AC17">
        <v>566.74</v>
      </c>
      <c r="AD17">
        <v>572.61</v>
      </c>
      <c r="AE17">
        <v>578.26</v>
      </c>
      <c r="AF17">
        <v>583.70000000000005</v>
      </c>
      <c r="AG17">
        <v>589.35</v>
      </c>
      <c r="AH17">
        <v>595.22</v>
      </c>
      <c r="AI17">
        <v>601.09</v>
      </c>
      <c r="AJ17">
        <v>606.74</v>
      </c>
      <c r="AK17">
        <v>612.61</v>
      </c>
      <c r="AL17">
        <v>618.48</v>
      </c>
      <c r="AM17">
        <v>624.35</v>
      </c>
    </row>
    <row r="18" spans="1:39" ht="15.75" thickBot="1" x14ac:dyDescent="0.3">
      <c r="A18" s="126">
        <v>728.48</v>
      </c>
      <c r="B18" s="126">
        <v>734.57</v>
      </c>
      <c r="C18" s="126">
        <v>740.65</v>
      </c>
      <c r="D18" s="126">
        <v>746.74</v>
      </c>
      <c r="E18" s="126">
        <v>752.83</v>
      </c>
      <c r="F18" s="126">
        <v>758.91</v>
      </c>
      <c r="G18" s="126">
        <v>765</v>
      </c>
      <c r="H18" s="126">
        <v>771.09</v>
      </c>
      <c r="I18" s="126">
        <v>777.17</v>
      </c>
      <c r="J18" s="126">
        <v>783.26</v>
      </c>
      <c r="K18" s="126">
        <v>789.57</v>
      </c>
      <c r="L18" s="126">
        <v>795.87</v>
      </c>
      <c r="M18" s="126">
        <v>802.17</v>
      </c>
      <c r="N18" s="126">
        <v>808.48</v>
      </c>
      <c r="O18" s="126">
        <v>814.78</v>
      </c>
      <c r="P18" s="127">
        <v>821.3</v>
      </c>
      <c r="S18" s="48"/>
      <c r="X18">
        <v>630</v>
      </c>
      <c r="Y18">
        <v>636.09</v>
      </c>
      <c r="Z18">
        <v>642.39</v>
      </c>
      <c r="AA18">
        <v>648.70000000000005</v>
      </c>
      <c r="AB18">
        <v>655</v>
      </c>
      <c r="AC18">
        <v>661.3</v>
      </c>
      <c r="AD18">
        <v>667.61</v>
      </c>
      <c r="AE18">
        <v>673.91</v>
      </c>
      <c r="AF18">
        <v>679.57</v>
      </c>
      <c r="AG18">
        <v>685.87</v>
      </c>
      <c r="AH18">
        <v>691.96</v>
      </c>
      <c r="AI18">
        <v>698.26</v>
      </c>
      <c r="AJ18">
        <v>704.35</v>
      </c>
      <c r="AK18">
        <v>710.43</v>
      </c>
      <c r="AL18">
        <v>716.52</v>
      </c>
      <c r="AM18">
        <v>722.61</v>
      </c>
    </row>
    <row r="19" spans="1:39" ht="16.5" thickTop="1" thickBot="1" x14ac:dyDescent="0.3">
      <c r="X19">
        <v>728.48</v>
      </c>
      <c r="Y19">
        <v>734.57</v>
      </c>
      <c r="Z19">
        <v>740.65</v>
      </c>
      <c r="AA19">
        <v>746.74</v>
      </c>
      <c r="AB19">
        <v>752.83</v>
      </c>
      <c r="AC19">
        <v>758.91</v>
      </c>
      <c r="AD19">
        <v>765</v>
      </c>
      <c r="AE19">
        <v>771.09</v>
      </c>
      <c r="AF19">
        <v>777.17</v>
      </c>
      <c r="AG19">
        <v>783.26</v>
      </c>
      <c r="AH19">
        <v>789.57</v>
      </c>
      <c r="AI19">
        <v>795.87</v>
      </c>
      <c r="AJ19">
        <v>802.17</v>
      </c>
      <c r="AK19">
        <v>808.48</v>
      </c>
      <c r="AL19">
        <v>814.78</v>
      </c>
      <c r="AM19">
        <v>821.3</v>
      </c>
    </row>
    <row r="20" spans="1:39" x14ac:dyDescent="0.25">
      <c r="A20" s="70" t="s">
        <v>0</v>
      </c>
      <c r="B20" s="71" t="s">
        <v>1</v>
      </c>
      <c r="D20" s="61"/>
      <c r="E20" s="61"/>
    </row>
    <row r="21" spans="1:39" x14ac:dyDescent="0.25">
      <c r="A21" s="128">
        <v>0</v>
      </c>
      <c r="B21" s="129">
        <f t="shared" ref="B21:B84" ca="1" si="0">OFFSET($A$3,TRUNC((ROW()-ROW($B$21))/COLUMNS(Matrix)),MOD(ROW()-ROW($B$21),COLUMNS(Matrix)),1,1)</f>
        <v>0</v>
      </c>
      <c r="F21" s="85"/>
      <c r="G21" s="89"/>
    </row>
    <row r="22" spans="1:39" x14ac:dyDescent="0.25">
      <c r="A22" s="128">
        <v>0.02</v>
      </c>
      <c r="B22" s="129">
        <f t="shared" ca="1" si="0"/>
        <v>0</v>
      </c>
      <c r="F22" s="85"/>
      <c r="G22" s="89"/>
    </row>
    <row r="23" spans="1:39" x14ac:dyDescent="0.25">
      <c r="A23" s="128">
        <v>0.04</v>
      </c>
      <c r="B23" s="129">
        <f t="shared" ca="1" si="0"/>
        <v>0</v>
      </c>
      <c r="F23" s="85"/>
      <c r="G23" s="89"/>
    </row>
    <row r="24" spans="1:39" x14ac:dyDescent="0.25">
      <c r="A24" s="128">
        <v>0.06</v>
      </c>
      <c r="B24" s="129">
        <f t="shared" ca="1" si="0"/>
        <v>0</v>
      </c>
      <c r="F24" s="85"/>
      <c r="G24" s="89"/>
    </row>
    <row r="25" spans="1:39" x14ac:dyDescent="0.25">
      <c r="A25" s="128">
        <v>0.08</v>
      </c>
      <c r="B25" s="129">
        <f t="shared" ca="1" si="0"/>
        <v>0</v>
      </c>
      <c r="F25" s="85"/>
      <c r="G25" s="89"/>
    </row>
    <row r="26" spans="1:39" x14ac:dyDescent="0.25">
      <c r="A26" s="128">
        <v>0.1</v>
      </c>
      <c r="B26" s="129">
        <f t="shared" ca="1" si="0"/>
        <v>0</v>
      </c>
      <c r="F26" s="85"/>
      <c r="G26" s="89"/>
    </row>
    <row r="27" spans="1:39" x14ac:dyDescent="0.25">
      <c r="A27" s="128">
        <v>0.12</v>
      </c>
      <c r="B27" s="129">
        <f t="shared" ca="1" si="0"/>
        <v>0.22</v>
      </c>
      <c r="F27" s="85"/>
      <c r="G27" s="89"/>
    </row>
    <row r="28" spans="1:39" ht="15.75" thickBot="1" x14ac:dyDescent="0.3">
      <c r="A28" s="128">
        <v>0.14000000000000001</v>
      </c>
      <c r="B28" s="129">
        <f t="shared" ca="1" si="0"/>
        <v>0.43</v>
      </c>
      <c r="F28" s="85"/>
      <c r="G28" s="143" t="s">
        <v>44</v>
      </c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39" ht="17.25" thickBot="1" x14ac:dyDescent="0.3">
      <c r="A29" s="128">
        <v>0.16</v>
      </c>
      <c r="B29" s="129">
        <f t="shared" ca="1" si="0"/>
        <v>0.65</v>
      </c>
      <c r="F29" s="85"/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0</v>
      </c>
      <c r="M29" s="138">
        <v>0</v>
      </c>
      <c r="N29" s="138">
        <v>0</v>
      </c>
      <c r="O29" s="138">
        <v>0</v>
      </c>
      <c r="P29" s="138">
        <v>0</v>
      </c>
      <c r="Q29" s="138">
        <v>0</v>
      </c>
      <c r="R29" s="138">
        <v>0</v>
      </c>
      <c r="S29" s="138">
        <v>0</v>
      </c>
      <c r="T29" s="138">
        <v>0</v>
      </c>
      <c r="U29" s="138">
        <v>0</v>
      </c>
      <c r="V29" s="138">
        <v>0</v>
      </c>
    </row>
    <row r="30" spans="1:39" ht="17.25" thickBot="1" x14ac:dyDescent="0.3">
      <c r="A30" s="128">
        <v>0.18</v>
      </c>
      <c r="B30" s="129">
        <f t="shared" ca="1" si="0"/>
        <v>1.0900000000000001</v>
      </c>
      <c r="F30" s="85"/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0</v>
      </c>
      <c r="M30" s="138">
        <v>0</v>
      </c>
      <c r="N30" s="138">
        <v>0</v>
      </c>
      <c r="O30" s="138">
        <v>0</v>
      </c>
      <c r="P30" s="138">
        <v>0</v>
      </c>
      <c r="Q30" s="138">
        <v>0</v>
      </c>
      <c r="R30" s="138">
        <v>0</v>
      </c>
      <c r="S30" s="138">
        <v>0</v>
      </c>
      <c r="T30" s="138">
        <v>0</v>
      </c>
      <c r="U30" s="138">
        <v>0</v>
      </c>
      <c r="V30" s="138">
        <v>0</v>
      </c>
    </row>
    <row r="31" spans="1:39" ht="17.25" thickBot="1" x14ac:dyDescent="0.3">
      <c r="A31" s="128">
        <v>0.2</v>
      </c>
      <c r="B31" s="129">
        <f t="shared" ca="1" si="0"/>
        <v>1.3</v>
      </c>
      <c r="F31" s="85"/>
      <c r="G31" s="138">
        <v>0</v>
      </c>
      <c r="H31" s="138">
        <v>0</v>
      </c>
      <c r="I31" s="138">
        <v>0</v>
      </c>
      <c r="J31" s="138">
        <v>0</v>
      </c>
      <c r="K31" s="138">
        <v>0</v>
      </c>
      <c r="L31" s="138">
        <v>0</v>
      </c>
      <c r="M31" s="138">
        <v>0</v>
      </c>
      <c r="N31" s="138">
        <v>0</v>
      </c>
      <c r="O31" s="138">
        <v>0</v>
      </c>
      <c r="P31" s="138">
        <v>0</v>
      </c>
      <c r="Q31" s="138">
        <v>0</v>
      </c>
      <c r="R31" s="138">
        <v>0</v>
      </c>
      <c r="S31" s="138">
        <v>0</v>
      </c>
      <c r="T31" s="138">
        <v>0</v>
      </c>
      <c r="U31" s="138">
        <v>0</v>
      </c>
      <c r="V31" s="138">
        <v>0</v>
      </c>
    </row>
    <row r="32" spans="1:39" ht="17.25" thickBot="1" x14ac:dyDescent="0.3">
      <c r="A32" s="128">
        <v>0.21</v>
      </c>
      <c r="B32" s="129">
        <f t="shared" ca="1" si="0"/>
        <v>1.52</v>
      </c>
      <c r="F32" s="85"/>
      <c r="G32" s="138">
        <v>0</v>
      </c>
      <c r="H32" s="138">
        <v>0</v>
      </c>
      <c r="I32" s="138">
        <v>0</v>
      </c>
      <c r="J32" s="138">
        <v>0</v>
      </c>
      <c r="K32" s="138">
        <v>1.56</v>
      </c>
      <c r="L32" s="138">
        <v>3.13</v>
      </c>
      <c r="M32" s="138">
        <v>4.75</v>
      </c>
      <c r="N32" s="138">
        <v>6.22</v>
      </c>
      <c r="O32" s="138">
        <v>7.41</v>
      </c>
      <c r="P32" s="138">
        <v>8.44</v>
      </c>
      <c r="Q32" s="138">
        <v>9.5</v>
      </c>
      <c r="R32" s="138">
        <v>10.59</v>
      </c>
      <c r="S32" s="138">
        <v>11.59</v>
      </c>
      <c r="T32" s="138">
        <v>12.69</v>
      </c>
      <c r="U32" s="138">
        <v>13.75</v>
      </c>
      <c r="V32" s="138">
        <v>14.84</v>
      </c>
    </row>
    <row r="33" spans="1:22" ht="17.25" thickBot="1" x14ac:dyDescent="0.3">
      <c r="A33" s="128">
        <v>0.23</v>
      </c>
      <c r="B33" s="129">
        <f t="shared" ca="1" si="0"/>
        <v>1.96</v>
      </c>
      <c r="F33" s="85"/>
      <c r="G33" s="138">
        <v>15.97</v>
      </c>
      <c r="H33" s="138">
        <v>17.059999999999999</v>
      </c>
      <c r="I33" s="138">
        <v>18.190000000000001</v>
      </c>
      <c r="J33" s="138">
        <v>19.34</v>
      </c>
      <c r="K33" s="138">
        <v>20.5</v>
      </c>
      <c r="L33" s="138">
        <v>21.72</v>
      </c>
      <c r="M33" s="138">
        <v>22.97</v>
      </c>
      <c r="N33" s="138">
        <v>24.13</v>
      </c>
      <c r="O33" s="138">
        <v>25.34</v>
      </c>
      <c r="P33" s="138">
        <v>26.56</v>
      </c>
      <c r="Q33" s="138">
        <v>27.84</v>
      </c>
      <c r="R33" s="138">
        <v>29.19</v>
      </c>
      <c r="S33" s="138">
        <v>30.5</v>
      </c>
      <c r="T33" s="138">
        <v>31.94</v>
      </c>
      <c r="U33" s="138">
        <v>33.28</v>
      </c>
      <c r="V33" s="138">
        <v>34.72</v>
      </c>
    </row>
    <row r="34" spans="1:22" ht="17.25" thickBot="1" x14ac:dyDescent="0.3">
      <c r="A34" s="128">
        <v>0.25</v>
      </c>
      <c r="B34" s="129">
        <f t="shared" ca="1" si="0"/>
        <v>2.17</v>
      </c>
      <c r="F34" s="85"/>
      <c r="G34" s="138">
        <v>36.25</v>
      </c>
      <c r="H34" s="138">
        <v>37.72</v>
      </c>
      <c r="I34" s="138">
        <v>39.25</v>
      </c>
      <c r="J34" s="138">
        <v>40.78</v>
      </c>
      <c r="K34" s="138">
        <v>42.41</v>
      </c>
      <c r="L34" s="138">
        <v>44.06</v>
      </c>
      <c r="M34" s="138">
        <v>45.66</v>
      </c>
      <c r="N34" s="138">
        <v>47.25</v>
      </c>
      <c r="O34" s="138">
        <v>48.81</v>
      </c>
      <c r="P34" s="138">
        <v>50.44</v>
      </c>
      <c r="Q34" s="138">
        <v>52.16</v>
      </c>
      <c r="R34" s="138">
        <v>53.81</v>
      </c>
      <c r="S34" s="138">
        <v>55.66</v>
      </c>
      <c r="T34" s="138">
        <v>57.5</v>
      </c>
      <c r="U34" s="138">
        <v>59.34</v>
      </c>
      <c r="V34" s="138">
        <v>61.38</v>
      </c>
    </row>
    <row r="35" spans="1:22" ht="17.25" thickBot="1" x14ac:dyDescent="0.3">
      <c r="A35" s="128">
        <v>0.27</v>
      </c>
      <c r="B35" s="129">
        <f t="shared" ca="1" si="0"/>
        <v>2.61</v>
      </c>
      <c r="F35" s="85"/>
      <c r="G35" s="138">
        <v>63.22</v>
      </c>
      <c r="H35" s="138">
        <v>65.34</v>
      </c>
      <c r="I35" s="138">
        <v>67.41</v>
      </c>
      <c r="J35" s="138">
        <v>69.53</v>
      </c>
      <c r="K35" s="138">
        <v>71.69</v>
      </c>
      <c r="L35" s="138">
        <v>73.81</v>
      </c>
      <c r="M35" s="138">
        <v>76.16</v>
      </c>
      <c r="N35" s="138">
        <v>78.59</v>
      </c>
      <c r="O35" s="138">
        <v>80.94</v>
      </c>
      <c r="P35" s="138">
        <v>83.41</v>
      </c>
      <c r="Q35" s="138">
        <v>85.81</v>
      </c>
      <c r="R35" s="138">
        <v>88.47</v>
      </c>
      <c r="S35" s="138">
        <v>91.13</v>
      </c>
      <c r="T35" s="138">
        <v>93.66</v>
      </c>
      <c r="U35" s="138">
        <v>96.34</v>
      </c>
      <c r="V35" s="138">
        <v>98.97</v>
      </c>
    </row>
    <row r="36" spans="1:22" ht="17.25" thickBot="1" x14ac:dyDescent="0.3">
      <c r="A36" s="128">
        <v>0.28999999999999998</v>
      </c>
      <c r="B36" s="129">
        <f t="shared" ca="1" si="0"/>
        <v>2.83</v>
      </c>
      <c r="F36" s="85"/>
      <c r="G36" s="138">
        <v>101.81</v>
      </c>
      <c r="H36" s="138">
        <v>104.69</v>
      </c>
      <c r="I36" s="138">
        <v>107.41</v>
      </c>
      <c r="J36" s="138">
        <v>110.25</v>
      </c>
      <c r="K36" s="138">
        <v>113.22</v>
      </c>
      <c r="L36" s="138">
        <v>116.16</v>
      </c>
      <c r="M36" s="138">
        <v>119.13</v>
      </c>
      <c r="N36" s="138">
        <v>122.03</v>
      </c>
      <c r="O36" s="138">
        <v>125.19</v>
      </c>
      <c r="P36" s="138">
        <v>128.28</v>
      </c>
      <c r="Q36" s="138">
        <v>131.31</v>
      </c>
      <c r="R36" s="138">
        <v>134.56</v>
      </c>
      <c r="S36" s="138">
        <v>137.69</v>
      </c>
      <c r="T36" s="138">
        <v>140.97</v>
      </c>
      <c r="U36" s="138">
        <v>144.53</v>
      </c>
      <c r="V36" s="138">
        <v>147.94</v>
      </c>
    </row>
    <row r="37" spans="1:22" ht="17.25" thickBot="1" x14ac:dyDescent="0.3">
      <c r="A37" s="128">
        <v>0.31</v>
      </c>
      <c r="B37" s="129">
        <f t="shared" ca="1" si="0"/>
        <v>3.26</v>
      </c>
      <c r="F37" s="85"/>
      <c r="G37" s="138">
        <v>151.72</v>
      </c>
      <c r="H37" s="138">
        <v>155.31</v>
      </c>
      <c r="I37" s="138">
        <v>159.22</v>
      </c>
      <c r="J37" s="138">
        <v>163.22</v>
      </c>
      <c r="K37" s="138">
        <v>167</v>
      </c>
      <c r="L37" s="138">
        <v>171.19</v>
      </c>
      <c r="M37" s="138">
        <v>175.19</v>
      </c>
      <c r="N37" s="138">
        <v>179.59</v>
      </c>
      <c r="O37" s="138">
        <v>184</v>
      </c>
      <c r="P37" s="138">
        <v>188.28</v>
      </c>
      <c r="Q37" s="138">
        <v>192.78</v>
      </c>
      <c r="R37" s="138">
        <v>197.28</v>
      </c>
      <c r="S37" s="138">
        <v>202</v>
      </c>
      <c r="T37" s="138">
        <v>206.81</v>
      </c>
      <c r="U37" s="138">
        <v>211.47</v>
      </c>
      <c r="V37" s="138">
        <v>216.5</v>
      </c>
    </row>
    <row r="38" spans="1:22" ht="17.25" thickBot="1" x14ac:dyDescent="0.3">
      <c r="A38" s="128">
        <v>0.33</v>
      </c>
      <c r="B38" s="129">
        <f t="shared" ca="1" si="0"/>
        <v>3.48</v>
      </c>
      <c r="F38" s="85"/>
      <c r="G38" s="138">
        <v>221.63</v>
      </c>
      <c r="H38" s="138">
        <v>226.47</v>
      </c>
      <c r="I38" s="138">
        <v>231.72</v>
      </c>
      <c r="J38" s="138">
        <v>236.78</v>
      </c>
      <c r="K38" s="138">
        <v>242.13</v>
      </c>
      <c r="L38" s="138">
        <v>247.53</v>
      </c>
      <c r="M38" s="138">
        <v>252.91</v>
      </c>
      <c r="N38" s="138">
        <v>258.52999999999997</v>
      </c>
      <c r="O38" s="138">
        <v>264</v>
      </c>
      <c r="P38" s="138">
        <v>269.83999999999997</v>
      </c>
      <c r="Q38" s="138">
        <v>275.81</v>
      </c>
      <c r="R38" s="138">
        <v>281.66000000000003</v>
      </c>
      <c r="S38" s="138">
        <v>287.77999999999997</v>
      </c>
      <c r="T38" s="138">
        <v>293.75</v>
      </c>
      <c r="U38" s="138">
        <v>300.19</v>
      </c>
      <c r="V38" s="138">
        <v>306.69</v>
      </c>
    </row>
    <row r="39" spans="1:22" ht="17.25" thickBot="1" x14ac:dyDescent="0.3">
      <c r="A39" s="128">
        <v>0.35</v>
      </c>
      <c r="B39" s="129">
        <f t="shared" ca="1" si="0"/>
        <v>3.91</v>
      </c>
      <c r="F39" s="85"/>
      <c r="G39" s="138">
        <v>313</v>
      </c>
      <c r="H39" s="138">
        <v>319.69</v>
      </c>
      <c r="I39" s="138">
        <v>326.13</v>
      </c>
      <c r="J39" s="138">
        <v>333.06</v>
      </c>
      <c r="K39" s="138">
        <v>340.06</v>
      </c>
      <c r="L39" s="138">
        <v>346.88</v>
      </c>
      <c r="M39" s="138">
        <v>354.06</v>
      </c>
      <c r="N39" s="138">
        <v>361.56</v>
      </c>
      <c r="O39" s="138">
        <v>368.69</v>
      </c>
      <c r="P39" s="138">
        <v>376.28</v>
      </c>
      <c r="Q39" s="138">
        <v>383.69</v>
      </c>
      <c r="R39" s="138">
        <v>391.56</v>
      </c>
      <c r="S39" s="138">
        <v>399.59</v>
      </c>
      <c r="T39" s="138">
        <v>407.31</v>
      </c>
      <c r="U39" s="138">
        <v>415.53</v>
      </c>
      <c r="V39" s="138">
        <v>423.53</v>
      </c>
    </row>
    <row r="40" spans="1:22" ht="17.25" thickBot="1" x14ac:dyDescent="0.3">
      <c r="A40" s="128">
        <v>0.37</v>
      </c>
      <c r="B40" s="129">
        <f t="shared" ca="1" si="0"/>
        <v>4.3499999999999996</v>
      </c>
      <c r="F40" s="85"/>
      <c r="G40" s="138">
        <v>432.06</v>
      </c>
      <c r="H40" s="138">
        <v>440.69</v>
      </c>
      <c r="I40" s="138">
        <v>449.19</v>
      </c>
      <c r="J40" s="138">
        <v>458.25</v>
      </c>
      <c r="K40" s="138">
        <v>467</v>
      </c>
      <c r="L40" s="138">
        <v>476.41</v>
      </c>
      <c r="M40" s="138">
        <v>485.94</v>
      </c>
      <c r="N40" s="138">
        <v>495.22</v>
      </c>
      <c r="O40" s="138">
        <v>505.09</v>
      </c>
      <c r="P40" s="138">
        <v>514.63</v>
      </c>
      <c r="Q40" s="138">
        <v>524.78</v>
      </c>
      <c r="R40" s="138">
        <v>535.19000000000005</v>
      </c>
      <c r="S40" s="138">
        <v>545.19000000000005</v>
      </c>
      <c r="T40" s="138">
        <v>555.91</v>
      </c>
      <c r="U40" s="138">
        <v>566.30999999999995</v>
      </c>
      <c r="V40" s="138">
        <v>577.41</v>
      </c>
    </row>
    <row r="41" spans="1:22" ht="17.25" thickBot="1" x14ac:dyDescent="0.3">
      <c r="A41" s="128">
        <v>0.39</v>
      </c>
      <c r="B41" s="129">
        <f t="shared" ca="1" si="0"/>
        <v>4.57</v>
      </c>
      <c r="F41" s="85"/>
      <c r="G41" s="138">
        <v>588.72</v>
      </c>
      <c r="H41" s="138">
        <v>599.63</v>
      </c>
      <c r="I41" s="138">
        <v>611.28</v>
      </c>
      <c r="J41" s="138">
        <v>623.16</v>
      </c>
      <c r="K41" s="138">
        <v>634.59</v>
      </c>
      <c r="L41" s="138">
        <v>646.84</v>
      </c>
      <c r="M41" s="138">
        <v>658.56</v>
      </c>
      <c r="N41" s="138">
        <v>671.09</v>
      </c>
      <c r="O41" s="138">
        <v>683.81</v>
      </c>
      <c r="P41" s="138">
        <v>696.06</v>
      </c>
      <c r="Q41" s="138">
        <v>709.13</v>
      </c>
      <c r="R41" s="138">
        <v>721.75</v>
      </c>
      <c r="S41" s="138">
        <v>735.47</v>
      </c>
      <c r="T41" s="138">
        <v>749.47</v>
      </c>
      <c r="U41" s="138">
        <v>762.94</v>
      </c>
      <c r="V41" s="138">
        <v>777.34</v>
      </c>
    </row>
    <row r="42" spans="1:22" ht="17.25" thickBot="1" x14ac:dyDescent="0.3">
      <c r="A42" s="128">
        <v>0.41</v>
      </c>
      <c r="B42" s="129">
        <f t="shared" ca="1" si="0"/>
        <v>5</v>
      </c>
      <c r="F42" s="85"/>
      <c r="G42" s="138">
        <v>791.38</v>
      </c>
      <c r="H42" s="138">
        <v>806.28</v>
      </c>
      <c r="I42" s="138">
        <v>821.41</v>
      </c>
      <c r="J42" s="138">
        <v>836</v>
      </c>
      <c r="K42" s="138">
        <v>851.59</v>
      </c>
      <c r="L42" s="138">
        <v>866.53</v>
      </c>
      <c r="M42" s="138">
        <v>882.5</v>
      </c>
      <c r="N42" s="138">
        <v>898.72</v>
      </c>
      <c r="O42" s="138">
        <v>914.28</v>
      </c>
      <c r="P42" s="138">
        <v>931</v>
      </c>
      <c r="Q42" s="138">
        <v>948.31</v>
      </c>
      <c r="R42" s="138">
        <v>964.94</v>
      </c>
      <c r="S42" s="138">
        <v>982.59</v>
      </c>
      <c r="T42" s="138">
        <v>999.69</v>
      </c>
      <c r="U42" s="138">
        <v>1017.97</v>
      </c>
      <c r="V42" s="138">
        <v>1036.5899999999999</v>
      </c>
    </row>
    <row r="43" spans="1:22" ht="17.25" thickBot="1" x14ac:dyDescent="0.3">
      <c r="A43" s="128">
        <v>0.43</v>
      </c>
      <c r="B43" s="129">
        <f t="shared" ca="1" si="0"/>
        <v>5.43</v>
      </c>
      <c r="F43" s="85"/>
      <c r="G43" s="138">
        <v>1054.53</v>
      </c>
      <c r="H43" s="138">
        <v>1073.6600000000001</v>
      </c>
      <c r="I43" s="138">
        <v>1092</v>
      </c>
      <c r="J43" s="138">
        <v>1111.6300000000001</v>
      </c>
      <c r="K43" s="138">
        <v>1131.8399999999999</v>
      </c>
      <c r="L43" s="138">
        <v>1151.3399999999999</v>
      </c>
      <c r="M43" s="138">
        <v>1172.22</v>
      </c>
      <c r="N43" s="138">
        <v>1192.31</v>
      </c>
      <c r="O43" s="138">
        <v>1213.8800000000001</v>
      </c>
      <c r="P43" s="138">
        <v>1235.78</v>
      </c>
      <c r="Q43" s="138">
        <v>1256.94</v>
      </c>
      <c r="R43" s="138">
        <v>1279.53</v>
      </c>
      <c r="S43" s="138">
        <v>1301.3800000000001</v>
      </c>
      <c r="T43" s="138">
        <v>1324.69</v>
      </c>
      <c r="U43" s="138">
        <v>1348.34</v>
      </c>
      <c r="V43" s="138">
        <v>1371.16</v>
      </c>
    </row>
    <row r="44" spans="1:22" ht="17.25" thickBot="1" x14ac:dyDescent="0.3">
      <c r="A44" s="128">
        <v>0.45</v>
      </c>
      <c r="B44" s="129">
        <f t="shared" ca="1" si="0"/>
        <v>5.87</v>
      </c>
      <c r="F44" s="85"/>
      <c r="G44" s="138">
        <v>1395.53</v>
      </c>
      <c r="H44" s="138">
        <v>1419.03</v>
      </c>
      <c r="I44" s="138">
        <v>1444.09</v>
      </c>
      <c r="J44" s="138">
        <v>1469.56</v>
      </c>
      <c r="K44" s="138">
        <v>1494.06</v>
      </c>
      <c r="L44" s="138">
        <v>1520.25</v>
      </c>
      <c r="M44" s="138">
        <v>1546.75</v>
      </c>
      <c r="N44" s="138">
        <v>1572.34</v>
      </c>
      <c r="O44" s="138">
        <v>1599.56</v>
      </c>
      <c r="P44" s="138">
        <v>1625.81</v>
      </c>
      <c r="Q44" s="138">
        <v>1653.66</v>
      </c>
      <c r="R44" s="138">
        <v>1682</v>
      </c>
      <c r="S44" s="138">
        <v>1709.25</v>
      </c>
      <c r="T44" s="138">
        <v>1738.22</v>
      </c>
      <c r="U44" s="138">
        <v>1766.13</v>
      </c>
      <c r="V44" s="138">
        <v>1795.81</v>
      </c>
    </row>
    <row r="45" spans="1:22" x14ac:dyDescent="0.25">
      <c r="A45" s="128">
        <v>0.47</v>
      </c>
      <c r="B45" s="129">
        <f t="shared" ca="1" si="0"/>
        <v>6.3</v>
      </c>
      <c r="F45" s="85"/>
      <c r="G45" s="89"/>
    </row>
    <row r="46" spans="1:22" x14ac:dyDescent="0.25">
      <c r="A46" s="128">
        <v>0.49</v>
      </c>
      <c r="B46" s="129">
        <f t="shared" ca="1" si="0"/>
        <v>6.74</v>
      </c>
      <c r="F46" s="85"/>
      <c r="G46" s="89"/>
    </row>
    <row r="47" spans="1:22" x14ac:dyDescent="0.25">
      <c r="A47" s="128">
        <v>0.51</v>
      </c>
      <c r="B47" s="129">
        <f t="shared" ca="1" si="0"/>
        <v>7.17</v>
      </c>
      <c r="F47" s="85"/>
      <c r="G47" s="89"/>
      <c r="S47" s="84"/>
    </row>
    <row r="48" spans="1:22" x14ac:dyDescent="0.25">
      <c r="A48" s="128">
        <v>0.53</v>
      </c>
      <c r="B48" s="129">
        <f t="shared" ca="1" si="0"/>
        <v>7.61</v>
      </c>
      <c r="F48" s="85"/>
      <c r="G48" s="89"/>
    </row>
    <row r="49" spans="1:20" x14ac:dyDescent="0.25">
      <c r="A49" s="128">
        <v>0.55000000000000004</v>
      </c>
      <c r="B49" s="129">
        <f t="shared" ca="1" si="0"/>
        <v>8.26</v>
      </c>
      <c r="F49" s="85"/>
      <c r="G49" s="89"/>
    </row>
    <row r="50" spans="1:20" x14ac:dyDescent="0.25">
      <c r="A50" s="128">
        <v>0.56999999999999995</v>
      </c>
      <c r="B50" s="129">
        <f t="shared" ca="1" si="0"/>
        <v>8.6999999999999993</v>
      </c>
      <c r="F50" s="85"/>
      <c r="G50" s="89"/>
      <c r="T50" s="102"/>
    </row>
    <row r="51" spans="1:20" x14ac:dyDescent="0.25">
      <c r="A51" s="128">
        <v>0.59</v>
      </c>
      <c r="B51" s="129">
        <f t="shared" ca="1" si="0"/>
        <v>9.1300000000000008</v>
      </c>
      <c r="F51" s="85"/>
      <c r="G51" s="89"/>
    </row>
    <row r="52" spans="1:20" x14ac:dyDescent="0.25">
      <c r="A52" s="128">
        <v>0.61</v>
      </c>
      <c r="B52" s="129">
        <f t="shared" ca="1" si="0"/>
        <v>9.7799999999999994</v>
      </c>
      <c r="F52" s="85"/>
      <c r="G52" s="89"/>
    </row>
    <row r="53" spans="1:20" x14ac:dyDescent="0.25">
      <c r="A53" s="128">
        <v>0.63</v>
      </c>
      <c r="B53" s="129">
        <f t="shared" ca="1" si="0"/>
        <v>10.220000000000001</v>
      </c>
      <c r="F53" s="85"/>
      <c r="G53" s="89"/>
    </row>
    <row r="54" spans="1:20" x14ac:dyDescent="0.25">
      <c r="A54" s="128">
        <v>0.64</v>
      </c>
      <c r="B54" s="129">
        <f t="shared" ca="1" si="0"/>
        <v>10.87</v>
      </c>
      <c r="F54" s="85"/>
      <c r="G54" s="89"/>
    </row>
    <row r="55" spans="1:20" x14ac:dyDescent="0.25">
      <c r="A55" s="128">
        <v>0.66</v>
      </c>
      <c r="B55" s="129">
        <f t="shared" ca="1" si="0"/>
        <v>11.52</v>
      </c>
      <c r="F55" s="85"/>
      <c r="G55" s="89"/>
    </row>
    <row r="56" spans="1:20" x14ac:dyDescent="0.25">
      <c r="A56" s="128">
        <v>0.68</v>
      </c>
      <c r="B56" s="129">
        <f t="shared" ca="1" si="0"/>
        <v>12.17</v>
      </c>
      <c r="F56" s="85"/>
      <c r="G56" s="89"/>
    </row>
    <row r="57" spans="1:20" x14ac:dyDescent="0.25">
      <c r="A57" s="128">
        <v>0.7</v>
      </c>
      <c r="B57" s="129">
        <f t="shared" ca="1" si="0"/>
        <v>12.83</v>
      </c>
      <c r="F57" s="85"/>
      <c r="G57" s="89"/>
    </row>
    <row r="58" spans="1:20" x14ac:dyDescent="0.25">
      <c r="A58" s="128">
        <v>0.72</v>
      </c>
      <c r="B58" s="129">
        <f t="shared" ca="1" si="0"/>
        <v>13.48</v>
      </c>
      <c r="F58" s="85"/>
      <c r="G58" s="89"/>
    </row>
    <row r="59" spans="1:20" x14ac:dyDescent="0.25">
      <c r="A59" s="128">
        <v>0.74</v>
      </c>
      <c r="B59" s="129">
        <f t="shared" ca="1" si="0"/>
        <v>14.13</v>
      </c>
      <c r="F59" s="85"/>
      <c r="G59" s="89"/>
    </row>
    <row r="60" spans="1:20" x14ac:dyDescent="0.25">
      <c r="A60" s="128">
        <v>0.76</v>
      </c>
      <c r="B60" s="129">
        <f t="shared" ca="1" si="0"/>
        <v>14.78</v>
      </c>
      <c r="F60" s="85"/>
      <c r="G60" s="89"/>
    </row>
    <row r="61" spans="1:20" x14ac:dyDescent="0.25">
      <c r="A61" s="128">
        <v>0.78</v>
      </c>
      <c r="B61" s="129">
        <f t="shared" ca="1" si="0"/>
        <v>15.65</v>
      </c>
      <c r="F61" s="85"/>
      <c r="G61" s="89"/>
    </row>
    <row r="62" spans="1:20" x14ac:dyDescent="0.25">
      <c r="A62" s="128">
        <v>0.8</v>
      </c>
      <c r="B62" s="129">
        <f t="shared" ca="1" si="0"/>
        <v>16.3</v>
      </c>
      <c r="F62" s="85"/>
      <c r="G62" s="89"/>
    </row>
    <row r="63" spans="1:20" x14ac:dyDescent="0.25">
      <c r="A63" s="128">
        <v>0.82</v>
      </c>
      <c r="B63" s="129">
        <f t="shared" ca="1" si="0"/>
        <v>17.170000000000002</v>
      </c>
      <c r="F63" s="85"/>
      <c r="G63" s="89"/>
    </row>
    <row r="64" spans="1:20" x14ac:dyDescent="0.25">
      <c r="A64" s="128">
        <v>0.84</v>
      </c>
      <c r="B64" s="129">
        <f t="shared" ca="1" si="0"/>
        <v>18.04</v>
      </c>
      <c r="F64" s="85"/>
      <c r="G64" s="89"/>
    </row>
    <row r="65" spans="1:7" x14ac:dyDescent="0.25">
      <c r="A65" s="128">
        <v>0.86</v>
      </c>
      <c r="B65" s="129">
        <f t="shared" ca="1" si="0"/>
        <v>18.7</v>
      </c>
      <c r="F65" s="85"/>
      <c r="G65" s="89"/>
    </row>
    <row r="66" spans="1:7" x14ac:dyDescent="0.25">
      <c r="A66" s="128">
        <v>0.88</v>
      </c>
      <c r="B66" s="129">
        <f t="shared" ca="1" si="0"/>
        <v>19.78</v>
      </c>
      <c r="F66" s="85"/>
      <c r="G66" s="89"/>
    </row>
    <row r="67" spans="1:7" x14ac:dyDescent="0.25">
      <c r="A67" s="128">
        <v>0.9</v>
      </c>
      <c r="B67" s="129">
        <f t="shared" ca="1" si="0"/>
        <v>20.65</v>
      </c>
      <c r="F67" s="85"/>
      <c r="G67" s="89"/>
    </row>
    <row r="68" spans="1:7" x14ac:dyDescent="0.25">
      <c r="A68" s="128">
        <v>0.92</v>
      </c>
      <c r="B68" s="129">
        <f t="shared" ca="1" si="0"/>
        <v>21.52</v>
      </c>
      <c r="F68" s="85"/>
      <c r="G68" s="89"/>
    </row>
    <row r="69" spans="1:7" x14ac:dyDescent="0.25">
      <c r="A69" s="128">
        <v>0.94</v>
      </c>
      <c r="B69" s="129">
        <f t="shared" ca="1" si="0"/>
        <v>22.39</v>
      </c>
      <c r="F69" s="85"/>
      <c r="G69" s="89"/>
    </row>
    <row r="70" spans="1:7" x14ac:dyDescent="0.25">
      <c r="A70" s="128">
        <v>0.96</v>
      </c>
      <c r="B70" s="129">
        <f t="shared" ca="1" si="0"/>
        <v>23.48</v>
      </c>
      <c r="F70" s="85"/>
      <c r="G70" s="89"/>
    </row>
    <row r="71" spans="1:7" x14ac:dyDescent="0.25">
      <c r="A71" s="128">
        <v>0.98</v>
      </c>
      <c r="B71" s="129">
        <f t="shared" ca="1" si="0"/>
        <v>24.35</v>
      </c>
      <c r="F71" s="85"/>
      <c r="G71" s="89"/>
    </row>
    <row r="72" spans="1:7" x14ac:dyDescent="0.25">
      <c r="A72" s="128">
        <v>1</v>
      </c>
      <c r="B72" s="129">
        <f t="shared" ca="1" si="0"/>
        <v>25.43</v>
      </c>
      <c r="F72" s="85"/>
      <c r="G72" s="89"/>
    </row>
    <row r="73" spans="1:7" x14ac:dyDescent="0.25">
      <c r="A73" s="128">
        <v>1.02</v>
      </c>
      <c r="B73" s="129">
        <f t="shared" ca="1" si="0"/>
        <v>26.3</v>
      </c>
      <c r="F73" s="85"/>
      <c r="G73" s="89"/>
    </row>
    <row r="74" spans="1:7" x14ac:dyDescent="0.25">
      <c r="A74" s="128">
        <v>1.04</v>
      </c>
      <c r="B74" s="129">
        <f t="shared" ca="1" si="0"/>
        <v>27.39</v>
      </c>
      <c r="F74" s="85"/>
      <c r="G74" s="89"/>
    </row>
    <row r="75" spans="1:7" x14ac:dyDescent="0.25">
      <c r="A75" s="128">
        <v>1.05</v>
      </c>
      <c r="B75" s="129">
        <f t="shared" ca="1" si="0"/>
        <v>28.48</v>
      </c>
      <c r="F75" s="85"/>
      <c r="G75" s="89"/>
    </row>
    <row r="76" spans="1:7" x14ac:dyDescent="0.25">
      <c r="A76" s="128">
        <v>1.07</v>
      </c>
      <c r="B76" s="129">
        <f t="shared" ca="1" si="0"/>
        <v>29.35</v>
      </c>
      <c r="F76" s="85"/>
      <c r="G76" s="89"/>
    </row>
    <row r="77" spans="1:7" x14ac:dyDescent="0.25">
      <c r="A77" s="128">
        <v>1.0900000000000001</v>
      </c>
      <c r="B77" s="129">
        <f t="shared" ca="1" si="0"/>
        <v>30.43</v>
      </c>
      <c r="F77" s="85"/>
      <c r="G77" s="89"/>
    </row>
    <row r="78" spans="1:7" x14ac:dyDescent="0.25">
      <c r="A78" s="128">
        <v>1.1100000000000001</v>
      </c>
      <c r="B78" s="129">
        <f t="shared" ca="1" si="0"/>
        <v>31.52</v>
      </c>
      <c r="F78" s="85"/>
      <c r="G78" s="89"/>
    </row>
    <row r="79" spans="1:7" x14ac:dyDescent="0.25">
      <c r="A79" s="128">
        <v>1.1299999999999999</v>
      </c>
      <c r="B79" s="129">
        <f t="shared" ca="1" si="0"/>
        <v>32.61</v>
      </c>
      <c r="F79" s="85"/>
      <c r="G79" s="89"/>
    </row>
    <row r="80" spans="1:7" x14ac:dyDescent="0.25">
      <c r="A80" s="128">
        <v>1.1499999999999999</v>
      </c>
      <c r="B80" s="129">
        <f t="shared" ca="1" si="0"/>
        <v>33.700000000000003</v>
      </c>
      <c r="F80" s="85"/>
      <c r="G80" s="89"/>
    </row>
    <row r="81" spans="1:7" x14ac:dyDescent="0.25">
      <c r="A81" s="128">
        <v>1.17</v>
      </c>
      <c r="B81" s="129">
        <f t="shared" ca="1" si="0"/>
        <v>34.78</v>
      </c>
      <c r="F81" s="85"/>
      <c r="G81" s="89"/>
    </row>
    <row r="82" spans="1:7" x14ac:dyDescent="0.25">
      <c r="A82" s="128">
        <v>1.19</v>
      </c>
      <c r="B82" s="129">
        <f t="shared" ca="1" si="0"/>
        <v>35.869999999999997</v>
      </c>
      <c r="F82" s="85"/>
      <c r="G82" s="89"/>
    </row>
    <row r="83" spans="1:7" x14ac:dyDescent="0.25">
      <c r="A83" s="128">
        <v>1.21</v>
      </c>
      <c r="B83" s="129">
        <f t="shared" ca="1" si="0"/>
        <v>36.96</v>
      </c>
      <c r="F83" s="85"/>
      <c r="G83" s="89"/>
    </row>
    <row r="84" spans="1:7" x14ac:dyDescent="0.25">
      <c r="A84" s="128">
        <v>1.23</v>
      </c>
      <c r="B84" s="129">
        <f t="shared" ca="1" si="0"/>
        <v>38.26</v>
      </c>
      <c r="F84" s="85"/>
      <c r="G84" s="89"/>
    </row>
    <row r="85" spans="1:7" x14ac:dyDescent="0.25">
      <c r="A85" s="128">
        <v>1.25</v>
      </c>
      <c r="B85" s="129">
        <f t="shared" ref="B85:B148" ca="1" si="1">OFFSET($A$3,TRUNC((ROW()-ROW($B$21))/COLUMNS(Matrix)),MOD(ROW()-ROW($B$21),COLUMNS(Matrix)),1,1)</f>
        <v>39.35</v>
      </c>
      <c r="F85" s="85"/>
      <c r="G85" s="89"/>
    </row>
    <row r="86" spans="1:7" x14ac:dyDescent="0.25">
      <c r="A86" s="128">
        <v>1.27</v>
      </c>
      <c r="B86" s="129">
        <f t="shared" ca="1" si="1"/>
        <v>40.65</v>
      </c>
      <c r="F86" s="85"/>
      <c r="G86" s="89"/>
    </row>
    <row r="87" spans="1:7" x14ac:dyDescent="0.25">
      <c r="A87" s="128">
        <v>1.29</v>
      </c>
      <c r="B87" s="129">
        <f t="shared" ca="1" si="1"/>
        <v>41.96</v>
      </c>
      <c r="F87" s="85"/>
      <c r="G87" s="89"/>
    </row>
    <row r="88" spans="1:7" x14ac:dyDescent="0.25">
      <c r="A88" s="128">
        <v>1.31</v>
      </c>
      <c r="B88" s="129">
        <f t="shared" ca="1" si="1"/>
        <v>43.26</v>
      </c>
      <c r="F88" s="85"/>
      <c r="G88" s="89"/>
    </row>
    <row r="89" spans="1:7" x14ac:dyDescent="0.25">
      <c r="A89" s="128">
        <v>1.33</v>
      </c>
      <c r="B89" s="129">
        <f t="shared" ca="1" si="1"/>
        <v>44.57</v>
      </c>
      <c r="F89" s="85"/>
      <c r="G89" s="89"/>
    </row>
    <row r="90" spans="1:7" x14ac:dyDescent="0.25">
      <c r="A90" s="128">
        <v>1.35</v>
      </c>
      <c r="B90" s="129">
        <f t="shared" ca="1" si="1"/>
        <v>45.87</v>
      </c>
      <c r="F90" s="85"/>
      <c r="G90" s="89"/>
    </row>
    <row r="91" spans="1:7" x14ac:dyDescent="0.25">
      <c r="A91" s="128">
        <v>1.37</v>
      </c>
      <c r="B91" s="129">
        <f t="shared" ca="1" si="1"/>
        <v>47.39</v>
      </c>
      <c r="F91" s="85"/>
      <c r="G91" s="89"/>
    </row>
    <row r="92" spans="1:7" x14ac:dyDescent="0.25">
      <c r="A92" s="128">
        <v>1.39</v>
      </c>
      <c r="B92" s="129">
        <f t="shared" ca="1" si="1"/>
        <v>48.7</v>
      </c>
      <c r="F92" s="85"/>
      <c r="G92" s="89"/>
    </row>
    <row r="93" spans="1:7" x14ac:dyDescent="0.25">
      <c r="A93" s="128">
        <v>1.41</v>
      </c>
      <c r="B93" s="129">
        <f t="shared" ca="1" si="1"/>
        <v>50.22</v>
      </c>
      <c r="F93" s="85"/>
      <c r="G93" s="89"/>
    </row>
    <row r="94" spans="1:7" x14ac:dyDescent="0.25">
      <c r="A94" s="128">
        <v>1.43</v>
      </c>
      <c r="B94" s="129">
        <f t="shared" ca="1" si="1"/>
        <v>51.74</v>
      </c>
      <c r="F94" s="85"/>
      <c r="G94" s="89"/>
    </row>
    <row r="95" spans="1:7" x14ac:dyDescent="0.25">
      <c r="A95" s="128">
        <v>1.45</v>
      </c>
      <c r="B95" s="129">
        <f t="shared" ca="1" si="1"/>
        <v>53.04</v>
      </c>
      <c r="F95" s="85"/>
      <c r="G95" s="89"/>
    </row>
    <row r="96" spans="1:7" x14ac:dyDescent="0.25">
      <c r="A96" s="128">
        <v>1.46</v>
      </c>
      <c r="B96" s="129">
        <f t="shared" ca="1" si="1"/>
        <v>54.57</v>
      </c>
      <c r="F96" s="85"/>
      <c r="G96" s="89"/>
    </row>
    <row r="97" spans="1:7" x14ac:dyDescent="0.25">
      <c r="A97" s="128">
        <v>1.48</v>
      </c>
      <c r="B97" s="129">
        <f t="shared" ca="1" si="1"/>
        <v>56.09</v>
      </c>
      <c r="F97" s="85"/>
      <c r="G97" s="89"/>
    </row>
    <row r="98" spans="1:7" x14ac:dyDescent="0.25">
      <c r="A98" s="128">
        <v>1.5</v>
      </c>
      <c r="B98" s="129">
        <f t="shared" ca="1" si="1"/>
        <v>57.61</v>
      </c>
      <c r="F98" s="85"/>
      <c r="G98" s="89"/>
    </row>
    <row r="99" spans="1:7" x14ac:dyDescent="0.25">
      <c r="A99" s="128">
        <v>1.52</v>
      </c>
      <c r="B99" s="129">
        <f t="shared" ca="1" si="1"/>
        <v>59.13</v>
      </c>
      <c r="F99" s="85"/>
      <c r="G99" s="89"/>
    </row>
    <row r="100" spans="1:7" x14ac:dyDescent="0.25">
      <c r="A100" s="128">
        <v>1.54</v>
      </c>
      <c r="B100" s="129">
        <f t="shared" ca="1" si="1"/>
        <v>60.87</v>
      </c>
      <c r="F100" s="85"/>
      <c r="G100" s="89"/>
    </row>
    <row r="101" spans="1:7" x14ac:dyDescent="0.25">
      <c r="A101" s="128">
        <v>1.56</v>
      </c>
      <c r="B101" s="129">
        <f t="shared" ca="1" si="1"/>
        <v>62.39</v>
      </c>
      <c r="F101" s="85"/>
      <c r="G101" s="89"/>
    </row>
    <row r="102" spans="1:7" x14ac:dyDescent="0.25">
      <c r="A102" s="128">
        <v>1.58</v>
      </c>
      <c r="B102" s="129">
        <f t="shared" ca="1" si="1"/>
        <v>64.13</v>
      </c>
      <c r="F102" s="85"/>
      <c r="G102" s="89"/>
    </row>
    <row r="103" spans="1:7" x14ac:dyDescent="0.25">
      <c r="A103" s="128">
        <v>1.6</v>
      </c>
      <c r="B103" s="129">
        <f t="shared" ca="1" si="1"/>
        <v>65.87</v>
      </c>
      <c r="F103" s="85"/>
      <c r="G103" s="89"/>
    </row>
    <row r="104" spans="1:7" x14ac:dyDescent="0.25">
      <c r="A104" s="128">
        <v>1.62</v>
      </c>
      <c r="B104" s="129">
        <f t="shared" ca="1" si="1"/>
        <v>67.61</v>
      </c>
      <c r="F104" s="85"/>
      <c r="G104" s="89"/>
    </row>
    <row r="105" spans="1:7" x14ac:dyDescent="0.25">
      <c r="A105" s="128">
        <v>1.64</v>
      </c>
      <c r="B105" s="129">
        <f t="shared" ca="1" si="1"/>
        <v>69.349999999999994</v>
      </c>
      <c r="F105" s="85"/>
      <c r="G105" s="89"/>
    </row>
    <row r="106" spans="1:7" x14ac:dyDescent="0.25">
      <c r="A106" s="128">
        <v>1.66</v>
      </c>
      <c r="B106" s="129">
        <f t="shared" ca="1" si="1"/>
        <v>71.3</v>
      </c>
      <c r="F106" s="85"/>
      <c r="G106" s="89"/>
    </row>
    <row r="107" spans="1:7" x14ac:dyDescent="0.25">
      <c r="A107" s="128">
        <v>1.68</v>
      </c>
      <c r="B107" s="129">
        <f t="shared" ca="1" si="1"/>
        <v>73.040000000000006</v>
      </c>
      <c r="F107" s="85"/>
      <c r="G107" s="89"/>
    </row>
    <row r="108" spans="1:7" x14ac:dyDescent="0.25">
      <c r="A108" s="128">
        <v>1.7</v>
      </c>
      <c r="B108" s="129">
        <f t="shared" ca="1" si="1"/>
        <v>75</v>
      </c>
      <c r="F108" s="85"/>
      <c r="G108" s="89"/>
    </row>
    <row r="109" spans="1:7" x14ac:dyDescent="0.25">
      <c r="A109" s="128">
        <v>1.72</v>
      </c>
      <c r="B109" s="129">
        <f t="shared" ca="1" si="1"/>
        <v>76.959999999999994</v>
      </c>
      <c r="F109" s="85"/>
      <c r="G109" s="89"/>
    </row>
    <row r="110" spans="1:7" x14ac:dyDescent="0.25">
      <c r="A110" s="128">
        <v>1.74</v>
      </c>
      <c r="B110" s="129">
        <f t="shared" ca="1" si="1"/>
        <v>78.91</v>
      </c>
      <c r="F110" s="85"/>
      <c r="G110" s="89"/>
    </row>
    <row r="111" spans="1:7" x14ac:dyDescent="0.25">
      <c r="A111" s="128">
        <v>1.76</v>
      </c>
      <c r="B111" s="129">
        <f t="shared" ca="1" si="1"/>
        <v>80.87</v>
      </c>
      <c r="F111" s="85"/>
      <c r="G111" s="89"/>
    </row>
    <row r="112" spans="1:7" x14ac:dyDescent="0.25">
      <c r="A112" s="128">
        <v>1.78</v>
      </c>
      <c r="B112" s="129">
        <f t="shared" ca="1" si="1"/>
        <v>82.83</v>
      </c>
      <c r="F112" s="85"/>
      <c r="G112" s="89"/>
    </row>
    <row r="113" spans="1:7" x14ac:dyDescent="0.25">
      <c r="A113" s="128">
        <v>1.8</v>
      </c>
      <c r="B113" s="129">
        <f t="shared" ca="1" si="1"/>
        <v>84.78</v>
      </c>
      <c r="F113" s="85"/>
      <c r="G113" s="89"/>
    </row>
    <row r="114" spans="1:7" x14ac:dyDescent="0.25">
      <c r="A114" s="128">
        <v>1.82</v>
      </c>
      <c r="B114" s="129">
        <f t="shared" ca="1" si="1"/>
        <v>86.74</v>
      </c>
      <c r="F114" s="85"/>
      <c r="G114" s="89"/>
    </row>
    <row r="115" spans="1:7" x14ac:dyDescent="0.25">
      <c r="A115" s="128">
        <v>1.84</v>
      </c>
      <c r="B115" s="129">
        <f t="shared" ca="1" si="1"/>
        <v>88.7</v>
      </c>
      <c r="F115" s="85"/>
      <c r="G115" s="89"/>
    </row>
    <row r="116" spans="1:7" x14ac:dyDescent="0.25">
      <c r="A116" s="128">
        <v>1.86</v>
      </c>
      <c r="B116" s="129">
        <f t="shared" ca="1" si="1"/>
        <v>90.65</v>
      </c>
      <c r="F116" s="85"/>
      <c r="G116" s="89"/>
    </row>
    <row r="117" spans="1:7" x14ac:dyDescent="0.25">
      <c r="A117" s="128">
        <v>1.88</v>
      </c>
      <c r="B117" s="129">
        <f t="shared" ca="1" si="1"/>
        <v>92.61</v>
      </c>
      <c r="F117" s="85"/>
      <c r="G117" s="89"/>
    </row>
    <row r="118" spans="1:7" x14ac:dyDescent="0.25">
      <c r="A118" s="128">
        <v>1.89</v>
      </c>
      <c r="B118" s="129">
        <f t="shared" ca="1" si="1"/>
        <v>94.35</v>
      </c>
      <c r="F118" s="85"/>
      <c r="G118" s="89"/>
    </row>
    <row r="119" spans="1:7" x14ac:dyDescent="0.25">
      <c r="A119" s="128">
        <v>1.91</v>
      </c>
      <c r="B119" s="129">
        <f t="shared" ca="1" si="1"/>
        <v>96.3</v>
      </c>
      <c r="F119" s="85"/>
      <c r="G119" s="89"/>
    </row>
    <row r="120" spans="1:7" x14ac:dyDescent="0.25">
      <c r="A120" s="128">
        <v>1.93</v>
      </c>
      <c r="B120" s="129">
        <f t="shared" ca="1" si="1"/>
        <v>98.26</v>
      </c>
      <c r="F120" s="85"/>
      <c r="G120" s="89"/>
    </row>
    <row r="121" spans="1:7" x14ac:dyDescent="0.25">
      <c r="A121" s="128">
        <v>1.95</v>
      </c>
      <c r="B121" s="129">
        <f t="shared" ca="1" si="1"/>
        <v>100.43</v>
      </c>
      <c r="F121" s="85"/>
      <c r="G121" s="89"/>
    </row>
    <row r="122" spans="1:7" x14ac:dyDescent="0.25">
      <c r="A122" s="128">
        <v>1.97</v>
      </c>
      <c r="B122" s="129">
        <f t="shared" ca="1" si="1"/>
        <v>102.39</v>
      </c>
      <c r="F122" s="85"/>
      <c r="G122" s="89"/>
    </row>
    <row r="123" spans="1:7" x14ac:dyDescent="0.25">
      <c r="A123" s="128">
        <v>1.99</v>
      </c>
      <c r="B123" s="129">
        <f t="shared" ca="1" si="1"/>
        <v>104.57</v>
      </c>
      <c r="F123" s="85"/>
      <c r="G123" s="89"/>
    </row>
    <row r="124" spans="1:7" x14ac:dyDescent="0.25">
      <c r="A124" s="128">
        <v>2.0099999999999998</v>
      </c>
      <c r="B124" s="129">
        <f t="shared" ca="1" si="1"/>
        <v>106.96</v>
      </c>
      <c r="F124" s="85"/>
      <c r="G124" s="89"/>
    </row>
    <row r="125" spans="1:7" x14ac:dyDescent="0.25">
      <c r="A125" s="128">
        <v>2.0299999999999998</v>
      </c>
      <c r="B125" s="129">
        <f t="shared" ca="1" si="1"/>
        <v>109.35</v>
      </c>
      <c r="F125" s="85"/>
      <c r="G125" s="89"/>
    </row>
    <row r="126" spans="1:7" x14ac:dyDescent="0.25">
      <c r="A126" s="128">
        <v>2.0499999999999998</v>
      </c>
      <c r="B126" s="129">
        <f t="shared" ca="1" si="1"/>
        <v>111.74</v>
      </c>
      <c r="F126" s="85"/>
      <c r="G126" s="89"/>
    </row>
    <row r="127" spans="1:7" x14ac:dyDescent="0.25">
      <c r="A127" s="128">
        <v>2.0699999999999998</v>
      </c>
      <c r="B127" s="129">
        <f t="shared" ca="1" si="1"/>
        <v>114.13</v>
      </c>
      <c r="F127" s="85"/>
      <c r="G127" s="89"/>
    </row>
    <row r="128" spans="1:7" x14ac:dyDescent="0.25">
      <c r="A128" s="128">
        <v>2.09</v>
      </c>
      <c r="B128" s="129">
        <f t="shared" ca="1" si="1"/>
        <v>116.74</v>
      </c>
      <c r="F128" s="85"/>
      <c r="G128" s="89"/>
    </row>
    <row r="129" spans="1:7" x14ac:dyDescent="0.25">
      <c r="A129" s="128">
        <v>2.11</v>
      </c>
      <c r="B129" s="129">
        <f t="shared" ca="1" si="1"/>
        <v>119.35</v>
      </c>
      <c r="F129" s="85"/>
      <c r="G129" s="89"/>
    </row>
    <row r="130" spans="1:7" x14ac:dyDescent="0.25">
      <c r="A130" s="128">
        <v>2.13</v>
      </c>
      <c r="B130" s="129">
        <f t="shared" ca="1" si="1"/>
        <v>121.96</v>
      </c>
      <c r="F130" s="85"/>
      <c r="G130" s="89"/>
    </row>
    <row r="131" spans="1:7" x14ac:dyDescent="0.25">
      <c r="A131" s="128">
        <v>2.15</v>
      </c>
      <c r="B131" s="129">
        <f t="shared" ca="1" si="1"/>
        <v>124.57</v>
      </c>
      <c r="F131" s="85"/>
      <c r="G131" s="89"/>
    </row>
    <row r="132" spans="1:7" x14ac:dyDescent="0.25">
      <c r="A132" s="128">
        <v>2.17</v>
      </c>
      <c r="B132" s="129">
        <f t="shared" ca="1" si="1"/>
        <v>127.39</v>
      </c>
      <c r="F132" s="85"/>
      <c r="G132" s="89"/>
    </row>
    <row r="133" spans="1:7" x14ac:dyDescent="0.25">
      <c r="A133" s="128">
        <v>2.19</v>
      </c>
      <c r="B133" s="129">
        <f t="shared" ca="1" si="1"/>
        <v>130</v>
      </c>
      <c r="F133" s="85"/>
      <c r="G133" s="89"/>
    </row>
    <row r="134" spans="1:7" x14ac:dyDescent="0.25">
      <c r="A134" s="128">
        <v>2.21</v>
      </c>
      <c r="B134" s="129">
        <f t="shared" ca="1" si="1"/>
        <v>132.83000000000001</v>
      </c>
      <c r="F134" s="85"/>
      <c r="G134" s="89"/>
    </row>
    <row r="135" spans="1:7" x14ac:dyDescent="0.25">
      <c r="A135" s="128">
        <v>2.23</v>
      </c>
      <c r="B135" s="129">
        <f t="shared" ca="1" si="1"/>
        <v>135.65</v>
      </c>
      <c r="F135" s="85"/>
      <c r="G135" s="89"/>
    </row>
    <row r="136" spans="1:7" x14ac:dyDescent="0.25">
      <c r="A136" s="128">
        <v>2.25</v>
      </c>
      <c r="B136" s="129">
        <f t="shared" ca="1" si="1"/>
        <v>138.47999999999999</v>
      </c>
      <c r="F136" s="85"/>
      <c r="G136" s="89"/>
    </row>
    <row r="137" spans="1:7" x14ac:dyDescent="0.25">
      <c r="A137" s="128">
        <v>2.27</v>
      </c>
      <c r="B137" s="129">
        <f t="shared" ca="1" si="1"/>
        <v>141.30000000000001</v>
      </c>
      <c r="F137" s="85"/>
      <c r="G137" s="89"/>
    </row>
    <row r="138" spans="1:7" x14ac:dyDescent="0.25">
      <c r="A138" s="128">
        <v>2.29</v>
      </c>
      <c r="B138" s="129">
        <f t="shared" ca="1" si="1"/>
        <v>144.35</v>
      </c>
      <c r="F138" s="85"/>
      <c r="G138" s="89"/>
    </row>
    <row r="139" spans="1:7" x14ac:dyDescent="0.25">
      <c r="A139" s="128">
        <v>2.2999999999999998</v>
      </c>
      <c r="B139" s="129">
        <f t="shared" ca="1" si="1"/>
        <v>147.38999999999999</v>
      </c>
      <c r="F139" s="85"/>
      <c r="G139" s="89"/>
    </row>
    <row r="140" spans="1:7" x14ac:dyDescent="0.25">
      <c r="A140" s="128">
        <v>2.3199999999999998</v>
      </c>
      <c r="B140" s="129">
        <f t="shared" ca="1" si="1"/>
        <v>150.43</v>
      </c>
      <c r="F140" s="85"/>
      <c r="G140" s="89"/>
    </row>
    <row r="141" spans="1:7" x14ac:dyDescent="0.25">
      <c r="A141" s="128">
        <v>2.34</v>
      </c>
      <c r="B141" s="129">
        <f t="shared" ca="1" si="1"/>
        <v>153.47999999999999</v>
      </c>
      <c r="F141" s="85"/>
      <c r="G141" s="89"/>
    </row>
    <row r="142" spans="1:7" x14ac:dyDescent="0.25">
      <c r="A142" s="128">
        <v>2.36</v>
      </c>
      <c r="B142" s="129">
        <f t="shared" ca="1" si="1"/>
        <v>156.74</v>
      </c>
      <c r="F142" s="85"/>
      <c r="G142" s="89"/>
    </row>
    <row r="143" spans="1:7" x14ac:dyDescent="0.25">
      <c r="A143" s="128">
        <v>2.38</v>
      </c>
      <c r="B143" s="129">
        <f t="shared" ca="1" si="1"/>
        <v>160</v>
      </c>
      <c r="F143" s="85"/>
      <c r="G143" s="89"/>
    </row>
    <row r="144" spans="1:7" x14ac:dyDescent="0.25">
      <c r="A144" s="128">
        <v>2.4</v>
      </c>
      <c r="B144" s="129">
        <f t="shared" ca="1" si="1"/>
        <v>163.26</v>
      </c>
      <c r="F144" s="85"/>
      <c r="G144" s="89"/>
    </row>
    <row r="145" spans="1:7" x14ac:dyDescent="0.25">
      <c r="A145" s="128">
        <v>2.42</v>
      </c>
      <c r="B145" s="129">
        <f t="shared" ca="1" si="1"/>
        <v>166.74</v>
      </c>
      <c r="F145" s="85"/>
      <c r="G145" s="89"/>
    </row>
    <row r="146" spans="1:7" x14ac:dyDescent="0.25">
      <c r="A146" s="128">
        <v>2.44</v>
      </c>
      <c r="B146" s="129">
        <f t="shared" ca="1" si="1"/>
        <v>170</v>
      </c>
      <c r="F146" s="85"/>
      <c r="G146" s="89"/>
    </row>
    <row r="147" spans="1:7" x14ac:dyDescent="0.25">
      <c r="A147" s="128">
        <v>2.46</v>
      </c>
      <c r="B147" s="129">
        <f t="shared" ca="1" si="1"/>
        <v>173.48</v>
      </c>
      <c r="F147" s="85"/>
      <c r="G147" s="89"/>
    </row>
    <row r="148" spans="1:7" x14ac:dyDescent="0.25">
      <c r="A148" s="128">
        <v>2.48</v>
      </c>
      <c r="B148" s="129">
        <f t="shared" ca="1" si="1"/>
        <v>176.96</v>
      </c>
      <c r="F148" s="85"/>
      <c r="G148" s="89"/>
    </row>
    <row r="149" spans="1:7" x14ac:dyDescent="0.25">
      <c r="A149" s="128">
        <v>2.5</v>
      </c>
      <c r="B149" s="129">
        <f t="shared" ref="B149:B212" ca="1" si="2">OFFSET($A$3,TRUNC((ROW()-ROW($B$21))/COLUMNS(Matrix)),MOD(ROW()-ROW($B$21),COLUMNS(Matrix)),1,1)</f>
        <v>180.43</v>
      </c>
      <c r="F149" s="85"/>
      <c r="G149" s="89"/>
    </row>
    <row r="150" spans="1:7" x14ac:dyDescent="0.25">
      <c r="A150" s="128">
        <v>2.52</v>
      </c>
      <c r="B150" s="129">
        <f t="shared" ca="1" si="2"/>
        <v>183.91</v>
      </c>
      <c r="F150" s="85"/>
      <c r="G150" s="89"/>
    </row>
    <row r="151" spans="1:7" x14ac:dyDescent="0.25">
      <c r="A151" s="128">
        <v>2.54</v>
      </c>
      <c r="B151" s="129">
        <f t="shared" ca="1" si="2"/>
        <v>187.17</v>
      </c>
      <c r="F151" s="85"/>
      <c r="G151" s="89"/>
    </row>
    <row r="152" spans="1:7" x14ac:dyDescent="0.25">
      <c r="A152" s="128">
        <v>2.56</v>
      </c>
      <c r="B152" s="129">
        <f t="shared" ca="1" si="2"/>
        <v>190.65</v>
      </c>
      <c r="F152" s="85"/>
      <c r="G152" s="89"/>
    </row>
    <row r="153" spans="1:7" x14ac:dyDescent="0.25">
      <c r="A153" s="128">
        <v>2.58</v>
      </c>
      <c r="B153" s="129">
        <f t="shared" ca="1" si="2"/>
        <v>193.91</v>
      </c>
      <c r="F153" s="85"/>
      <c r="G153" s="89"/>
    </row>
    <row r="154" spans="1:7" x14ac:dyDescent="0.25">
      <c r="A154" s="128">
        <v>2.6</v>
      </c>
      <c r="B154" s="129">
        <f t="shared" ca="1" si="2"/>
        <v>197.17</v>
      </c>
      <c r="F154" s="85"/>
      <c r="G154" s="89"/>
    </row>
    <row r="155" spans="1:7" x14ac:dyDescent="0.25">
      <c r="A155" s="128">
        <v>2.62</v>
      </c>
      <c r="B155" s="129">
        <f t="shared" ca="1" si="2"/>
        <v>200.43</v>
      </c>
      <c r="F155" s="85"/>
      <c r="G155" s="89"/>
    </row>
    <row r="156" spans="1:7" x14ac:dyDescent="0.25">
      <c r="A156" s="128">
        <v>2.64</v>
      </c>
      <c r="B156" s="129">
        <f t="shared" ca="1" si="2"/>
        <v>203.7</v>
      </c>
      <c r="F156" s="85"/>
      <c r="G156" s="89"/>
    </row>
    <row r="157" spans="1:7" x14ac:dyDescent="0.25">
      <c r="A157" s="128">
        <v>2.66</v>
      </c>
      <c r="B157" s="129">
        <f t="shared" ca="1" si="2"/>
        <v>206.96</v>
      </c>
      <c r="F157" s="85"/>
      <c r="G157" s="89"/>
    </row>
    <row r="158" spans="1:7" x14ac:dyDescent="0.25">
      <c r="A158" s="128">
        <v>2.68</v>
      </c>
      <c r="B158" s="129">
        <f t="shared" ca="1" si="2"/>
        <v>210.43</v>
      </c>
      <c r="F158" s="85"/>
      <c r="G158" s="89"/>
    </row>
    <row r="159" spans="1:7" x14ac:dyDescent="0.25">
      <c r="A159" s="128">
        <v>2.7</v>
      </c>
      <c r="B159" s="129">
        <f t="shared" ca="1" si="2"/>
        <v>213.7</v>
      </c>
      <c r="F159" s="85"/>
      <c r="G159" s="89"/>
    </row>
    <row r="160" spans="1:7" x14ac:dyDescent="0.25">
      <c r="A160" s="128">
        <v>2.71</v>
      </c>
      <c r="B160" s="129">
        <f t="shared" ca="1" si="2"/>
        <v>217.39</v>
      </c>
      <c r="F160" s="85"/>
      <c r="G160" s="89"/>
    </row>
    <row r="161" spans="1:7" x14ac:dyDescent="0.25">
      <c r="A161" s="128">
        <v>2.73</v>
      </c>
      <c r="B161" s="129">
        <f t="shared" ca="1" si="2"/>
        <v>220.87</v>
      </c>
      <c r="F161" s="85"/>
      <c r="G161" s="89"/>
    </row>
    <row r="162" spans="1:7" x14ac:dyDescent="0.25">
      <c r="A162" s="128">
        <v>2.75</v>
      </c>
      <c r="B162" s="129">
        <f t="shared" ca="1" si="2"/>
        <v>224.78</v>
      </c>
      <c r="F162" s="85"/>
      <c r="G162" s="89"/>
    </row>
    <row r="163" spans="1:7" x14ac:dyDescent="0.25">
      <c r="A163" s="128">
        <v>2.77</v>
      </c>
      <c r="B163" s="129">
        <f t="shared" ca="1" si="2"/>
        <v>228.48</v>
      </c>
      <c r="F163" s="85"/>
      <c r="G163" s="89"/>
    </row>
    <row r="164" spans="1:7" x14ac:dyDescent="0.25">
      <c r="A164" s="128">
        <v>2.79</v>
      </c>
      <c r="B164" s="129">
        <f t="shared" ca="1" si="2"/>
        <v>232.39</v>
      </c>
      <c r="F164" s="85"/>
      <c r="G164" s="89"/>
    </row>
    <row r="165" spans="1:7" x14ac:dyDescent="0.25">
      <c r="A165" s="128">
        <v>2.81</v>
      </c>
      <c r="B165" s="129">
        <f t="shared" ca="1" si="2"/>
        <v>236.09</v>
      </c>
      <c r="F165" s="85"/>
      <c r="G165" s="89"/>
    </row>
    <row r="166" spans="1:7" x14ac:dyDescent="0.25">
      <c r="A166" s="128">
        <v>2.83</v>
      </c>
      <c r="B166" s="129">
        <f t="shared" ca="1" si="2"/>
        <v>239.78</v>
      </c>
      <c r="F166" s="85"/>
      <c r="G166" s="89"/>
    </row>
    <row r="167" spans="1:7" x14ac:dyDescent="0.25">
      <c r="A167" s="128">
        <v>2.85</v>
      </c>
      <c r="B167" s="129">
        <f t="shared" ca="1" si="2"/>
        <v>243.48</v>
      </c>
      <c r="F167" s="85"/>
      <c r="G167" s="89"/>
    </row>
    <row r="168" spans="1:7" x14ac:dyDescent="0.25">
      <c r="A168" s="128">
        <v>2.87</v>
      </c>
      <c r="B168" s="129">
        <f t="shared" ca="1" si="2"/>
        <v>247.17</v>
      </c>
      <c r="F168" s="85"/>
      <c r="G168" s="89"/>
    </row>
    <row r="169" spans="1:7" x14ac:dyDescent="0.25">
      <c r="A169" s="128">
        <v>2.89</v>
      </c>
      <c r="B169" s="129">
        <f t="shared" ca="1" si="2"/>
        <v>251.09</v>
      </c>
      <c r="F169" s="85"/>
      <c r="G169" s="89"/>
    </row>
    <row r="170" spans="1:7" x14ac:dyDescent="0.25">
      <c r="A170" s="128">
        <v>2.91</v>
      </c>
      <c r="B170" s="129">
        <f t="shared" ca="1" si="2"/>
        <v>255</v>
      </c>
      <c r="F170" s="85"/>
      <c r="G170" s="89"/>
    </row>
    <row r="171" spans="1:7" x14ac:dyDescent="0.25">
      <c r="A171" s="128">
        <v>2.93</v>
      </c>
      <c r="B171" s="129">
        <f t="shared" ca="1" si="2"/>
        <v>259.13</v>
      </c>
      <c r="F171" s="85"/>
      <c r="G171" s="89"/>
    </row>
    <row r="172" spans="1:7" x14ac:dyDescent="0.25">
      <c r="A172" s="128">
        <v>2.95</v>
      </c>
      <c r="B172" s="129">
        <f t="shared" ca="1" si="2"/>
        <v>263.04000000000002</v>
      </c>
      <c r="F172" s="85"/>
      <c r="G172" s="89"/>
    </row>
    <row r="173" spans="1:7" x14ac:dyDescent="0.25">
      <c r="A173" s="128">
        <v>2.97</v>
      </c>
      <c r="B173" s="129">
        <f t="shared" ca="1" si="2"/>
        <v>266.95999999999998</v>
      </c>
      <c r="F173" s="85"/>
      <c r="G173" s="89"/>
    </row>
    <row r="174" spans="1:7" x14ac:dyDescent="0.25">
      <c r="A174" s="128">
        <v>2.99</v>
      </c>
      <c r="B174" s="129">
        <f t="shared" ca="1" si="2"/>
        <v>270.64999999999998</v>
      </c>
      <c r="F174" s="85"/>
      <c r="G174" s="89"/>
    </row>
    <row r="175" spans="1:7" x14ac:dyDescent="0.25">
      <c r="A175" s="128">
        <v>3.01</v>
      </c>
      <c r="B175" s="129">
        <f t="shared" ca="1" si="2"/>
        <v>274.57</v>
      </c>
      <c r="F175" s="85"/>
      <c r="G175" s="89"/>
    </row>
    <row r="176" spans="1:7" x14ac:dyDescent="0.25">
      <c r="A176" s="128">
        <v>3.03</v>
      </c>
      <c r="B176" s="129">
        <f t="shared" ca="1" si="2"/>
        <v>278.48</v>
      </c>
      <c r="F176" s="85"/>
      <c r="G176" s="89"/>
    </row>
    <row r="177" spans="1:7" x14ac:dyDescent="0.25">
      <c r="A177" s="128">
        <v>3.05</v>
      </c>
      <c r="B177" s="129">
        <f t="shared" ca="1" si="2"/>
        <v>282.61</v>
      </c>
      <c r="F177" s="85"/>
      <c r="G177" s="89"/>
    </row>
    <row r="178" spans="1:7" x14ac:dyDescent="0.25">
      <c r="A178" s="128">
        <v>3.07</v>
      </c>
      <c r="B178" s="129">
        <f t="shared" ca="1" si="2"/>
        <v>286.74</v>
      </c>
      <c r="F178" s="85"/>
      <c r="G178" s="89"/>
    </row>
    <row r="179" spans="1:7" x14ac:dyDescent="0.25">
      <c r="A179" s="128">
        <v>3.09</v>
      </c>
      <c r="B179" s="129">
        <f t="shared" ca="1" si="2"/>
        <v>291.08999999999997</v>
      </c>
      <c r="F179" s="85"/>
      <c r="G179" s="89"/>
    </row>
    <row r="180" spans="1:7" x14ac:dyDescent="0.25">
      <c r="A180" s="128">
        <v>3.11</v>
      </c>
      <c r="B180" s="129">
        <f t="shared" ca="1" si="2"/>
        <v>295.22000000000003</v>
      </c>
      <c r="F180" s="85"/>
      <c r="G180" s="89"/>
    </row>
    <row r="181" spans="1:7" x14ac:dyDescent="0.25">
      <c r="A181" s="128">
        <v>3.13</v>
      </c>
      <c r="B181" s="129">
        <f t="shared" ca="1" si="2"/>
        <v>298.91000000000003</v>
      </c>
      <c r="F181" s="85"/>
      <c r="G181" s="89"/>
    </row>
    <row r="182" spans="1:7" x14ac:dyDescent="0.25">
      <c r="A182" s="128">
        <v>3.14</v>
      </c>
      <c r="B182" s="129">
        <f t="shared" ca="1" si="2"/>
        <v>303.26</v>
      </c>
      <c r="F182" s="85"/>
      <c r="G182" s="89"/>
    </row>
    <row r="183" spans="1:7" x14ac:dyDescent="0.25">
      <c r="A183" s="128">
        <v>3.16</v>
      </c>
      <c r="B183" s="129">
        <f t="shared" ca="1" si="2"/>
        <v>307.39</v>
      </c>
      <c r="F183" s="85"/>
      <c r="G183" s="89"/>
    </row>
    <row r="184" spans="1:7" x14ac:dyDescent="0.25">
      <c r="A184" s="128">
        <v>3.18</v>
      </c>
      <c r="B184" s="129">
        <f t="shared" ca="1" si="2"/>
        <v>311.74</v>
      </c>
      <c r="F184" s="85"/>
      <c r="G184" s="89"/>
    </row>
    <row r="185" spans="1:7" x14ac:dyDescent="0.25">
      <c r="A185" s="128">
        <v>3.2</v>
      </c>
      <c r="B185" s="129">
        <f t="shared" ca="1" si="2"/>
        <v>316.08999999999997</v>
      </c>
      <c r="F185" s="85"/>
      <c r="G185" s="89"/>
    </row>
    <row r="186" spans="1:7" x14ac:dyDescent="0.25">
      <c r="A186" s="128">
        <v>3.22</v>
      </c>
      <c r="B186" s="129">
        <f t="shared" ca="1" si="2"/>
        <v>320.43</v>
      </c>
      <c r="F186" s="85"/>
      <c r="G186" s="89"/>
    </row>
    <row r="187" spans="1:7" x14ac:dyDescent="0.25">
      <c r="A187" s="128">
        <v>3.24</v>
      </c>
      <c r="B187" s="129">
        <f t="shared" ca="1" si="2"/>
        <v>324.77999999999997</v>
      </c>
      <c r="F187" s="85"/>
      <c r="G187" s="89"/>
    </row>
    <row r="188" spans="1:7" x14ac:dyDescent="0.25">
      <c r="A188" s="128">
        <v>3.26</v>
      </c>
      <c r="B188" s="129">
        <f t="shared" ca="1" si="2"/>
        <v>329.35</v>
      </c>
      <c r="F188" s="85"/>
      <c r="G188" s="89"/>
    </row>
    <row r="189" spans="1:7" x14ac:dyDescent="0.25">
      <c r="A189" s="128">
        <v>3.28</v>
      </c>
      <c r="B189" s="129">
        <f t="shared" ca="1" si="2"/>
        <v>333.26</v>
      </c>
      <c r="F189" s="85"/>
      <c r="G189" s="89"/>
    </row>
    <row r="190" spans="1:7" x14ac:dyDescent="0.25">
      <c r="A190" s="128">
        <v>3.3</v>
      </c>
      <c r="B190" s="129">
        <f t="shared" ca="1" si="2"/>
        <v>338.04</v>
      </c>
      <c r="F190" s="85"/>
      <c r="G190" s="89"/>
    </row>
    <row r="191" spans="1:7" x14ac:dyDescent="0.25">
      <c r="A191" s="128">
        <v>3.32</v>
      </c>
      <c r="B191" s="129">
        <f t="shared" ca="1" si="2"/>
        <v>342.17</v>
      </c>
      <c r="F191" s="85"/>
      <c r="G191" s="89"/>
    </row>
    <row r="192" spans="1:7" x14ac:dyDescent="0.25">
      <c r="A192" s="128">
        <v>3.34</v>
      </c>
      <c r="B192" s="129">
        <f t="shared" ca="1" si="2"/>
        <v>346.3</v>
      </c>
      <c r="F192" s="85"/>
      <c r="G192" s="89"/>
    </row>
    <row r="193" spans="1:7" x14ac:dyDescent="0.25">
      <c r="A193" s="128">
        <v>3.36</v>
      </c>
      <c r="B193" s="129">
        <f t="shared" ca="1" si="2"/>
        <v>350.65</v>
      </c>
      <c r="F193" s="85"/>
      <c r="G193" s="89"/>
    </row>
    <row r="194" spans="1:7" x14ac:dyDescent="0.25">
      <c r="A194" s="128">
        <v>3.38</v>
      </c>
      <c r="B194" s="129">
        <f t="shared" ca="1" si="2"/>
        <v>355</v>
      </c>
      <c r="F194" s="85"/>
      <c r="G194" s="89"/>
    </row>
    <row r="195" spans="1:7" x14ac:dyDescent="0.25">
      <c r="A195" s="128">
        <v>3.4</v>
      </c>
      <c r="B195" s="129">
        <f t="shared" ca="1" si="2"/>
        <v>359.78</v>
      </c>
      <c r="F195" s="85"/>
      <c r="G195" s="89"/>
    </row>
    <row r="196" spans="1:7" x14ac:dyDescent="0.25">
      <c r="A196" s="128">
        <v>3.42</v>
      </c>
      <c r="B196" s="129">
        <f t="shared" ca="1" si="2"/>
        <v>364.57</v>
      </c>
      <c r="F196" s="85"/>
      <c r="G196" s="89"/>
    </row>
    <row r="197" spans="1:7" x14ac:dyDescent="0.25">
      <c r="A197" s="128">
        <v>3.44</v>
      </c>
      <c r="B197" s="129">
        <f t="shared" ca="1" si="2"/>
        <v>368.7</v>
      </c>
      <c r="F197" s="85"/>
      <c r="G197" s="89"/>
    </row>
    <row r="198" spans="1:7" x14ac:dyDescent="0.25">
      <c r="A198" s="128">
        <v>3.46</v>
      </c>
      <c r="B198" s="129">
        <f t="shared" ca="1" si="2"/>
        <v>373.26</v>
      </c>
      <c r="F198" s="85"/>
      <c r="G198" s="89"/>
    </row>
    <row r="199" spans="1:7" x14ac:dyDescent="0.25">
      <c r="A199" s="128">
        <v>3.48</v>
      </c>
      <c r="B199" s="129">
        <f t="shared" ca="1" si="2"/>
        <v>377.83</v>
      </c>
      <c r="F199" s="85"/>
      <c r="G199" s="89"/>
    </row>
    <row r="200" spans="1:7" x14ac:dyDescent="0.25">
      <c r="A200" s="128">
        <v>3.5</v>
      </c>
      <c r="B200" s="129">
        <f t="shared" ca="1" si="2"/>
        <v>382.17</v>
      </c>
      <c r="F200" s="85"/>
      <c r="G200" s="89"/>
    </row>
    <row r="201" spans="1:7" x14ac:dyDescent="0.25">
      <c r="A201" s="128">
        <v>3.52</v>
      </c>
      <c r="B201" s="129">
        <f t="shared" ca="1" si="2"/>
        <v>386.96</v>
      </c>
      <c r="F201" s="85"/>
      <c r="G201" s="89"/>
    </row>
    <row r="202" spans="1:7" x14ac:dyDescent="0.25">
      <c r="A202" s="128">
        <v>3.54</v>
      </c>
      <c r="B202" s="129">
        <f t="shared" ca="1" si="2"/>
        <v>391.52</v>
      </c>
      <c r="F202" s="85"/>
      <c r="G202" s="89"/>
    </row>
    <row r="203" spans="1:7" x14ac:dyDescent="0.25">
      <c r="A203" s="128">
        <v>3.55</v>
      </c>
      <c r="B203" s="129">
        <f t="shared" ca="1" si="2"/>
        <v>396.3</v>
      </c>
      <c r="F203" s="85"/>
      <c r="G203" s="89"/>
    </row>
    <row r="204" spans="1:7" x14ac:dyDescent="0.25">
      <c r="A204" s="128">
        <v>3.57</v>
      </c>
      <c r="B204" s="129">
        <f t="shared" ca="1" si="2"/>
        <v>401.09</v>
      </c>
      <c r="F204" s="85"/>
      <c r="G204" s="89"/>
    </row>
    <row r="205" spans="1:7" x14ac:dyDescent="0.25">
      <c r="A205" s="128">
        <v>3.59</v>
      </c>
      <c r="B205" s="129">
        <f t="shared" ca="1" si="2"/>
        <v>405.87</v>
      </c>
      <c r="F205" s="85"/>
      <c r="G205" s="89"/>
    </row>
    <row r="206" spans="1:7" x14ac:dyDescent="0.25">
      <c r="A206" s="128">
        <v>3.61</v>
      </c>
      <c r="B206" s="129">
        <f t="shared" ca="1" si="2"/>
        <v>411.3</v>
      </c>
      <c r="F206" s="85"/>
      <c r="G206" s="89"/>
    </row>
    <row r="207" spans="1:7" x14ac:dyDescent="0.25">
      <c r="A207" s="128">
        <v>3.63</v>
      </c>
      <c r="B207" s="129">
        <f t="shared" ca="1" si="2"/>
        <v>416.3</v>
      </c>
      <c r="F207" s="85"/>
      <c r="G207" s="89"/>
    </row>
    <row r="208" spans="1:7" x14ac:dyDescent="0.25">
      <c r="A208" s="128">
        <v>3.65</v>
      </c>
      <c r="B208" s="129">
        <f t="shared" ca="1" si="2"/>
        <v>421.52</v>
      </c>
      <c r="F208" s="85"/>
      <c r="G208" s="89"/>
    </row>
    <row r="209" spans="1:7" x14ac:dyDescent="0.25">
      <c r="A209" s="128">
        <v>3.67</v>
      </c>
      <c r="B209" s="129">
        <f t="shared" ca="1" si="2"/>
        <v>426.74</v>
      </c>
      <c r="F209" s="85"/>
      <c r="G209" s="89"/>
    </row>
    <row r="210" spans="1:7" x14ac:dyDescent="0.25">
      <c r="A210" s="128">
        <v>3.69</v>
      </c>
      <c r="B210" s="129">
        <f t="shared" ca="1" si="2"/>
        <v>431.52</v>
      </c>
      <c r="F210" s="85"/>
      <c r="G210" s="89"/>
    </row>
    <row r="211" spans="1:7" x14ac:dyDescent="0.25">
      <c r="A211" s="128">
        <v>3.71</v>
      </c>
      <c r="B211" s="129">
        <f t="shared" ca="1" si="2"/>
        <v>436.96</v>
      </c>
      <c r="F211" s="85"/>
      <c r="G211" s="89"/>
    </row>
    <row r="212" spans="1:7" x14ac:dyDescent="0.25">
      <c r="A212" s="128">
        <v>3.73</v>
      </c>
      <c r="B212" s="129">
        <f t="shared" ca="1" si="2"/>
        <v>442.17</v>
      </c>
      <c r="F212" s="85"/>
      <c r="G212" s="89"/>
    </row>
    <row r="213" spans="1:7" x14ac:dyDescent="0.25">
      <c r="A213" s="128">
        <v>3.75</v>
      </c>
      <c r="B213" s="129">
        <f t="shared" ref="B213:B276" ca="1" si="3">OFFSET($A$3,TRUNC((ROW()-ROW($B$21))/COLUMNS(Matrix)),MOD(ROW()-ROW($B$21),COLUMNS(Matrix)),1,1)</f>
        <v>448.26</v>
      </c>
      <c r="F213" s="85"/>
      <c r="G213" s="89"/>
    </row>
    <row r="214" spans="1:7" x14ac:dyDescent="0.25">
      <c r="A214" s="128">
        <v>3.77</v>
      </c>
      <c r="B214" s="129">
        <f t="shared" ca="1" si="3"/>
        <v>454.35</v>
      </c>
      <c r="F214" s="85"/>
      <c r="G214" s="89"/>
    </row>
    <row r="215" spans="1:7" x14ac:dyDescent="0.25">
      <c r="A215" s="128">
        <v>3.79</v>
      </c>
      <c r="B215" s="129">
        <f t="shared" ca="1" si="3"/>
        <v>459.57</v>
      </c>
      <c r="F215" s="85"/>
      <c r="G215" s="89"/>
    </row>
    <row r="216" spans="1:7" x14ac:dyDescent="0.25">
      <c r="A216" s="128">
        <v>3.81</v>
      </c>
      <c r="B216" s="129">
        <f t="shared" ca="1" si="3"/>
        <v>464.57</v>
      </c>
      <c r="F216" s="85"/>
      <c r="G216" s="89"/>
    </row>
    <row r="217" spans="1:7" x14ac:dyDescent="0.25">
      <c r="A217" s="128">
        <v>3.83</v>
      </c>
      <c r="B217" s="129">
        <f t="shared" ca="1" si="3"/>
        <v>470</v>
      </c>
      <c r="F217" s="85"/>
      <c r="G217" s="89"/>
    </row>
    <row r="218" spans="1:7" x14ac:dyDescent="0.25">
      <c r="A218" s="128">
        <v>3.85</v>
      </c>
      <c r="B218" s="129">
        <f t="shared" ca="1" si="3"/>
        <v>475</v>
      </c>
      <c r="F218" s="85"/>
      <c r="G218" s="89"/>
    </row>
    <row r="219" spans="1:7" x14ac:dyDescent="0.25">
      <c r="A219" s="128">
        <v>3.87</v>
      </c>
      <c r="B219" s="129">
        <f t="shared" ca="1" si="3"/>
        <v>480.43</v>
      </c>
      <c r="F219" s="85"/>
      <c r="G219" s="89"/>
    </row>
    <row r="220" spans="1:7" x14ac:dyDescent="0.25">
      <c r="A220" s="128">
        <v>3.89</v>
      </c>
      <c r="B220" s="129">
        <f t="shared" ca="1" si="3"/>
        <v>485.65</v>
      </c>
      <c r="F220" s="85"/>
      <c r="G220" s="89"/>
    </row>
    <row r="221" spans="1:7" x14ac:dyDescent="0.25">
      <c r="A221" s="128">
        <v>3.91</v>
      </c>
      <c r="B221" s="129">
        <f t="shared" ca="1" si="3"/>
        <v>492.61</v>
      </c>
      <c r="F221" s="85"/>
      <c r="G221" s="89"/>
    </row>
    <row r="222" spans="1:7" x14ac:dyDescent="0.25">
      <c r="A222" s="128">
        <v>3.93</v>
      </c>
      <c r="B222" s="129">
        <f t="shared" ca="1" si="3"/>
        <v>498.04</v>
      </c>
      <c r="F222" s="85"/>
      <c r="G222" s="89"/>
    </row>
    <row r="223" spans="1:7" x14ac:dyDescent="0.25">
      <c r="A223" s="128">
        <v>3.95</v>
      </c>
      <c r="B223" s="129">
        <f t="shared" ca="1" si="3"/>
        <v>503.48</v>
      </c>
      <c r="F223" s="85"/>
      <c r="G223" s="89"/>
    </row>
    <row r="224" spans="1:7" x14ac:dyDescent="0.25">
      <c r="A224" s="128">
        <v>3.96</v>
      </c>
      <c r="B224" s="129">
        <f t="shared" ca="1" si="3"/>
        <v>508.91</v>
      </c>
      <c r="F224" s="85"/>
      <c r="G224" s="89"/>
    </row>
    <row r="225" spans="1:7" x14ac:dyDescent="0.25">
      <c r="A225" s="128">
        <v>3.98</v>
      </c>
      <c r="B225" s="129">
        <f t="shared" ca="1" si="3"/>
        <v>514.35</v>
      </c>
      <c r="F225" s="85"/>
      <c r="G225" s="89"/>
    </row>
    <row r="226" spans="1:7" x14ac:dyDescent="0.25">
      <c r="A226" s="128">
        <v>4</v>
      </c>
      <c r="B226" s="129">
        <f t="shared" ca="1" si="3"/>
        <v>520</v>
      </c>
      <c r="F226" s="85"/>
      <c r="G226" s="89"/>
    </row>
    <row r="227" spans="1:7" x14ac:dyDescent="0.25">
      <c r="A227" s="128">
        <v>4.0199999999999996</v>
      </c>
      <c r="B227" s="129">
        <f t="shared" ca="1" si="3"/>
        <v>525.87</v>
      </c>
      <c r="F227" s="85"/>
      <c r="G227" s="89"/>
    </row>
    <row r="228" spans="1:7" x14ac:dyDescent="0.25">
      <c r="A228" s="128">
        <v>4.04</v>
      </c>
      <c r="B228" s="129">
        <f t="shared" ca="1" si="3"/>
        <v>531.52</v>
      </c>
      <c r="F228" s="85"/>
      <c r="G228" s="89"/>
    </row>
    <row r="229" spans="1:7" x14ac:dyDescent="0.25">
      <c r="A229" s="128">
        <v>4.0599999999999996</v>
      </c>
      <c r="B229" s="129">
        <f t="shared" ca="1" si="3"/>
        <v>537.39</v>
      </c>
      <c r="F229" s="85"/>
      <c r="G229" s="89"/>
    </row>
    <row r="230" spans="1:7" x14ac:dyDescent="0.25">
      <c r="A230" s="128">
        <v>4.08</v>
      </c>
      <c r="B230" s="129">
        <f t="shared" ca="1" si="3"/>
        <v>543.48</v>
      </c>
      <c r="F230" s="85"/>
      <c r="G230" s="89"/>
    </row>
    <row r="231" spans="1:7" x14ac:dyDescent="0.25">
      <c r="A231" s="128">
        <v>4.0999999999999996</v>
      </c>
      <c r="B231" s="129">
        <f t="shared" ca="1" si="3"/>
        <v>549.35</v>
      </c>
      <c r="F231" s="85"/>
      <c r="G231" s="89"/>
    </row>
    <row r="232" spans="1:7" x14ac:dyDescent="0.25">
      <c r="A232" s="128">
        <v>4.12</v>
      </c>
      <c r="B232" s="129">
        <f t="shared" ca="1" si="3"/>
        <v>555.22</v>
      </c>
      <c r="F232" s="85"/>
      <c r="G232" s="89"/>
    </row>
    <row r="233" spans="1:7" x14ac:dyDescent="0.25">
      <c r="A233" s="128">
        <v>4.1399999999999997</v>
      </c>
      <c r="B233" s="129">
        <f t="shared" ca="1" si="3"/>
        <v>561.09</v>
      </c>
      <c r="F233" s="85"/>
      <c r="G233" s="89"/>
    </row>
    <row r="234" spans="1:7" x14ac:dyDescent="0.25">
      <c r="A234" s="128">
        <v>4.16</v>
      </c>
      <c r="B234" s="129">
        <f t="shared" ca="1" si="3"/>
        <v>566.74</v>
      </c>
      <c r="F234" s="85"/>
      <c r="G234" s="89"/>
    </row>
    <row r="235" spans="1:7" x14ac:dyDescent="0.25">
      <c r="A235" s="128">
        <v>4.18</v>
      </c>
      <c r="B235" s="129">
        <f t="shared" ca="1" si="3"/>
        <v>572.61</v>
      </c>
      <c r="F235" s="85"/>
      <c r="G235" s="89"/>
    </row>
    <row r="236" spans="1:7" x14ac:dyDescent="0.25">
      <c r="A236" s="128">
        <v>4.2</v>
      </c>
      <c r="B236" s="129">
        <f t="shared" ca="1" si="3"/>
        <v>578.26</v>
      </c>
      <c r="F236" s="85"/>
      <c r="G236" s="89"/>
    </row>
    <row r="237" spans="1:7" x14ac:dyDescent="0.25">
      <c r="A237" s="128">
        <v>4.22</v>
      </c>
      <c r="B237" s="129">
        <f t="shared" ca="1" si="3"/>
        <v>583.70000000000005</v>
      </c>
      <c r="F237" s="85"/>
      <c r="G237" s="89"/>
    </row>
    <row r="238" spans="1:7" x14ac:dyDescent="0.25">
      <c r="A238" s="128">
        <v>4.24</v>
      </c>
      <c r="B238" s="129">
        <f t="shared" ca="1" si="3"/>
        <v>589.35</v>
      </c>
      <c r="F238" s="85"/>
      <c r="G238" s="89"/>
    </row>
    <row r="239" spans="1:7" x14ac:dyDescent="0.25">
      <c r="A239" s="128">
        <v>4.26</v>
      </c>
      <c r="B239" s="129">
        <f t="shared" ca="1" si="3"/>
        <v>595.22</v>
      </c>
      <c r="F239" s="85"/>
      <c r="G239" s="89"/>
    </row>
    <row r="240" spans="1:7" x14ac:dyDescent="0.25">
      <c r="A240" s="128">
        <v>4.28</v>
      </c>
      <c r="B240" s="129">
        <f t="shared" ca="1" si="3"/>
        <v>601.09</v>
      </c>
      <c r="F240" s="85"/>
      <c r="G240" s="89"/>
    </row>
    <row r="241" spans="1:7" x14ac:dyDescent="0.25">
      <c r="A241" s="128">
        <v>4.3</v>
      </c>
      <c r="B241" s="129">
        <f t="shared" ca="1" si="3"/>
        <v>606.74</v>
      </c>
      <c r="F241" s="85"/>
      <c r="G241" s="89"/>
    </row>
    <row r="242" spans="1:7" x14ac:dyDescent="0.25">
      <c r="A242" s="128">
        <v>4.32</v>
      </c>
      <c r="B242" s="129">
        <f t="shared" ca="1" si="3"/>
        <v>612.61</v>
      </c>
      <c r="F242" s="85"/>
      <c r="G242" s="89"/>
    </row>
    <row r="243" spans="1:7" x14ac:dyDescent="0.25">
      <c r="A243" s="128">
        <v>4.34</v>
      </c>
      <c r="B243" s="129">
        <f t="shared" ca="1" si="3"/>
        <v>618.48</v>
      </c>
      <c r="F243" s="85"/>
      <c r="G243" s="89"/>
    </row>
    <row r="244" spans="1:7" x14ac:dyDescent="0.25">
      <c r="A244" s="128">
        <v>4.3600000000000003</v>
      </c>
      <c r="B244" s="129">
        <f t="shared" ca="1" si="3"/>
        <v>624.35</v>
      </c>
      <c r="F244" s="85"/>
      <c r="G244" s="89"/>
    </row>
    <row r="245" spans="1:7" x14ac:dyDescent="0.25">
      <c r="A245" s="128">
        <v>4.38</v>
      </c>
      <c r="B245" s="129">
        <f t="shared" ca="1" si="3"/>
        <v>630</v>
      </c>
      <c r="F245" s="85"/>
      <c r="G245" s="89"/>
    </row>
    <row r="246" spans="1:7" x14ac:dyDescent="0.25">
      <c r="A246" s="128">
        <v>4.3899999999999997</v>
      </c>
      <c r="B246" s="129">
        <f t="shared" ca="1" si="3"/>
        <v>636.09</v>
      </c>
      <c r="F246" s="85"/>
      <c r="G246" s="89"/>
    </row>
    <row r="247" spans="1:7" x14ac:dyDescent="0.25">
      <c r="A247" s="128">
        <v>4.41</v>
      </c>
      <c r="B247" s="129">
        <f t="shared" ca="1" si="3"/>
        <v>642.39</v>
      </c>
      <c r="F247" s="85"/>
      <c r="G247" s="89"/>
    </row>
    <row r="248" spans="1:7" x14ac:dyDescent="0.25">
      <c r="A248" s="128">
        <v>4.43</v>
      </c>
      <c r="B248" s="129">
        <f t="shared" ca="1" si="3"/>
        <v>648.70000000000005</v>
      </c>
      <c r="F248" s="85"/>
      <c r="G248" s="89"/>
    </row>
    <row r="249" spans="1:7" x14ac:dyDescent="0.25">
      <c r="A249" s="128">
        <v>4.45</v>
      </c>
      <c r="B249" s="129">
        <f t="shared" ca="1" si="3"/>
        <v>655</v>
      </c>
      <c r="F249" s="85"/>
      <c r="G249" s="89"/>
    </row>
    <row r="250" spans="1:7" x14ac:dyDescent="0.25">
      <c r="A250" s="128">
        <v>4.47</v>
      </c>
      <c r="B250" s="129">
        <f t="shared" ca="1" si="3"/>
        <v>661.3</v>
      </c>
      <c r="F250" s="85"/>
      <c r="G250" s="89"/>
    </row>
    <row r="251" spans="1:7" x14ac:dyDescent="0.25">
      <c r="A251" s="128">
        <v>4.49</v>
      </c>
      <c r="B251" s="129">
        <f t="shared" ca="1" si="3"/>
        <v>667.61</v>
      </c>
      <c r="F251" s="85"/>
      <c r="G251" s="89"/>
    </row>
    <row r="252" spans="1:7" x14ac:dyDescent="0.25">
      <c r="A252" s="128">
        <v>4.51</v>
      </c>
      <c r="B252" s="129">
        <f t="shared" ca="1" si="3"/>
        <v>673.91</v>
      </c>
      <c r="F252" s="85"/>
      <c r="G252" s="89"/>
    </row>
    <row r="253" spans="1:7" x14ac:dyDescent="0.25">
      <c r="A253" s="128">
        <v>4.53</v>
      </c>
      <c r="B253" s="129">
        <f t="shared" ca="1" si="3"/>
        <v>679.57</v>
      </c>
      <c r="F253" s="85"/>
      <c r="G253" s="89"/>
    </row>
    <row r="254" spans="1:7" x14ac:dyDescent="0.25">
      <c r="A254" s="128">
        <v>4.55</v>
      </c>
      <c r="B254" s="129">
        <f t="shared" ca="1" si="3"/>
        <v>685.87</v>
      </c>
      <c r="F254" s="85"/>
      <c r="G254" s="89"/>
    </row>
    <row r="255" spans="1:7" x14ac:dyDescent="0.25">
      <c r="A255" s="128">
        <v>4.57</v>
      </c>
      <c r="B255" s="129">
        <f t="shared" ca="1" si="3"/>
        <v>691.96</v>
      </c>
      <c r="F255" s="85"/>
      <c r="G255" s="89"/>
    </row>
    <row r="256" spans="1:7" x14ac:dyDescent="0.25">
      <c r="A256" s="128">
        <v>4.59</v>
      </c>
      <c r="B256" s="129">
        <f t="shared" ca="1" si="3"/>
        <v>698.26</v>
      </c>
      <c r="F256" s="85"/>
      <c r="G256" s="89"/>
    </row>
    <row r="257" spans="1:7" x14ac:dyDescent="0.25">
      <c r="A257" s="128">
        <v>4.6100000000000003</v>
      </c>
      <c r="B257" s="129">
        <f t="shared" ca="1" si="3"/>
        <v>704.35</v>
      </c>
      <c r="F257" s="85"/>
      <c r="G257" s="89"/>
    </row>
    <row r="258" spans="1:7" x14ac:dyDescent="0.25">
      <c r="A258" s="128">
        <v>4.63</v>
      </c>
      <c r="B258" s="129">
        <f t="shared" ca="1" si="3"/>
        <v>710.43</v>
      </c>
      <c r="F258" s="85"/>
      <c r="G258" s="89"/>
    </row>
    <row r="259" spans="1:7" x14ac:dyDescent="0.25">
      <c r="A259" s="128">
        <v>4.6500000000000004</v>
      </c>
      <c r="B259" s="129">
        <f t="shared" ca="1" si="3"/>
        <v>716.52</v>
      </c>
      <c r="F259" s="85"/>
      <c r="G259" s="89"/>
    </row>
    <row r="260" spans="1:7" x14ac:dyDescent="0.25">
      <c r="A260" s="128">
        <v>4.67</v>
      </c>
      <c r="B260" s="129">
        <f t="shared" ca="1" si="3"/>
        <v>722.61</v>
      </c>
      <c r="F260" s="85"/>
      <c r="G260" s="89"/>
    </row>
    <row r="261" spans="1:7" x14ac:dyDescent="0.25">
      <c r="A261" s="128">
        <v>4.6900000000000004</v>
      </c>
      <c r="B261" s="129">
        <f t="shared" ca="1" si="3"/>
        <v>728.48</v>
      </c>
      <c r="F261" s="85"/>
      <c r="G261" s="89"/>
    </row>
    <row r="262" spans="1:7" x14ac:dyDescent="0.25">
      <c r="A262" s="128">
        <v>4.71</v>
      </c>
      <c r="B262" s="129">
        <f t="shared" ca="1" si="3"/>
        <v>734.57</v>
      </c>
      <c r="F262" s="85"/>
      <c r="G262" s="89"/>
    </row>
    <row r="263" spans="1:7" x14ac:dyDescent="0.25">
      <c r="A263" s="128">
        <v>4.7300000000000004</v>
      </c>
      <c r="B263" s="129">
        <f t="shared" ca="1" si="3"/>
        <v>740.65</v>
      </c>
      <c r="F263" s="85"/>
      <c r="G263" s="89"/>
    </row>
    <row r="264" spans="1:7" x14ac:dyDescent="0.25">
      <c r="A264" s="128">
        <v>4.75</v>
      </c>
      <c r="B264" s="129">
        <f t="shared" ca="1" si="3"/>
        <v>746.74</v>
      </c>
      <c r="F264" s="85"/>
      <c r="G264" s="89"/>
    </row>
    <row r="265" spans="1:7" x14ac:dyDescent="0.25">
      <c r="A265" s="128">
        <v>4.7699999999999996</v>
      </c>
      <c r="B265" s="129">
        <f t="shared" ca="1" si="3"/>
        <v>752.83</v>
      </c>
      <c r="F265" s="85"/>
      <c r="G265" s="89"/>
    </row>
    <row r="266" spans="1:7" x14ac:dyDescent="0.25">
      <c r="A266" s="128">
        <v>4.79</v>
      </c>
      <c r="B266" s="129">
        <f t="shared" ca="1" si="3"/>
        <v>758.91</v>
      </c>
      <c r="F266" s="85"/>
      <c r="G266" s="89"/>
    </row>
    <row r="267" spans="1:7" x14ac:dyDescent="0.25">
      <c r="A267" s="128">
        <v>4.8</v>
      </c>
      <c r="B267" s="129">
        <f t="shared" ca="1" si="3"/>
        <v>765</v>
      </c>
      <c r="F267" s="85"/>
      <c r="G267" s="89"/>
    </row>
    <row r="268" spans="1:7" x14ac:dyDescent="0.25">
      <c r="A268" s="128">
        <v>4.82</v>
      </c>
      <c r="B268" s="129">
        <f t="shared" ca="1" si="3"/>
        <v>771.09</v>
      </c>
      <c r="F268" s="85"/>
      <c r="G268" s="89"/>
    </row>
    <row r="269" spans="1:7" x14ac:dyDescent="0.25">
      <c r="A269" s="128">
        <v>4.84</v>
      </c>
      <c r="B269" s="129">
        <f t="shared" ca="1" si="3"/>
        <v>777.17</v>
      </c>
      <c r="F269" s="85"/>
      <c r="G269" s="89"/>
    </row>
    <row r="270" spans="1:7" x14ac:dyDescent="0.25">
      <c r="A270" s="128">
        <v>4.8600000000000003</v>
      </c>
      <c r="B270" s="129">
        <f t="shared" ca="1" si="3"/>
        <v>783.26</v>
      </c>
      <c r="F270" s="85"/>
      <c r="G270" s="89"/>
    </row>
    <row r="271" spans="1:7" x14ac:dyDescent="0.25">
      <c r="A271" s="128">
        <v>4.88</v>
      </c>
      <c r="B271" s="129">
        <f t="shared" ca="1" si="3"/>
        <v>789.57</v>
      </c>
      <c r="F271" s="85"/>
      <c r="G271" s="89"/>
    </row>
    <row r="272" spans="1:7" x14ac:dyDescent="0.25">
      <c r="A272" s="128">
        <v>4.9000000000000004</v>
      </c>
      <c r="B272" s="129">
        <f t="shared" ca="1" si="3"/>
        <v>795.87</v>
      </c>
      <c r="F272" s="85"/>
      <c r="G272" s="89"/>
    </row>
    <row r="273" spans="1:7" x14ac:dyDescent="0.25">
      <c r="A273" s="128">
        <v>4.92</v>
      </c>
      <c r="B273" s="129">
        <f t="shared" ca="1" si="3"/>
        <v>802.17</v>
      </c>
      <c r="F273" s="85"/>
      <c r="G273" s="89"/>
    </row>
    <row r="274" spans="1:7" x14ac:dyDescent="0.25">
      <c r="A274" s="128">
        <v>4.9400000000000004</v>
      </c>
      <c r="B274" s="129">
        <f t="shared" ca="1" si="3"/>
        <v>808.48</v>
      </c>
      <c r="F274" s="85"/>
      <c r="G274" s="89"/>
    </row>
    <row r="275" spans="1:7" x14ac:dyDescent="0.25">
      <c r="A275" s="128">
        <v>4.96</v>
      </c>
      <c r="B275" s="129">
        <f t="shared" ca="1" si="3"/>
        <v>814.78</v>
      </c>
      <c r="F275" s="85"/>
      <c r="G275" s="89"/>
    </row>
    <row r="276" spans="1:7" ht="15.75" thickBot="1" x14ac:dyDescent="0.3">
      <c r="A276" s="130">
        <v>4.9800000000000004</v>
      </c>
      <c r="B276" s="131">
        <f t="shared" ca="1" si="3"/>
        <v>821.3</v>
      </c>
      <c r="F276" s="85"/>
      <c r="G276" s="89"/>
    </row>
    <row r="277" spans="1:7" x14ac:dyDescent="0.25">
      <c r="B277" s="69"/>
    </row>
    <row r="278" spans="1:7" x14ac:dyDescent="0.25">
      <c r="B278" s="69"/>
    </row>
    <row r="279" spans="1:7" x14ac:dyDescent="0.25">
      <c r="B279" s="69"/>
    </row>
    <row r="280" spans="1:7" x14ac:dyDescent="0.25">
      <c r="B280" s="69"/>
    </row>
    <row r="281" spans="1:7" x14ac:dyDescent="0.25">
      <c r="B281" s="69"/>
    </row>
    <row r="282" spans="1:7" x14ac:dyDescent="0.25">
      <c r="B282" s="69"/>
    </row>
  </sheetData>
  <mergeCells count="1">
    <mergeCell ref="G28:V2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41"/>
  <sheetViews>
    <sheetView zoomScale="70" zoomScaleNormal="70" workbookViewId="0">
      <selection activeCell="B7" sqref="B7"/>
    </sheetView>
  </sheetViews>
  <sheetFormatPr defaultColWidth="8.85546875" defaultRowHeight="15" x14ac:dyDescent="0.25"/>
  <cols>
    <col min="1" max="1" width="10.7109375" bestFit="1" customWidth="1"/>
    <col min="2" max="2" width="39.7109375" bestFit="1" customWidth="1"/>
    <col min="3" max="3" width="19.42578125" customWidth="1"/>
    <col min="4" max="4" width="23.42578125" customWidth="1"/>
    <col min="5" max="5" width="17.85546875" customWidth="1"/>
    <col min="6" max="6" width="14.42578125" style="51" customWidth="1"/>
    <col min="7" max="7" width="13.85546875" style="7" customWidth="1"/>
    <col min="8" max="8" width="18.42578125" style="7" hidden="1" customWidth="1"/>
    <col min="9" max="9" width="9.140625" customWidth="1"/>
    <col min="10" max="10" width="17.140625" customWidth="1"/>
    <col min="11" max="11" width="14.28515625" bestFit="1" customWidth="1"/>
    <col min="12" max="13" width="11.7109375" bestFit="1" customWidth="1"/>
    <col min="14" max="21" width="11.42578125" bestFit="1" customWidth="1"/>
    <col min="22" max="23" width="11.7109375" bestFit="1" customWidth="1"/>
    <col min="24" max="25" width="11.42578125" bestFit="1" customWidth="1"/>
    <col min="26" max="26" width="11.7109375" bestFit="1" customWidth="1"/>
  </cols>
  <sheetData>
    <row r="1" spans="1:27" x14ac:dyDescent="0.25">
      <c r="A1" s="148" t="s">
        <v>23</v>
      </c>
      <c r="B1" s="148"/>
      <c r="C1" s="148"/>
      <c r="D1" s="148"/>
      <c r="E1" s="148"/>
      <c r="F1" s="148"/>
      <c r="G1" s="148"/>
      <c r="H1" s="90"/>
      <c r="I1" s="91"/>
      <c r="J1" s="103" t="s">
        <v>29</v>
      </c>
      <c r="K1" s="103" t="s">
        <v>30</v>
      </c>
      <c r="L1" s="103" t="s">
        <v>31</v>
      </c>
      <c r="M1" s="103" t="s">
        <v>32</v>
      </c>
      <c r="N1" s="103" t="s">
        <v>33</v>
      </c>
      <c r="O1" s="91"/>
      <c r="P1" s="91"/>
      <c r="Q1" s="91"/>
    </row>
    <row r="2" spans="1:27" ht="24.6" customHeight="1" x14ac:dyDescent="0.25">
      <c r="A2" s="147" t="s">
        <v>47</v>
      </c>
      <c r="B2" s="147"/>
      <c r="C2" s="147"/>
      <c r="D2" s="147"/>
      <c r="E2" s="147"/>
      <c r="F2" s="147"/>
      <c r="G2" s="147"/>
      <c r="H2" s="93"/>
      <c r="I2" s="93"/>
      <c r="J2" s="104">
        <f t="array" ref="J2:N2">LINEST(B12:B267,A12:A267^{1,2,3,4},TRUE,FALSE)</f>
        <v>-1.9504577136742998</v>
      </c>
      <c r="K2" s="104">
        <v>17.462247539887105</v>
      </c>
      <c r="L2" s="104">
        <v>-19.161722201146777</v>
      </c>
      <c r="M2" s="104">
        <v>23.970453611170218</v>
      </c>
      <c r="N2" s="104">
        <v>-3.5249918182698536</v>
      </c>
      <c r="O2" s="91"/>
      <c r="P2" s="91"/>
      <c r="Q2" s="91"/>
    </row>
    <row r="3" spans="1:27" ht="33.6" customHeight="1" x14ac:dyDescent="0.25">
      <c r="A3" s="147"/>
      <c r="B3" s="147"/>
      <c r="C3" s="147"/>
      <c r="D3" s="147"/>
      <c r="E3" s="147"/>
      <c r="F3" s="147"/>
      <c r="G3" s="147"/>
      <c r="H3" s="93"/>
      <c r="I3" s="93"/>
      <c r="J3" s="79"/>
      <c r="K3" s="79"/>
      <c r="L3" s="79"/>
      <c r="M3" s="79"/>
      <c r="N3" s="79"/>
      <c r="O3" s="91"/>
      <c r="P3" s="91"/>
      <c r="Q3" s="91"/>
    </row>
    <row r="4" spans="1:27" ht="48.6" customHeight="1" x14ac:dyDescent="0.25">
      <c r="A4" s="147"/>
      <c r="B4" s="147"/>
      <c r="C4" s="147"/>
      <c r="D4" s="147"/>
      <c r="E4" s="147"/>
      <c r="F4" s="147"/>
      <c r="G4" s="147"/>
      <c r="H4" s="95"/>
      <c r="I4" s="93"/>
      <c r="J4" s="93"/>
      <c r="K4" s="91"/>
      <c r="L4" s="91"/>
      <c r="M4" s="91"/>
      <c r="N4" s="91"/>
      <c r="O4" s="91"/>
      <c r="P4" s="91"/>
    </row>
    <row r="5" spans="1:27" x14ac:dyDescent="0.25">
      <c r="A5" s="55"/>
      <c r="B5" s="55"/>
      <c r="C5" s="55"/>
      <c r="D5" s="55"/>
      <c r="E5" s="55"/>
      <c r="I5" s="44"/>
      <c r="J5" s="53"/>
      <c r="K5" s="54"/>
      <c r="L5" s="54"/>
      <c r="M5" s="54"/>
      <c r="N5" s="54"/>
      <c r="O5" s="54"/>
      <c r="P5" s="54"/>
    </row>
    <row r="6" spans="1:27" x14ac:dyDescent="0.25">
      <c r="A6" s="12" t="s">
        <v>11</v>
      </c>
      <c r="B6" s="12">
        <v>66</v>
      </c>
      <c r="C6" s="56" t="s">
        <v>17</v>
      </c>
      <c r="D6" s="77">
        <v>66</v>
      </c>
      <c r="G6" s="6"/>
      <c r="H6" s="6"/>
      <c r="J6" s="54"/>
      <c r="K6" s="54"/>
      <c r="L6" s="54"/>
      <c r="M6" s="54"/>
      <c r="N6" s="54"/>
      <c r="O6" s="54"/>
      <c r="P6" s="54"/>
    </row>
    <row r="7" spans="1:27" x14ac:dyDescent="0.25">
      <c r="A7" s="66" t="s">
        <v>20</v>
      </c>
      <c r="B7" s="66">
        <v>1</v>
      </c>
      <c r="C7" s="63" t="s">
        <v>36</v>
      </c>
      <c r="D7" s="59">
        <f>1/B7</f>
        <v>1</v>
      </c>
      <c r="G7" s="6"/>
      <c r="H7" s="6"/>
      <c r="J7" s="54"/>
      <c r="K7" s="149" t="s">
        <v>13</v>
      </c>
      <c r="L7" s="149"/>
      <c r="M7" s="149"/>
      <c r="N7" s="149"/>
      <c r="O7" s="149"/>
      <c r="P7" s="149"/>
    </row>
    <row r="8" spans="1:27" ht="15.75" thickBot="1" x14ac:dyDescent="0.3">
      <c r="A8" s="43" t="s">
        <v>35</v>
      </c>
      <c r="B8" s="43"/>
      <c r="C8" s="115">
        <f>8980/(B8+8980)</f>
        <v>1</v>
      </c>
      <c r="G8" s="6"/>
      <c r="H8" s="6"/>
      <c r="J8" s="54"/>
      <c r="K8" s="54"/>
      <c r="L8" s="54"/>
      <c r="M8" s="54"/>
      <c r="N8" s="54"/>
      <c r="O8" s="54"/>
      <c r="P8" s="54"/>
    </row>
    <row r="9" spans="1:27" hidden="1" x14ac:dyDescent="0.25">
      <c r="A9" s="3" t="s">
        <v>9</v>
      </c>
      <c r="B9" s="116">
        <v>1000</v>
      </c>
      <c r="G9" s="6"/>
      <c r="H9" s="6"/>
      <c r="J9" s="54"/>
      <c r="K9" s="145"/>
      <c r="L9" s="145"/>
      <c r="M9" s="145"/>
      <c r="N9" s="145"/>
      <c r="O9" s="145"/>
      <c r="P9" s="145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F10" s="146" t="s">
        <v>15</v>
      </c>
      <c r="G10" s="146"/>
      <c r="H10" s="146"/>
      <c r="J10" s="111"/>
      <c r="K10" s="107" t="s">
        <v>6</v>
      </c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3"/>
      <c r="AA10" s="3"/>
    </row>
    <row r="11" spans="1:27" x14ac:dyDescent="0.25">
      <c r="A11" s="42" t="s">
        <v>0</v>
      </c>
      <c r="B11" s="42" t="s">
        <v>54</v>
      </c>
      <c r="C11" s="17" t="s">
        <v>8</v>
      </c>
      <c r="D11" s="49" t="s">
        <v>12</v>
      </c>
      <c r="E11" s="52"/>
      <c r="F11" s="27" t="s">
        <v>0</v>
      </c>
      <c r="G11" s="27" t="s">
        <v>4</v>
      </c>
      <c r="H11" s="28"/>
      <c r="I11" s="30"/>
      <c r="J11" s="61"/>
      <c r="K11" s="108">
        <f>$G12</f>
        <v>0</v>
      </c>
      <c r="L11" s="33">
        <f>$G13</f>
        <v>0</v>
      </c>
      <c r="M11" s="33">
        <f>$G14</f>
        <v>0</v>
      </c>
      <c r="N11" s="33">
        <f>$G15</f>
        <v>0</v>
      </c>
      <c r="O11" s="33">
        <f>$G16</f>
        <v>0</v>
      </c>
      <c r="P11" s="33">
        <f>$G17</f>
        <v>0</v>
      </c>
      <c r="Q11" s="33">
        <f>$G18</f>
        <v>0</v>
      </c>
      <c r="R11" s="33">
        <f>$G19</f>
        <v>0</v>
      </c>
      <c r="S11" s="33">
        <f>$G20</f>
        <v>0.25</v>
      </c>
      <c r="T11" s="33">
        <f>$G21</f>
        <v>0.5</v>
      </c>
      <c r="U11" s="33">
        <f>$G22</f>
        <v>0.75</v>
      </c>
      <c r="V11" s="33">
        <f>$G23</f>
        <v>1</v>
      </c>
      <c r="W11" s="33">
        <f>$G24</f>
        <v>1.25</v>
      </c>
      <c r="X11" s="33">
        <f>$G25</f>
        <v>1.25</v>
      </c>
      <c r="Y11" s="33">
        <f>$G26</f>
        <v>1.5</v>
      </c>
      <c r="Z11" s="109">
        <f>$G27</f>
        <v>1.75</v>
      </c>
    </row>
    <row r="12" spans="1:27" x14ac:dyDescent="0.25">
      <c r="A12">
        <v>0</v>
      </c>
      <c r="B12" s="1">
        <v>0</v>
      </c>
      <c r="C12" s="18">
        <f>ROUND(A12*C$8,3)</f>
        <v>0</v>
      </c>
      <c r="D12" s="50">
        <f>ROUND(($B$6/$D$6)^2*B12,2)</f>
        <v>0</v>
      </c>
      <c r="E12" s="48"/>
      <c r="F12" s="60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1"/>
      <c r="K12" s="108">
        <f>$G28</f>
        <v>2</v>
      </c>
      <c r="L12" s="33">
        <f>$G29</f>
        <v>2.25</v>
      </c>
      <c r="M12" s="33">
        <f>$G30</f>
        <v>2.5</v>
      </c>
      <c r="N12" s="33">
        <f>$G31</f>
        <v>2.75</v>
      </c>
      <c r="O12" s="33">
        <f>$G32</f>
        <v>3</v>
      </c>
      <c r="P12" s="33">
        <f>$G33</f>
        <v>3.25</v>
      </c>
      <c r="Q12" s="33">
        <f>$G34</f>
        <v>3.5</v>
      </c>
      <c r="R12" s="33">
        <f>$G35</f>
        <v>3.75</v>
      </c>
      <c r="S12" s="33">
        <f>$G36</f>
        <v>4</v>
      </c>
      <c r="T12" s="33">
        <f>$G37</f>
        <v>4.5</v>
      </c>
      <c r="U12" s="33">
        <f>$G38</f>
        <v>4.75</v>
      </c>
      <c r="V12" s="33">
        <f>$G39</f>
        <v>5</v>
      </c>
      <c r="W12" s="33">
        <f>$G40</f>
        <v>5.25</v>
      </c>
      <c r="X12" s="33">
        <f>$G41</f>
        <v>5.5</v>
      </c>
      <c r="Y12" s="33">
        <f>$G42</f>
        <v>6</v>
      </c>
      <c r="Z12" s="109">
        <f>$G43</f>
        <v>6.25</v>
      </c>
    </row>
    <row r="13" spans="1:27" x14ac:dyDescent="0.25">
      <c r="A13">
        <v>0.02</v>
      </c>
      <c r="B13" s="1">
        <v>0</v>
      </c>
      <c r="C13" s="18">
        <f t="shared" ref="C13:C76" si="0">ROUND(A13*C$8,3)</f>
        <v>0.02</v>
      </c>
      <c r="D13" s="50">
        <f t="shared" ref="D13:D76" si="1">($B$6/$D$6)^2*B13</f>
        <v>0</v>
      </c>
      <c r="E13" s="48"/>
      <c r="F13" s="60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1"/>
      <c r="K13" s="108">
        <f>$G44</f>
        <v>6.5</v>
      </c>
      <c r="L13" s="33">
        <f>$G45</f>
        <v>7</v>
      </c>
      <c r="M13" s="33">
        <f>$G46</f>
        <v>7.25</v>
      </c>
      <c r="N13" s="33">
        <f>$G47</f>
        <v>7.75</v>
      </c>
      <c r="O13" s="33">
        <f>$G48</f>
        <v>8.25</v>
      </c>
      <c r="P13" s="33">
        <f>$G49</f>
        <v>8.5</v>
      </c>
      <c r="Q13" s="33">
        <f>$G50</f>
        <v>9</v>
      </c>
      <c r="R13" s="33">
        <f>$G51</f>
        <v>9.5</v>
      </c>
      <c r="S13" s="33">
        <f>$G52</f>
        <v>10</v>
      </c>
      <c r="T13" s="33">
        <f>$G53</f>
        <v>10.5</v>
      </c>
      <c r="U13" s="33">
        <f>$G54</f>
        <v>11</v>
      </c>
      <c r="V13" s="33">
        <f>$G55</f>
        <v>11.5</v>
      </c>
      <c r="W13" s="33">
        <f>$G56</f>
        <v>12</v>
      </c>
      <c r="X13" s="33">
        <f>$G57</f>
        <v>12.5</v>
      </c>
      <c r="Y13" s="33">
        <f>$G58</f>
        <v>13</v>
      </c>
      <c r="Z13" s="109">
        <f>$G59</f>
        <v>13.75</v>
      </c>
    </row>
    <row r="14" spans="1:27" x14ac:dyDescent="0.25">
      <c r="A14">
        <v>0.04</v>
      </c>
      <c r="B14" s="1">
        <v>0</v>
      </c>
      <c r="C14" s="18">
        <f t="shared" si="0"/>
        <v>0.04</v>
      </c>
      <c r="D14" s="50">
        <f t="shared" si="1"/>
        <v>0</v>
      </c>
      <c r="E14" s="48"/>
      <c r="F14" s="60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1"/>
      <c r="K14" s="108">
        <f>G$60</f>
        <v>14.25</v>
      </c>
      <c r="L14" s="33">
        <f>G$61</f>
        <v>14.75</v>
      </c>
      <c r="M14" s="33">
        <f>G$62</f>
        <v>15.5</v>
      </c>
      <c r="N14" s="33">
        <f>G$63</f>
        <v>16</v>
      </c>
      <c r="O14" s="33">
        <f>G$64</f>
        <v>16.75</v>
      </c>
      <c r="P14" s="33">
        <f>G$65</f>
        <v>17.5</v>
      </c>
      <c r="Q14" s="33">
        <f>G$66</f>
        <v>18</v>
      </c>
      <c r="R14" s="33">
        <f>G$67</f>
        <v>18.75</v>
      </c>
      <c r="S14" s="33">
        <f>G$68</f>
        <v>19.5</v>
      </c>
      <c r="T14" s="33">
        <f>G$69</f>
        <v>20.25</v>
      </c>
      <c r="U14" s="33">
        <f>G$70</f>
        <v>21</v>
      </c>
      <c r="V14" s="33">
        <f>G$72</f>
        <v>22.5</v>
      </c>
      <c r="W14" s="33">
        <f>G$72</f>
        <v>22.5</v>
      </c>
      <c r="X14" s="33">
        <f>G$73</f>
        <v>23.5</v>
      </c>
      <c r="Y14" s="33">
        <f>G$74</f>
        <v>24.25</v>
      </c>
      <c r="Z14" s="109">
        <f>G$75</f>
        <v>25</v>
      </c>
    </row>
    <row r="15" spans="1:27" x14ac:dyDescent="0.25">
      <c r="A15">
        <v>0.06</v>
      </c>
      <c r="B15" s="1">
        <v>0</v>
      </c>
      <c r="C15" s="18">
        <f t="shared" si="0"/>
        <v>0.06</v>
      </c>
      <c r="D15" s="50">
        <f t="shared" si="1"/>
        <v>0</v>
      </c>
      <c r="E15" s="48"/>
      <c r="F15" s="60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1"/>
      <c r="K15" s="108">
        <f>$G76</f>
        <v>26</v>
      </c>
      <c r="L15" s="33">
        <f>G$77</f>
        <v>26.75</v>
      </c>
      <c r="M15" s="33">
        <f>G$78</f>
        <v>27.75</v>
      </c>
      <c r="N15" s="33">
        <f>G$79</f>
        <v>28.75</v>
      </c>
      <c r="O15" s="33">
        <f>G$80</f>
        <v>29.75</v>
      </c>
      <c r="P15" s="33">
        <f>G$81</f>
        <v>30.5</v>
      </c>
      <c r="Q15" s="33">
        <f>G$82</f>
        <v>31.75</v>
      </c>
      <c r="R15" s="33">
        <f>G$83</f>
        <v>32.75</v>
      </c>
      <c r="S15" s="33">
        <f>G$84</f>
        <v>33.75</v>
      </c>
      <c r="T15" s="33">
        <f>G$85</f>
        <v>34.75</v>
      </c>
      <c r="U15" s="33">
        <f>G$86</f>
        <v>36</v>
      </c>
      <c r="V15" s="33">
        <f>G$87</f>
        <v>37</v>
      </c>
      <c r="W15" s="33">
        <f>G$88</f>
        <v>38.25</v>
      </c>
      <c r="X15" s="33">
        <f>G$89</f>
        <v>39.5</v>
      </c>
      <c r="Y15" s="33">
        <f>G$90</f>
        <v>40.75</v>
      </c>
      <c r="Z15" s="109">
        <f>G$91</f>
        <v>42</v>
      </c>
    </row>
    <row r="16" spans="1:27" x14ac:dyDescent="0.25">
      <c r="A16">
        <v>0.08</v>
      </c>
      <c r="B16" s="1">
        <v>0</v>
      </c>
      <c r="C16" s="18">
        <f t="shared" si="0"/>
        <v>0.08</v>
      </c>
      <c r="D16" s="50">
        <f t="shared" si="1"/>
        <v>0</v>
      </c>
      <c r="E16" s="48"/>
      <c r="F16" s="60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5</v>
      </c>
      <c r="I16" s="30"/>
      <c r="J16" s="61"/>
      <c r="K16" s="108">
        <f>G$92</f>
        <v>43.25</v>
      </c>
      <c r="L16" s="33">
        <f>G$93</f>
        <v>44.5</v>
      </c>
      <c r="M16" s="33">
        <f>G$94</f>
        <v>45.75</v>
      </c>
      <c r="N16" s="33">
        <f>G$95</f>
        <v>47</v>
      </c>
      <c r="O16" s="33">
        <f>G$96</f>
        <v>48.5</v>
      </c>
      <c r="P16" s="33">
        <f>G$97</f>
        <v>49.75</v>
      </c>
      <c r="Q16" s="33">
        <f>G$98</f>
        <v>51</v>
      </c>
      <c r="R16" s="33">
        <f>G$99</f>
        <v>52.5</v>
      </c>
      <c r="S16" s="33">
        <f>G$100</f>
        <v>54</v>
      </c>
      <c r="T16" s="33">
        <f>G$101</f>
        <v>55.5</v>
      </c>
      <c r="U16" s="33">
        <f>G$102</f>
        <v>57</v>
      </c>
      <c r="V16" s="33">
        <f>G$103</f>
        <v>58.5</v>
      </c>
      <c r="W16" s="33">
        <f>G$104</f>
        <v>60</v>
      </c>
      <c r="X16" s="33">
        <f>G$105</f>
        <v>61.5</v>
      </c>
      <c r="Y16" s="33">
        <f>G$106</f>
        <v>63</v>
      </c>
      <c r="Z16" s="109">
        <f>G$107</f>
        <v>64.75</v>
      </c>
    </row>
    <row r="17" spans="1:27" x14ac:dyDescent="0.25">
      <c r="A17">
        <v>0.1</v>
      </c>
      <c r="B17" s="1">
        <v>0</v>
      </c>
      <c r="C17" s="18">
        <f t="shared" si="0"/>
        <v>0.1</v>
      </c>
      <c r="D17" s="50">
        <f t="shared" si="1"/>
        <v>0</v>
      </c>
      <c r="E17" s="48"/>
      <c r="F17" s="60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6</v>
      </c>
      <c r="I17" s="30"/>
      <c r="J17" s="61"/>
      <c r="K17" s="108">
        <f>G$108</f>
        <v>66.25</v>
      </c>
      <c r="L17" s="33">
        <f>G$109</f>
        <v>68</v>
      </c>
      <c r="M17" s="33">
        <f>G$110</f>
        <v>69.75</v>
      </c>
      <c r="N17" s="33">
        <f>G$111</f>
        <v>71.5</v>
      </c>
      <c r="O17" s="33">
        <f>$G$112</f>
        <v>73.25</v>
      </c>
      <c r="P17" s="33">
        <f>$G$113</f>
        <v>75</v>
      </c>
      <c r="Q17" s="33">
        <f>$G$114</f>
        <v>76.75</v>
      </c>
      <c r="R17" s="33">
        <f>$G$115</f>
        <v>78.75</v>
      </c>
      <c r="S17" s="33">
        <f>$G$116</f>
        <v>80.5</v>
      </c>
      <c r="T17" s="33">
        <f>$G$117</f>
        <v>82.5</v>
      </c>
      <c r="U17" s="33">
        <f>$G$118</f>
        <v>84.25</v>
      </c>
      <c r="V17" s="33">
        <f>$G$119</f>
        <v>86.25</v>
      </c>
      <c r="W17" s="33">
        <f>$G$120</f>
        <v>88.25</v>
      </c>
      <c r="X17" s="33">
        <f>$G$121</f>
        <v>90.25</v>
      </c>
      <c r="Y17" s="33">
        <f>$G$122</f>
        <v>92.25</v>
      </c>
      <c r="Z17" s="109">
        <f>G$123</f>
        <v>94.25</v>
      </c>
    </row>
    <row r="18" spans="1:27" x14ac:dyDescent="0.25">
      <c r="A18">
        <v>0.12</v>
      </c>
      <c r="B18" s="1">
        <v>0</v>
      </c>
      <c r="C18" s="18">
        <f t="shared" si="0"/>
        <v>0.12</v>
      </c>
      <c r="D18" s="50">
        <f t="shared" si="1"/>
        <v>0</v>
      </c>
      <c r="E18" s="48"/>
      <c r="F18" s="60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7</v>
      </c>
      <c r="I18" s="30"/>
      <c r="J18" s="61"/>
      <c r="K18" s="108">
        <f>$G124</f>
        <v>96.5</v>
      </c>
      <c r="L18" s="33">
        <f>$G125</f>
        <v>98.5</v>
      </c>
      <c r="M18" s="33">
        <f>$G126</f>
        <v>100.75</v>
      </c>
      <c r="N18" s="33">
        <f>$G127</f>
        <v>102.75</v>
      </c>
      <c r="O18" s="33">
        <f>$G128</f>
        <v>105</v>
      </c>
      <c r="P18" s="33">
        <f>$G129</f>
        <v>107.25</v>
      </c>
      <c r="Q18" s="33">
        <f>$G130</f>
        <v>109.5</v>
      </c>
      <c r="R18" s="33">
        <f>$G131</f>
        <v>111.75</v>
      </c>
      <c r="S18" s="33">
        <f>$G132</f>
        <v>114</v>
      </c>
      <c r="T18" s="33">
        <f>$G133</f>
        <v>116.25</v>
      </c>
      <c r="U18" s="33">
        <f>$G134</f>
        <v>118.75</v>
      </c>
      <c r="V18" s="33">
        <f>$G135</f>
        <v>121</v>
      </c>
      <c r="W18" s="33">
        <f>$G136</f>
        <v>123.5</v>
      </c>
      <c r="X18" s="33">
        <f>$G137</f>
        <v>125.75</v>
      </c>
      <c r="Y18" s="33">
        <f>$G138</f>
        <v>128.25</v>
      </c>
      <c r="Z18" s="109">
        <f>G139</f>
        <v>130.75</v>
      </c>
    </row>
    <row r="19" spans="1:27" x14ac:dyDescent="0.25">
      <c r="A19">
        <v>0.14000000000000001</v>
      </c>
      <c r="B19" s="1">
        <v>0</v>
      </c>
      <c r="C19" s="18">
        <f t="shared" si="0"/>
        <v>0.14000000000000001</v>
      </c>
      <c r="D19" s="50">
        <f t="shared" si="1"/>
        <v>0</v>
      </c>
      <c r="E19" s="48"/>
      <c r="F19" s="60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8</v>
      </c>
      <c r="I19" s="30"/>
      <c r="J19" s="61"/>
      <c r="K19" s="108">
        <f>$G140</f>
        <v>133.25</v>
      </c>
      <c r="L19" s="33">
        <f>$G141</f>
        <v>135.75</v>
      </c>
      <c r="M19" s="33">
        <f>$G142</f>
        <v>138.25</v>
      </c>
      <c r="N19" s="33">
        <f>$G143</f>
        <v>141</v>
      </c>
      <c r="O19" s="33">
        <f>$G144</f>
        <v>143.5</v>
      </c>
      <c r="P19" s="33">
        <f>$G145</f>
        <v>146.25</v>
      </c>
      <c r="Q19" s="33">
        <f>$G146</f>
        <v>149</v>
      </c>
      <c r="R19" s="33">
        <f>$G147</f>
        <v>151.5</v>
      </c>
      <c r="S19" s="33">
        <f>$G148</f>
        <v>154.5</v>
      </c>
      <c r="T19" s="33">
        <f>$G149</f>
        <v>157.25</v>
      </c>
      <c r="U19" s="33">
        <f>$G150</f>
        <v>160</v>
      </c>
      <c r="V19" s="33">
        <f>$G151</f>
        <v>163</v>
      </c>
      <c r="W19" s="33">
        <f>$G152</f>
        <v>165.75</v>
      </c>
      <c r="X19" s="33">
        <f>$G153</f>
        <v>168.75</v>
      </c>
      <c r="Y19" s="33">
        <f>$G154</f>
        <v>171.75</v>
      </c>
      <c r="Z19" s="109">
        <f>G155</f>
        <v>174.75</v>
      </c>
    </row>
    <row r="20" spans="1:27" x14ac:dyDescent="0.25">
      <c r="A20">
        <v>0.16</v>
      </c>
      <c r="B20" s="1">
        <v>0.25</v>
      </c>
      <c r="C20" s="18">
        <f t="shared" si="0"/>
        <v>0.16</v>
      </c>
      <c r="D20" s="50">
        <f t="shared" si="1"/>
        <v>0.25</v>
      </c>
      <c r="E20" s="48"/>
      <c r="F20" s="60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0.25</v>
      </c>
      <c r="H20" s="30">
        <f t="shared" si="2"/>
        <v>9</v>
      </c>
      <c r="I20" s="30"/>
      <c r="J20" s="61"/>
      <c r="K20" s="108">
        <f>$G156</f>
        <v>177.75</v>
      </c>
      <c r="L20" s="33">
        <f>$G157</f>
        <v>181</v>
      </c>
      <c r="M20" s="33">
        <f>$G158</f>
        <v>184</v>
      </c>
      <c r="N20" s="33">
        <f>$G159</f>
        <v>187</v>
      </c>
      <c r="O20" s="33">
        <f>$G160</f>
        <v>190.25</v>
      </c>
      <c r="P20" s="33">
        <f>$G161</f>
        <v>193.5</v>
      </c>
      <c r="Q20" s="33">
        <f>$G162</f>
        <v>196.5</v>
      </c>
      <c r="R20" s="33">
        <f>$G163</f>
        <v>199.75</v>
      </c>
      <c r="S20" s="33">
        <f>$G164</f>
        <v>203</v>
      </c>
      <c r="T20" s="33">
        <f>$G165</f>
        <v>206.25</v>
      </c>
      <c r="U20" s="33">
        <f>$G166</f>
        <v>209.5</v>
      </c>
      <c r="V20" s="33">
        <f>$G167</f>
        <v>212.75</v>
      </c>
      <c r="W20" s="33">
        <f>$G168</f>
        <v>216.25</v>
      </c>
      <c r="X20" s="33">
        <f>$G169</f>
        <v>219.5</v>
      </c>
      <c r="Y20" s="33">
        <f>$G170</f>
        <v>223</v>
      </c>
      <c r="Z20" s="109">
        <f>G171</f>
        <v>226.5</v>
      </c>
    </row>
    <row r="21" spans="1:27" x14ac:dyDescent="0.25">
      <c r="A21">
        <v>0.18</v>
      </c>
      <c r="B21" s="1">
        <v>0.5</v>
      </c>
      <c r="C21" s="18">
        <f>ROUND(A21*C$8,3)</f>
        <v>0.18</v>
      </c>
      <c r="D21" s="50">
        <f t="shared" si="1"/>
        <v>0.5</v>
      </c>
      <c r="E21" s="48"/>
      <c r="F21" s="60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0.5</v>
      </c>
      <c r="H21" s="30">
        <f t="shared" si="2"/>
        <v>10</v>
      </c>
      <c r="I21" s="30"/>
      <c r="J21" s="61"/>
      <c r="K21" s="108">
        <f>$G172</f>
        <v>230</v>
      </c>
      <c r="L21" s="33">
        <f>$G173</f>
        <v>233.5</v>
      </c>
      <c r="M21" s="33">
        <f>$G174</f>
        <v>237</v>
      </c>
      <c r="N21" s="33">
        <f>$G175</f>
        <v>240.5</v>
      </c>
      <c r="O21" s="33">
        <f>$G176</f>
        <v>244</v>
      </c>
      <c r="P21" s="33">
        <f>$G177</f>
        <v>247.75</v>
      </c>
      <c r="Q21" s="33">
        <f>$G178</f>
        <v>251.25</v>
      </c>
      <c r="R21" s="33">
        <f>$G179</f>
        <v>255</v>
      </c>
      <c r="S21" s="33">
        <f>$G180</f>
        <v>258.5</v>
      </c>
      <c r="T21" s="33">
        <f>$G181</f>
        <v>262.25</v>
      </c>
      <c r="U21" s="33">
        <f>$G182</f>
        <v>266</v>
      </c>
      <c r="V21" s="33">
        <f>$G183</f>
        <v>269.75</v>
      </c>
      <c r="W21" s="33">
        <f>$G184</f>
        <v>273.25</v>
      </c>
      <c r="X21" s="33">
        <f>$G185</f>
        <v>277</v>
      </c>
      <c r="Y21" s="33">
        <f>$G186</f>
        <v>280.75</v>
      </c>
      <c r="Z21" s="109">
        <f>G187</f>
        <v>284.5</v>
      </c>
    </row>
    <row r="22" spans="1:27" x14ac:dyDescent="0.25">
      <c r="A22">
        <v>0.2</v>
      </c>
      <c r="B22" s="1">
        <v>0.75</v>
      </c>
      <c r="C22" s="18">
        <f t="shared" si="0"/>
        <v>0.2</v>
      </c>
      <c r="D22" s="50">
        <f>($B$6/$D$6)^2*B22</f>
        <v>0.75</v>
      </c>
      <c r="E22" s="48"/>
      <c r="F22" s="60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0.75</v>
      </c>
      <c r="H22" s="30">
        <f t="shared" si="2"/>
        <v>11</v>
      </c>
      <c r="I22" s="30"/>
      <c r="J22" s="61"/>
      <c r="K22" s="108">
        <f>$G188</f>
        <v>288.25</v>
      </c>
      <c r="L22" s="33">
        <f>$G189</f>
        <v>292</v>
      </c>
      <c r="M22" s="33">
        <f>$G190</f>
        <v>295.75</v>
      </c>
      <c r="N22" s="33">
        <f>$G191</f>
        <v>299.5</v>
      </c>
      <c r="O22" s="33">
        <f>$G192</f>
        <v>303.5</v>
      </c>
      <c r="P22" s="33">
        <f>$G193</f>
        <v>307.25</v>
      </c>
      <c r="Q22" s="33">
        <f>$G194</f>
        <v>311.25</v>
      </c>
      <c r="R22" s="33">
        <f>$G195</f>
        <v>315.25</v>
      </c>
      <c r="S22" s="33">
        <f>$G196</f>
        <v>319.25</v>
      </c>
      <c r="T22" s="33">
        <f>$G197</f>
        <v>323.25</v>
      </c>
      <c r="U22" s="33">
        <f>$G198</f>
        <v>327.5</v>
      </c>
      <c r="V22" s="33">
        <f>$G199</f>
        <v>331.5</v>
      </c>
      <c r="W22" s="33">
        <f>$G200</f>
        <v>335.5</v>
      </c>
      <c r="X22" s="33">
        <f>$G201</f>
        <v>339.75</v>
      </c>
      <c r="Y22" s="33">
        <f>$G202</f>
        <v>343.75</v>
      </c>
      <c r="Z22" s="109">
        <f>G$203</f>
        <v>347.5</v>
      </c>
    </row>
    <row r="23" spans="1:27" x14ac:dyDescent="0.25">
      <c r="A23">
        <v>0.21</v>
      </c>
      <c r="B23" s="1">
        <v>1</v>
      </c>
      <c r="C23" s="18">
        <f t="shared" si="0"/>
        <v>0.21</v>
      </c>
      <c r="D23" s="50">
        <f t="shared" si="1"/>
        <v>1</v>
      </c>
      <c r="E23" s="48"/>
      <c r="F23" s="60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1</v>
      </c>
      <c r="H23" s="30">
        <f t="shared" si="2"/>
        <v>12</v>
      </c>
      <c r="I23" s="30"/>
      <c r="J23" s="61"/>
      <c r="K23" s="108">
        <f>$G204</f>
        <v>351.5</v>
      </c>
      <c r="L23" s="33">
        <f>$G205</f>
        <v>355.5</v>
      </c>
      <c r="M23" s="33">
        <f>$G206</f>
        <v>359.5</v>
      </c>
      <c r="N23" s="33">
        <f>$G207</f>
        <v>363.5</v>
      </c>
      <c r="O23" s="33">
        <f>$G208</f>
        <v>367.25</v>
      </c>
      <c r="P23" s="33">
        <f>$G209</f>
        <v>371.5</v>
      </c>
      <c r="Q23" s="33">
        <f>$G210</f>
        <v>375.5</v>
      </c>
      <c r="R23" s="33">
        <f>$G211</f>
        <v>379.5</v>
      </c>
      <c r="S23" s="33">
        <f>$G212</f>
        <v>383.75</v>
      </c>
      <c r="T23" s="33">
        <f>$G213</f>
        <v>388</v>
      </c>
      <c r="U23" s="33">
        <f>$G214</f>
        <v>392.25</v>
      </c>
      <c r="V23" s="33">
        <f>$G215</f>
        <v>396.5</v>
      </c>
      <c r="W23" s="33">
        <f>$G216</f>
        <v>401</v>
      </c>
      <c r="X23" s="33">
        <f>$G217</f>
        <v>405.25</v>
      </c>
      <c r="Y23" s="33">
        <f>$G218</f>
        <v>409.75</v>
      </c>
      <c r="Z23" s="109">
        <f>G219</f>
        <v>414.25</v>
      </c>
    </row>
    <row r="24" spans="1:27" x14ac:dyDescent="0.25">
      <c r="A24">
        <v>0.23</v>
      </c>
      <c r="B24" s="1">
        <v>1.25</v>
      </c>
      <c r="C24" s="18">
        <f t="shared" si="0"/>
        <v>0.23</v>
      </c>
      <c r="D24" s="50">
        <f t="shared" si="1"/>
        <v>1.25</v>
      </c>
      <c r="E24" s="48"/>
      <c r="F24" s="60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1.25</v>
      </c>
      <c r="H24" s="30">
        <f t="shared" si="2"/>
        <v>13</v>
      </c>
      <c r="I24" s="30"/>
      <c r="J24" s="61"/>
      <c r="K24" s="108">
        <f>$G220</f>
        <v>418.75</v>
      </c>
      <c r="L24" s="33">
        <f>$G221</f>
        <v>423.25</v>
      </c>
      <c r="M24" s="33">
        <f>$G222</f>
        <v>427.75</v>
      </c>
      <c r="N24" s="33">
        <f>$G223</f>
        <v>432</v>
      </c>
      <c r="O24" s="33">
        <f>$G224</f>
        <v>436.5</v>
      </c>
      <c r="P24" s="33">
        <f>$G225</f>
        <v>440.75</v>
      </c>
      <c r="Q24" s="33">
        <f>$G226</f>
        <v>445</v>
      </c>
      <c r="R24" s="33">
        <f>$G227</f>
        <v>449.25</v>
      </c>
      <c r="S24" s="33">
        <f>$G228</f>
        <v>453.25</v>
      </c>
      <c r="T24" s="33">
        <f>$G229</f>
        <v>457.25</v>
      </c>
      <c r="U24" s="33">
        <f>$G230</f>
        <v>461.25</v>
      </c>
      <c r="V24" s="33">
        <f>$G231</f>
        <v>465.25</v>
      </c>
      <c r="W24" s="33">
        <f>$G232</f>
        <v>469.25</v>
      </c>
      <c r="X24" s="33">
        <f>$G233</f>
        <v>473</v>
      </c>
      <c r="Y24" s="33">
        <f>$G234</f>
        <v>477</v>
      </c>
      <c r="Z24" s="109">
        <f>G235</f>
        <v>480.75</v>
      </c>
    </row>
    <row r="25" spans="1:27" x14ac:dyDescent="0.25">
      <c r="A25">
        <v>0.25</v>
      </c>
      <c r="B25" s="1">
        <v>1.25</v>
      </c>
      <c r="C25" s="18">
        <f t="shared" si="0"/>
        <v>0.25</v>
      </c>
      <c r="D25" s="50">
        <f t="shared" si="1"/>
        <v>1.25</v>
      </c>
      <c r="E25" s="48"/>
      <c r="F25" s="60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1.25</v>
      </c>
      <c r="H25" s="30">
        <f t="shared" si="2"/>
        <v>14</v>
      </c>
      <c r="I25" s="30"/>
      <c r="J25" s="61"/>
      <c r="K25" s="108">
        <f>$G236</f>
        <v>484.5</v>
      </c>
      <c r="L25" s="33">
        <f>$G237</f>
        <v>488.25</v>
      </c>
      <c r="M25" s="33">
        <f>$G238</f>
        <v>492</v>
      </c>
      <c r="N25" s="33">
        <f>$G239</f>
        <v>495.75</v>
      </c>
      <c r="O25" s="33">
        <f>$G240</f>
        <v>499.5</v>
      </c>
      <c r="P25" s="33">
        <f>$G241</f>
        <v>503.25</v>
      </c>
      <c r="Q25" s="33">
        <f>$G242</f>
        <v>507</v>
      </c>
      <c r="R25" s="33">
        <f>$G243</f>
        <v>510.75</v>
      </c>
      <c r="S25" s="33">
        <f>$G244</f>
        <v>514.5</v>
      </c>
      <c r="T25" s="33">
        <f>$G245</f>
        <v>518</v>
      </c>
      <c r="U25" s="33">
        <f>$G246</f>
        <v>521.75</v>
      </c>
      <c r="V25" s="33">
        <f>$G247</f>
        <v>525.25</v>
      </c>
      <c r="W25" s="33">
        <f>$G248</f>
        <v>529</v>
      </c>
      <c r="X25" s="33">
        <f>$G249</f>
        <v>532.5</v>
      </c>
      <c r="Y25" s="33">
        <f>$G250</f>
        <v>536.25</v>
      </c>
      <c r="Z25" s="109">
        <f>G251</f>
        <v>539.75</v>
      </c>
    </row>
    <row r="26" spans="1:27" ht="15.75" thickBot="1" x14ac:dyDescent="0.3">
      <c r="A26">
        <v>0.27</v>
      </c>
      <c r="B26" s="1">
        <v>1.5</v>
      </c>
      <c r="C26" s="18">
        <f t="shared" si="0"/>
        <v>0.27</v>
      </c>
      <c r="D26" s="50">
        <f t="shared" si="1"/>
        <v>1.5</v>
      </c>
      <c r="E26" s="48"/>
      <c r="F26" s="60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1.5</v>
      </c>
      <c r="H26" s="30">
        <f t="shared" si="2"/>
        <v>15</v>
      </c>
      <c r="I26" s="30"/>
      <c r="J26" s="61"/>
      <c r="K26" s="139">
        <f>$G252</f>
        <v>543.5</v>
      </c>
      <c r="L26" s="140">
        <f>$G253</f>
        <v>547</v>
      </c>
      <c r="M26" s="140">
        <f>$G254</f>
        <v>550.75</v>
      </c>
      <c r="N26" s="140">
        <f>$G255</f>
        <v>554.25</v>
      </c>
      <c r="O26" s="140">
        <f>$G256</f>
        <v>557.75</v>
      </c>
      <c r="P26" s="140">
        <f>$G257</f>
        <v>561.5</v>
      </c>
      <c r="Q26" s="140">
        <f>$G258</f>
        <v>565</v>
      </c>
      <c r="R26" s="140">
        <f>$G259</f>
        <v>568.75</v>
      </c>
      <c r="S26" s="140">
        <f>$G260</f>
        <v>572.25</v>
      </c>
      <c r="T26" s="140">
        <f>$G261</f>
        <v>575.75</v>
      </c>
      <c r="U26" s="140">
        <f>$G262</f>
        <v>579.5</v>
      </c>
      <c r="V26" s="140">
        <f>$G263</f>
        <v>583</v>
      </c>
      <c r="W26" s="140">
        <f>$G264</f>
        <v>586.75</v>
      </c>
      <c r="X26" s="140">
        <f>$G265</f>
        <v>590.25</v>
      </c>
      <c r="Y26" s="140">
        <f>$G266</f>
        <v>594</v>
      </c>
      <c r="Z26" s="110">
        <f>$G267</f>
        <v>597.5</v>
      </c>
    </row>
    <row r="27" spans="1:27" x14ac:dyDescent="0.25">
      <c r="A27">
        <v>0.28999999999999998</v>
      </c>
      <c r="B27" s="1">
        <v>1.75</v>
      </c>
      <c r="C27" s="18">
        <f t="shared" si="0"/>
        <v>0.28999999999999998</v>
      </c>
      <c r="D27" s="50">
        <f>($B$6/$D$6)^2*B27</f>
        <v>1.75</v>
      </c>
      <c r="E27" s="48"/>
      <c r="F27" s="60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1.75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25">
      <c r="A28">
        <v>0.31</v>
      </c>
      <c r="B28" s="1">
        <v>2</v>
      </c>
      <c r="C28" s="18">
        <f t="shared" si="0"/>
        <v>0.31</v>
      </c>
      <c r="D28" s="50">
        <f t="shared" si="1"/>
        <v>2</v>
      </c>
      <c r="E28" s="48"/>
      <c r="F28" s="60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2</v>
      </c>
      <c r="H28" s="30">
        <f t="shared" si="2"/>
        <v>17</v>
      </c>
      <c r="I28" s="3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51"/>
    </row>
    <row r="29" spans="1:27" x14ac:dyDescent="0.25">
      <c r="A29">
        <v>0.33</v>
      </c>
      <c r="B29" s="1">
        <v>2.25</v>
      </c>
      <c r="C29" s="18">
        <f t="shared" si="0"/>
        <v>0.33</v>
      </c>
      <c r="D29" s="50">
        <f t="shared" si="1"/>
        <v>2.25</v>
      </c>
      <c r="E29" s="48"/>
      <c r="F29" s="60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2.25</v>
      </c>
      <c r="H29" s="30">
        <f t="shared" si="2"/>
        <v>18</v>
      </c>
      <c r="I29" s="3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51"/>
    </row>
    <row r="30" spans="1:27" x14ac:dyDescent="0.25">
      <c r="A30">
        <v>0.35</v>
      </c>
      <c r="B30" s="1">
        <v>2.5</v>
      </c>
      <c r="C30" s="18">
        <f t="shared" si="0"/>
        <v>0.35</v>
      </c>
      <c r="D30" s="50">
        <f t="shared" si="1"/>
        <v>2.5</v>
      </c>
      <c r="E30" s="48"/>
      <c r="F30" s="60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2.5</v>
      </c>
      <c r="H30" s="30">
        <f t="shared" si="2"/>
        <v>19</v>
      </c>
      <c r="I30" s="3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51"/>
    </row>
    <row r="31" spans="1:27" x14ac:dyDescent="0.25">
      <c r="A31">
        <v>0.37</v>
      </c>
      <c r="B31" s="1">
        <v>2.75</v>
      </c>
      <c r="C31" s="18">
        <f t="shared" si="0"/>
        <v>0.37</v>
      </c>
      <c r="D31" s="50">
        <f t="shared" si="1"/>
        <v>2.75</v>
      </c>
      <c r="E31" s="48"/>
      <c r="F31" s="60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2.75</v>
      </c>
      <c r="H31" s="30">
        <f t="shared" si="2"/>
        <v>20</v>
      </c>
      <c r="I31" s="3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51"/>
    </row>
    <row r="32" spans="1:27" x14ac:dyDescent="0.25">
      <c r="A32">
        <v>0.39</v>
      </c>
      <c r="B32" s="1">
        <v>3</v>
      </c>
      <c r="C32" s="18">
        <f t="shared" si="0"/>
        <v>0.39</v>
      </c>
      <c r="D32" s="50">
        <f t="shared" si="1"/>
        <v>3</v>
      </c>
      <c r="E32" s="48"/>
      <c r="F32" s="60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3</v>
      </c>
      <c r="H32" s="30">
        <f t="shared" si="2"/>
        <v>21</v>
      </c>
      <c r="I32" s="3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1"/>
    </row>
    <row r="33" spans="1:27" x14ac:dyDescent="0.25">
      <c r="A33">
        <v>0.41</v>
      </c>
      <c r="B33" s="1">
        <v>3.25</v>
      </c>
      <c r="C33" s="18">
        <f t="shared" si="0"/>
        <v>0.41</v>
      </c>
      <c r="D33" s="50">
        <f t="shared" si="1"/>
        <v>3.25</v>
      </c>
      <c r="E33" s="48"/>
      <c r="F33" s="60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3.25</v>
      </c>
      <c r="H33" s="30">
        <f t="shared" si="2"/>
        <v>22</v>
      </c>
      <c r="I33" s="3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1"/>
    </row>
    <row r="34" spans="1:27" x14ac:dyDescent="0.25">
      <c r="A34">
        <v>0.43</v>
      </c>
      <c r="B34" s="1">
        <v>3.5</v>
      </c>
      <c r="C34" s="18">
        <f t="shared" si="0"/>
        <v>0.43</v>
      </c>
      <c r="D34" s="50">
        <f t="shared" si="1"/>
        <v>3.5</v>
      </c>
      <c r="E34" s="48"/>
      <c r="F34" s="60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3.5</v>
      </c>
      <c r="H34" s="30">
        <f t="shared" si="2"/>
        <v>23</v>
      </c>
      <c r="I34" s="3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1"/>
    </row>
    <row r="35" spans="1:27" x14ac:dyDescent="0.25">
      <c r="A35">
        <v>0.45</v>
      </c>
      <c r="B35" s="1">
        <v>3.75</v>
      </c>
      <c r="C35" s="18">
        <f t="shared" si="0"/>
        <v>0.45</v>
      </c>
      <c r="D35" s="50">
        <f t="shared" si="1"/>
        <v>3.75</v>
      </c>
      <c r="E35" s="48"/>
      <c r="F35" s="60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3.75</v>
      </c>
      <c r="H35" s="30">
        <f t="shared" si="2"/>
        <v>24</v>
      </c>
      <c r="I35" s="3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1"/>
    </row>
    <row r="36" spans="1:27" x14ac:dyDescent="0.25">
      <c r="A36">
        <v>0.47</v>
      </c>
      <c r="B36" s="1">
        <v>4</v>
      </c>
      <c r="C36" s="18">
        <f t="shared" si="0"/>
        <v>0.47</v>
      </c>
      <c r="D36" s="50">
        <f t="shared" si="1"/>
        <v>4</v>
      </c>
      <c r="E36" s="48"/>
      <c r="F36" s="60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4</v>
      </c>
      <c r="H36" s="30">
        <f t="shared" si="2"/>
        <v>25</v>
      </c>
      <c r="I36" s="3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51"/>
    </row>
    <row r="37" spans="1:27" x14ac:dyDescent="0.25">
      <c r="A37">
        <v>0.49</v>
      </c>
      <c r="B37" s="1">
        <v>4.5</v>
      </c>
      <c r="C37" s="18">
        <f t="shared" si="0"/>
        <v>0.49</v>
      </c>
      <c r="D37" s="50">
        <f t="shared" si="1"/>
        <v>4.5</v>
      </c>
      <c r="E37" s="48"/>
      <c r="F37" s="60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4.5</v>
      </c>
      <c r="H37" s="30">
        <f t="shared" si="2"/>
        <v>26</v>
      </c>
      <c r="I37" s="3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1"/>
    </row>
    <row r="38" spans="1:27" x14ac:dyDescent="0.25">
      <c r="A38">
        <v>0.51</v>
      </c>
      <c r="B38" s="1">
        <v>4.75</v>
      </c>
      <c r="C38" s="18">
        <f t="shared" si="0"/>
        <v>0.51</v>
      </c>
      <c r="D38" s="50">
        <f t="shared" si="1"/>
        <v>4.75</v>
      </c>
      <c r="E38" s="48"/>
      <c r="F38" s="60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4.75</v>
      </c>
      <c r="H38" s="30">
        <f t="shared" si="2"/>
        <v>27</v>
      </c>
      <c r="I38" s="3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1"/>
    </row>
    <row r="39" spans="1:27" x14ac:dyDescent="0.25">
      <c r="A39">
        <v>0.53</v>
      </c>
      <c r="B39" s="1">
        <v>5</v>
      </c>
      <c r="C39" s="18">
        <f t="shared" si="0"/>
        <v>0.53</v>
      </c>
      <c r="D39" s="50">
        <f t="shared" si="1"/>
        <v>5</v>
      </c>
      <c r="E39" s="48"/>
      <c r="F39" s="60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5</v>
      </c>
      <c r="H39" s="30">
        <f t="shared" si="2"/>
        <v>28</v>
      </c>
      <c r="I39" s="3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1"/>
    </row>
    <row r="40" spans="1:27" x14ac:dyDescent="0.25">
      <c r="A40">
        <v>0.55000000000000004</v>
      </c>
      <c r="B40" s="1">
        <v>5.25</v>
      </c>
      <c r="C40" s="18">
        <f t="shared" si="0"/>
        <v>0.55000000000000004</v>
      </c>
      <c r="D40" s="50">
        <f t="shared" si="1"/>
        <v>5.25</v>
      </c>
      <c r="E40" s="48"/>
      <c r="F40" s="60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5.25</v>
      </c>
      <c r="H40" s="30">
        <f t="shared" si="2"/>
        <v>29</v>
      </c>
      <c r="I40" s="3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1"/>
    </row>
    <row r="41" spans="1:27" x14ac:dyDescent="0.25">
      <c r="A41">
        <v>0.56999999999999995</v>
      </c>
      <c r="B41" s="1">
        <v>5.5</v>
      </c>
      <c r="C41" s="18">
        <f t="shared" si="0"/>
        <v>0.56999999999999995</v>
      </c>
      <c r="D41" s="50">
        <f t="shared" si="1"/>
        <v>5.5</v>
      </c>
      <c r="E41" s="48"/>
      <c r="F41" s="60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5.5</v>
      </c>
      <c r="H41" s="30">
        <f t="shared" si="2"/>
        <v>30</v>
      </c>
      <c r="I41" s="3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1"/>
    </row>
    <row r="42" spans="1:27" x14ac:dyDescent="0.25">
      <c r="A42">
        <v>0.59</v>
      </c>
      <c r="B42" s="1">
        <v>6</v>
      </c>
      <c r="C42" s="18">
        <f t="shared" si="0"/>
        <v>0.59</v>
      </c>
      <c r="D42" s="50">
        <f t="shared" si="1"/>
        <v>6</v>
      </c>
      <c r="E42" s="48"/>
      <c r="F42" s="60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6</v>
      </c>
      <c r="H42" s="30">
        <f t="shared" si="2"/>
        <v>31</v>
      </c>
      <c r="I42" s="3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1"/>
    </row>
    <row r="43" spans="1:27" x14ac:dyDescent="0.25">
      <c r="A43">
        <v>0.61</v>
      </c>
      <c r="B43" s="1">
        <v>6.25</v>
      </c>
      <c r="C43" s="18">
        <f t="shared" si="0"/>
        <v>0.61</v>
      </c>
      <c r="D43" s="50">
        <f t="shared" si="1"/>
        <v>6.25</v>
      </c>
      <c r="E43" s="48"/>
      <c r="F43" s="60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6.25</v>
      </c>
      <c r="H43" s="30">
        <f t="shared" si="2"/>
        <v>32</v>
      </c>
      <c r="I43" s="3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51"/>
    </row>
    <row r="44" spans="1:27" x14ac:dyDescent="0.25">
      <c r="A44">
        <v>0.63</v>
      </c>
      <c r="B44" s="1">
        <v>6.5</v>
      </c>
      <c r="C44" s="18">
        <f t="shared" si="0"/>
        <v>0.63</v>
      </c>
      <c r="D44" s="50">
        <f t="shared" si="1"/>
        <v>6.5</v>
      </c>
      <c r="E44" s="48"/>
      <c r="F44" s="60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6.5</v>
      </c>
      <c r="H44" s="30">
        <f t="shared" si="2"/>
        <v>33</v>
      </c>
      <c r="I44" s="3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1"/>
    </row>
    <row r="45" spans="1:27" x14ac:dyDescent="0.25">
      <c r="A45">
        <v>0.64</v>
      </c>
      <c r="B45" s="1">
        <v>7</v>
      </c>
      <c r="C45" s="18">
        <f t="shared" si="0"/>
        <v>0.64</v>
      </c>
      <c r="D45" s="50">
        <f t="shared" si="1"/>
        <v>7</v>
      </c>
      <c r="E45" s="48"/>
      <c r="F45" s="60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7</v>
      </c>
      <c r="H45" s="30">
        <f t="shared" si="2"/>
        <v>34</v>
      </c>
      <c r="I45" s="3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1"/>
    </row>
    <row r="46" spans="1:27" x14ac:dyDescent="0.25">
      <c r="A46">
        <v>0.66</v>
      </c>
      <c r="B46" s="1">
        <v>7.25</v>
      </c>
      <c r="C46" s="18">
        <f t="shared" si="0"/>
        <v>0.66</v>
      </c>
      <c r="D46" s="50">
        <f t="shared" si="1"/>
        <v>7.25</v>
      </c>
      <c r="E46" s="48"/>
      <c r="F46" s="60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7.25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25">
      <c r="A47">
        <v>0.68</v>
      </c>
      <c r="B47" s="1">
        <v>7.75</v>
      </c>
      <c r="C47" s="18">
        <f t="shared" si="0"/>
        <v>0.68</v>
      </c>
      <c r="D47" s="50">
        <f t="shared" si="1"/>
        <v>7.75</v>
      </c>
      <c r="E47" s="48"/>
      <c r="F47" s="60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7.75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25">
      <c r="A48">
        <v>0.7</v>
      </c>
      <c r="B48" s="1">
        <v>8.25</v>
      </c>
      <c r="C48" s="18">
        <f t="shared" si="0"/>
        <v>0.7</v>
      </c>
      <c r="D48" s="50">
        <f t="shared" si="1"/>
        <v>8.25</v>
      </c>
      <c r="E48" s="48"/>
      <c r="F48" s="60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8.25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>
        <v>0.72</v>
      </c>
      <c r="B49" s="1">
        <v>8.5</v>
      </c>
      <c r="C49" s="18">
        <f t="shared" si="0"/>
        <v>0.72</v>
      </c>
      <c r="D49" s="50">
        <f t="shared" si="1"/>
        <v>8.5</v>
      </c>
      <c r="E49" s="48"/>
      <c r="F49" s="60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8.5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>
        <v>0.74</v>
      </c>
      <c r="B50" s="1">
        <v>9</v>
      </c>
      <c r="C50" s="18">
        <f t="shared" si="0"/>
        <v>0.74</v>
      </c>
      <c r="D50" s="50">
        <f t="shared" si="1"/>
        <v>9</v>
      </c>
      <c r="E50" s="48"/>
      <c r="F50" s="60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9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>
        <v>0.76</v>
      </c>
      <c r="B51" s="1">
        <v>9.5</v>
      </c>
      <c r="C51" s="18">
        <f t="shared" si="0"/>
        <v>0.76</v>
      </c>
      <c r="D51" s="50">
        <f t="shared" si="1"/>
        <v>9.5</v>
      </c>
      <c r="E51" s="48"/>
      <c r="F51" s="60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9.5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>
        <v>0.78</v>
      </c>
      <c r="B52" s="1">
        <v>10</v>
      </c>
      <c r="C52" s="18">
        <f t="shared" si="0"/>
        <v>0.78</v>
      </c>
      <c r="D52" s="50">
        <f t="shared" si="1"/>
        <v>10</v>
      </c>
      <c r="E52" s="48"/>
      <c r="F52" s="60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10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>
        <v>0.8</v>
      </c>
      <c r="B53" s="1">
        <v>10.5</v>
      </c>
      <c r="C53" s="18">
        <f t="shared" si="0"/>
        <v>0.8</v>
      </c>
      <c r="D53" s="50">
        <f t="shared" si="1"/>
        <v>10.5</v>
      </c>
      <c r="E53" s="48"/>
      <c r="F53" s="60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10.5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>
        <v>0.82</v>
      </c>
      <c r="B54" s="1">
        <v>11</v>
      </c>
      <c r="C54" s="18">
        <f t="shared" si="0"/>
        <v>0.82</v>
      </c>
      <c r="D54" s="50">
        <f t="shared" si="1"/>
        <v>11</v>
      </c>
      <c r="E54" s="48"/>
      <c r="F54" s="60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11</v>
      </c>
      <c r="H54" s="30">
        <f t="shared" si="2"/>
        <v>43</v>
      </c>
      <c r="I54" s="30"/>
      <c r="J54" s="30"/>
      <c r="K54" s="30"/>
      <c r="L54" s="30">
        <v>18.05</v>
      </c>
      <c r="M54" s="30">
        <v>14.5</v>
      </c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>
        <v>0.84</v>
      </c>
      <c r="B55" s="1">
        <v>11.5</v>
      </c>
      <c r="C55" s="18">
        <f t="shared" si="0"/>
        <v>0.84</v>
      </c>
      <c r="D55" s="50">
        <f t="shared" si="1"/>
        <v>11.5</v>
      </c>
      <c r="E55" s="48"/>
      <c r="F55" s="60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11.5</v>
      </c>
      <c r="H55" s="30">
        <f t="shared" si="2"/>
        <v>44</v>
      </c>
      <c r="I55" s="30"/>
      <c r="J55" s="30"/>
      <c r="K55" s="30"/>
      <c r="L55" s="30"/>
      <c r="M55" s="141">
        <f>(M54-L54)/L54</f>
        <v>-0.19667590027700835</v>
      </c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>
        <v>0.86</v>
      </c>
      <c r="B56" s="1">
        <v>12</v>
      </c>
      <c r="C56" s="18">
        <f t="shared" si="0"/>
        <v>0.86</v>
      </c>
      <c r="D56" s="50">
        <f t="shared" si="1"/>
        <v>12</v>
      </c>
      <c r="E56" s="48"/>
      <c r="F56" s="60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12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>
        <v>0.88</v>
      </c>
      <c r="B57" s="1">
        <v>12.5</v>
      </c>
      <c r="C57" s="18">
        <f t="shared" si="0"/>
        <v>0.88</v>
      </c>
      <c r="D57" s="50">
        <f t="shared" si="1"/>
        <v>12.5</v>
      </c>
      <c r="E57" s="48"/>
      <c r="F57" s="60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12.5</v>
      </c>
      <c r="H57" s="30">
        <f t="shared" si="2"/>
        <v>46</v>
      </c>
      <c r="I57" s="30"/>
      <c r="J57" s="30"/>
      <c r="K57" s="30"/>
      <c r="L57" s="30"/>
      <c r="M57" s="30"/>
      <c r="N57" s="30">
        <f>L54*ABS(M55)</f>
        <v>3.5500000000000007</v>
      </c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>
        <v>0.9</v>
      </c>
      <c r="B58" s="1">
        <v>13</v>
      </c>
      <c r="C58" s="18">
        <f t="shared" si="0"/>
        <v>0.9</v>
      </c>
      <c r="D58" s="50">
        <f t="shared" si="1"/>
        <v>13</v>
      </c>
      <c r="E58" s="48"/>
      <c r="F58" s="60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13</v>
      </c>
      <c r="H58" s="30">
        <f t="shared" si="2"/>
        <v>47</v>
      </c>
      <c r="I58" s="30"/>
      <c r="J58" s="30"/>
      <c r="K58" s="30"/>
      <c r="L58" s="30"/>
      <c r="M58" s="30"/>
      <c r="N58" s="30">
        <f>L54-N57</f>
        <v>14.5</v>
      </c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>
        <v>0.92</v>
      </c>
      <c r="B59" s="1">
        <v>13.75</v>
      </c>
      <c r="C59" s="18">
        <f t="shared" si="0"/>
        <v>0.92</v>
      </c>
      <c r="D59" s="50">
        <f t="shared" si="1"/>
        <v>13.75</v>
      </c>
      <c r="E59" s="48"/>
      <c r="F59" s="60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13.75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>
        <v>0.94</v>
      </c>
      <c r="B60" s="1">
        <v>14.25</v>
      </c>
      <c r="C60" s="18">
        <f t="shared" si="0"/>
        <v>0.94</v>
      </c>
      <c r="D60" s="50">
        <f t="shared" si="1"/>
        <v>14.25</v>
      </c>
      <c r="E60" s="48"/>
      <c r="F60" s="60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14.25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>
        <v>0.96</v>
      </c>
      <c r="B61" s="1">
        <v>14.75</v>
      </c>
      <c r="C61" s="18">
        <f t="shared" si="0"/>
        <v>0.96</v>
      </c>
      <c r="D61" s="50">
        <f t="shared" si="1"/>
        <v>14.75</v>
      </c>
      <c r="E61" s="48"/>
      <c r="F61" s="60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14.75</v>
      </c>
      <c r="H61" s="30">
        <f t="shared" si="2"/>
        <v>50</v>
      </c>
      <c r="I61" s="30"/>
      <c r="J61" s="30"/>
      <c r="K61" s="30"/>
      <c r="L61" s="10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>
        <v>0.98</v>
      </c>
      <c r="B62" s="1">
        <v>15.5</v>
      </c>
      <c r="C62" s="18">
        <f t="shared" si="0"/>
        <v>0.98</v>
      </c>
      <c r="D62" s="50">
        <f t="shared" si="1"/>
        <v>15.5</v>
      </c>
      <c r="E62" s="48"/>
      <c r="F62" s="60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15.5</v>
      </c>
      <c r="H62" s="30">
        <f t="shared" si="2"/>
        <v>51</v>
      </c>
      <c r="I62" s="30"/>
      <c r="J62" s="30"/>
      <c r="K62" s="30"/>
      <c r="L62" s="30"/>
      <c r="M62" s="30">
        <v>2.8</v>
      </c>
      <c r="N62" s="30">
        <f>M62/N58</f>
        <v>0.19310344827586207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>
        <v>1</v>
      </c>
      <c r="B63" s="1">
        <v>16</v>
      </c>
      <c r="C63" s="18">
        <f t="shared" si="0"/>
        <v>1</v>
      </c>
      <c r="D63" s="50">
        <f t="shared" si="1"/>
        <v>16</v>
      </c>
      <c r="E63" s="48"/>
      <c r="F63" s="60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16</v>
      </c>
      <c r="H63" s="30">
        <f t="shared" si="2"/>
        <v>52</v>
      </c>
      <c r="I63" s="30"/>
      <c r="J63" s="30"/>
      <c r="K63" s="30"/>
      <c r="L63" s="30"/>
      <c r="M63" s="30">
        <v>3.2</v>
      </c>
      <c r="N63" s="30">
        <f>M63/N62</f>
        <v>16.571428571428573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>
        <v>1.02</v>
      </c>
      <c r="B64" s="1">
        <v>16.75</v>
      </c>
      <c r="C64" s="18">
        <f t="shared" si="0"/>
        <v>1.02</v>
      </c>
      <c r="D64" s="50">
        <f t="shared" si="1"/>
        <v>16.75</v>
      </c>
      <c r="E64" s="48"/>
      <c r="F64" s="60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16.75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>
        <v>1.04</v>
      </c>
      <c r="B65" s="1">
        <v>17.5</v>
      </c>
      <c r="C65" s="18">
        <f t="shared" si="0"/>
        <v>1.04</v>
      </c>
      <c r="D65" s="50">
        <f t="shared" si="1"/>
        <v>17.5</v>
      </c>
      <c r="E65" s="48"/>
      <c r="F65" s="60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17.5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>
        <v>1.05</v>
      </c>
      <c r="B66" s="1">
        <v>18</v>
      </c>
      <c r="C66" s="18">
        <f t="shared" si="0"/>
        <v>1.05</v>
      </c>
      <c r="D66" s="50">
        <f t="shared" si="1"/>
        <v>18</v>
      </c>
      <c r="E66" s="48"/>
      <c r="F66" s="60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18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>
        <v>1.07</v>
      </c>
      <c r="B67" s="1">
        <v>18.75</v>
      </c>
      <c r="C67" s="18">
        <f t="shared" si="0"/>
        <v>1.07</v>
      </c>
      <c r="D67" s="50">
        <f t="shared" si="1"/>
        <v>18.75</v>
      </c>
      <c r="E67" s="48"/>
      <c r="F67" s="60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18.75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>
        <v>1.0900000000000001</v>
      </c>
      <c r="B68" s="1">
        <v>19.5</v>
      </c>
      <c r="C68" s="18">
        <f t="shared" si="0"/>
        <v>1.0900000000000001</v>
      </c>
      <c r="D68" s="50">
        <f t="shared" si="1"/>
        <v>19.5</v>
      </c>
      <c r="E68" s="48"/>
      <c r="F68" s="60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19.5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>
        <v>1.1100000000000001</v>
      </c>
      <c r="B69" s="1">
        <v>20.25</v>
      </c>
      <c r="C69" s="18">
        <f t="shared" si="0"/>
        <v>1.1100000000000001</v>
      </c>
      <c r="D69" s="50">
        <f t="shared" si="1"/>
        <v>20.25</v>
      </c>
      <c r="E69" s="48"/>
      <c r="F69" s="60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20.25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>
        <v>1.1299999999999999</v>
      </c>
      <c r="B70" s="1">
        <v>21</v>
      </c>
      <c r="C70" s="18">
        <f t="shared" si="0"/>
        <v>1.1299999999999999</v>
      </c>
      <c r="D70" s="50">
        <f t="shared" si="1"/>
        <v>21</v>
      </c>
      <c r="E70" s="48"/>
      <c r="F70" s="60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21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>
        <v>1.1499999999999999</v>
      </c>
      <c r="B71" s="1">
        <v>21.75</v>
      </c>
      <c r="C71" s="18">
        <f t="shared" si="0"/>
        <v>1.1499999999999999</v>
      </c>
      <c r="D71" s="50">
        <f t="shared" si="1"/>
        <v>21.75</v>
      </c>
      <c r="E71" s="48"/>
      <c r="F71" s="60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21.75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>
        <v>1.17</v>
      </c>
      <c r="B72" s="1">
        <v>22.5</v>
      </c>
      <c r="C72" s="18">
        <f t="shared" si="0"/>
        <v>1.17</v>
      </c>
      <c r="D72" s="50">
        <f t="shared" si="1"/>
        <v>22.5</v>
      </c>
      <c r="E72" s="48"/>
      <c r="F72" s="60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22.5</v>
      </c>
      <c r="H72" s="30">
        <f t="shared" si="2"/>
        <v>61</v>
      </c>
      <c r="I72" s="30"/>
      <c r="J72" s="30"/>
      <c r="K72" s="30"/>
      <c r="L72" s="30"/>
      <c r="M72" s="30"/>
      <c r="N72" s="12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>
        <v>1.19</v>
      </c>
      <c r="B73" s="1">
        <v>23.5</v>
      </c>
      <c r="C73" s="18">
        <f t="shared" si="0"/>
        <v>1.19</v>
      </c>
      <c r="D73" s="50">
        <f t="shared" si="1"/>
        <v>23.5</v>
      </c>
      <c r="E73" s="48"/>
      <c r="F73" s="60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23.5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>
        <v>1.21</v>
      </c>
      <c r="B74" s="1">
        <v>24.25</v>
      </c>
      <c r="C74" s="18">
        <f t="shared" si="0"/>
        <v>1.21</v>
      </c>
      <c r="D74" s="50">
        <f t="shared" si="1"/>
        <v>24.25</v>
      </c>
      <c r="E74" s="48"/>
      <c r="F74" s="60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24.25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>
        <v>1.23</v>
      </c>
      <c r="B75" s="1">
        <v>25</v>
      </c>
      <c r="C75" s="18">
        <f t="shared" si="0"/>
        <v>1.23</v>
      </c>
      <c r="D75" s="50">
        <f t="shared" si="1"/>
        <v>25</v>
      </c>
      <c r="E75" s="48"/>
      <c r="F75" s="60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25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>
        <v>1.25</v>
      </c>
      <c r="B76" s="1">
        <v>26</v>
      </c>
      <c r="C76" s="18">
        <f t="shared" si="0"/>
        <v>1.25</v>
      </c>
      <c r="D76" s="50">
        <f t="shared" si="1"/>
        <v>26</v>
      </c>
      <c r="E76" s="48"/>
      <c r="F76" s="60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26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>
        <v>1.27</v>
      </c>
      <c r="B77" s="1">
        <v>26.75</v>
      </c>
      <c r="C77" s="18">
        <f t="shared" ref="C77:C140" si="3">ROUND(A77*C$8,3)</f>
        <v>1.27</v>
      </c>
      <c r="D77" s="50">
        <f t="shared" ref="D77:D140" si="4">($B$6/$D$6)^2*B77</f>
        <v>26.75</v>
      </c>
      <c r="E77" s="48"/>
      <c r="F77" s="60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26.75</v>
      </c>
      <c r="H77" s="30">
        <f t="shared" ref="H77:H140" si="5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>
        <v>1.29</v>
      </c>
      <c r="B78" s="1">
        <v>27.75</v>
      </c>
      <c r="C78" s="18">
        <f t="shared" si="3"/>
        <v>1.29</v>
      </c>
      <c r="D78" s="50">
        <f t="shared" si="4"/>
        <v>27.75</v>
      </c>
      <c r="E78" s="48"/>
      <c r="F78" s="60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27.75</v>
      </c>
      <c r="H78" s="30">
        <f t="shared" si="5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>
        <v>1.31</v>
      </c>
      <c r="B79" s="1">
        <v>28.75</v>
      </c>
      <c r="C79" s="18">
        <f t="shared" si="3"/>
        <v>1.31</v>
      </c>
      <c r="D79" s="50">
        <f t="shared" si="4"/>
        <v>28.75</v>
      </c>
      <c r="E79" s="48"/>
      <c r="F79" s="60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28.75</v>
      </c>
      <c r="H79" s="30">
        <f t="shared" si="5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>
        <v>1.33</v>
      </c>
      <c r="B80" s="1">
        <v>29.75</v>
      </c>
      <c r="C80" s="18">
        <f t="shared" si="3"/>
        <v>1.33</v>
      </c>
      <c r="D80" s="50">
        <f t="shared" si="4"/>
        <v>29.75</v>
      </c>
      <c r="E80" s="48"/>
      <c r="F80" s="60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29.75</v>
      </c>
      <c r="H80" s="30">
        <f t="shared" si="5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>
        <v>1.35</v>
      </c>
      <c r="B81" s="1">
        <v>30.5</v>
      </c>
      <c r="C81" s="18">
        <f t="shared" si="3"/>
        <v>1.35</v>
      </c>
      <c r="D81" s="50">
        <f t="shared" si="4"/>
        <v>30.5</v>
      </c>
      <c r="E81" s="48"/>
      <c r="F81" s="60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30.5</v>
      </c>
      <c r="H81" s="30">
        <f t="shared" si="5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>
        <v>1.37</v>
      </c>
      <c r="B82" s="1">
        <v>31.75</v>
      </c>
      <c r="C82" s="18">
        <f t="shared" si="3"/>
        <v>1.37</v>
      </c>
      <c r="D82" s="50">
        <f t="shared" si="4"/>
        <v>31.75</v>
      </c>
      <c r="E82" s="48"/>
      <c r="F82" s="60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31.75</v>
      </c>
      <c r="H82" s="30">
        <f t="shared" si="5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>
        <v>1.39</v>
      </c>
      <c r="B83" s="1">
        <v>32.75</v>
      </c>
      <c r="C83" s="18">
        <f t="shared" si="3"/>
        <v>1.39</v>
      </c>
      <c r="D83" s="50">
        <f t="shared" si="4"/>
        <v>32.75</v>
      </c>
      <c r="E83" s="48"/>
      <c r="F83" s="60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32.75</v>
      </c>
      <c r="H83" s="30">
        <f t="shared" si="5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>
        <v>1.41</v>
      </c>
      <c r="B84" s="1">
        <v>33.75</v>
      </c>
      <c r="C84" s="18">
        <f t="shared" si="3"/>
        <v>1.41</v>
      </c>
      <c r="D84" s="50">
        <f t="shared" si="4"/>
        <v>33.75</v>
      </c>
      <c r="E84" s="48"/>
      <c r="F84" s="60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33.75</v>
      </c>
      <c r="H84" s="30">
        <f t="shared" si="5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>
        <v>1.43</v>
      </c>
      <c r="B85" s="1">
        <v>34.75</v>
      </c>
      <c r="C85" s="18">
        <f t="shared" si="3"/>
        <v>1.43</v>
      </c>
      <c r="D85" s="50">
        <f t="shared" si="4"/>
        <v>34.75</v>
      </c>
      <c r="E85" s="48"/>
      <c r="F85" s="60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34.75</v>
      </c>
      <c r="H85" s="30">
        <f t="shared" si="5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>
        <v>1.45</v>
      </c>
      <c r="B86" s="1">
        <v>36</v>
      </c>
      <c r="C86" s="18">
        <f t="shared" si="3"/>
        <v>1.45</v>
      </c>
      <c r="D86" s="50">
        <f t="shared" si="4"/>
        <v>36</v>
      </c>
      <c r="E86" s="48"/>
      <c r="F86" s="60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36</v>
      </c>
      <c r="H86" s="30">
        <f t="shared" si="5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>
        <v>1.46</v>
      </c>
      <c r="B87" s="1">
        <v>37</v>
      </c>
      <c r="C87" s="18">
        <f t="shared" si="3"/>
        <v>1.46</v>
      </c>
      <c r="D87" s="50">
        <f t="shared" si="4"/>
        <v>37</v>
      </c>
      <c r="E87" s="48"/>
      <c r="F87" s="60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37</v>
      </c>
      <c r="H87" s="30">
        <f t="shared" si="5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>
        <v>1.48</v>
      </c>
      <c r="B88" s="1">
        <v>38.25</v>
      </c>
      <c r="C88" s="18">
        <f t="shared" si="3"/>
        <v>1.48</v>
      </c>
      <c r="D88" s="50">
        <f t="shared" si="4"/>
        <v>38.25</v>
      </c>
      <c r="E88" s="48"/>
      <c r="F88" s="60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38.25</v>
      </c>
      <c r="H88" s="30">
        <f t="shared" si="5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>
        <v>1.5</v>
      </c>
      <c r="B89" s="1">
        <v>39.5</v>
      </c>
      <c r="C89" s="18">
        <f t="shared" si="3"/>
        <v>1.5</v>
      </c>
      <c r="D89" s="50">
        <f t="shared" si="4"/>
        <v>39.5</v>
      </c>
      <c r="E89" s="48"/>
      <c r="F89" s="60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39.5</v>
      </c>
      <c r="H89" s="30">
        <f t="shared" si="5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>
        <v>1.52</v>
      </c>
      <c r="B90" s="1">
        <v>40.75</v>
      </c>
      <c r="C90" s="18">
        <f t="shared" si="3"/>
        <v>1.52</v>
      </c>
      <c r="D90" s="50">
        <f t="shared" si="4"/>
        <v>40.75</v>
      </c>
      <c r="E90" s="48"/>
      <c r="F90" s="60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40.75</v>
      </c>
      <c r="H90" s="30">
        <f t="shared" si="5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>
        <v>1.54</v>
      </c>
      <c r="B91" s="1">
        <v>42</v>
      </c>
      <c r="C91" s="18">
        <f t="shared" si="3"/>
        <v>1.54</v>
      </c>
      <c r="D91" s="50">
        <f t="shared" si="4"/>
        <v>42</v>
      </c>
      <c r="E91" s="48"/>
      <c r="F91" s="60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42</v>
      </c>
      <c r="H91" s="30">
        <f t="shared" si="5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>
        <v>1.56</v>
      </c>
      <c r="B92" s="1">
        <v>43.25</v>
      </c>
      <c r="C92" s="18">
        <f t="shared" si="3"/>
        <v>1.56</v>
      </c>
      <c r="D92" s="50">
        <f t="shared" si="4"/>
        <v>43.25</v>
      </c>
      <c r="E92" s="48"/>
      <c r="F92" s="60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43.25</v>
      </c>
      <c r="H92" s="30">
        <f t="shared" si="5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>
        <v>1.58</v>
      </c>
      <c r="B93" s="1">
        <v>44.5</v>
      </c>
      <c r="C93" s="18">
        <f t="shared" si="3"/>
        <v>1.58</v>
      </c>
      <c r="D93" s="50">
        <f t="shared" si="4"/>
        <v>44.5</v>
      </c>
      <c r="E93" s="48"/>
      <c r="F93" s="60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44.5</v>
      </c>
      <c r="H93" s="30">
        <f t="shared" si="5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>
        <v>1.6</v>
      </c>
      <c r="B94" s="1">
        <v>45.75</v>
      </c>
      <c r="C94" s="18">
        <f t="shared" si="3"/>
        <v>1.6</v>
      </c>
      <c r="D94" s="50">
        <f t="shared" si="4"/>
        <v>45.75</v>
      </c>
      <c r="E94" s="48"/>
      <c r="F94" s="60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45.75</v>
      </c>
      <c r="H94" s="30">
        <f t="shared" si="5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>
        <v>1.62</v>
      </c>
      <c r="B95" s="1">
        <v>47</v>
      </c>
      <c r="C95" s="18">
        <f t="shared" si="3"/>
        <v>1.62</v>
      </c>
      <c r="D95" s="50">
        <f t="shared" si="4"/>
        <v>47</v>
      </c>
      <c r="E95" s="48"/>
      <c r="F95" s="60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47</v>
      </c>
      <c r="H95" s="30">
        <f t="shared" si="5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>
        <v>1.64</v>
      </c>
      <c r="B96" s="1">
        <v>48.5</v>
      </c>
      <c r="C96" s="18">
        <f t="shared" si="3"/>
        <v>1.64</v>
      </c>
      <c r="D96" s="50">
        <f t="shared" si="4"/>
        <v>48.5</v>
      </c>
      <c r="E96" s="48"/>
      <c r="F96" s="60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48.5</v>
      </c>
      <c r="H96" s="30">
        <f t="shared" si="5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>
        <v>1.66</v>
      </c>
      <c r="B97" s="1">
        <v>49.75</v>
      </c>
      <c r="C97" s="18">
        <f t="shared" si="3"/>
        <v>1.66</v>
      </c>
      <c r="D97" s="50">
        <f t="shared" si="4"/>
        <v>49.75</v>
      </c>
      <c r="E97" s="48"/>
      <c r="F97" s="60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49.75</v>
      </c>
      <c r="H97" s="30">
        <f t="shared" si="5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>
        <v>1.68</v>
      </c>
      <c r="B98" s="1">
        <v>51</v>
      </c>
      <c r="C98" s="18">
        <f t="shared" si="3"/>
        <v>1.68</v>
      </c>
      <c r="D98" s="50">
        <f t="shared" si="4"/>
        <v>51</v>
      </c>
      <c r="E98" s="48"/>
      <c r="F98" s="60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51</v>
      </c>
      <c r="H98" s="30">
        <f t="shared" si="5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>
        <v>1.7</v>
      </c>
      <c r="B99" s="1">
        <v>52.5</v>
      </c>
      <c r="C99" s="18">
        <f t="shared" si="3"/>
        <v>1.7</v>
      </c>
      <c r="D99" s="50">
        <f t="shared" si="4"/>
        <v>52.5</v>
      </c>
      <c r="E99" s="48"/>
      <c r="F99" s="60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52.5</v>
      </c>
      <c r="H99" s="30">
        <f t="shared" si="5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>
        <v>1.72</v>
      </c>
      <c r="B100" s="1">
        <v>54</v>
      </c>
      <c r="C100" s="18">
        <f t="shared" si="3"/>
        <v>1.72</v>
      </c>
      <c r="D100" s="50">
        <f t="shared" si="4"/>
        <v>54</v>
      </c>
      <c r="E100" s="48"/>
      <c r="F100" s="60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54</v>
      </c>
      <c r="H100" s="30">
        <f t="shared" si="5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>
        <v>1.74</v>
      </c>
      <c r="B101" s="1">
        <v>55.5</v>
      </c>
      <c r="C101" s="18">
        <f t="shared" si="3"/>
        <v>1.74</v>
      </c>
      <c r="D101" s="50">
        <f t="shared" si="4"/>
        <v>55.5</v>
      </c>
      <c r="E101" s="48"/>
      <c r="F101" s="60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55.5</v>
      </c>
      <c r="H101" s="30">
        <f t="shared" si="5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>
        <v>1.76</v>
      </c>
      <c r="B102" s="1">
        <v>57</v>
      </c>
      <c r="C102" s="18">
        <f t="shared" si="3"/>
        <v>1.76</v>
      </c>
      <c r="D102" s="50">
        <f t="shared" si="4"/>
        <v>57</v>
      </c>
      <c r="E102" s="48"/>
      <c r="F102" s="60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57</v>
      </c>
      <c r="H102" s="30">
        <f t="shared" si="5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>
        <v>1.78</v>
      </c>
      <c r="B103" s="1">
        <v>58.5</v>
      </c>
      <c r="C103" s="18">
        <f t="shared" si="3"/>
        <v>1.78</v>
      </c>
      <c r="D103" s="50">
        <f t="shared" si="4"/>
        <v>58.5</v>
      </c>
      <c r="E103" s="48"/>
      <c r="F103" s="60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58.5</v>
      </c>
      <c r="H103" s="30">
        <f t="shared" si="5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>
        <v>1.8</v>
      </c>
      <c r="B104" s="1">
        <v>60</v>
      </c>
      <c r="C104" s="18">
        <f t="shared" si="3"/>
        <v>1.8</v>
      </c>
      <c r="D104" s="50">
        <f t="shared" si="4"/>
        <v>60</v>
      </c>
      <c r="E104" s="48"/>
      <c r="F104" s="60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60</v>
      </c>
      <c r="H104" s="30">
        <f t="shared" si="5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>
        <v>1.82</v>
      </c>
      <c r="B105" s="1">
        <v>61.5</v>
      </c>
      <c r="C105" s="18">
        <f t="shared" si="3"/>
        <v>1.82</v>
      </c>
      <c r="D105" s="50">
        <f t="shared" si="4"/>
        <v>61.5</v>
      </c>
      <c r="E105" s="48"/>
      <c r="F105" s="60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61.5</v>
      </c>
      <c r="H105" s="30">
        <f t="shared" si="5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>
        <v>1.84</v>
      </c>
      <c r="B106" s="1">
        <v>63</v>
      </c>
      <c r="C106" s="18">
        <f t="shared" si="3"/>
        <v>1.84</v>
      </c>
      <c r="D106" s="50">
        <f t="shared" si="4"/>
        <v>63</v>
      </c>
      <c r="E106" s="48"/>
      <c r="F106" s="60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63</v>
      </c>
      <c r="H106" s="30">
        <f t="shared" si="5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>
        <v>1.86</v>
      </c>
      <c r="B107" s="1">
        <v>64.75</v>
      </c>
      <c r="C107" s="18">
        <f t="shared" si="3"/>
        <v>1.86</v>
      </c>
      <c r="D107" s="50">
        <f t="shared" si="4"/>
        <v>64.75</v>
      </c>
      <c r="E107" s="48"/>
      <c r="F107" s="60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64.75</v>
      </c>
      <c r="H107" s="30">
        <f t="shared" si="5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>
        <v>1.88</v>
      </c>
      <c r="B108" s="1">
        <v>66.25</v>
      </c>
      <c r="C108" s="18">
        <f t="shared" si="3"/>
        <v>1.88</v>
      </c>
      <c r="D108" s="50">
        <f t="shared" si="4"/>
        <v>66.25</v>
      </c>
      <c r="E108" s="48"/>
      <c r="F108" s="60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66.25</v>
      </c>
      <c r="H108" s="30">
        <f t="shared" si="5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>
        <v>1.89</v>
      </c>
      <c r="B109" s="1">
        <v>68</v>
      </c>
      <c r="C109" s="18">
        <f t="shared" si="3"/>
        <v>1.89</v>
      </c>
      <c r="D109" s="50">
        <f t="shared" si="4"/>
        <v>68</v>
      </c>
      <c r="E109" s="48"/>
      <c r="F109" s="60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68</v>
      </c>
      <c r="H109" s="30">
        <f t="shared" si="5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>
        <v>1.91</v>
      </c>
      <c r="B110" s="1">
        <v>69.75</v>
      </c>
      <c r="C110" s="18">
        <f t="shared" si="3"/>
        <v>1.91</v>
      </c>
      <c r="D110" s="50">
        <f t="shared" si="4"/>
        <v>69.75</v>
      </c>
      <c r="E110" s="48"/>
      <c r="F110" s="60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69.75</v>
      </c>
      <c r="H110" s="30">
        <f t="shared" si="5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>
        <v>1.93</v>
      </c>
      <c r="B111" s="1">
        <v>71.5</v>
      </c>
      <c r="C111" s="18">
        <f t="shared" si="3"/>
        <v>1.93</v>
      </c>
      <c r="D111" s="50">
        <f t="shared" si="4"/>
        <v>71.5</v>
      </c>
      <c r="E111" s="48"/>
      <c r="F111" s="60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71.5</v>
      </c>
      <c r="H111" s="30">
        <f t="shared" si="5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>
        <v>1.95</v>
      </c>
      <c r="B112" s="1">
        <v>73.25</v>
      </c>
      <c r="C112" s="18">
        <f t="shared" si="3"/>
        <v>1.95</v>
      </c>
      <c r="D112" s="50">
        <f t="shared" si="4"/>
        <v>73.25</v>
      </c>
      <c r="E112" s="48"/>
      <c r="F112" s="60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73.25</v>
      </c>
      <c r="H112" s="30">
        <f t="shared" si="5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>
        <v>1.97</v>
      </c>
      <c r="B113" s="1">
        <v>75</v>
      </c>
      <c r="C113" s="18">
        <f t="shared" si="3"/>
        <v>1.97</v>
      </c>
      <c r="D113" s="50">
        <f t="shared" si="4"/>
        <v>75</v>
      </c>
      <c r="E113" s="48"/>
      <c r="F113" s="60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75</v>
      </c>
      <c r="H113" s="30">
        <f t="shared" si="5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>
        <v>1.99</v>
      </c>
      <c r="B114" s="1">
        <v>76.75</v>
      </c>
      <c r="C114" s="18">
        <f t="shared" si="3"/>
        <v>1.99</v>
      </c>
      <c r="D114" s="50">
        <f t="shared" si="4"/>
        <v>76.75</v>
      </c>
      <c r="E114" s="48"/>
      <c r="F114" s="60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76.75</v>
      </c>
      <c r="H114" s="30">
        <f t="shared" si="5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>
        <v>2.0099999999999998</v>
      </c>
      <c r="B115" s="1">
        <v>78.75</v>
      </c>
      <c r="C115" s="18">
        <f t="shared" si="3"/>
        <v>2.0099999999999998</v>
      </c>
      <c r="D115" s="50">
        <f t="shared" si="4"/>
        <v>78.75</v>
      </c>
      <c r="E115" s="48"/>
      <c r="F115" s="60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78.75</v>
      </c>
      <c r="H115" s="30">
        <f t="shared" si="5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>
        <v>2.0299999999999998</v>
      </c>
      <c r="B116" s="1">
        <v>80.5</v>
      </c>
      <c r="C116" s="18">
        <f t="shared" si="3"/>
        <v>2.0299999999999998</v>
      </c>
      <c r="D116" s="50">
        <f t="shared" si="4"/>
        <v>80.5</v>
      </c>
      <c r="E116" s="48"/>
      <c r="F116" s="60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80.5</v>
      </c>
      <c r="H116" s="30">
        <f t="shared" si="5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>
        <v>2.0499999999999998</v>
      </c>
      <c r="B117" s="1">
        <v>82.5</v>
      </c>
      <c r="C117" s="18">
        <f t="shared" si="3"/>
        <v>2.0499999999999998</v>
      </c>
      <c r="D117" s="50">
        <f t="shared" si="4"/>
        <v>82.5</v>
      </c>
      <c r="E117" s="48"/>
      <c r="F117" s="60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82.5</v>
      </c>
      <c r="H117" s="30">
        <f t="shared" si="5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>
        <v>2.0699999999999998</v>
      </c>
      <c r="B118" s="1">
        <v>84.25</v>
      </c>
      <c r="C118" s="18">
        <f t="shared" si="3"/>
        <v>2.0699999999999998</v>
      </c>
      <c r="D118" s="50">
        <f t="shared" si="4"/>
        <v>84.25</v>
      </c>
      <c r="E118" s="48"/>
      <c r="F118" s="60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84.25</v>
      </c>
      <c r="H118" s="30">
        <f t="shared" si="5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>
        <v>2.09</v>
      </c>
      <c r="B119" s="1">
        <v>86.25</v>
      </c>
      <c r="C119" s="18">
        <f t="shared" si="3"/>
        <v>2.09</v>
      </c>
      <c r="D119" s="50">
        <f t="shared" si="4"/>
        <v>86.25</v>
      </c>
      <c r="E119" s="48"/>
      <c r="F119" s="60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86.25</v>
      </c>
      <c r="H119" s="30">
        <f t="shared" si="5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>
        <v>2.11</v>
      </c>
      <c r="B120" s="1">
        <v>88.25</v>
      </c>
      <c r="C120" s="18">
        <f t="shared" si="3"/>
        <v>2.11</v>
      </c>
      <c r="D120" s="50">
        <f t="shared" si="4"/>
        <v>88.25</v>
      </c>
      <c r="E120" s="48"/>
      <c r="F120" s="60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88.25</v>
      </c>
      <c r="H120" s="30">
        <f t="shared" si="5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>
        <v>2.13</v>
      </c>
      <c r="B121" s="1">
        <v>90.25</v>
      </c>
      <c r="C121" s="18">
        <f t="shared" si="3"/>
        <v>2.13</v>
      </c>
      <c r="D121" s="50">
        <f t="shared" si="4"/>
        <v>90.25</v>
      </c>
      <c r="E121" s="48"/>
      <c r="F121" s="60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90.25</v>
      </c>
      <c r="H121" s="30">
        <f t="shared" si="5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>
        <v>2.15</v>
      </c>
      <c r="B122" s="1">
        <v>92.25</v>
      </c>
      <c r="C122" s="18">
        <f t="shared" si="3"/>
        <v>2.15</v>
      </c>
      <c r="D122" s="50">
        <f t="shared" si="4"/>
        <v>92.25</v>
      </c>
      <c r="E122" s="48"/>
      <c r="F122" s="60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92.25</v>
      </c>
      <c r="H122" s="30">
        <f t="shared" si="5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>
        <v>2.17</v>
      </c>
      <c r="B123" s="1">
        <v>94.25</v>
      </c>
      <c r="C123" s="18">
        <f t="shared" si="3"/>
        <v>2.17</v>
      </c>
      <c r="D123" s="50">
        <f t="shared" si="4"/>
        <v>94.25</v>
      </c>
      <c r="E123" s="48"/>
      <c r="F123" s="60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94.25</v>
      </c>
      <c r="H123" s="30">
        <f t="shared" si="5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>
        <v>2.19</v>
      </c>
      <c r="B124" s="1">
        <v>96.5</v>
      </c>
      <c r="C124" s="18">
        <f t="shared" si="3"/>
        <v>2.19</v>
      </c>
      <c r="D124" s="50">
        <f t="shared" si="4"/>
        <v>96.5</v>
      </c>
      <c r="E124" s="48"/>
      <c r="F124" s="60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96.5</v>
      </c>
      <c r="H124" s="30">
        <f t="shared" si="5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>
        <v>2.21</v>
      </c>
      <c r="B125" s="1">
        <v>98.5</v>
      </c>
      <c r="C125" s="18">
        <f t="shared" si="3"/>
        <v>2.21</v>
      </c>
      <c r="D125" s="50">
        <f t="shared" si="4"/>
        <v>98.5</v>
      </c>
      <c r="E125" s="48"/>
      <c r="F125" s="60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98.5</v>
      </c>
      <c r="H125" s="30">
        <f t="shared" si="5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>
        <v>2.23</v>
      </c>
      <c r="B126" s="1">
        <v>100.75</v>
      </c>
      <c r="C126" s="18">
        <f t="shared" si="3"/>
        <v>2.23</v>
      </c>
      <c r="D126" s="50">
        <f t="shared" si="4"/>
        <v>100.75</v>
      </c>
      <c r="E126" s="48"/>
      <c r="F126" s="60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100.75</v>
      </c>
      <c r="H126" s="30">
        <f t="shared" si="5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>
        <v>2.25</v>
      </c>
      <c r="B127" s="1">
        <v>102.75</v>
      </c>
      <c r="C127" s="18">
        <f t="shared" si="3"/>
        <v>2.25</v>
      </c>
      <c r="D127" s="50">
        <f t="shared" si="4"/>
        <v>102.75</v>
      </c>
      <c r="E127" s="48"/>
      <c r="F127" s="60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102.75</v>
      </c>
      <c r="H127" s="30">
        <f t="shared" si="5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>
        <v>2.27</v>
      </c>
      <c r="B128" s="1">
        <v>105</v>
      </c>
      <c r="C128" s="18">
        <f t="shared" si="3"/>
        <v>2.27</v>
      </c>
      <c r="D128" s="50">
        <f t="shared" si="4"/>
        <v>105</v>
      </c>
      <c r="E128" s="48"/>
      <c r="F128" s="60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105</v>
      </c>
      <c r="H128" s="30">
        <f t="shared" si="5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>
        <v>2.29</v>
      </c>
      <c r="B129" s="1">
        <v>107.25</v>
      </c>
      <c r="C129" s="18">
        <f t="shared" si="3"/>
        <v>2.29</v>
      </c>
      <c r="D129" s="50">
        <f t="shared" si="4"/>
        <v>107.25</v>
      </c>
      <c r="E129" s="48"/>
      <c r="F129" s="60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107.25</v>
      </c>
      <c r="H129" s="30">
        <f t="shared" si="5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>
        <v>2.2999999999999998</v>
      </c>
      <c r="B130" s="1">
        <v>109.5</v>
      </c>
      <c r="C130" s="18">
        <f t="shared" si="3"/>
        <v>2.2999999999999998</v>
      </c>
      <c r="D130" s="50">
        <f t="shared" si="4"/>
        <v>109.5</v>
      </c>
      <c r="E130" s="48"/>
      <c r="F130" s="60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109.5</v>
      </c>
      <c r="H130" s="30">
        <f t="shared" si="5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>
        <v>2.3199999999999998</v>
      </c>
      <c r="B131" s="1">
        <v>111.75</v>
      </c>
      <c r="C131" s="18">
        <f t="shared" si="3"/>
        <v>2.3199999999999998</v>
      </c>
      <c r="D131" s="50">
        <f t="shared" si="4"/>
        <v>111.75</v>
      </c>
      <c r="E131" s="48"/>
      <c r="F131" s="60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111.75</v>
      </c>
      <c r="H131" s="30">
        <f t="shared" si="5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>
        <v>2.34</v>
      </c>
      <c r="B132" s="1">
        <v>114</v>
      </c>
      <c r="C132" s="18">
        <f t="shared" si="3"/>
        <v>2.34</v>
      </c>
      <c r="D132" s="50">
        <f t="shared" si="4"/>
        <v>114</v>
      </c>
      <c r="E132" s="48"/>
      <c r="F132" s="60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114</v>
      </c>
      <c r="H132" s="30">
        <f t="shared" si="5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>
        <v>2.36</v>
      </c>
      <c r="B133" s="1">
        <v>116.25</v>
      </c>
      <c r="C133" s="18">
        <f t="shared" si="3"/>
        <v>2.36</v>
      </c>
      <c r="D133" s="50">
        <f t="shared" si="4"/>
        <v>116.25</v>
      </c>
      <c r="E133" s="48"/>
      <c r="F133" s="60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116.25</v>
      </c>
      <c r="H133" s="30">
        <f t="shared" si="5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>
        <v>2.38</v>
      </c>
      <c r="B134" s="1">
        <v>118.75</v>
      </c>
      <c r="C134" s="18">
        <f t="shared" si="3"/>
        <v>2.38</v>
      </c>
      <c r="D134" s="50">
        <f t="shared" si="4"/>
        <v>118.75</v>
      </c>
      <c r="E134" s="48"/>
      <c r="F134" s="60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118.75</v>
      </c>
      <c r="H134" s="30">
        <f t="shared" si="5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>
        <v>2.4</v>
      </c>
      <c r="B135" s="1">
        <v>121</v>
      </c>
      <c r="C135" s="18">
        <f t="shared" si="3"/>
        <v>2.4</v>
      </c>
      <c r="D135" s="50">
        <f t="shared" si="4"/>
        <v>121</v>
      </c>
      <c r="E135" s="48"/>
      <c r="F135" s="60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121</v>
      </c>
      <c r="H135" s="30">
        <f t="shared" si="5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>
        <v>2.42</v>
      </c>
      <c r="B136" s="1">
        <v>123.5</v>
      </c>
      <c r="C136" s="18">
        <f t="shared" si="3"/>
        <v>2.42</v>
      </c>
      <c r="D136" s="50">
        <f t="shared" si="4"/>
        <v>123.5</v>
      </c>
      <c r="E136" s="48"/>
      <c r="F136" s="60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123.5</v>
      </c>
      <c r="H136" s="30">
        <f t="shared" si="5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>
        <v>2.44</v>
      </c>
      <c r="B137" s="1">
        <v>125.75</v>
      </c>
      <c r="C137" s="18">
        <f t="shared" si="3"/>
        <v>2.44</v>
      </c>
      <c r="D137" s="50">
        <f t="shared" si="4"/>
        <v>125.75</v>
      </c>
      <c r="E137" s="48"/>
      <c r="F137" s="60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125.75</v>
      </c>
      <c r="H137" s="30">
        <f t="shared" si="5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>
        <v>2.46</v>
      </c>
      <c r="B138" s="1">
        <v>128.25</v>
      </c>
      <c r="C138" s="18">
        <f t="shared" si="3"/>
        <v>2.46</v>
      </c>
      <c r="D138" s="50">
        <f t="shared" si="4"/>
        <v>128.25</v>
      </c>
      <c r="E138" s="48"/>
      <c r="F138" s="60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128.25</v>
      </c>
      <c r="H138" s="30">
        <f t="shared" si="5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>
        <v>2.48</v>
      </c>
      <c r="B139" s="1">
        <v>130.75</v>
      </c>
      <c r="C139" s="18">
        <f t="shared" si="3"/>
        <v>2.48</v>
      </c>
      <c r="D139" s="50">
        <f t="shared" si="4"/>
        <v>130.75</v>
      </c>
      <c r="E139" s="48"/>
      <c r="F139" s="60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130.75</v>
      </c>
      <c r="H139" s="30">
        <f t="shared" si="5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>
        <v>2.5</v>
      </c>
      <c r="B140" s="1">
        <v>133.25</v>
      </c>
      <c r="C140" s="18">
        <f t="shared" si="3"/>
        <v>2.5</v>
      </c>
      <c r="D140" s="50">
        <f t="shared" si="4"/>
        <v>133.25</v>
      </c>
      <c r="E140" s="48"/>
      <c r="F140" s="60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133.25</v>
      </c>
      <c r="H140" s="30">
        <f t="shared" si="5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>
        <v>2.52</v>
      </c>
      <c r="B141" s="1">
        <v>135.75</v>
      </c>
      <c r="C141" s="18">
        <f t="shared" ref="C141:C204" si="6">ROUND(A141*C$8,3)</f>
        <v>2.52</v>
      </c>
      <c r="D141" s="50">
        <f t="shared" ref="D141:D204" si="7">($B$6/$D$6)^2*B141</f>
        <v>135.75</v>
      </c>
      <c r="E141" s="48"/>
      <c r="F141" s="60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135.75</v>
      </c>
      <c r="H141" s="30">
        <f t="shared" ref="H141:H204" si="8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>
        <v>2.54</v>
      </c>
      <c r="B142" s="1">
        <v>138.25</v>
      </c>
      <c r="C142" s="18">
        <f t="shared" si="6"/>
        <v>2.54</v>
      </c>
      <c r="D142" s="50">
        <f t="shared" si="7"/>
        <v>138.25</v>
      </c>
      <c r="E142" s="48"/>
      <c r="F142" s="60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138.25</v>
      </c>
      <c r="H142" s="30">
        <f t="shared" si="8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>
        <v>2.56</v>
      </c>
      <c r="B143" s="1">
        <v>141</v>
      </c>
      <c r="C143" s="18">
        <f t="shared" si="6"/>
        <v>2.56</v>
      </c>
      <c r="D143" s="50">
        <f t="shared" si="7"/>
        <v>141</v>
      </c>
      <c r="E143" s="48"/>
      <c r="F143" s="60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141</v>
      </c>
      <c r="H143" s="30">
        <f t="shared" si="8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>
        <v>2.58</v>
      </c>
      <c r="B144" s="1">
        <v>143.5</v>
      </c>
      <c r="C144" s="18">
        <f t="shared" si="6"/>
        <v>2.58</v>
      </c>
      <c r="D144" s="50">
        <f t="shared" si="7"/>
        <v>143.5</v>
      </c>
      <c r="E144" s="48"/>
      <c r="F144" s="60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143.5</v>
      </c>
      <c r="H144" s="30">
        <f t="shared" si="8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>
        <v>2.6</v>
      </c>
      <c r="B145" s="1">
        <v>146.25</v>
      </c>
      <c r="C145" s="18">
        <f t="shared" si="6"/>
        <v>2.6</v>
      </c>
      <c r="D145" s="50">
        <f t="shared" si="7"/>
        <v>146.25</v>
      </c>
      <c r="E145" s="48"/>
      <c r="F145" s="60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146.25</v>
      </c>
      <c r="H145" s="30">
        <f t="shared" si="8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>
        <v>2.62</v>
      </c>
      <c r="B146" s="1">
        <v>149</v>
      </c>
      <c r="C146" s="18">
        <f t="shared" si="6"/>
        <v>2.62</v>
      </c>
      <c r="D146" s="50">
        <f t="shared" si="7"/>
        <v>149</v>
      </c>
      <c r="E146" s="48"/>
      <c r="F146" s="60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149</v>
      </c>
      <c r="H146" s="30">
        <f t="shared" si="8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>
        <v>2.64</v>
      </c>
      <c r="B147" s="1">
        <v>151.5</v>
      </c>
      <c r="C147" s="18">
        <f t="shared" si="6"/>
        <v>2.64</v>
      </c>
      <c r="D147" s="50">
        <f t="shared" si="7"/>
        <v>151.5</v>
      </c>
      <c r="E147" s="48"/>
      <c r="F147" s="60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151.5</v>
      </c>
      <c r="H147" s="30">
        <f t="shared" si="8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>
        <v>2.66</v>
      </c>
      <c r="B148" s="1">
        <v>154.5</v>
      </c>
      <c r="C148" s="18">
        <f t="shared" si="6"/>
        <v>2.66</v>
      </c>
      <c r="D148" s="50">
        <f t="shared" si="7"/>
        <v>154.5</v>
      </c>
      <c r="E148" s="48"/>
      <c r="F148" s="60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154.5</v>
      </c>
      <c r="H148" s="30">
        <f t="shared" si="8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>
        <v>2.68</v>
      </c>
      <c r="B149" s="1">
        <v>157.25</v>
      </c>
      <c r="C149" s="18">
        <f t="shared" si="6"/>
        <v>2.68</v>
      </c>
      <c r="D149" s="50">
        <f t="shared" si="7"/>
        <v>157.25</v>
      </c>
      <c r="E149" s="48"/>
      <c r="F149" s="60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157.25</v>
      </c>
      <c r="H149" s="30">
        <f t="shared" si="8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>
        <v>2.7</v>
      </c>
      <c r="B150" s="1">
        <v>160</v>
      </c>
      <c r="C150" s="18">
        <f t="shared" si="6"/>
        <v>2.7</v>
      </c>
      <c r="D150" s="50">
        <f t="shared" si="7"/>
        <v>160</v>
      </c>
      <c r="E150" s="48"/>
      <c r="F150" s="60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160</v>
      </c>
      <c r="H150" s="30">
        <f t="shared" si="8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>
        <v>2.71</v>
      </c>
      <c r="B151" s="1">
        <v>163</v>
      </c>
      <c r="C151" s="18">
        <f t="shared" si="6"/>
        <v>2.71</v>
      </c>
      <c r="D151" s="50">
        <f t="shared" si="7"/>
        <v>163</v>
      </c>
      <c r="E151" s="48"/>
      <c r="F151" s="60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163</v>
      </c>
      <c r="H151" s="30">
        <f t="shared" si="8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>
        <v>2.73</v>
      </c>
      <c r="B152" s="1">
        <v>165.75</v>
      </c>
      <c r="C152" s="18">
        <f t="shared" si="6"/>
        <v>2.73</v>
      </c>
      <c r="D152" s="50">
        <f t="shared" si="7"/>
        <v>165.75</v>
      </c>
      <c r="E152" s="48"/>
      <c r="F152" s="60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165.75</v>
      </c>
      <c r="H152" s="30">
        <f t="shared" si="8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>
        <v>2.75</v>
      </c>
      <c r="B153" s="1">
        <v>168.75</v>
      </c>
      <c r="C153" s="18">
        <f t="shared" si="6"/>
        <v>2.75</v>
      </c>
      <c r="D153" s="50">
        <f t="shared" si="7"/>
        <v>168.75</v>
      </c>
      <c r="E153" s="48"/>
      <c r="F153" s="60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168.75</v>
      </c>
      <c r="H153" s="30">
        <f t="shared" si="8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>
        <v>2.77</v>
      </c>
      <c r="B154" s="1">
        <v>171.75</v>
      </c>
      <c r="C154" s="18">
        <f t="shared" si="6"/>
        <v>2.77</v>
      </c>
      <c r="D154" s="50">
        <f t="shared" si="7"/>
        <v>171.75</v>
      </c>
      <c r="E154" s="48"/>
      <c r="F154" s="60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171.75</v>
      </c>
      <c r="H154" s="30">
        <f t="shared" si="8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>
        <v>2.79</v>
      </c>
      <c r="B155" s="1">
        <v>174.75</v>
      </c>
      <c r="C155" s="18">
        <f t="shared" si="6"/>
        <v>2.79</v>
      </c>
      <c r="D155" s="50">
        <f t="shared" si="7"/>
        <v>174.75</v>
      </c>
      <c r="E155" s="48"/>
      <c r="F155" s="60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174.75</v>
      </c>
      <c r="H155" s="30">
        <f t="shared" si="8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>
        <v>2.81</v>
      </c>
      <c r="B156" s="1">
        <v>177.75</v>
      </c>
      <c r="C156" s="18">
        <f t="shared" si="6"/>
        <v>2.81</v>
      </c>
      <c r="D156" s="50">
        <f t="shared" si="7"/>
        <v>177.75</v>
      </c>
      <c r="E156" s="48"/>
      <c r="F156" s="60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177.75</v>
      </c>
      <c r="H156" s="30">
        <f t="shared" si="8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>
        <v>2.83</v>
      </c>
      <c r="B157" s="1">
        <v>181</v>
      </c>
      <c r="C157" s="18">
        <f t="shared" si="6"/>
        <v>2.83</v>
      </c>
      <c r="D157" s="50">
        <f t="shared" si="7"/>
        <v>181</v>
      </c>
      <c r="E157" s="48"/>
      <c r="F157" s="60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181</v>
      </c>
      <c r="H157" s="30">
        <f t="shared" si="8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>
        <v>2.85</v>
      </c>
      <c r="B158" s="1">
        <v>184</v>
      </c>
      <c r="C158" s="18">
        <f t="shared" si="6"/>
        <v>2.85</v>
      </c>
      <c r="D158" s="50">
        <f t="shared" si="7"/>
        <v>184</v>
      </c>
      <c r="E158" s="48"/>
      <c r="F158" s="60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184</v>
      </c>
      <c r="H158" s="30">
        <f t="shared" si="8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>
        <v>2.87</v>
      </c>
      <c r="B159" s="1">
        <v>187</v>
      </c>
      <c r="C159" s="18">
        <f t="shared" si="6"/>
        <v>2.87</v>
      </c>
      <c r="D159" s="50">
        <f t="shared" si="7"/>
        <v>187</v>
      </c>
      <c r="E159" s="48"/>
      <c r="F159" s="60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187</v>
      </c>
      <c r="H159" s="30">
        <f t="shared" si="8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>
        <v>2.89</v>
      </c>
      <c r="B160" s="1">
        <v>190.25</v>
      </c>
      <c r="C160" s="18">
        <f t="shared" si="6"/>
        <v>2.89</v>
      </c>
      <c r="D160" s="50">
        <f t="shared" si="7"/>
        <v>190.25</v>
      </c>
      <c r="E160" s="48"/>
      <c r="F160" s="60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190.25</v>
      </c>
      <c r="H160" s="30">
        <f t="shared" si="8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>
        <v>2.91</v>
      </c>
      <c r="B161" s="1">
        <v>193.5</v>
      </c>
      <c r="C161" s="18">
        <f t="shared" si="6"/>
        <v>2.91</v>
      </c>
      <c r="D161" s="50">
        <f t="shared" si="7"/>
        <v>193.5</v>
      </c>
      <c r="E161" s="48"/>
      <c r="F161" s="60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193.5</v>
      </c>
      <c r="H161" s="30">
        <f t="shared" si="8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>
        <v>2.93</v>
      </c>
      <c r="B162" s="1">
        <v>196.5</v>
      </c>
      <c r="C162" s="18">
        <f t="shared" si="6"/>
        <v>2.93</v>
      </c>
      <c r="D162" s="50">
        <f t="shared" si="7"/>
        <v>196.5</v>
      </c>
      <c r="E162" s="48"/>
      <c r="F162" s="60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196.5</v>
      </c>
      <c r="H162" s="30">
        <f t="shared" si="8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>
        <v>2.95</v>
      </c>
      <c r="B163" s="1">
        <v>199.75</v>
      </c>
      <c r="C163" s="18">
        <f t="shared" si="6"/>
        <v>2.95</v>
      </c>
      <c r="D163" s="50">
        <f t="shared" si="7"/>
        <v>199.75</v>
      </c>
      <c r="E163" s="48"/>
      <c r="F163" s="60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199.75</v>
      </c>
      <c r="H163" s="30">
        <f t="shared" si="8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>
        <v>2.97</v>
      </c>
      <c r="B164" s="1">
        <v>203</v>
      </c>
      <c r="C164" s="18">
        <f t="shared" si="6"/>
        <v>2.97</v>
      </c>
      <c r="D164" s="50">
        <f t="shared" si="7"/>
        <v>203</v>
      </c>
      <c r="E164" s="48"/>
      <c r="F164" s="60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203</v>
      </c>
      <c r="H164" s="30">
        <f t="shared" si="8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>
        <v>2.99</v>
      </c>
      <c r="B165" s="1">
        <v>206.25</v>
      </c>
      <c r="C165" s="18">
        <f t="shared" si="6"/>
        <v>2.99</v>
      </c>
      <c r="D165" s="50">
        <f t="shared" si="7"/>
        <v>206.25</v>
      </c>
      <c r="E165" s="48"/>
      <c r="F165" s="60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206.25</v>
      </c>
      <c r="H165" s="30">
        <f t="shared" si="8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>
        <v>3.01</v>
      </c>
      <c r="B166" s="1">
        <v>209.5</v>
      </c>
      <c r="C166" s="18">
        <f t="shared" si="6"/>
        <v>3.01</v>
      </c>
      <c r="D166" s="50">
        <f t="shared" si="7"/>
        <v>209.5</v>
      </c>
      <c r="E166" s="48"/>
      <c r="F166" s="60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209.5</v>
      </c>
      <c r="H166" s="30">
        <f t="shared" si="8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>
        <v>3.03</v>
      </c>
      <c r="B167" s="1">
        <v>212.75</v>
      </c>
      <c r="C167" s="18">
        <f t="shared" si="6"/>
        <v>3.03</v>
      </c>
      <c r="D167" s="50">
        <f t="shared" si="7"/>
        <v>212.75</v>
      </c>
      <c r="E167" s="48"/>
      <c r="F167" s="60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212.75</v>
      </c>
      <c r="H167" s="30">
        <f t="shared" si="8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>
        <v>3.05</v>
      </c>
      <c r="B168" s="1">
        <v>216.25</v>
      </c>
      <c r="C168" s="18">
        <f t="shared" si="6"/>
        <v>3.05</v>
      </c>
      <c r="D168" s="50">
        <f t="shared" si="7"/>
        <v>216.25</v>
      </c>
      <c r="E168" s="48"/>
      <c r="F168" s="60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216.25</v>
      </c>
      <c r="H168" s="30">
        <f t="shared" si="8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>
        <v>3.07</v>
      </c>
      <c r="B169" s="1">
        <v>219.5</v>
      </c>
      <c r="C169" s="18">
        <f t="shared" si="6"/>
        <v>3.07</v>
      </c>
      <c r="D169" s="50">
        <f t="shared" si="7"/>
        <v>219.5</v>
      </c>
      <c r="E169" s="48"/>
      <c r="F169" s="60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219.5</v>
      </c>
      <c r="H169" s="30">
        <f t="shared" si="8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>
        <v>3.09</v>
      </c>
      <c r="B170" s="1">
        <v>223</v>
      </c>
      <c r="C170" s="18">
        <f t="shared" si="6"/>
        <v>3.09</v>
      </c>
      <c r="D170" s="50">
        <f t="shared" si="7"/>
        <v>223</v>
      </c>
      <c r="E170" s="48"/>
      <c r="F170" s="60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223</v>
      </c>
      <c r="H170" s="30">
        <f t="shared" si="8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>
        <v>3.11</v>
      </c>
      <c r="B171" s="1">
        <v>226.5</v>
      </c>
      <c r="C171" s="18">
        <f t="shared" si="6"/>
        <v>3.11</v>
      </c>
      <c r="D171" s="50">
        <f t="shared" si="7"/>
        <v>226.5</v>
      </c>
      <c r="E171" s="48"/>
      <c r="F171" s="60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226.5</v>
      </c>
      <c r="H171" s="30">
        <f t="shared" si="8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>
        <v>3.13</v>
      </c>
      <c r="B172" s="1">
        <v>230</v>
      </c>
      <c r="C172" s="18">
        <f t="shared" si="6"/>
        <v>3.13</v>
      </c>
      <c r="D172" s="50">
        <f t="shared" si="7"/>
        <v>230</v>
      </c>
      <c r="E172" s="48"/>
      <c r="F172" s="60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230</v>
      </c>
      <c r="H172" s="30">
        <f t="shared" si="8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>
        <v>3.14</v>
      </c>
      <c r="B173" s="1">
        <v>233.5</v>
      </c>
      <c r="C173" s="18">
        <f t="shared" si="6"/>
        <v>3.14</v>
      </c>
      <c r="D173" s="50">
        <f t="shared" si="7"/>
        <v>233.5</v>
      </c>
      <c r="E173" s="48"/>
      <c r="F173" s="60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233.5</v>
      </c>
      <c r="H173" s="30">
        <f t="shared" si="8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>
        <v>3.16</v>
      </c>
      <c r="B174" s="1">
        <v>237</v>
      </c>
      <c r="C174" s="18">
        <f t="shared" si="6"/>
        <v>3.16</v>
      </c>
      <c r="D174" s="50">
        <f t="shared" si="7"/>
        <v>237</v>
      </c>
      <c r="E174" s="48"/>
      <c r="F174" s="60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237</v>
      </c>
      <c r="H174" s="30">
        <f t="shared" si="8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>
        <v>3.18</v>
      </c>
      <c r="B175" s="1">
        <v>240.5</v>
      </c>
      <c r="C175" s="18">
        <f t="shared" si="6"/>
        <v>3.18</v>
      </c>
      <c r="D175" s="50">
        <f t="shared" si="7"/>
        <v>240.5</v>
      </c>
      <c r="E175" s="48"/>
      <c r="F175" s="60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240.5</v>
      </c>
      <c r="H175" s="30">
        <f t="shared" si="8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>
        <v>3.2</v>
      </c>
      <c r="B176" s="1">
        <v>244</v>
      </c>
      <c r="C176" s="18">
        <f t="shared" si="6"/>
        <v>3.2</v>
      </c>
      <c r="D176" s="50">
        <f t="shared" si="7"/>
        <v>244</v>
      </c>
      <c r="E176" s="48"/>
      <c r="F176" s="60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244</v>
      </c>
      <c r="H176" s="30">
        <f t="shared" si="8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>
        <v>3.22</v>
      </c>
      <c r="B177" s="1">
        <v>247.75</v>
      </c>
      <c r="C177" s="18">
        <f t="shared" si="6"/>
        <v>3.22</v>
      </c>
      <c r="D177" s="50">
        <f t="shared" si="7"/>
        <v>247.75</v>
      </c>
      <c r="E177" s="48"/>
      <c r="F177" s="60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247.75</v>
      </c>
      <c r="H177" s="30">
        <f t="shared" si="8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>
        <v>3.24</v>
      </c>
      <c r="B178" s="1">
        <v>251.25</v>
      </c>
      <c r="C178" s="18">
        <f t="shared" si="6"/>
        <v>3.24</v>
      </c>
      <c r="D178" s="50">
        <f t="shared" si="7"/>
        <v>251.25</v>
      </c>
      <c r="E178" s="48"/>
      <c r="F178" s="60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251.25</v>
      </c>
      <c r="H178" s="30">
        <f t="shared" si="8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>
        <v>3.26</v>
      </c>
      <c r="B179" s="1">
        <v>255</v>
      </c>
      <c r="C179" s="18">
        <f t="shared" si="6"/>
        <v>3.26</v>
      </c>
      <c r="D179" s="50">
        <f t="shared" si="7"/>
        <v>255</v>
      </c>
      <c r="E179" s="48"/>
      <c r="F179" s="60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255</v>
      </c>
      <c r="H179" s="30">
        <f t="shared" si="8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>
        <v>3.28</v>
      </c>
      <c r="B180" s="1">
        <v>258.5</v>
      </c>
      <c r="C180" s="18">
        <f t="shared" si="6"/>
        <v>3.28</v>
      </c>
      <c r="D180" s="50">
        <f t="shared" si="7"/>
        <v>258.5</v>
      </c>
      <c r="E180" s="48"/>
      <c r="F180" s="60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258.5</v>
      </c>
      <c r="H180" s="30">
        <f t="shared" si="8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>
        <v>3.3</v>
      </c>
      <c r="B181" s="1">
        <v>262.25</v>
      </c>
      <c r="C181" s="18">
        <f t="shared" si="6"/>
        <v>3.3</v>
      </c>
      <c r="D181" s="50">
        <f t="shared" si="7"/>
        <v>262.25</v>
      </c>
      <c r="E181" s="48"/>
      <c r="F181" s="60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262.25</v>
      </c>
      <c r="H181" s="30">
        <f t="shared" si="8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>
        <v>3.32</v>
      </c>
      <c r="B182" s="1">
        <v>266</v>
      </c>
      <c r="C182" s="18">
        <f t="shared" si="6"/>
        <v>3.32</v>
      </c>
      <c r="D182" s="50">
        <f t="shared" si="7"/>
        <v>266</v>
      </c>
      <c r="E182" s="48"/>
      <c r="F182" s="60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266</v>
      </c>
      <c r="H182" s="30">
        <f t="shared" si="8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>
        <v>3.34</v>
      </c>
      <c r="B183" s="1">
        <v>269.75</v>
      </c>
      <c r="C183" s="18">
        <f t="shared" si="6"/>
        <v>3.34</v>
      </c>
      <c r="D183" s="50">
        <f t="shared" si="7"/>
        <v>269.75</v>
      </c>
      <c r="E183" s="48"/>
      <c r="F183" s="60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269.75</v>
      </c>
      <c r="H183" s="30">
        <f t="shared" si="8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>
        <v>3.36</v>
      </c>
      <c r="B184" s="1">
        <v>273.25</v>
      </c>
      <c r="C184" s="18">
        <f t="shared" si="6"/>
        <v>3.36</v>
      </c>
      <c r="D184" s="50">
        <f t="shared" si="7"/>
        <v>273.25</v>
      </c>
      <c r="E184" s="48"/>
      <c r="F184" s="60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273.25</v>
      </c>
      <c r="H184" s="30">
        <f t="shared" si="8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>
        <v>3.38</v>
      </c>
      <c r="B185" s="1">
        <v>277</v>
      </c>
      <c r="C185" s="18">
        <f t="shared" si="6"/>
        <v>3.38</v>
      </c>
      <c r="D185" s="50">
        <f t="shared" si="7"/>
        <v>277</v>
      </c>
      <c r="E185" s="48"/>
      <c r="F185" s="60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277</v>
      </c>
      <c r="H185" s="30">
        <f t="shared" si="8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>
        <v>3.4</v>
      </c>
      <c r="B186" s="1">
        <v>280.75</v>
      </c>
      <c r="C186" s="18">
        <f t="shared" si="6"/>
        <v>3.4</v>
      </c>
      <c r="D186" s="50">
        <f t="shared" si="7"/>
        <v>280.75</v>
      </c>
      <c r="E186" s="48"/>
      <c r="F186" s="60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280.75</v>
      </c>
      <c r="H186" s="30">
        <f t="shared" si="8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>
        <v>3.42</v>
      </c>
      <c r="B187" s="1">
        <v>284.5</v>
      </c>
      <c r="C187" s="18">
        <f t="shared" si="6"/>
        <v>3.42</v>
      </c>
      <c r="D187" s="50">
        <f t="shared" si="7"/>
        <v>284.5</v>
      </c>
      <c r="E187" s="48"/>
      <c r="F187" s="60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284.5</v>
      </c>
      <c r="H187" s="30">
        <f t="shared" si="8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>
        <v>3.44</v>
      </c>
      <c r="B188" s="1">
        <v>288.25</v>
      </c>
      <c r="C188" s="18">
        <f t="shared" si="6"/>
        <v>3.44</v>
      </c>
      <c r="D188" s="50">
        <f t="shared" si="7"/>
        <v>288.25</v>
      </c>
      <c r="E188" s="48"/>
      <c r="F188" s="60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288.25</v>
      </c>
      <c r="H188" s="30">
        <f t="shared" si="8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>
        <v>3.46</v>
      </c>
      <c r="B189" s="1">
        <v>292</v>
      </c>
      <c r="C189" s="18">
        <f t="shared" si="6"/>
        <v>3.46</v>
      </c>
      <c r="D189" s="50">
        <f t="shared" si="7"/>
        <v>292</v>
      </c>
      <c r="E189" s="48"/>
      <c r="F189" s="60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292</v>
      </c>
      <c r="H189" s="30">
        <f t="shared" si="8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>
        <v>3.48</v>
      </c>
      <c r="B190" s="1">
        <v>295.75</v>
      </c>
      <c r="C190" s="18">
        <f t="shared" si="6"/>
        <v>3.48</v>
      </c>
      <c r="D190" s="50">
        <f t="shared" si="7"/>
        <v>295.75</v>
      </c>
      <c r="E190" s="48"/>
      <c r="F190" s="60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295.75</v>
      </c>
      <c r="H190" s="30">
        <f t="shared" si="8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>
        <v>3.5</v>
      </c>
      <c r="B191" s="1">
        <v>299.5</v>
      </c>
      <c r="C191" s="18">
        <f t="shared" si="6"/>
        <v>3.5</v>
      </c>
      <c r="D191" s="50">
        <f t="shared" si="7"/>
        <v>299.5</v>
      </c>
      <c r="E191" s="48"/>
      <c r="F191" s="60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299.5</v>
      </c>
      <c r="H191" s="30">
        <f t="shared" si="8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>
        <v>3.52</v>
      </c>
      <c r="B192" s="1">
        <v>303.5</v>
      </c>
      <c r="C192" s="18">
        <f t="shared" si="6"/>
        <v>3.52</v>
      </c>
      <c r="D192" s="50">
        <f t="shared" si="7"/>
        <v>303.5</v>
      </c>
      <c r="E192" s="48"/>
      <c r="F192" s="60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303.5</v>
      </c>
      <c r="H192" s="30">
        <f t="shared" si="8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>
        <v>3.54</v>
      </c>
      <c r="B193" s="1">
        <v>307.25</v>
      </c>
      <c r="C193" s="18">
        <f t="shared" si="6"/>
        <v>3.54</v>
      </c>
      <c r="D193" s="50">
        <f t="shared" si="7"/>
        <v>307.25</v>
      </c>
      <c r="E193" s="48"/>
      <c r="F193" s="60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307.25</v>
      </c>
      <c r="H193" s="30">
        <f t="shared" si="8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>
        <v>3.55</v>
      </c>
      <c r="B194" s="1">
        <v>311.25</v>
      </c>
      <c r="C194" s="18">
        <f t="shared" si="6"/>
        <v>3.55</v>
      </c>
      <c r="D194" s="50">
        <f t="shared" si="7"/>
        <v>311.25</v>
      </c>
      <c r="E194" s="48"/>
      <c r="F194" s="60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311.25</v>
      </c>
      <c r="H194" s="30">
        <f t="shared" si="8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>
        <v>3.57</v>
      </c>
      <c r="B195" s="1">
        <v>315.25</v>
      </c>
      <c r="C195" s="18">
        <f t="shared" si="6"/>
        <v>3.57</v>
      </c>
      <c r="D195" s="50">
        <f t="shared" si="7"/>
        <v>315.25</v>
      </c>
      <c r="E195" s="48"/>
      <c r="F195" s="60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315.25</v>
      </c>
      <c r="H195" s="30">
        <f t="shared" si="8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>
        <v>3.59</v>
      </c>
      <c r="B196" s="1">
        <v>319.25</v>
      </c>
      <c r="C196" s="18">
        <f t="shared" si="6"/>
        <v>3.59</v>
      </c>
      <c r="D196" s="50">
        <f t="shared" si="7"/>
        <v>319.25</v>
      </c>
      <c r="E196" s="48"/>
      <c r="F196" s="60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319.25</v>
      </c>
      <c r="H196" s="30">
        <f t="shared" si="8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>
        <v>3.61</v>
      </c>
      <c r="B197" s="1">
        <v>323.25</v>
      </c>
      <c r="C197" s="18">
        <f t="shared" si="6"/>
        <v>3.61</v>
      </c>
      <c r="D197" s="50">
        <f t="shared" si="7"/>
        <v>323.25</v>
      </c>
      <c r="E197" s="48"/>
      <c r="F197" s="60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323.25</v>
      </c>
      <c r="H197" s="30">
        <f t="shared" si="8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>
        <v>3.63</v>
      </c>
      <c r="B198" s="1">
        <v>327.5</v>
      </c>
      <c r="C198" s="18">
        <f t="shared" si="6"/>
        <v>3.63</v>
      </c>
      <c r="D198" s="50">
        <f t="shared" si="7"/>
        <v>327.5</v>
      </c>
      <c r="E198" s="48"/>
      <c r="F198" s="60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327.5</v>
      </c>
      <c r="H198" s="30">
        <f t="shared" si="8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>
        <v>3.65</v>
      </c>
      <c r="B199" s="1">
        <v>331.5</v>
      </c>
      <c r="C199" s="18">
        <f t="shared" si="6"/>
        <v>3.65</v>
      </c>
      <c r="D199" s="50">
        <f t="shared" si="7"/>
        <v>331.5</v>
      </c>
      <c r="E199" s="48"/>
      <c r="F199" s="60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331.5</v>
      </c>
      <c r="H199" s="30">
        <f t="shared" si="8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>
        <v>3.67</v>
      </c>
      <c r="B200" s="1">
        <v>335.5</v>
      </c>
      <c r="C200" s="18">
        <f t="shared" si="6"/>
        <v>3.67</v>
      </c>
      <c r="D200" s="50">
        <f t="shared" si="7"/>
        <v>335.5</v>
      </c>
      <c r="E200" s="48"/>
      <c r="F200" s="60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335.5</v>
      </c>
      <c r="H200" s="30">
        <f t="shared" si="8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>
        <v>3.69</v>
      </c>
      <c r="B201" s="1">
        <v>339.75</v>
      </c>
      <c r="C201" s="18">
        <f t="shared" si="6"/>
        <v>3.69</v>
      </c>
      <c r="D201" s="50">
        <f t="shared" si="7"/>
        <v>339.75</v>
      </c>
      <c r="E201" s="48"/>
      <c r="F201" s="60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339.75</v>
      </c>
      <c r="H201" s="30">
        <f t="shared" si="8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>
        <v>3.71</v>
      </c>
      <c r="B202" s="1">
        <v>343.75</v>
      </c>
      <c r="C202" s="18">
        <f t="shared" si="6"/>
        <v>3.71</v>
      </c>
      <c r="D202" s="50">
        <f t="shared" si="7"/>
        <v>343.75</v>
      </c>
      <c r="E202" s="48"/>
      <c r="F202" s="60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343.75</v>
      </c>
      <c r="H202" s="30">
        <f t="shared" si="8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>
        <v>3.73</v>
      </c>
      <c r="B203" s="1">
        <v>347.5</v>
      </c>
      <c r="C203" s="18">
        <f t="shared" si="6"/>
        <v>3.73</v>
      </c>
      <c r="D203" s="50">
        <f t="shared" si="7"/>
        <v>347.5</v>
      </c>
      <c r="E203" s="48"/>
      <c r="F203" s="60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347.5</v>
      </c>
      <c r="H203" s="30">
        <f t="shared" si="8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>
        <v>3.75</v>
      </c>
      <c r="B204" s="1">
        <v>351.5</v>
      </c>
      <c r="C204" s="18">
        <f t="shared" si="6"/>
        <v>3.75</v>
      </c>
      <c r="D204" s="50">
        <f t="shared" si="7"/>
        <v>351.5</v>
      </c>
      <c r="E204" s="48"/>
      <c r="F204" s="60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351.5</v>
      </c>
      <c r="H204" s="30">
        <f t="shared" si="8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>
        <v>3.77</v>
      </c>
      <c r="B205" s="1">
        <v>355.5</v>
      </c>
      <c r="C205" s="18">
        <f t="shared" ref="C205:C268" si="9">ROUND(A205*C$8,3)</f>
        <v>3.77</v>
      </c>
      <c r="D205" s="50">
        <f t="shared" ref="D205:D267" si="10">($B$6/$D$6)^2*B205</f>
        <v>355.5</v>
      </c>
      <c r="E205" s="48"/>
      <c r="F205" s="60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355.5</v>
      </c>
      <c r="H205" s="30">
        <f t="shared" ref="H205:H267" si="11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>
        <v>3.79</v>
      </c>
      <c r="B206" s="1">
        <v>359.5</v>
      </c>
      <c r="C206" s="18">
        <f t="shared" si="9"/>
        <v>3.79</v>
      </c>
      <c r="D206" s="50">
        <f t="shared" si="10"/>
        <v>359.5</v>
      </c>
      <c r="E206" s="48"/>
      <c r="F206" s="60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359.5</v>
      </c>
      <c r="H206" s="30">
        <f t="shared" si="11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>
        <v>3.81</v>
      </c>
      <c r="B207" s="1">
        <v>363.5</v>
      </c>
      <c r="C207" s="18">
        <f t="shared" si="9"/>
        <v>3.81</v>
      </c>
      <c r="D207" s="50">
        <f t="shared" si="10"/>
        <v>363.5</v>
      </c>
      <c r="E207" s="48"/>
      <c r="F207" s="60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363.5</v>
      </c>
      <c r="H207" s="30">
        <f t="shared" si="11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>
        <v>3.83</v>
      </c>
      <c r="B208" s="1">
        <v>367.25</v>
      </c>
      <c r="C208" s="18">
        <f t="shared" si="9"/>
        <v>3.83</v>
      </c>
      <c r="D208" s="50">
        <f t="shared" si="10"/>
        <v>367.25</v>
      </c>
      <c r="E208" s="48"/>
      <c r="F208" s="60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367.25</v>
      </c>
      <c r="H208" s="30">
        <f t="shared" si="11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>
        <v>3.85</v>
      </c>
      <c r="B209" s="1">
        <v>371.5</v>
      </c>
      <c r="C209" s="18">
        <f t="shared" si="9"/>
        <v>3.85</v>
      </c>
      <c r="D209" s="50">
        <f t="shared" si="10"/>
        <v>371.5</v>
      </c>
      <c r="E209" s="48"/>
      <c r="F209" s="60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371.5</v>
      </c>
      <c r="H209" s="30">
        <f t="shared" si="11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>
        <v>3.87</v>
      </c>
      <c r="B210" s="1">
        <v>375.5</v>
      </c>
      <c r="C210" s="18">
        <f t="shared" si="9"/>
        <v>3.87</v>
      </c>
      <c r="D210" s="50">
        <f t="shared" si="10"/>
        <v>375.5</v>
      </c>
      <c r="E210" s="48"/>
      <c r="F210" s="60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375.5</v>
      </c>
      <c r="H210" s="30">
        <f t="shared" si="11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>
        <v>3.89</v>
      </c>
      <c r="B211" s="1">
        <v>379.5</v>
      </c>
      <c r="C211" s="18">
        <f t="shared" si="9"/>
        <v>3.89</v>
      </c>
      <c r="D211" s="50">
        <f t="shared" si="10"/>
        <v>379.5</v>
      </c>
      <c r="E211" s="48"/>
      <c r="F211" s="60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379.5</v>
      </c>
      <c r="H211" s="30">
        <f t="shared" si="11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>
        <v>3.91</v>
      </c>
      <c r="B212" s="1">
        <v>383.75</v>
      </c>
      <c r="C212" s="18">
        <f t="shared" si="9"/>
        <v>3.91</v>
      </c>
      <c r="D212" s="50">
        <f t="shared" si="10"/>
        <v>383.75</v>
      </c>
      <c r="E212" s="48"/>
      <c r="F212" s="60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383.75</v>
      </c>
      <c r="H212" s="30">
        <f t="shared" si="11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>
        <v>3.93</v>
      </c>
      <c r="B213" s="1">
        <v>388</v>
      </c>
      <c r="C213" s="18">
        <f t="shared" si="9"/>
        <v>3.93</v>
      </c>
      <c r="D213" s="50">
        <f t="shared" si="10"/>
        <v>388</v>
      </c>
      <c r="E213" s="48"/>
      <c r="F213" s="60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388</v>
      </c>
      <c r="H213" s="30">
        <f t="shared" si="11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>
        <v>3.95</v>
      </c>
      <c r="B214" s="1">
        <v>392.25</v>
      </c>
      <c r="C214" s="18">
        <f t="shared" si="9"/>
        <v>3.95</v>
      </c>
      <c r="D214" s="50">
        <f t="shared" si="10"/>
        <v>392.25</v>
      </c>
      <c r="E214" s="48"/>
      <c r="F214" s="60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392.25</v>
      </c>
      <c r="H214" s="30">
        <f t="shared" si="11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>
        <v>3.96</v>
      </c>
      <c r="B215" s="1">
        <v>396.5</v>
      </c>
      <c r="C215" s="18">
        <f t="shared" si="9"/>
        <v>3.96</v>
      </c>
      <c r="D215" s="50">
        <f t="shared" si="10"/>
        <v>396.5</v>
      </c>
      <c r="E215" s="48"/>
      <c r="F215" s="60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396.5</v>
      </c>
      <c r="H215" s="30">
        <f t="shared" si="11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>
        <v>3.98</v>
      </c>
      <c r="B216" s="1">
        <v>401</v>
      </c>
      <c r="C216" s="18">
        <f t="shared" si="9"/>
        <v>3.98</v>
      </c>
      <c r="D216" s="50">
        <f t="shared" si="10"/>
        <v>401</v>
      </c>
      <c r="E216" s="48"/>
      <c r="F216" s="60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401</v>
      </c>
      <c r="H216" s="30">
        <f t="shared" si="11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>
        <v>4</v>
      </c>
      <c r="B217" s="1">
        <v>405.25</v>
      </c>
      <c r="C217" s="18">
        <f t="shared" si="9"/>
        <v>4</v>
      </c>
      <c r="D217" s="50">
        <f t="shared" si="10"/>
        <v>405.25</v>
      </c>
      <c r="E217" s="48"/>
      <c r="F217" s="60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405.25</v>
      </c>
      <c r="H217" s="30">
        <f t="shared" si="11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>
        <v>4.0199999999999996</v>
      </c>
      <c r="B218" s="1">
        <v>409.75</v>
      </c>
      <c r="C218" s="18">
        <f t="shared" si="9"/>
        <v>4.0199999999999996</v>
      </c>
      <c r="D218" s="50">
        <f t="shared" si="10"/>
        <v>409.75</v>
      </c>
      <c r="E218" s="48"/>
      <c r="F218" s="60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409.75</v>
      </c>
      <c r="H218" s="30">
        <f t="shared" si="11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>
        <v>4.04</v>
      </c>
      <c r="B219" s="1">
        <v>414.25</v>
      </c>
      <c r="C219" s="18">
        <f t="shared" si="9"/>
        <v>4.04</v>
      </c>
      <c r="D219" s="50">
        <f t="shared" si="10"/>
        <v>414.25</v>
      </c>
      <c r="E219" s="48"/>
      <c r="F219" s="60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414.25</v>
      </c>
      <c r="H219" s="30">
        <f t="shared" si="11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>
        <v>4.0599999999999996</v>
      </c>
      <c r="B220" s="1">
        <v>418.75</v>
      </c>
      <c r="C220" s="18">
        <f t="shared" si="9"/>
        <v>4.0599999999999996</v>
      </c>
      <c r="D220" s="50">
        <f t="shared" si="10"/>
        <v>418.75</v>
      </c>
      <c r="E220" s="48"/>
      <c r="F220" s="60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418.75</v>
      </c>
      <c r="H220" s="30">
        <f t="shared" si="11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>
        <v>4.08</v>
      </c>
      <c r="B221" s="1">
        <v>423.25</v>
      </c>
      <c r="C221" s="18">
        <f t="shared" si="9"/>
        <v>4.08</v>
      </c>
      <c r="D221" s="50">
        <f t="shared" si="10"/>
        <v>423.25</v>
      </c>
      <c r="E221" s="48"/>
      <c r="F221" s="60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423.25</v>
      </c>
      <c r="H221" s="30">
        <f t="shared" si="11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>
        <v>4.0999999999999996</v>
      </c>
      <c r="B222" s="1">
        <v>427.75</v>
      </c>
      <c r="C222" s="18">
        <f t="shared" si="9"/>
        <v>4.0999999999999996</v>
      </c>
      <c r="D222" s="50">
        <f t="shared" si="10"/>
        <v>427.75</v>
      </c>
      <c r="E222" s="48"/>
      <c r="F222" s="60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427.75</v>
      </c>
      <c r="H222" s="30">
        <f t="shared" si="11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>
        <v>4.12</v>
      </c>
      <c r="B223" s="1">
        <v>432</v>
      </c>
      <c r="C223" s="18">
        <f t="shared" si="9"/>
        <v>4.12</v>
      </c>
      <c r="D223" s="50">
        <f t="shared" si="10"/>
        <v>432</v>
      </c>
      <c r="E223" s="48"/>
      <c r="F223" s="60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432</v>
      </c>
      <c r="H223" s="30">
        <f t="shared" si="11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>
        <v>4.1399999999999997</v>
      </c>
      <c r="B224" s="1">
        <v>436.5</v>
      </c>
      <c r="C224" s="18">
        <f t="shared" si="9"/>
        <v>4.1399999999999997</v>
      </c>
      <c r="D224" s="50">
        <f t="shared" si="10"/>
        <v>436.5</v>
      </c>
      <c r="E224" s="48"/>
      <c r="F224" s="60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436.5</v>
      </c>
      <c r="H224" s="30">
        <f t="shared" si="11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>
        <v>4.16</v>
      </c>
      <c r="B225" s="1">
        <v>440.75</v>
      </c>
      <c r="C225" s="18">
        <f t="shared" si="9"/>
        <v>4.16</v>
      </c>
      <c r="D225" s="50">
        <f t="shared" si="10"/>
        <v>440.75</v>
      </c>
      <c r="E225" s="48"/>
      <c r="F225" s="60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440.75</v>
      </c>
      <c r="H225" s="30">
        <f t="shared" si="11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>
        <v>4.18</v>
      </c>
      <c r="B226" s="1">
        <v>445</v>
      </c>
      <c r="C226" s="18">
        <f t="shared" si="9"/>
        <v>4.18</v>
      </c>
      <c r="D226" s="50">
        <f t="shared" si="10"/>
        <v>445</v>
      </c>
      <c r="E226" s="48"/>
      <c r="F226" s="60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445</v>
      </c>
      <c r="H226" s="30">
        <f t="shared" si="11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>
        <v>4.2</v>
      </c>
      <c r="B227" s="1">
        <v>449.25</v>
      </c>
      <c r="C227" s="18">
        <f t="shared" si="9"/>
        <v>4.2</v>
      </c>
      <c r="D227" s="50">
        <f t="shared" si="10"/>
        <v>449.25</v>
      </c>
      <c r="E227" s="48"/>
      <c r="F227" s="60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449.25</v>
      </c>
      <c r="H227" s="30">
        <f t="shared" si="11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>
        <v>4.22</v>
      </c>
      <c r="B228" s="1">
        <v>453.25</v>
      </c>
      <c r="C228" s="18">
        <f t="shared" si="9"/>
        <v>4.22</v>
      </c>
      <c r="D228" s="50">
        <f t="shared" si="10"/>
        <v>453.25</v>
      </c>
      <c r="E228" s="48"/>
      <c r="F228" s="60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453.25</v>
      </c>
      <c r="H228" s="30">
        <f t="shared" si="11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>
        <v>4.24</v>
      </c>
      <c r="B229" s="1">
        <v>457.25</v>
      </c>
      <c r="C229" s="18">
        <f t="shared" si="9"/>
        <v>4.24</v>
      </c>
      <c r="D229" s="50">
        <f t="shared" si="10"/>
        <v>457.25</v>
      </c>
      <c r="E229" s="48"/>
      <c r="F229" s="60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457.25</v>
      </c>
      <c r="H229" s="30">
        <f t="shared" si="11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>
        <v>4.26</v>
      </c>
      <c r="B230" s="1">
        <v>461.25</v>
      </c>
      <c r="C230" s="18">
        <f t="shared" si="9"/>
        <v>4.26</v>
      </c>
      <c r="D230" s="50">
        <f t="shared" si="10"/>
        <v>461.25</v>
      </c>
      <c r="E230" s="48"/>
      <c r="F230" s="60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461.25</v>
      </c>
      <c r="H230" s="30">
        <f t="shared" si="11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>
        <v>4.28</v>
      </c>
      <c r="B231" s="1">
        <v>465.25</v>
      </c>
      <c r="C231" s="18">
        <f t="shared" si="9"/>
        <v>4.28</v>
      </c>
      <c r="D231" s="50">
        <f t="shared" si="10"/>
        <v>465.25</v>
      </c>
      <c r="E231" s="48"/>
      <c r="F231" s="60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465.25</v>
      </c>
      <c r="H231" s="30">
        <f t="shared" si="11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>
        <v>4.3</v>
      </c>
      <c r="B232" s="1">
        <v>469.25</v>
      </c>
      <c r="C232" s="18">
        <f t="shared" si="9"/>
        <v>4.3</v>
      </c>
      <c r="D232" s="50">
        <f t="shared" si="10"/>
        <v>469.25</v>
      </c>
      <c r="E232" s="48"/>
      <c r="F232" s="60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469.25</v>
      </c>
      <c r="H232" s="30">
        <f t="shared" si="11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>
        <v>4.32</v>
      </c>
      <c r="B233" s="1">
        <v>473</v>
      </c>
      <c r="C233" s="18">
        <f t="shared" si="9"/>
        <v>4.32</v>
      </c>
      <c r="D233" s="50">
        <f t="shared" si="10"/>
        <v>473</v>
      </c>
      <c r="E233" s="48"/>
      <c r="F233" s="60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473</v>
      </c>
      <c r="H233" s="30">
        <f t="shared" si="11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>
        <v>4.34</v>
      </c>
      <c r="B234" s="1">
        <v>477</v>
      </c>
      <c r="C234" s="18">
        <f t="shared" si="9"/>
        <v>4.34</v>
      </c>
      <c r="D234" s="50">
        <f t="shared" si="10"/>
        <v>477</v>
      </c>
      <c r="E234" s="48"/>
      <c r="F234" s="60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477</v>
      </c>
      <c r="H234" s="30">
        <f t="shared" si="11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>
        <v>4.3600000000000003</v>
      </c>
      <c r="B235" s="1">
        <v>480.75</v>
      </c>
      <c r="C235" s="18">
        <f t="shared" si="9"/>
        <v>4.3600000000000003</v>
      </c>
      <c r="D235" s="50">
        <f t="shared" si="10"/>
        <v>480.75</v>
      </c>
      <c r="E235" s="48"/>
      <c r="F235" s="60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480.75</v>
      </c>
      <c r="H235" s="30">
        <f t="shared" si="11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>
        <v>4.38</v>
      </c>
      <c r="B236" s="1">
        <v>484.5</v>
      </c>
      <c r="C236" s="18">
        <f t="shared" si="9"/>
        <v>4.38</v>
      </c>
      <c r="D236" s="50">
        <f t="shared" si="10"/>
        <v>484.5</v>
      </c>
      <c r="E236" s="48"/>
      <c r="F236" s="60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484.5</v>
      </c>
      <c r="H236" s="30">
        <f t="shared" si="11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>
        <v>4.3899999999999997</v>
      </c>
      <c r="B237" s="1">
        <v>488.25</v>
      </c>
      <c r="C237" s="18">
        <f t="shared" si="9"/>
        <v>4.3899999999999997</v>
      </c>
      <c r="D237" s="50">
        <f t="shared" si="10"/>
        <v>488.25</v>
      </c>
      <c r="E237" s="48"/>
      <c r="F237" s="60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488.25</v>
      </c>
      <c r="H237" s="30">
        <f t="shared" si="11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>
        <v>4.41</v>
      </c>
      <c r="B238" s="1">
        <v>492</v>
      </c>
      <c r="C238" s="18">
        <f t="shared" si="9"/>
        <v>4.41</v>
      </c>
      <c r="D238" s="50">
        <f t="shared" si="10"/>
        <v>492</v>
      </c>
      <c r="E238" s="48"/>
      <c r="F238" s="60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492</v>
      </c>
      <c r="H238" s="30">
        <f t="shared" si="11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>
        <v>4.43</v>
      </c>
      <c r="B239" s="1">
        <v>495.75</v>
      </c>
      <c r="C239" s="18">
        <f t="shared" si="9"/>
        <v>4.43</v>
      </c>
      <c r="D239" s="50">
        <f t="shared" si="10"/>
        <v>495.75</v>
      </c>
      <c r="E239" s="48"/>
      <c r="F239" s="60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495.75</v>
      </c>
      <c r="H239" s="30">
        <f t="shared" si="11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>
        <v>4.45</v>
      </c>
      <c r="B240" s="1">
        <v>499.5</v>
      </c>
      <c r="C240" s="18">
        <f t="shared" si="9"/>
        <v>4.45</v>
      </c>
      <c r="D240" s="50">
        <f t="shared" si="10"/>
        <v>499.5</v>
      </c>
      <c r="E240" s="48"/>
      <c r="F240" s="60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499.5</v>
      </c>
      <c r="H240" s="30">
        <f t="shared" si="11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>
        <v>4.47</v>
      </c>
      <c r="B241" s="1">
        <v>503.25</v>
      </c>
      <c r="C241" s="18">
        <f t="shared" si="9"/>
        <v>4.47</v>
      </c>
      <c r="D241" s="50">
        <f t="shared" si="10"/>
        <v>503.25</v>
      </c>
      <c r="E241" s="48"/>
      <c r="F241" s="60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503.25</v>
      </c>
      <c r="H241" s="30">
        <f t="shared" si="11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>
        <v>4.49</v>
      </c>
      <c r="B242" s="1">
        <v>507</v>
      </c>
      <c r="C242" s="18">
        <f t="shared" si="9"/>
        <v>4.49</v>
      </c>
      <c r="D242" s="50">
        <f t="shared" si="10"/>
        <v>507</v>
      </c>
      <c r="E242" s="48"/>
      <c r="F242" s="60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507</v>
      </c>
      <c r="H242" s="30">
        <f t="shared" si="11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>
        <v>4.51</v>
      </c>
      <c r="B243" s="1">
        <v>510.75</v>
      </c>
      <c r="C243" s="18">
        <f t="shared" si="9"/>
        <v>4.51</v>
      </c>
      <c r="D243" s="50">
        <f t="shared" si="10"/>
        <v>510.75</v>
      </c>
      <c r="E243" s="48"/>
      <c r="F243" s="60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510.75</v>
      </c>
      <c r="H243" s="30">
        <f t="shared" si="11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>
        <v>4.53</v>
      </c>
      <c r="B244" s="1">
        <v>514.5</v>
      </c>
      <c r="C244" s="18">
        <f t="shared" si="9"/>
        <v>4.53</v>
      </c>
      <c r="D244" s="50">
        <f t="shared" si="10"/>
        <v>514.5</v>
      </c>
      <c r="E244" s="48"/>
      <c r="F244" s="60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514.5</v>
      </c>
      <c r="H244" s="30">
        <f t="shared" si="11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>
        <v>4.55</v>
      </c>
      <c r="B245" s="1">
        <v>518</v>
      </c>
      <c r="C245" s="18">
        <f t="shared" si="9"/>
        <v>4.55</v>
      </c>
      <c r="D245" s="50">
        <f t="shared" si="10"/>
        <v>518</v>
      </c>
      <c r="E245" s="48"/>
      <c r="F245" s="60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518</v>
      </c>
      <c r="H245" s="30">
        <f t="shared" si="11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>
        <v>4.57</v>
      </c>
      <c r="B246" s="1">
        <v>521.75</v>
      </c>
      <c r="C246" s="18">
        <f t="shared" si="9"/>
        <v>4.57</v>
      </c>
      <c r="D246" s="50">
        <f t="shared" si="10"/>
        <v>521.75</v>
      </c>
      <c r="E246" s="48"/>
      <c r="F246" s="60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521.75</v>
      </c>
      <c r="H246" s="30">
        <f t="shared" si="11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>
        <v>4.59</v>
      </c>
      <c r="B247" s="1">
        <v>525.25</v>
      </c>
      <c r="C247" s="18">
        <f t="shared" si="9"/>
        <v>4.59</v>
      </c>
      <c r="D247" s="50">
        <f t="shared" si="10"/>
        <v>525.25</v>
      </c>
      <c r="E247" s="48"/>
      <c r="F247" s="60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525.25</v>
      </c>
      <c r="H247" s="30">
        <f t="shared" si="11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>
        <v>4.6100000000000003</v>
      </c>
      <c r="B248" s="1">
        <v>529</v>
      </c>
      <c r="C248" s="18">
        <f t="shared" si="9"/>
        <v>4.6100000000000003</v>
      </c>
      <c r="D248" s="50">
        <f t="shared" si="10"/>
        <v>529</v>
      </c>
      <c r="E248" s="48"/>
      <c r="F248" s="60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529</v>
      </c>
      <c r="H248" s="30">
        <f t="shared" si="11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>
        <v>4.63</v>
      </c>
      <c r="B249" s="1">
        <v>532.5</v>
      </c>
      <c r="C249" s="18">
        <f t="shared" si="9"/>
        <v>4.63</v>
      </c>
      <c r="D249" s="50">
        <f t="shared" si="10"/>
        <v>532.5</v>
      </c>
      <c r="E249" s="48"/>
      <c r="F249" s="60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532.5</v>
      </c>
      <c r="H249" s="30">
        <f t="shared" si="11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>
        <v>4.6500000000000004</v>
      </c>
      <c r="B250" s="1">
        <v>536.25</v>
      </c>
      <c r="C250" s="18">
        <f t="shared" si="9"/>
        <v>4.6500000000000004</v>
      </c>
      <c r="D250" s="50">
        <f t="shared" si="10"/>
        <v>536.25</v>
      </c>
      <c r="E250" s="48"/>
      <c r="F250" s="60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536.25</v>
      </c>
      <c r="H250" s="30">
        <f t="shared" si="11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>
        <v>4.67</v>
      </c>
      <c r="B251" s="1">
        <v>539.75</v>
      </c>
      <c r="C251" s="18">
        <f t="shared" si="9"/>
        <v>4.67</v>
      </c>
      <c r="D251" s="50">
        <f t="shared" si="10"/>
        <v>539.75</v>
      </c>
      <c r="E251" s="48"/>
      <c r="F251" s="60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539.75</v>
      </c>
      <c r="H251" s="30">
        <f t="shared" si="11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>
        <v>4.6900000000000004</v>
      </c>
      <c r="B252" s="1">
        <v>543.5</v>
      </c>
      <c r="C252" s="18">
        <f t="shared" si="9"/>
        <v>4.6900000000000004</v>
      </c>
      <c r="D252" s="50">
        <f t="shared" si="10"/>
        <v>543.5</v>
      </c>
      <c r="E252" s="48"/>
      <c r="F252" s="60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543.5</v>
      </c>
      <c r="H252" s="30">
        <f t="shared" si="11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>
        <v>4.71</v>
      </c>
      <c r="B253" s="1">
        <v>547</v>
      </c>
      <c r="C253" s="18">
        <f t="shared" si="9"/>
        <v>4.71</v>
      </c>
      <c r="D253" s="50">
        <f t="shared" si="10"/>
        <v>547</v>
      </c>
      <c r="E253" s="48"/>
      <c r="F253" s="60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547</v>
      </c>
      <c r="H253" s="30">
        <f t="shared" si="11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>
        <v>4.7300000000000004</v>
      </c>
      <c r="B254" s="1">
        <v>550.75</v>
      </c>
      <c r="C254" s="18">
        <f t="shared" si="9"/>
        <v>4.7300000000000004</v>
      </c>
      <c r="D254" s="50">
        <f t="shared" si="10"/>
        <v>550.75</v>
      </c>
      <c r="E254" s="48"/>
      <c r="F254" s="60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550.75</v>
      </c>
      <c r="H254" s="30">
        <f t="shared" si="11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>
        <v>4.75</v>
      </c>
      <c r="B255" s="1">
        <v>554.25</v>
      </c>
      <c r="C255" s="18">
        <f t="shared" si="9"/>
        <v>4.75</v>
      </c>
      <c r="D255" s="50">
        <f t="shared" si="10"/>
        <v>554.25</v>
      </c>
      <c r="E255" s="48"/>
      <c r="F255" s="60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554.25</v>
      </c>
      <c r="H255" s="30">
        <f t="shared" si="11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>
        <v>4.7699999999999996</v>
      </c>
      <c r="B256" s="1">
        <v>557.75</v>
      </c>
      <c r="C256" s="18">
        <f t="shared" si="9"/>
        <v>4.7699999999999996</v>
      </c>
      <c r="D256" s="50">
        <f t="shared" si="10"/>
        <v>557.75</v>
      </c>
      <c r="E256" s="48"/>
      <c r="F256" s="60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557.75</v>
      </c>
      <c r="H256" s="30">
        <f t="shared" si="11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>
        <v>4.79</v>
      </c>
      <c r="B257" s="1">
        <v>561.5</v>
      </c>
      <c r="C257" s="18">
        <f t="shared" si="9"/>
        <v>4.79</v>
      </c>
      <c r="D257" s="50">
        <f t="shared" si="10"/>
        <v>561.5</v>
      </c>
      <c r="E257" s="48"/>
      <c r="F257" s="60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561.5</v>
      </c>
      <c r="H257" s="30">
        <f t="shared" si="11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>
        <v>4.8</v>
      </c>
      <c r="B258" s="1">
        <v>565</v>
      </c>
      <c r="C258" s="18">
        <f t="shared" si="9"/>
        <v>4.8</v>
      </c>
      <c r="D258" s="50">
        <f t="shared" si="10"/>
        <v>565</v>
      </c>
      <c r="E258" s="48"/>
      <c r="F258" s="60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565</v>
      </c>
      <c r="H258" s="30">
        <f t="shared" si="11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>
        <v>4.82</v>
      </c>
      <c r="B259" s="1">
        <v>568.75</v>
      </c>
      <c r="C259" s="18">
        <f t="shared" si="9"/>
        <v>4.82</v>
      </c>
      <c r="D259" s="50">
        <f t="shared" si="10"/>
        <v>568.75</v>
      </c>
      <c r="E259" s="48"/>
      <c r="F259" s="60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568.75</v>
      </c>
      <c r="H259" s="30">
        <f t="shared" si="11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>
        <v>4.84</v>
      </c>
      <c r="B260" s="1">
        <v>572.25</v>
      </c>
      <c r="C260" s="18">
        <f t="shared" si="9"/>
        <v>4.84</v>
      </c>
      <c r="D260" s="50">
        <f t="shared" si="10"/>
        <v>572.25</v>
      </c>
      <c r="E260" s="48"/>
      <c r="F260" s="60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572.25</v>
      </c>
      <c r="H260" s="30">
        <f t="shared" si="11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>
        <v>4.8600000000000003</v>
      </c>
      <c r="B261" s="1">
        <v>575.75</v>
      </c>
      <c r="C261" s="18">
        <f t="shared" si="9"/>
        <v>4.8600000000000003</v>
      </c>
      <c r="D261" s="50">
        <f t="shared" si="10"/>
        <v>575.75</v>
      </c>
      <c r="E261" s="48"/>
      <c r="F261" s="60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575.75</v>
      </c>
      <c r="H261" s="30">
        <f t="shared" si="11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>
        <v>4.88</v>
      </c>
      <c r="B262" s="1">
        <v>579.5</v>
      </c>
      <c r="C262" s="18">
        <f t="shared" si="9"/>
        <v>4.88</v>
      </c>
      <c r="D262" s="50">
        <f t="shared" si="10"/>
        <v>579.5</v>
      </c>
      <c r="E262" s="48"/>
      <c r="F262" s="60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579.5</v>
      </c>
      <c r="H262" s="30">
        <f t="shared" si="11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>
        <v>4.9000000000000004</v>
      </c>
      <c r="B263" s="1">
        <v>583</v>
      </c>
      <c r="C263" s="18">
        <f t="shared" si="9"/>
        <v>4.9000000000000004</v>
      </c>
      <c r="D263" s="50">
        <f t="shared" si="10"/>
        <v>583</v>
      </c>
      <c r="E263" s="48"/>
      <c r="F263" s="60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583</v>
      </c>
      <c r="H263" s="30">
        <f t="shared" si="11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>
        <v>4.92</v>
      </c>
      <c r="B264" s="1">
        <v>586.75</v>
      </c>
      <c r="C264" s="18">
        <f t="shared" si="9"/>
        <v>4.92</v>
      </c>
      <c r="D264" s="50">
        <f t="shared" si="10"/>
        <v>586.75</v>
      </c>
      <c r="E264" s="48"/>
      <c r="F264" s="60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586.75</v>
      </c>
      <c r="H264" s="30">
        <f t="shared" si="11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>
        <v>4.9400000000000004</v>
      </c>
      <c r="B265" s="1">
        <v>590.25</v>
      </c>
      <c r="C265" s="18">
        <f t="shared" si="9"/>
        <v>4.9400000000000004</v>
      </c>
      <c r="D265" s="50">
        <f t="shared" si="10"/>
        <v>590.25</v>
      </c>
      <c r="E265" s="48"/>
      <c r="F265" s="60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590.25</v>
      </c>
      <c r="H265" s="30">
        <f t="shared" si="11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>
        <v>4.96</v>
      </c>
      <c r="B266" s="1">
        <v>594</v>
      </c>
      <c r="C266" s="18">
        <f t="shared" si="9"/>
        <v>4.96</v>
      </c>
      <c r="D266" s="50">
        <f t="shared" si="10"/>
        <v>594</v>
      </c>
      <c r="E266" s="48"/>
      <c r="F266" s="60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594</v>
      </c>
      <c r="H266" s="30">
        <f t="shared" si="11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>
        <v>4.9800000000000004</v>
      </c>
      <c r="B267" s="1">
        <v>597.5</v>
      </c>
      <c r="C267" s="18">
        <f t="shared" si="9"/>
        <v>4.9800000000000004</v>
      </c>
      <c r="D267" s="50">
        <f t="shared" si="10"/>
        <v>597.5</v>
      </c>
      <c r="E267" s="48"/>
      <c r="F267" s="60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597.5</v>
      </c>
      <c r="H267" s="30">
        <f t="shared" si="11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45">
        <f>A267+A267-A266</f>
        <v>5.0000000000000009</v>
      </c>
      <c r="B268" s="23">
        <f>($J$2*A268^4)+($K$2*A268^3)+($L$2*A268^2)+($M$2*A268)+$N$2</f>
        <v>601.02909264836285</v>
      </c>
      <c r="C268" s="18">
        <f t="shared" si="9"/>
        <v>5</v>
      </c>
      <c r="D268" s="50">
        <f>($B$6/$D$6)^2*B268</f>
        <v>601.02909264836285</v>
      </c>
      <c r="E268" s="48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45">
        <f>A268+A268-A267</f>
        <v>5.0200000000000014</v>
      </c>
      <c r="B269" s="23">
        <f>($J$2*A269^4)+($K$2*A269^3)+($L$2*A269^2)+($M$2*A269)+$N$2</f>
        <v>604.34486009965576</v>
      </c>
      <c r="C269" s="18">
        <f t="shared" ref="C269:C332" si="12">ROUND(A269*C$8,3)</f>
        <v>5.0199999999999996</v>
      </c>
      <c r="D269" s="50">
        <f>($B$6/$D$6)^2*B269</f>
        <v>604.34486009965576</v>
      </c>
      <c r="E269" s="48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24">
        <f>A269+A269-A268</f>
        <v>5.0400000000000018</v>
      </c>
      <c r="B270" s="23">
        <f t="shared" ref="B270:B300" si="13">($J$2*A270^4)+($K$2*A270^3)+($L$2*A270^2)+($M$2*A270)+$N$2</f>
        <v>607.6197515974776</v>
      </c>
      <c r="C270" s="18">
        <f t="shared" si="12"/>
        <v>5.04</v>
      </c>
      <c r="D270" s="50">
        <f t="shared" ref="D270:D332" si="14">($B$6/$D$6)^2*B270</f>
        <v>607.6197515974776</v>
      </c>
      <c r="E270" s="48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24">
        <f>A270+A270-A269</f>
        <v>5.0600000000000023</v>
      </c>
      <c r="B271" s="23">
        <f t="shared" si="13"/>
        <v>610.85272165566766</v>
      </c>
      <c r="C271" s="18">
        <f t="shared" si="12"/>
        <v>5.0599999999999996</v>
      </c>
      <c r="D271" s="50">
        <f t="shared" si="14"/>
        <v>610.85272165566766</v>
      </c>
      <c r="E271" s="48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24">
        <f t="shared" ref="A272:A333" si="15">A271+A271-A270</f>
        <v>5.0800000000000027</v>
      </c>
      <c r="B272" s="23">
        <f t="shared" si="13"/>
        <v>614.04271729830873</v>
      </c>
      <c r="C272" s="18">
        <f t="shared" si="12"/>
        <v>5.08</v>
      </c>
      <c r="D272" s="50">
        <f t="shared" si="14"/>
        <v>614.04271729830873</v>
      </c>
      <c r="E272" s="48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24">
        <f t="shared" si="15"/>
        <v>5.1000000000000032</v>
      </c>
      <c r="B273" s="23">
        <f t="shared" si="13"/>
        <v>617.18867805972718</v>
      </c>
      <c r="C273" s="18">
        <f t="shared" si="12"/>
        <v>5.0999999999999996</v>
      </c>
      <c r="D273" s="50">
        <f t="shared" si="14"/>
        <v>617.18867805972718</v>
      </c>
      <c r="E273" s="48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24">
        <f t="shared" si="15"/>
        <v>5.1200000000000037</v>
      </c>
      <c r="B274" s="23">
        <f t="shared" si="13"/>
        <v>620.28953598448868</v>
      </c>
      <c r="C274" s="18">
        <f t="shared" si="12"/>
        <v>5.12</v>
      </c>
      <c r="D274" s="50">
        <f t="shared" si="14"/>
        <v>620.28953598448868</v>
      </c>
      <c r="E274" s="48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24">
        <f t="shared" si="15"/>
        <v>5.1400000000000041</v>
      </c>
      <c r="B275" s="23">
        <f t="shared" si="13"/>
        <v>623.34421562740476</v>
      </c>
      <c r="C275" s="18">
        <f t="shared" si="12"/>
        <v>5.14</v>
      </c>
      <c r="D275" s="50">
        <f t="shared" si="14"/>
        <v>623.34421562740476</v>
      </c>
      <c r="E275" s="48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24">
        <f t="shared" si="15"/>
        <v>5.1600000000000046</v>
      </c>
      <c r="B276" s="23">
        <f t="shared" si="13"/>
        <v>626.35163405352637</v>
      </c>
      <c r="C276" s="18">
        <f t="shared" si="12"/>
        <v>5.16</v>
      </c>
      <c r="D276" s="50">
        <f t="shared" si="14"/>
        <v>626.35163405352637</v>
      </c>
      <c r="E276" s="48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24">
        <f t="shared" si="15"/>
        <v>5.180000000000005</v>
      </c>
      <c r="B277" s="23">
        <f t="shared" si="13"/>
        <v>629.31070083814961</v>
      </c>
      <c r="C277" s="18">
        <f t="shared" si="12"/>
        <v>5.18</v>
      </c>
      <c r="D277" s="50">
        <f t="shared" si="14"/>
        <v>629.31070083814961</v>
      </c>
      <c r="E277" s="48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24">
        <f t="shared" si="15"/>
        <v>5.2000000000000055</v>
      </c>
      <c r="B278" s="23">
        <f t="shared" si="13"/>
        <v>632.22031806681059</v>
      </c>
      <c r="C278" s="18">
        <f t="shared" si="12"/>
        <v>5.2</v>
      </c>
      <c r="D278" s="50">
        <f t="shared" si="14"/>
        <v>632.22031806681059</v>
      </c>
      <c r="E278" s="48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24">
        <f t="shared" si="15"/>
        <v>5.220000000000006</v>
      </c>
      <c r="B279" s="23">
        <f t="shared" si="13"/>
        <v>635.07938033528853</v>
      </c>
      <c r="C279" s="18">
        <f t="shared" si="12"/>
        <v>5.22</v>
      </c>
      <c r="D279" s="50">
        <f t="shared" si="14"/>
        <v>635.07938033528853</v>
      </c>
      <c r="E279" s="48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24">
        <f t="shared" si="15"/>
        <v>5.2400000000000064</v>
      </c>
      <c r="B280" s="23">
        <f t="shared" si="13"/>
        <v>637.88677474960502</v>
      </c>
      <c r="C280" s="18">
        <f t="shared" si="12"/>
        <v>5.24</v>
      </c>
      <c r="D280" s="50">
        <f t="shared" si="14"/>
        <v>637.88677474960502</v>
      </c>
      <c r="E280" s="48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24">
        <f t="shared" si="15"/>
        <v>5.2600000000000069</v>
      </c>
      <c r="B281" s="23">
        <f t="shared" si="13"/>
        <v>640.64138092602479</v>
      </c>
      <c r="C281" s="18">
        <f t="shared" si="12"/>
        <v>5.26</v>
      </c>
      <c r="D281" s="50">
        <f t="shared" si="14"/>
        <v>640.64138092602479</v>
      </c>
      <c r="E281" s="48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24">
        <f t="shared" si="15"/>
        <v>5.2800000000000074</v>
      </c>
      <c r="B282" s="23">
        <f t="shared" si="13"/>
        <v>643.34207099105458</v>
      </c>
      <c r="C282" s="18">
        <f t="shared" si="12"/>
        <v>5.28</v>
      </c>
      <c r="D282" s="50">
        <f t="shared" si="14"/>
        <v>643.34207099105458</v>
      </c>
      <c r="E282" s="48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24">
        <f t="shared" si="15"/>
        <v>5.3000000000000078</v>
      </c>
      <c r="B283" s="23">
        <f t="shared" si="13"/>
        <v>645.98770958144269</v>
      </c>
      <c r="C283" s="18">
        <f t="shared" si="12"/>
        <v>5.3</v>
      </c>
      <c r="D283" s="50">
        <f t="shared" si="14"/>
        <v>645.98770958144269</v>
      </c>
      <c r="E283" s="48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24">
        <f t="shared" si="15"/>
        <v>5.3200000000000083</v>
      </c>
      <c r="B284" s="23">
        <f t="shared" si="13"/>
        <v>648.57715384418043</v>
      </c>
      <c r="C284" s="18">
        <f t="shared" si="12"/>
        <v>5.32</v>
      </c>
      <c r="D284" s="50">
        <f t="shared" si="14"/>
        <v>648.57715384418043</v>
      </c>
      <c r="E284" s="48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24">
        <f t="shared" si="15"/>
        <v>5.3400000000000087</v>
      </c>
      <c r="B285" s="23">
        <f t="shared" si="13"/>
        <v>651.10925343650217</v>
      </c>
      <c r="C285" s="18">
        <f t="shared" si="12"/>
        <v>5.34</v>
      </c>
      <c r="D285" s="50">
        <f t="shared" si="14"/>
        <v>651.10925343650217</v>
      </c>
      <c r="E285" s="48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24">
        <f t="shared" si="15"/>
        <v>5.3600000000000092</v>
      </c>
      <c r="B286" s="23">
        <f t="shared" si="13"/>
        <v>653.58285052588349</v>
      </c>
      <c r="C286" s="18">
        <f t="shared" si="12"/>
        <v>5.36</v>
      </c>
      <c r="D286" s="50">
        <f t="shared" si="14"/>
        <v>653.58285052588349</v>
      </c>
      <c r="E286" s="48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24">
        <f t="shared" si="15"/>
        <v>5.3800000000000097</v>
      </c>
      <c r="B287" s="23">
        <f t="shared" si="13"/>
        <v>655.9967797900423</v>
      </c>
      <c r="C287" s="18">
        <f t="shared" si="12"/>
        <v>5.38</v>
      </c>
      <c r="D287" s="50">
        <f t="shared" si="14"/>
        <v>655.9967797900423</v>
      </c>
      <c r="E287" s="48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24">
        <f t="shared" si="15"/>
        <v>5.4000000000000101</v>
      </c>
      <c r="B288" s="23">
        <f t="shared" si="13"/>
        <v>658.34986841693967</v>
      </c>
      <c r="C288" s="18">
        <f t="shared" si="12"/>
        <v>5.4</v>
      </c>
      <c r="D288" s="50">
        <f t="shared" si="14"/>
        <v>658.34986841693967</v>
      </c>
      <c r="E288" s="48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24">
        <f t="shared" si="15"/>
        <v>5.4200000000000106</v>
      </c>
      <c r="B289" s="23">
        <f t="shared" si="13"/>
        <v>660.64093610478005</v>
      </c>
      <c r="C289" s="18">
        <f t="shared" si="12"/>
        <v>5.42</v>
      </c>
      <c r="D289" s="50">
        <f t="shared" si="14"/>
        <v>660.64093610478005</v>
      </c>
      <c r="E289" s="48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24">
        <f t="shared" si="15"/>
        <v>5.440000000000011</v>
      </c>
      <c r="B290" s="23">
        <f t="shared" si="13"/>
        <v>662.86879506200739</v>
      </c>
      <c r="C290" s="18">
        <f t="shared" si="12"/>
        <v>5.44</v>
      </c>
      <c r="D290" s="50">
        <f t="shared" si="14"/>
        <v>662.86879506200739</v>
      </c>
      <c r="E290" s="48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24">
        <f t="shared" si="15"/>
        <v>5.4600000000000115</v>
      </c>
      <c r="B291" s="23">
        <f t="shared" si="13"/>
        <v>665.03225000731027</v>
      </c>
      <c r="C291" s="18">
        <f t="shared" si="12"/>
        <v>5.46</v>
      </c>
      <c r="D291" s="50">
        <f t="shared" si="14"/>
        <v>665.03225000731027</v>
      </c>
      <c r="E291" s="48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24">
        <f t="shared" si="15"/>
        <v>5.480000000000012</v>
      </c>
      <c r="B292" s="23">
        <f t="shared" si="13"/>
        <v>667.13009816961858</v>
      </c>
      <c r="C292" s="18">
        <f t="shared" si="12"/>
        <v>5.48</v>
      </c>
      <c r="D292" s="50">
        <f t="shared" si="14"/>
        <v>667.13009816961858</v>
      </c>
      <c r="E292" s="48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24">
        <f t="shared" si="15"/>
        <v>5.5000000000000124</v>
      </c>
      <c r="B293" s="23">
        <f t="shared" si="13"/>
        <v>669.16112928810549</v>
      </c>
      <c r="C293" s="18">
        <f t="shared" si="12"/>
        <v>5.5</v>
      </c>
      <c r="D293" s="50">
        <f t="shared" si="14"/>
        <v>669.16112928810549</v>
      </c>
      <c r="E293" s="48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24">
        <f t="shared" si="15"/>
        <v>5.5200000000000129</v>
      </c>
      <c r="B294" s="23">
        <f t="shared" si="13"/>
        <v>671.12412561218673</v>
      </c>
      <c r="C294" s="18">
        <f t="shared" si="12"/>
        <v>5.52</v>
      </c>
      <c r="D294" s="50">
        <f t="shared" si="14"/>
        <v>671.12412561218673</v>
      </c>
      <c r="E294" s="48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24">
        <f t="shared" si="15"/>
        <v>5.5400000000000134</v>
      </c>
      <c r="B295" s="23">
        <f t="shared" si="13"/>
        <v>673.01786190151836</v>
      </c>
      <c r="C295" s="18">
        <f t="shared" si="12"/>
        <v>5.54</v>
      </c>
      <c r="D295" s="50">
        <f t="shared" si="14"/>
        <v>673.01786190151836</v>
      </c>
      <c r="E295" s="48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24">
        <f t="shared" si="15"/>
        <v>5.5600000000000138</v>
      </c>
      <c r="B296" s="23">
        <f t="shared" si="13"/>
        <v>674.84110542600092</v>
      </c>
      <c r="C296" s="18">
        <f t="shared" si="12"/>
        <v>5.56</v>
      </c>
      <c r="D296" s="50">
        <f t="shared" si="14"/>
        <v>674.84110542600092</v>
      </c>
      <c r="E296" s="48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24">
        <f t="shared" si="15"/>
        <v>5.5800000000000143</v>
      </c>
      <c r="B297" s="23">
        <f t="shared" si="13"/>
        <v>676.59261596577721</v>
      </c>
      <c r="C297" s="18">
        <f t="shared" si="12"/>
        <v>5.58</v>
      </c>
      <c r="D297" s="50">
        <f t="shared" si="14"/>
        <v>676.59261596577721</v>
      </c>
      <c r="E297" s="48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24">
        <f t="shared" si="15"/>
        <v>5.6000000000000147</v>
      </c>
      <c r="B298" s="23">
        <f t="shared" si="13"/>
        <v>678.27114581123078</v>
      </c>
      <c r="C298" s="18">
        <f t="shared" si="12"/>
        <v>5.6</v>
      </c>
      <c r="D298" s="50">
        <f t="shared" si="14"/>
        <v>678.27114581123078</v>
      </c>
      <c r="E298" s="48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24">
        <f t="shared" si="15"/>
        <v>5.6200000000000152</v>
      </c>
      <c r="B299" s="23">
        <f t="shared" si="13"/>
        <v>679.87543976298957</v>
      </c>
      <c r="C299" s="18">
        <f t="shared" si="12"/>
        <v>5.62</v>
      </c>
      <c r="D299" s="50">
        <f t="shared" si="14"/>
        <v>679.87543976298957</v>
      </c>
      <c r="E299" s="48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24">
        <f t="shared" si="15"/>
        <v>5.6400000000000157</v>
      </c>
      <c r="B300" s="23">
        <f t="shared" si="13"/>
        <v>681.40423513192184</v>
      </c>
      <c r="C300" s="18">
        <f t="shared" si="12"/>
        <v>5.64</v>
      </c>
      <c r="D300" s="50">
        <f t="shared" si="14"/>
        <v>681.40423513192184</v>
      </c>
      <c r="E300" s="48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24">
        <f t="shared" si="15"/>
        <v>5.6600000000000161</v>
      </c>
      <c r="B301" s="23">
        <f t="shared" ref="B301:B332" si="16">($J$2*A301^4)+($K$2*A301^3)+($L$2*A301^2)+($M$2*A301)+$N$2</f>
        <v>682.85626173914045</v>
      </c>
      <c r="C301" s="18">
        <f t="shared" si="12"/>
        <v>5.66</v>
      </c>
      <c r="D301" s="50">
        <f t="shared" si="14"/>
        <v>682.85626173914045</v>
      </c>
      <c r="E301" s="48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24">
        <f t="shared" si="15"/>
        <v>5.6800000000000166</v>
      </c>
      <c r="B302" s="23">
        <f t="shared" si="16"/>
        <v>684.23024191599779</v>
      </c>
      <c r="C302" s="18">
        <f t="shared" si="12"/>
        <v>5.68</v>
      </c>
      <c r="D302" s="50">
        <f t="shared" si="14"/>
        <v>684.23024191599779</v>
      </c>
      <c r="E302" s="48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24">
        <f t="shared" si="15"/>
        <v>5.7000000000000171</v>
      </c>
      <c r="B303" s="23">
        <f t="shared" si="16"/>
        <v>685.52489050409349</v>
      </c>
      <c r="C303" s="18">
        <f t="shared" si="12"/>
        <v>5.7</v>
      </c>
      <c r="D303" s="50">
        <f t="shared" si="14"/>
        <v>685.52489050409349</v>
      </c>
      <c r="E303" s="48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24">
        <f t="shared" si="15"/>
        <v>5.7200000000000175</v>
      </c>
      <c r="B304" s="23">
        <f t="shared" si="16"/>
        <v>686.73891485526337</v>
      </c>
      <c r="C304" s="18">
        <f t="shared" si="12"/>
        <v>5.72</v>
      </c>
      <c r="D304" s="50">
        <f t="shared" si="14"/>
        <v>686.73891485526337</v>
      </c>
      <c r="E304" s="48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24">
        <f t="shared" si="15"/>
        <v>5.740000000000018</v>
      </c>
      <c r="B305" s="23">
        <f t="shared" si="16"/>
        <v>687.87101483159029</v>
      </c>
      <c r="C305" s="18">
        <f t="shared" si="12"/>
        <v>5.74</v>
      </c>
      <c r="D305" s="50">
        <f t="shared" si="14"/>
        <v>687.87101483159029</v>
      </c>
      <c r="E305" s="48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24">
        <f t="shared" si="15"/>
        <v>5.7600000000000184</v>
      </c>
      <c r="B306" s="23">
        <f t="shared" si="16"/>
        <v>688.91988280539692</v>
      </c>
      <c r="C306" s="18">
        <f t="shared" si="12"/>
        <v>5.76</v>
      </c>
      <c r="D306" s="50">
        <f t="shared" si="14"/>
        <v>688.91988280539692</v>
      </c>
      <c r="E306" s="48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24">
        <f t="shared" si="15"/>
        <v>5.7800000000000189</v>
      </c>
      <c r="B307" s="23">
        <f t="shared" si="16"/>
        <v>689.88420365924924</v>
      </c>
      <c r="C307" s="18">
        <f t="shared" si="12"/>
        <v>5.78</v>
      </c>
      <c r="D307" s="50">
        <f t="shared" si="14"/>
        <v>689.88420365924924</v>
      </c>
      <c r="E307" s="48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24">
        <f t="shared" si="15"/>
        <v>5.8000000000000194</v>
      </c>
      <c r="B308" s="23">
        <f t="shared" si="16"/>
        <v>690.76265478595747</v>
      </c>
      <c r="C308" s="18">
        <f t="shared" si="12"/>
        <v>5.8</v>
      </c>
      <c r="D308" s="50">
        <f t="shared" si="14"/>
        <v>690.76265478595747</v>
      </c>
      <c r="E308" s="48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24">
        <f t="shared" si="15"/>
        <v>5.8200000000000198</v>
      </c>
      <c r="B309" s="23">
        <f t="shared" si="16"/>
        <v>691.55390608857078</v>
      </c>
      <c r="C309" s="18">
        <f t="shared" si="12"/>
        <v>5.82</v>
      </c>
      <c r="D309" s="50">
        <f t="shared" si="14"/>
        <v>691.55390608857078</v>
      </c>
      <c r="E309" s="48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24">
        <f t="shared" si="15"/>
        <v>5.8400000000000203</v>
      </c>
      <c r="B310" s="23">
        <f t="shared" si="16"/>
        <v>692.25661998038277</v>
      </c>
      <c r="C310" s="18">
        <f t="shared" si="12"/>
        <v>5.84</v>
      </c>
      <c r="D310" s="50">
        <f t="shared" si="14"/>
        <v>692.25661998038277</v>
      </c>
      <c r="E310" s="48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24">
        <f t="shared" si="15"/>
        <v>5.8600000000000207</v>
      </c>
      <c r="B311" s="23">
        <f t="shared" si="16"/>
        <v>692.86945138492774</v>
      </c>
      <c r="C311" s="18">
        <f t="shared" si="12"/>
        <v>5.86</v>
      </c>
      <c r="D311" s="50">
        <f t="shared" si="14"/>
        <v>692.86945138492774</v>
      </c>
      <c r="E311" s="48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24">
        <f t="shared" si="15"/>
        <v>5.8800000000000212</v>
      </c>
      <c r="B312" s="23">
        <f t="shared" si="16"/>
        <v>693.39104773598649</v>
      </c>
      <c r="C312" s="18">
        <f t="shared" si="12"/>
        <v>5.88</v>
      </c>
      <c r="D312" s="50">
        <f t="shared" si="14"/>
        <v>693.39104773598649</v>
      </c>
      <c r="E312" s="48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24">
        <f t="shared" si="15"/>
        <v>5.9000000000000217</v>
      </c>
      <c r="B313" s="23">
        <f t="shared" si="16"/>
        <v>693.82004897757588</v>
      </c>
      <c r="C313" s="18">
        <f t="shared" si="12"/>
        <v>5.9</v>
      </c>
      <c r="D313" s="50">
        <f t="shared" si="14"/>
        <v>693.82004897757588</v>
      </c>
      <c r="E313" s="48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24">
        <f t="shared" si="15"/>
        <v>5.9200000000000221</v>
      </c>
      <c r="B314" s="23">
        <f t="shared" si="16"/>
        <v>694.15508756396196</v>
      </c>
      <c r="C314" s="18">
        <f t="shared" si="12"/>
        <v>5.92</v>
      </c>
      <c r="D314" s="50">
        <f t="shared" si="14"/>
        <v>694.15508756396196</v>
      </c>
      <c r="E314" s="48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24">
        <f t="shared" si="15"/>
        <v>5.9400000000000226</v>
      </c>
      <c r="B315" s="23">
        <f t="shared" si="16"/>
        <v>694.39478845964686</v>
      </c>
      <c r="C315" s="18">
        <f t="shared" si="12"/>
        <v>5.94</v>
      </c>
      <c r="D315" s="50">
        <f t="shared" si="14"/>
        <v>694.39478845964686</v>
      </c>
      <c r="E315" s="48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24">
        <f t="shared" si="15"/>
        <v>5.9600000000000231</v>
      </c>
      <c r="B316" s="23">
        <f t="shared" si="16"/>
        <v>694.53776913937975</v>
      </c>
      <c r="C316" s="18">
        <f t="shared" si="12"/>
        <v>5.96</v>
      </c>
      <c r="D316" s="50">
        <f t="shared" si="14"/>
        <v>694.53776913937975</v>
      </c>
      <c r="E316" s="48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24">
        <f t="shared" si="15"/>
        <v>5.9800000000000235</v>
      </c>
      <c r="B317" s="23">
        <f t="shared" si="16"/>
        <v>694.58263958815019</v>
      </c>
      <c r="C317" s="18">
        <f t="shared" si="12"/>
        <v>5.98</v>
      </c>
      <c r="D317" s="50">
        <f t="shared" si="14"/>
        <v>694.58263958815019</v>
      </c>
      <c r="E317" s="48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24">
        <f t="shared" si="15"/>
        <v>6.000000000000024</v>
      </c>
      <c r="B318" s="23">
        <f t="shared" si="16"/>
        <v>694.52800230118919</v>
      </c>
      <c r="C318" s="18">
        <f t="shared" si="12"/>
        <v>6</v>
      </c>
      <c r="D318" s="50">
        <f t="shared" si="14"/>
        <v>694.52800230118919</v>
      </c>
      <c r="E318" s="48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24">
        <f t="shared" si="15"/>
        <v>6.0200000000000244</v>
      </c>
      <c r="B319" s="23">
        <f t="shared" si="16"/>
        <v>694.37245228397353</v>
      </c>
      <c r="C319" s="18">
        <f t="shared" si="12"/>
        <v>6.02</v>
      </c>
      <c r="D319" s="50">
        <f t="shared" si="14"/>
        <v>694.37245228397353</v>
      </c>
      <c r="E319" s="48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24">
        <f t="shared" si="15"/>
        <v>6.0400000000000249</v>
      </c>
      <c r="B320" s="23">
        <f t="shared" si="16"/>
        <v>694.11457705221812</v>
      </c>
      <c r="C320" s="18">
        <f t="shared" si="12"/>
        <v>6.04</v>
      </c>
      <c r="D320" s="50">
        <f t="shared" si="14"/>
        <v>694.11457705221812</v>
      </c>
      <c r="E320" s="48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24">
        <f t="shared" si="15"/>
        <v>6.0600000000000254</v>
      </c>
      <c r="B321" s="23">
        <f t="shared" si="16"/>
        <v>693.75295663188319</v>
      </c>
      <c r="C321" s="18">
        <f t="shared" si="12"/>
        <v>6.06</v>
      </c>
      <c r="D321" s="50">
        <f t="shared" si="14"/>
        <v>693.75295663188319</v>
      </c>
      <c r="E321" s="48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24">
        <f t="shared" si="15"/>
        <v>6.0800000000000258</v>
      </c>
      <c r="B322" s="23">
        <f t="shared" si="16"/>
        <v>693.28616355917006</v>
      </c>
      <c r="C322" s="18">
        <f t="shared" si="12"/>
        <v>6.08</v>
      </c>
      <c r="D322" s="50">
        <f t="shared" si="14"/>
        <v>693.28616355917006</v>
      </c>
      <c r="E322" s="48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24">
        <f t="shared" si="15"/>
        <v>6.1000000000000263</v>
      </c>
      <c r="B323" s="23">
        <f t="shared" si="16"/>
        <v>692.7127628805224</v>
      </c>
      <c r="C323" s="18">
        <f t="shared" si="12"/>
        <v>6.1</v>
      </c>
      <c r="D323" s="50">
        <f t="shared" si="14"/>
        <v>692.7127628805224</v>
      </c>
      <c r="E323" s="48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24">
        <f t="shared" si="15"/>
        <v>6.1200000000000268</v>
      </c>
      <c r="B324" s="23">
        <f t="shared" si="16"/>
        <v>692.03131215262886</v>
      </c>
      <c r="C324" s="18">
        <f t="shared" si="12"/>
        <v>6.12</v>
      </c>
      <c r="D324" s="50">
        <f t="shared" si="14"/>
        <v>692.03131215262886</v>
      </c>
      <c r="E324" s="48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24">
        <f t="shared" si="15"/>
        <v>6.1400000000000272</v>
      </c>
      <c r="B325" s="23">
        <f t="shared" si="16"/>
        <v>691.24036144241609</v>
      </c>
      <c r="C325" s="18">
        <f t="shared" si="12"/>
        <v>6.14</v>
      </c>
      <c r="D325" s="50">
        <f t="shared" si="14"/>
        <v>691.24036144241609</v>
      </c>
      <c r="E325" s="48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24">
        <f t="shared" si="15"/>
        <v>6.1600000000000277</v>
      </c>
      <c r="B326" s="23">
        <f t="shared" si="16"/>
        <v>690.33845332705619</v>
      </c>
      <c r="C326" s="18">
        <f t="shared" si="12"/>
        <v>6.16</v>
      </c>
      <c r="D326" s="50">
        <f t="shared" si="14"/>
        <v>690.33845332705619</v>
      </c>
      <c r="E326" s="48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24">
        <f t="shared" si="15"/>
        <v>6.1800000000000281</v>
      </c>
      <c r="B327" s="23">
        <f t="shared" si="16"/>
        <v>689.32412289396211</v>
      </c>
      <c r="C327" s="18">
        <f t="shared" si="12"/>
        <v>6.18</v>
      </c>
      <c r="D327" s="50">
        <f t="shared" si="14"/>
        <v>689.32412289396211</v>
      </c>
      <c r="E327" s="48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24">
        <f t="shared" si="15"/>
        <v>6.2000000000000286</v>
      </c>
      <c r="B328" s="23">
        <f t="shared" si="16"/>
        <v>688.19589774079122</v>
      </c>
      <c r="C328" s="18">
        <f t="shared" si="12"/>
        <v>6.2</v>
      </c>
      <c r="D328" s="50">
        <f t="shared" si="14"/>
        <v>688.19589774079122</v>
      </c>
      <c r="E328" s="48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24">
        <f t="shared" si="15"/>
        <v>6.2200000000000291</v>
      </c>
      <c r="B329" s="23">
        <f t="shared" si="16"/>
        <v>686.95229797544062</v>
      </c>
      <c r="C329" s="18">
        <f t="shared" si="12"/>
        <v>6.22</v>
      </c>
      <c r="D329" s="50">
        <f t="shared" si="14"/>
        <v>686.95229797544062</v>
      </c>
      <c r="E329" s="48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24">
        <f t="shared" si="15"/>
        <v>6.2400000000000295</v>
      </c>
      <c r="B330" s="23">
        <f t="shared" si="16"/>
        <v>685.59183621605109</v>
      </c>
      <c r="C330" s="18">
        <f t="shared" si="12"/>
        <v>6.24</v>
      </c>
      <c r="D330" s="50">
        <f t="shared" si="14"/>
        <v>685.59183621605109</v>
      </c>
      <c r="E330" s="48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24">
        <f t="shared" si="15"/>
        <v>6.26000000000003</v>
      </c>
      <c r="B331" s="23">
        <f t="shared" si="16"/>
        <v>684.11301759100638</v>
      </c>
      <c r="C331" s="18">
        <f t="shared" si="12"/>
        <v>6.26</v>
      </c>
      <c r="D331" s="50">
        <f t="shared" si="14"/>
        <v>684.11301759100638</v>
      </c>
      <c r="E331" s="48"/>
      <c r="F331" s="6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24">
        <f t="shared" si="15"/>
        <v>6.2800000000000304</v>
      </c>
      <c r="B332" s="23">
        <f t="shared" si="16"/>
        <v>682.5143397389312</v>
      </c>
      <c r="C332" s="18">
        <f t="shared" si="12"/>
        <v>6.28</v>
      </c>
      <c r="D332" s="50">
        <f t="shared" si="14"/>
        <v>682.5143397389312</v>
      </c>
      <c r="E332" s="48"/>
      <c r="F332" s="6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24">
        <f t="shared" si="15"/>
        <v>6.3000000000000309</v>
      </c>
      <c r="B333" s="23">
        <f t="shared" ref="B333:B364" si="17">($J$2*A333^4)+($K$2*A333^3)+($L$2*A333^2)+($M$2*A333)+$N$2</f>
        <v>680.79429280869408</v>
      </c>
      <c r="C333" s="18">
        <f t="shared" ref="C333:C396" si="18">ROUND(A333*C$8,3)</f>
        <v>6.3</v>
      </c>
      <c r="D333" s="50">
        <f t="shared" ref="D333:D355" si="19">($B$6/$D$6)^2*B333</f>
        <v>680.79429280869408</v>
      </c>
      <c r="E333" s="48"/>
      <c r="F333" s="6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24">
        <f t="shared" ref="A334:A397" si="20">A333+A333-A332</f>
        <v>6.3200000000000314</v>
      </c>
      <c r="B334" s="23">
        <f t="shared" si="17"/>
        <v>678.95135945940513</v>
      </c>
      <c r="C334" s="18">
        <f t="shared" si="18"/>
        <v>6.32</v>
      </c>
      <c r="D334" s="50">
        <f t="shared" si="19"/>
        <v>678.95135945940513</v>
      </c>
      <c r="E334" s="48"/>
      <c r="F334" s="6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24">
        <f t="shared" si="20"/>
        <v>6.3400000000000318</v>
      </c>
      <c r="B335" s="23">
        <f t="shared" si="17"/>
        <v>676.98401486041757</v>
      </c>
      <c r="C335" s="18">
        <f t="shared" si="18"/>
        <v>6.34</v>
      </c>
      <c r="D335" s="50">
        <f t="shared" si="19"/>
        <v>676.98401486041757</v>
      </c>
      <c r="E335" s="48"/>
      <c r="F335" s="6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24">
        <f t="shared" si="20"/>
        <v>6.3600000000000323</v>
      </c>
      <c r="B336" s="23">
        <f t="shared" si="17"/>
        <v>674.89072669132588</v>
      </c>
      <c r="C336" s="18">
        <f t="shared" si="18"/>
        <v>6.36</v>
      </c>
      <c r="D336" s="50">
        <f t="shared" si="19"/>
        <v>674.89072669132588</v>
      </c>
      <c r="E336" s="48"/>
      <c r="F336" s="6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24">
        <f t="shared" si="20"/>
        <v>6.3800000000000328</v>
      </c>
      <c r="B337" s="23">
        <f t="shared" si="17"/>
        <v>672.66995514196628</v>
      </c>
      <c r="C337" s="18">
        <f t="shared" si="18"/>
        <v>6.38</v>
      </c>
      <c r="D337" s="50">
        <f t="shared" si="19"/>
        <v>672.66995514196628</v>
      </c>
      <c r="E337" s="48"/>
      <c r="F337" s="6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24">
        <f t="shared" si="20"/>
        <v>6.4000000000000332</v>
      </c>
      <c r="B338" s="23">
        <f t="shared" si="17"/>
        <v>670.32015291242033</v>
      </c>
      <c r="C338" s="18">
        <f t="shared" si="18"/>
        <v>6.4</v>
      </c>
      <c r="D338" s="50">
        <f t="shared" si="19"/>
        <v>670.32015291242033</v>
      </c>
      <c r="E338" s="48"/>
      <c r="F338" s="6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24">
        <f t="shared" si="20"/>
        <v>6.4200000000000337</v>
      </c>
      <c r="B339" s="23">
        <f t="shared" si="17"/>
        <v>667.83976521301076</v>
      </c>
      <c r="C339" s="18">
        <f t="shared" si="18"/>
        <v>6.42</v>
      </c>
      <c r="D339" s="50">
        <f t="shared" si="19"/>
        <v>667.83976521301076</v>
      </c>
      <c r="E339" s="48"/>
      <c r="F339" s="6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24">
        <f t="shared" si="20"/>
        <v>6.4400000000000341</v>
      </c>
      <c r="B340" s="23">
        <f t="shared" si="17"/>
        <v>665.22722976429895</v>
      </c>
      <c r="C340" s="18">
        <f t="shared" si="18"/>
        <v>6.44</v>
      </c>
      <c r="D340" s="50">
        <f t="shared" si="19"/>
        <v>665.22722976429895</v>
      </c>
      <c r="E340" s="48"/>
      <c r="F340" s="6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24">
        <f t="shared" si="20"/>
        <v>6.4600000000000346</v>
      </c>
      <c r="B341" s="23">
        <f t="shared" si="17"/>
        <v>662.48097679709474</v>
      </c>
      <c r="C341" s="18">
        <f t="shared" si="18"/>
        <v>6.46</v>
      </c>
      <c r="D341" s="50">
        <f t="shared" si="19"/>
        <v>662.48097679709474</v>
      </c>
      <c r="E341" s="48"/>
      <c r="F341" s="6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24">
        <f t="shared" si="20"/>
        <v>6.4800000000000351</v>
      </c>
      <c r="B342" s="23">
        <f t="shared" si="17"/>
        <v>659.59942905244611</v>
      </c>
      <c r="C342" s="18">
        <f t="shared" si="18"/>
        <v>6.48</v>
      </c>
      <c r="D342" s="50">
        <f t="shared" si="19"/>
        <v>659.59942905244611</v>
      </c>
      <c r="E342" s="48"/>
      <c r="F342" s="6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24">
        <f t="shared" si="20"/>
        <v>6.5000000000000355</v>
      </c>
      <c r="B343" s="23">
        <f t="shared" si="17"/>
        <v>656.58100178164614</v>
      </c>
      <c r="C343" s="18">
        <f t="shared" si="18"/>
        <v>6.5</v>
      </c>
      <c r="D343" s="50">
        <f t="shared" si="19"/>
        <v>656.58100178164614</v>
      </c>
      <c r="E343" s="48"/>
      <c r="F343" s="6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24">
        <f t="shared" si="20"/>
        <v>6.520000000000036</v>
      </c>
      <c r="B344" s="23">
        <f t="shared" si="17"/>
        <v>653.42410274622819</v>
      </c>
      <c r="C344" s="18">
        <f t="shared" si="18"/>
        <v>6.52</v>
      </c>
      <c r="D344" s="50">
        <f t="shared" si="19"/>
        <v>653.42410274622819</v>
      </c>
      <c r="E344" s="48"/>
      <c r="F344" s="6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24">
        <f t="shared" si="20"/>
        <v>6.5400000000000365</v>
      </c>
      <c r="B345" s="23">
        <f t="shared" si="17"/>
        <v>650.12713221796639</v>
      </c>
      <c r="C345" s="18">
        <f t="shared" si="18"/>
        <v>6.54</v>
      </c>
      <c r="D345" s="50">
        <f t="shared" si="19"/>
        <v>650.12713221796639</v>
      </c>
      <c r="E345" s="48"/>
      <c r="F345" s="6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24">
        <f t="shared" si="20"/>
        <v>6.5600000000000369</v>
      </c>
      <c r="B346" s="23">
        <f t="shared" si="17"/>
        <v>646.68848297888292</v>
      </c>
      <c r="C346" s="18">
        <f t="shared" si="18"/>
        <v>6.56</v>
      </c>
      <c r="D346" s="50">
        <f t="shared" si="19"/>
        <v>646.68848297888292</v>
      </c>
      <c r="E346" s="48"/>
      <c r="F346" s="6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24">
        <f t="shared" si="20"/>
        <v>6.5800000000000374</v>
      </c>
      <c r="B347" s="23">
        <f t="shared" si="17"/>
        <v>643.10654032123671</v>
      </c>
      <c r="C347" s="18">
        <f t="shared" si="18"/>
        <v>6.58</v>
      </c>
      <c r="D347" s="50">
        <f t="shared" si="19"/>
        <v>643.10654032123671</v>
      </c>
      <c r="E347" s="48"/>
      <c r="F347" s="6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24">
        <f t="shared" si="20"/>
        <v>6.6000000000000378</v>
      </c>
      <c r="B348" s="23">
        <f t="shared" si="17"/>
        <v>639.37968204753349</v>
      </c>
      <c r="C348" s="18">
        <f t="shared" si="18"/>
        <v>6.6</v>
      </c>
      <c r="D348" s="50">
        <f t="shared" si="19"/>
        <v>639.37968204753349</v>
      </c>
      <c r="E348" s="48"/>
      <c r="F348" s="6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24">
        <f t="shared" si="20"/>
        <v>6.6200000000000383</v>
      </c>
      <c r="B349" s="23">
        <f t="shared" si="17"/>
        <v>635.50627847051692</v>
      </c>
      <c r="C349" s="18">
        <f t="shared" si="18"/>
        <v>6.62</v>
      </c>
      <c r="D349" s="50">
        <f t="shared" si="19"/>
        <v>635.50627847051692</v>
      </c>
      <c r="E349" s="48"/>
      <c r="F349" s="6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24">
        <f t="shared" si="20"/>
        <v>6.6400000000000388</v>
      </c>
      <c r="B350" s="23">
        <f t="shared" si="17"/>
        <v>631.48469241317707</v>
      </c>
      <c r="C350" s="18">
        <f t="shared" si="18"/>
        <v>6.64</v>
      </c>
      <c r="D350" s="50">
        <f t="shared" si="19"/>
        <v>631.48469241317707</v>
      </c>
      <c r="E350" s="48"/>
      <c r="F350" s="6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24">
        <f t="shared" si="20"/>
        <v>6.6600000000000392</v>
      </c>
      <c r="B351" s="23">
        <f t="shared" si="17"/>
        <v>627.31327920874367</v>
      </c>
      <c r="C351" s="18">
        <f t="shared" si="18"/>
        <v>6.66</v>
      </c>
      <c r="D351" s="50">
        <f t="shared" si="19"/>
        <v>627.31327920874367</v>
      </c>
      <c r="E351" s="48"/>
      <c r="F351" s="6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24">
        <f t="shared" si="20"/>
        <v>6.6800000000000397</v>
      </c>
      <c r="B352" s="23">
        <f t="shared" si="17"/>
        <v>622.99038670068978</v>
      </c>
      <c r="C352" s="18">
        <f t="shared" si="18"/>
        <v>6.68</v>
      </c>
      <c r="D352" s="50">
        <f t="shared" si="19"/>
        <v>622.99038670068978</v>
      </c>
      <c r="E352" s="48"/>
      <c r="F352" s="6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24">
        <f t="shared" si="20"/>
        <v>6.7000000000000401</v>
      </c>
      <c r="B353" s="23">
        <f t="shared" si="17"/>
        <v>618.51435524273109</v>
      </c>
      <c r="C353" s="18">
        <f t="shared" si="18"/>
        <v>6.7</v>
      </c>
      <c r="D353" s="50">
        <f t="shared" si="19"/>
        <v>618.51435524273109</v>
      </c>
      <c r="E353" s="48"/>
      <c r="F353" s="6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24">
        <f t="shared" si="20"/>
        <v>6.7200000000000406</v>
      </c>
      <c r="B354" s="23">
        <f t="shared" si="17"/>
        <v>613.88351769882593</v>
      </c>
      <c r="C354" s="18">
        <f t="shared" si="18"/>
        <v>6.72</v>
      </c>
      <c r="D354" s="50">
        <f t="shared" si="19"/>
        <v>613.88351769882593</v>
      </c>
      <c r="E354" s="48"/>
      <c r="F354" s="6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24">
        <f t="shared" si="20"/>
        <v>6.7400000000000411</v>
      </c>
      <c r="B355" s="23">
        <f t="shared" si="17"/>
        <v>609.0961994431741</v>
      </c>
      <c r="C355" s="18">
        <f t="shared" si="18"/>
        <v>6.74</v>
      </c>
      <c r="D355" s="50">
        <f t="shared" si="19"/>
        <v>609.0961994431741</v>
      </c>
      <c r="E355" s="48"/>
      <c r="F355" s="6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24">
        <f t="shared" si="20"/>
        <v>6.7600000000000415</v>
      </c>
      <c r="B356" s="23">
        <f t="shared" si="17"/>
        <v>604.15071836021764</v>
      </c>
      <c r="C356" s="18">
        <f t="shared" si="18"/>
        <v>6.76</v>
      </c>
      <c r="D356" s="50">
        <f t="shared" ref="D356:D373" si="21">($B$6/$D$6)^2*B356</f>
        <v>604.15071836021764</v>
      </c>
      <c r="E356" s="48"/>
      <c r="F356" s="6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24">
        <f t="shared" si="20"/>
        <v>6.780000000000042</v>
      </c>
      <c r="B357" s="23">
        <f t="shared" si="17"/>
        <v>599.04538484464285</v>
      </c>
      <c r="C357" s="18">
        <f t="shared" si="18"/>
        <v>6.78</v>
      </c>
      <c r="D357" s="50">
        <f t="shared" si="21"/>
        <v>599.04538484464285</v>
      </c>
      <c r="E357" s="48"/>
      <c r="F357" s="6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24">
        <f t="shared" si="20"/>
        <v>6.8000000000000425</v>
      </c>
      <c r="B358" s="23">
        <f t="shared" si="17"/>
        <v>593.77850180137727</v>
      </c>
      <c r="C358" s="18">
        <f t="shared" si="18"/>
        <v>6.8</v>
      </c>
      <c r="D358" s="50">
        <f t="shared" si="21"/>
        <v>593.77850180137727</v>
      </c>
      <c r="E358" s="48"/>
      <c r="F358" s="6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24">
        <f t="shared" si="20"/>
        <v>6.8200000000000429</v>
      </c>
      <c r="B359" s="23">
        <f t="shared" si="17"/>
        <v>588.3483646455885</v>
      </c>
      <c r="C359" s="18">
        <f t="shared" si="18"/>
        <v>6.82</v>
      </c>
      <c r="D359" s="50">
        <f t="shared" si="21"/>
        <v>588.3483646455885</v>
      </c>
      <c r="E359" s="48"/>
      <c r="F359" s="6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24">
        <f t="shared" si="20"/>
        <v>6.8400000000000434</v>
      </c>
      <c r="B360" s="23">
        <f t="shared" si="17"/>
        <v>582.75326130269104</v>
      </c>
      <c r="C360" s="18">
        <f t="shared" si="18"/>
        <v>6.84</v>
      </c>
      <c r="D360" s="50">
        <f t="shared" si="21"/>
        <v>582.75326130269104</v>
      </c>
      <c r="E360" s="48"/>
      <c r="F360" s="6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24">
        <f t="shared" si="20"/>
        <v>6.8600000000000438</v>
      </c>
      <c r="B361" s="23">
        <f t="shared" si="17"/>
        <v>576.99147220833731</v>
      </c>
      <c r="C361" s="18">
        <f t="shared" si="18"/>
        <v>6.86</v>
      </c>
      <c r="D361" s="50">
        <f t="shared" si="21"/>
        <v>576.99147220833731</v>
      </c>
      <c r="E361" s="48"/>
      <c r="F361" s="6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24">
        <f t="shared" si="20"/>
        <v>6.8800000000000443</v>
      </c>
      <c r="B362" s="23">
        <f t="shared" si="17"/>
        <v>571.06127030842538</v>
      </c>
      <c r="C362" s="18">
        <f t="shared" si="18"/>
        <v>6.88</v>
      </c>
      <c r="D362" s="50">
        <f t="shared" si="21"/>
        <v>571.06127030842538</v>
      </c>
      <c r="E362" s="48"/>
      <c r="F362" s="6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24">
        <f t="shared" si="20"/>
        <v>6.9000000000000448</v>
      </c>
      <c r="B363" s="23">
        <f t="shared" si="17"/>
        <v>564.96092105909509</v>
      </c>
      <c r="C363" s="18">
        <f t="shared" si="18"/>
        <v>6.9</v>
      </c>
      <c r="D363" s="50">
        <f t="shared" si="21"/>
        <v>564.96092105909509</v>
      </c>
      <c r="E363" s="48"/>
      <c r="F363" s="6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24">
        <f t="shared" si="20"/>
        <v>6.9200000000000452</v>
      </c>
      <c r="B364" s="23">
        <f t="shared" si="17"/>
        <v>558.6886824267275</v>
      </c>
      <c r="C364" s="18">
        <f t="shared" si="18"/>
        <v>6.92</v>
      </c>
      <c r="D364" s="50">
        <f t="shared" si="21"/>
        <v>558.6886824267275</v>
      </c>
      <c r="E364" s="48"/>
      <c r="F364" s="6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24">
        <f t="shared" si="20"/>
        <v>6.9400000000000457</v>
      </c>
      <c r="B365" s="23">
        <f t="shared" ref="B365:B374" si="22">($J$2*A365^4)+($K$2*A365^3)+($L$2*A365^2)+($M$2*A365)+$N$2</f>
        <v>552.24280488794398</v>
      </c>
      <c r="C365" s="18">
        <f t="shared" si="18"/>
        <v>6.94</v>
      </c>
      <c r="D365" s="50">
        <f t="shared" si="21"/>
        <v>552.24280488794398</v>
      </c>
      <c r="E365" s="48"/>
      <c r="F365" s="6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24">
        <f t="shared" si="20"/>
        <v>6.9600000000000461</v>
      </c>
      <c r="B366" s="23">
        <f t="shared" si="22"/>
        <v>545.62153142961688</v>
      </c>
      <c r="C366" s="18">
        <f t="shared" si="18"/>
        <v>6.96</v>
      </c>
      <c r="D366" s="50">
        <f t="shared" si="21"/>
        <v>545.62153142961688</v>
      </c>
      <c r="E366" s="48"/>
      <c r="F366" s="6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24">
        <f t="shared" si="20"/>
        <v>6.9800000000000466</v>
      </c>
      <c r="B367" s="23">
        <f t="shared" si="22"/>
        <v>538.82309754885046</v>
      </c>
      <c r="C367" s="18">
        <f t="shared" si="18"/>
        <v>6.98</v>
      </c>
      <c r="D367" s="50">
        <f t="shared" si="21"/>
        <v>538.82309754885046</v>
      </c>
      <c r="E367" s="48"/>
      <c r="F367" s="6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24">
        <f t="shared" si="20"/>
        <v>7.0000000000000471</v>
      </c>
      <c r="B368" s="23">
        <f t="shared" si="22"/>
        <v>531.84573125299653</v>
      </c>
      <c r="C368" s="18">
        <f t="shared" si="18"/>
        <v>7</v>
      </c>
      <c r="D368" s="50">
        <f t="shared" si="21"/>
        <v>531.84573125299653</v>
      </c>
      <c r="E368" s="48"/>
      <c r="F368" s="6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24">
        <f t="shared" si="20"/>
        <v>7.0200000000000475</v>
      </c>
      <c r="B369" s="23">
        <f t="shared" si="22"/>
        <v>524.68765305964905</v>
      </c>
      <c r="C369" s="18">
        <f t="shared" si="18"/>
        <v>7.02</v>
      </c>
      <c r="D369" s="50">
        <f t="shared" si="21"/>
        <v>524.68765305964905</v>
      </c>
      <c r="E369" s="48"/>
      <c r="F369" s="6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24">
        <f t="shared" si="20"/>
        <v>7.040000000000048</v>
      </c>
      <c r="B370" s="23">
        <f t="shared" si="22"/>
        <v>517.34707599664375</v>
      </c>
      <c r="C370" s="18">
        <f t="shared" si="18"/>
        <v>7.04</v>
      </c>
      <c r="D370" s="50">
        <f t="shared" si="21"/>
        <v>517.34707599664375</v>
      </c>
      <c r="E370" s="48"/>
      <c r="F370" s="6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24">
        <f t="shared" si="20"/>
        <v>7.0600000000000485</v>
      </c>
      <c r="B371" s="23">
        <f t="shared" si="22"/>
        <v>509.82220560206042</v>
      </c>
      <c r="C371" s="18">
        <f t="shared" si="18"/>
        <v>7.06</v>
      </c>
      <c r="D371" s="50">
        <f t="shared" si="21"/>
        <v>509.82220560206042</v>
      </c>
      <c r="E371" s="48"/>
      <c r="F371" s="6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24">
        <f t="shared" si="20"/>
        <v>7.0800000000000489</v>
      </c>
      <c r="B372" s="23">
        <f t="shared" si="22"/>
        <v>502.1112399242179</v>
      </c>
      <c r="C372" s="18">
        <f t="shared" si="18"/>
        <v>7.08</v>
      </c>
      <c r="D372" s="50">
        <f t="shared" si="21"/>
        <v>502.1112399242179</v>
      </c>
      <c r="E372" s="48"/>
      <c r="F372" s="6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24">
        <f t="shared" si="20"/>
        <v>7.1000000000000494</v>
      </c>
      <c r="B373" s="23">
        <f t="shared" si="22"/>
        <v>494.21236952167988</v>
      </c>
      <c r="C373" s="18">
        <f t="shared" si="18"/>
        <v>7.1</v>
      </c>
      <c r="D373" s="50">
        <f t="shared" si="21"/>
        <v>494.21236952167988</v>
      </c>
      <c r="E373" s="48"/>
      <c r="F373" s="6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24">
        <f t="shared" si="20"/>
        <v>7.1200000000000498</v>
      </c>
      <c r="B374" s="23">
        <f t="shared" si="22"/>
        <v>486.12377746325114</v>
      </c>
      <c r="C374" s="18">
        <f t="shared" si="18"/>
        <v>7.12</v>
      </c>
      <c r="D374" s="50">
        <f t="shared" ref="D374" si="23">($B$6/$D$6)^2*B374</f>
        <v>486.12377746325114</v>
      </c>
      <c r="E374" s="48"/>
      <c r="F374" s="6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24">
        <f t="shared" si="20"/>
        <v>7.1400000000000503</v>
      </c>
      <c r="B375" s="23">
        <f t="shared" ref="B375:B392" si="24">($J$2*A375^4)+($K$2*A375^3)+($L$2*A375^2)+($M$2*A375)+$N$2</f>
        <v>477.84363932798067</v>
      </c>
      <c r="C375" s="18">
        <f t="shared" si="18"/>
        <v>7.14</v>
      </c>
      <c r="D375" s="50">
        <f t="shared" ref="D375:D392" si="25">($B$6/$D$6)^2*B375</f>
        <v>477.84363932798067</v>
      </c>
      <c r="E375" s="48"/>
      <c r="F375" s="6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24">
        <f t="shared" si="20"/>
        <v>7.1600000000000508</v>
      </c>
      <c r="B376" s="23">
        <f t="shared" si="24"/>
        <v>469.37012320515851</v>
      </c>
      <c r="C376" s="18">
        <f t="shared" si="18"/>
        <v>7.16</v>
      </c>
      <c r="D376" s="50">
        <f t="shared" si="25"/>
        <v>469.37012320515851</v>
      </c>
      <c r="E376" s="48"/>
      <c r="F376" s="6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24">
        <f t="shared" si="20"/>
        <v>7.1800000000000512</v>
      </c>
      <c r="B377" s="23">
        <f t="shared" si="24"/>
        <v>460.70138969431571</v>
      </c>
      <c r="C377" s="18">
        <f t="shared" si="18"/>
        <v>7.18</v>
      </c>
      <c r="D377" s="50">
        <f t="shared" si="25"/>
        <v>460.70138969431571</v>
      </c>
      <c r="E377" s="48"/>
      <c r="F377" s="6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24">
        <f t="shared" si="20"/>
        <v>7.2000000000000517</v>
      </c>
      <c r="B378" s="23">
        <f t="shared" si="24"/>
        <v>451.83559190522976</v>
      </c>
      <c r="C378" s="18">
        <f t="shared" si="18"/>
        <v>7.2</v>
      </c>
      <c r="D378" s="50">
        <f t="shared" si="25"/>
        <v>451.83559190522976</v>
      </c>
      <c r="E378" s="48"/>
      <c r="F378" s="6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24">
        <f t="shared" si="20"/>
        <v>7.2200000000000522</v>
      </c>
      <c r="B379" s="23">
        <f t="shared" si="24"/>
        <v>442.77087545791551</v>
      </c>
      <c r="C379" s="18">
        <f t="shared" si="18"/>
        <v>7.22</v>
      </c>
      <c r="D379" s="50">
        <f t="shared" si="25"/>
        <v>442.77087545791551</v>
      </c>
      <c r="E379" s="48"/>
      <c r="F379" s="6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24">
        <f t="shared" si="20"/>
        <v>7.2400000000000526</v>
      </c>
      <c r="B380" s="23">
        <f t="shared" si="24"/>
        <v>433.50537848263434</v>
      </c>
      <c r="C380" s="18">
        <f t="shared" si="18"/>
        <v>7.24</v>
      </c>
      <c r="D380" s="50">
        <f t="shared" si="25"/>
        <v>433.50537848263434</v>
      </c>
      <c r="E380" s="48"/>
      <c r="F380" s="6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24">
        <f t="shared" si="20"/>
        <v>7.2600000000000531</v>
      </c>
      <c r="B381" s="23">
        <f t="shared" si="24"/>
        <v>424.03723161988842</v>
      </c>
      <c r="C381" s="18">
        <f t="shared" si="18"/>
        <v>7.26</v>
      </c>
      <c r="D381" s="50">
        <f t="shared" si="25"/>
        <v>424.03723161988842</v>
      </c>
      <c r="E381" s="48"/>
      <c r="F381" s="6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24">
        <f t="shared" si="20"/>
        <v>7.2800000000000535</v>
      </c>
      <c r="B382" s="23">
        <f t="shared" si="24"/>
        <v>414.3645580204219</v>
      </c>
      <c r="C382" s="18">
        <f t="shared" si="18"/>
        <v>7.28</v>
      </c>
      <c r="D382" s="50">
        <f t="shared" si="25"/>
        <v>414.3645580204219</v>
      </c>
      <c r="E382" s="48"/>
      <c r="F382" s="6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24">
        <f t="shared" si="20"/>
        <v>7.300000000000054</v>
      </c>
      <c r="B383" s="23">
        <f t="shared" si="24"/>
        <v>404.48547334521993</v>
      </c>
      <c r="C383" s="18">
        <f t="shared" si="18"/>
        <v>7.3</v>
      </c>
      <c r="D383" s="50">
        <f t="shared" si="25"/>
        <v>404.48547334521993</v>
      </c>
      <c r="E383" s="48"/>
      <c r="F383" s="6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24">
        <f t="shared" si="20"/>
        <v>7.3200000000000545</v>
      </c>
      <c r="B384" s="23">
        <f t="shared" si="24"/>
        <v>394.398085765514</v>
      </c>
      <c r="C384" s="18">
        <f t="shared" si="18"/>
        <v>7.32</v>
      </c>
      <c r="D384" s="50">
        <f t="shared" si="25"/>
        <v>394.398085765514</v>
      </c>
      <c r="E384" s="48"/>
      <c r="F384" s="6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24">
        <f t="shared" si="20"/>
        <v>7.3400000000000549</v>
      </c>
      <c r="B385" s="23">
        <f t="shared" si="24"/>
        <v>384.1004959627744</v>
      </c>
      <c r="C385" s="18">
        <f t="shared" si="18"/>
        <v>7.34</v>
      </c>
      <c r="D385" s="50">
        <f t="shared" si="25"/>
        <v>384.1004959627744</v>
      </c>
      <c r="E385" s="48"/>
      <c r="F385" s="6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24">
        <f t="shared" si="20"/>
        <v>7.3600000000000554</v>
      </c>
      <c r="B386" s="23">
        <f t="shared" si="24"/>
        <v>373.59079712871778</v>
      </c>
      <c r="C386" s="18">
        <f t="shared" si="18"/>
        <v>7.36</v>
      </c>
      <c r="D386" s="50">
        <f t="shared" si="25"/>
        <v>373.59079712871778</v>
      </c>
      <c r="E386" s="48"/>
      <c r="F386" s="6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24">
        <f t="shared" si="20"/>
        <v>7.3800000000000558</v>
      </c>
      <c r="B387" s="23">
        <f t="shared" si="24"/>
        <v>362.8670749652955</v>
      </c>
      <c r="C387" s="18">
        <f t="shared" si="18"/>
        <v>7.38</v>
      </c>
      <c r="D387" s="50">
        <f t="shared" si="25"/>
        <v>362.8670749652955</v>
      </c>
      <c r="E387" s="48"/>
      <c r="F387" s="6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24">
        <f t="shared" si="20"/>
        <v>7.4000000000000563</v>
      </c>
      <c r="B388" s="23">
        <f t="shared" si="24"/>
        <v>351.92740768471049</v>
      </c>
      <c r="C388" s="18">
        <f t="shared" si="18"/>
        <v>7.4</v>
      </c>
      <c r="D388" s="50">
        <f t="shared" si="25"/>
        <v>351.92740768471049</v>
      </c>
      <c r="E388" s="48"/>
      <c r="F388" s="6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24">
        <f t="shared" si="20"/>
        <v>7.4200000000000568</v>
      </c>
      <c r="B389" s="23">
        <f t="shared" si="24"/>
        <v>340.76986600940359</v>
      </c>
      <c r="C389" s="18">
        <f t="shared" si="18"/>
        <v>7.42</v>
      </c>
      <c r="D389" s="50">
        <f t="shared" si="25"/>
        <v>340.76986600940359</v>
      </c>
      <c r="E389" s="48"/>
      <c r="F389" s="6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24">
        <f t="shared" si="20"/>
        <v>7.4400000000000572</v>
      </c>
      <c r="B390" s="23">
        <f t="shared" si="24"/>
        <v>329.39251317205469</v>
      </c>
      <c r="C390" s="18">
        <f t="shared" si="18"/>
        <v>7.44</v>
      </c>
      <c r="D390" s="50">
        <f t="shared" si="25"/>
        <v>329.39251317205469</v>
      </c>
      <c r="E390" s="48"/>
      <c r="F390" s="6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24">
        <f t="shared" si="20"/>
        <v>7.4600000000000577</v>
      </c>
      <c r="B391" s="23">
        <f t="shared" si="24"/>
        <v>317.79340491559435</v>
      </c>
      <c r="C391" s="18">
        <f t="shared" si="18"/>
        <v>7.46</v>
      </c>
      <c r="D391" s="50">
        <f t="shared" si="25"/>
        <v>317.79340491559435</v>
      </c>
      <c r="E391" s="48"/>
      <c r="F391" s="6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24">
        <f t="shared" si="20"/>
        <v>7.4800000000000582</v>
      </c>
      <c r="B392" s="23">
        <f t="shared" si="24"/>
        <v>305.97058949318864</v>
      </c>
      <c r="C392" s="18">
        <f t="shared" si="18"/>
        <v>7.48</v>
      </c>
      <c r="D392" s="50">
        <f t="shared" si="25"/>
        <v>305.97058949318864</v>
      </c>
      <c r="E392" s="48"/>
      <c r="F392" s="6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24">
        <f t="shared" si="20"/>
        <v>7.5000000000000586</v>
      </c>
      <c r="B393" s="23">
        <f t="shared" ref="B393:B400" si="26">($J$2*A393^4)+($K$2*A393^3)+($L$2*A393^2)+($M$2*A393)+$N$2</f>
        <v>293.92210766824769</v>
      </c>
      <c r="C393" s="18">
        <f t="shared" si="18"/>
        <v>7.5</v>
      </c>
      <c r="D393" s="50">
        <f t="shared" ref="D393:D400" si="27">($B$6/$D$6)^2*B393</f>
        <v>293.92210766824769</v>
      </c>
      <c r="E393" s="48"/>
      <c r="F393" s="6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24">
        <f t="shared" si="20"/>
        <v>7.5200000000000591</v>
      </c>
      <c r="B394" s="23">
        <f t="shared" si="26"/>
        <v>281.64599271442694</v>
      </c>
      <c r="C394" s="18">
        <f t="shared" si="18"/>
        <v>7.52</v>
      </c>
      <c r="D394" s="50">
        <f t="shared" si="27"/>
        <v>281.64599271442694</v>
      </c>
      <c r="E394" s="48"/>
      <c r="F394" s="6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24">
        <f t="shared" si="20"/>
        <v>7.5400000000000595</v>
      </c>
      <c r="B395" s="23">
        <f t="shared" si="26"/>
        <v>269.14027041561928</v>
      </c>
      <c r="C395" s="18">
        <f t="shared" si="18"/>
        <v>7.54</v>
      </c>
      <c r="D395" s="50">
        <f t="shared" si="27"/>
        <v>269.14027041561928</v>
      </c>
      <c r="E395" s="48"/>
      <c r="F395" s="6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24">
        <f t="shared" si="20"/>
        <v>7.56000000000006</v>
      </c>
      <c r="B396" s="23">
        <f t="shared" si="26"/>
        <v>256.40295906596214</v>
      </c>
      <c r="C396" s="18">
        <f t="shared" si="18"/>
        <v>7.56</v>
      </c>
      <c r="D396" s="50">
        <f t="shared" si="27"/>
        <v>256.40295906596214</v>
      </c>
      <c r="E396" s="48"/>
      <c r="F396" s="6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24">
        <f t="shared" si="20"/>
        <v>7.5800000000000605</v>
      </c>
      <c r="B397" s="23">
        <f t="shared" si="26"/>
        <v>243.43206946983727</v>
      </c>
      <c r="C397" s="18">
        <f t="shared" ref="C397:C400" si="28">ROUND(A397*C$8,3)</f>
        <v>7.58</v>
      </c>
      <c r="D397" s="50">
        <f t="shared" si="27"/>
        <v>243.43206946983727</v>
      </c>
      <c r="E397" s="48"/>
      <c r="F397" s="6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24">
        <f t="shared" ref="A398:A400" si="29">A397+A397-A396</f>
        <v>7.6000000000000609</v>
      </c>
      <c r="B398" s="23">
        <f t="shared" si="26"/>
        <v>230.22560494186683</v>
      </c>
      <c r="C398" s="18">
        <f t="shared" si="28"/>
        <v>7.6</v>
      </c>
      <c r="D398" s="50">
        <f t="shared" si="27"/>
        <v>230.22560494186683</v>
      </c>
      <c r="E398" s="48"/>
      <c r="F398" s="6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24">
        <f t="shared" si="29"/>
        <v>7.6200000000000614</v>
      </c>
      <c r="B399" s="23">
        <f t="shared" si="26"/>
        <v>216.78156130691696</v>
      </c>
      <c r="C399" s="18">
        <f t="shared" si="28"/>
        <v>7.62</v>
      </c>
      <c r="D399" s="50">
        <f t="shared" si="27"/>
        <v>216.78156130691696</v>
      </c>
      <c r="E399" s="48"/>
      <c r="F399" s="6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24">
        <f t="shared" si="29"/>
        <v>7.6400000000000619</v>
      </c>
      <c r="B400" s="23">
        <f t="shared" si="26"/>
        <v>203.09792690009357</v>
      </c>
      <c r="C400" s="18">
        <f t="shared" si="28"/>
        <v>7.64</v>
      </c>
      <c r="D400" s="50">
        <f t="shared" si="27"/>
        <v>203.09792690009357</v>
      </c>
      <c r="E400" s="48"/>
      <c r="F400" s="6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6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6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6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6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6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6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6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6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6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C410" s="30"/>
      <c r="D410" s="30"/>
      <c r="E410" s="30"/>
      <c r="F410" s="6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C411" s="30"/>
      <c r="D411" s="30"/>
      <c r="E411" s="30"/>
      <c r="F411" s="6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C412" s="30"/>
      <c r="D412" s="30"/>
      <c r="E412" s="30"/>
      <c r="F412" s="6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C413" s="30"/>
      <c r="D413" s="30"/>
      <c r="E413" s="30"/>
      <c r="F413" s="6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C414" s="30"/>
      <c r="D414" s="30"/>
      <c r="E414" s="30"/>
      <c r="F414" s="6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C415" s="30"/>
      <c r="D415" s="30"/>
      <c r="E415" s="30"/>
      <c r="F415" s="6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C416" s="30"/>
      <c r="D416" s="30"/>
      <c r="E416" s="30"/>
      <c r="F416" s="6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25">
      <c r="C417" s="30"/>
      <c r="D417" s="30"/>
      <c r="E417" s="30"/>
      <c r="F417" s="6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25">
      <c r="C418" s="30"/>
      <c r="D418" s="30"/>
      <c r="E418" s="30"/>
      <c r="F418" s="6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25">
      <c r="C419" s="30"/>
      <c r="D419" s="30"/>
      <c r="E419" s="30"/>
      <c r="F419" s="6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25">
      <c r="C420" s="30"/>
      <c r="D420" s="30"/>
      <c r="E420" s="30"/>
      <c r="F420" s="6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25">
      <c r="C421" s="30"/>
      <c r="D421" s="30"/>
      <c r="E421" s="30"/>
      <c r="F421" s="6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25">
      <c r="C422" s="30"/>
      <c r="D422" s="30"/>
      <c r="E422" s="30"/>
      <c r="F422" s="6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25">
      <c r="C423" s="30"/>
      <c r="D423" s="30"/>
      <c r="E423" s="30"/>
      <c r="F423" s="6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25">
      <c r="C424" s="30"/>
      <c r="D424" s="30"/>
      <c r="E424" s="30"/>
      <c r="F424" s="6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25">
      <c r="C425" s="30"/>
      <c r="D425" s="30"/>
      <c r="E425" s="30"/>
      <c r="F425" s="6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25">
      <c r="C426" s="30"/>
      <c r="D426" s="30"/>
      <c r="E426" s="30"/>
      <c r="F426" s="6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25">
      <c r="C427" s="30"/>
      <c r="D427" s="30"/>
      <c r="E427" s="30"/>
      <c r="F427" s="6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25">
      <c r="C428" s="30"/>
      <c r="D428" s="30"/>
      <c r="E428" s="30"/>
      <c r="F428" s="6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25">
      <c r="C429" s="30"/>
      <c r="D429" s="30"/>
      <c r="E429" s="30"/>
      <c r="F429" s="6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25">
      <c r="C430" s="30"/>
      <c r="D430" s="30"/>
      <c r="E430" s="30"/>
      <c r="F430" s="6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25">
      <c r="C431" s="30"/>
      <c r="D431" s="30"/>
      <c r="E431" s="30"/>
      <c r="F431" s="6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25">
      <c r="C432" s="30"/>
      <c r="D432" s="30"/>
      <c r="E432" s="30"/>
      <c r="F432" s="6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25">
      <c r="C433" s="30"/>
      <c r="D433" s="30"/>
      <c r="E433" s="30"/>
      <c r="F433" s="6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25">
      <c r="C434" s="30"/>
      <c r="D434" s="30"/>
      <c r="E434" s="30"/>
      <c r="F434" s="6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25">
      <c r="C435" s="30"/>
      <c r="D435" s="30"/>
      <c r="E435" s="30"/>
      <c r="F435" s="6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25">
      <c r="C436" s="30"/>
      <c r="D436" s="30"/>
      <c r="E436" s="30"/>
      <c r="F436" s="6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25">
      <c r="C437" s="30"/>
      <c r="D437" s="30"/>
      <c r="E437" s="30"/>
      <c r="F437" s="6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25">
      <c r="C438" s="30"/>
      <c r="D438" s="30"/>
      <c r="E438" s="30"/>
      <c r="F438" s="6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25">
      <c r="C439" s="30"/>
      <c r="D439" s="30"/>
      <c r="E439" s="30"/>
      <c r="F439" s="6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25">
      <c r="C440" s="30"/>
      <c r="D440" s="30"/>
      <c r="E440" s="30"/>
      <c r="F440" s="6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25">
      <c r="C441" s="30"/>
      <c r="D441" s="30"/>
      <c r="E441" s="30"/>
      <c r="F441" s="6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25">
      <c r="C442" s="30"/>
      <c r="D442" s="30"/>
      <c r="E442" s="30"/>
      <c r="F442" s="6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25">
      <c r="C443" s="30"/>
      <c r="D443" s="30"/>
      <c r="E443" s="30"/>
      <c r="F443" s="6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25">
      <c r="C444" s="30"/>
      <c r="D444" s="30"/>
      <c r="E444" s="30"/>
      <c r="F444" s="6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25">
      <c r="C445" s="30"/>
      <c r="D445" s="30"/>
      <c r="E445" s="30"/>
      <c r="F445" s="6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25">
      <c r="C446" s="30"/>
      <c r="D446" s="30"/>
      <c r="E446" s="30"/>
      <c r="F446" s="6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25">
      <c r="C447" s="30"/>
      <c r="D447" s="30"/>
      <c r="E447" s="30"/>
      <c r="F447" s="6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25">
      <c r="C448" s="30"/>
      <c r="D448" s="30"/>
      <c r="E448" s="30"/>
      <c r="F448" s="6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25">
      <c r="C449" s="30"/>
      <c r="D449" s="30"/>
      <c r="E449" s="30"/>
      <c r="F449" s="6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25">
      <c r="C450" s="30"/>
      <c r="D450" s="30"/>
      <c r="E450" s="30"/>
      <c r="F450" s="6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25">
      <c r="C451" s="30"/>
      <c r="D451" s="30"/>
      <c r="E451" s="30"/>
      <c r="F451" s="6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25">
      <c r="C452" s="30"/>
      <c r="D452" s="30"/>
      <c r="E452" s="30"/>
      <c r="F452" s="6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25">
      <c r="C453" s="30"/>
      <c r="D453" s="30"/>
      <c r="E453" s="30"/>
      <c r="F453" s="6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25">
      <c r="C454" s="30"/>
      <c r="D454" s="30"/>
      <c r="E454" s="30"/>
      <c r="F454" s="6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25">
      <c r="C455" s="30"/>
      <c r="D455" s="30"/>
      <c r="E455" s="30"/>
      <c r="F455" s="6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25">
      <c r="C456" s="30"/>
      <c r="D456" s="30"/>
      <c r="E456" s="30"/>
      <c r="F456" s="6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25">
      <c r="C457" s="30"/>
      <c r="D457" s="30"/>
      <c r="E457" s="30"/>
      <c r="F457" s="6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25">
      <c r="C458" s="30"/>
      <c r="D458" s="30"/>
      <c r="E458" s="30"/>
      <c r="F458" s="6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25">
      <c r="C459" s="30"/>
      <c r="D459" s="30"/>
      <c r="E459" s="30"/>
      <c r="F459" s="6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25">
      <c r="C460" s="30"/>
      <c r="D460" s="30"/>
      <c r="E460" s="30"/>
      <c r="F460" s="6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25">
      <c r="C461" s="30"/>
      <c r="D461" s="30"/>
      <c r="E461" s="30"/>
      <c r="F461" s="6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25">
      <c r="C462" s="30"/>
      <c r="D462" s="30"/>
      <c r="E462" s="30"/>
      <c r="F462" s="6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25">
      <c r="C463" s="30"/>
      <c r="D463" s="30"/>
      <c r="E463" s="30"/>
      <c r="F463" s="6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25">
      <c r="C464" s="30"/>
      <c r="D464" s="30"/>
      <c r="E464" s="30"/>
      <c r="F464" s="6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25">
      <c r="C465" s="30"/>
      <c r="D465" s="30"/>
      <c r="E465" s="30"/>
      <c r="F465" s="6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25">
      <c r="C466" s="30"/>
      <c r="D466" s="30"/>
      <c r="E466" s="30"/>
      <c r="F466" s="6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25">
      <c r="C467" s="30"/>
      <c r="D467" s="30"/>
      <c r="E467" s="30"/>
      <c r="F467" s="6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25">
      <c r="C468" s="30"/>
      <c r="D468" s="30"/>
      <c r="E468" s="30"/>
      <c r="F468" s="6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25">
      <c r="C469" s="30"/>
      <c r="D469" s="30"/>
      <c r="E469" s="30"/>
      <c r="F469" s="6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25">
      <c r="C470" s="30"/>
      <c r="D470" s="30"/>
      <c r="E470" s="30"/>
      <c r="F470" s="6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25">
      <c r="C471" s="30"/>
      <c r="D471" s="30"/>
      <c r="E471" s="30"/>
      <c r="F471" s="6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25">
      <c r="C472" s="30"/>
      <c r="D472" s="30"/>
      <c r="E472" s="30"/>
      <c r="F472" s="6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25">
      <c r="C473" s="30"/>
      <c r="D473" s="30"/>
      <c r="E473" s="30"/>
      <c r="F473" s="6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25">
      <c r="C474" s="30"/>
      <c r="D474" s="30"/>
      <c r="E474" s="30"/>
      <c r="F474" s="6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25">
      <c r="C475" s="30"/>
      <c r="D475" s="30"/>
      <c r="E475" s="30"/>
      <c r="F475" s="6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25">
      <c r="C476" s="30"/>
      <c r="D476" s="30"/>
      <c r="E476" s="30"/>
      <c r="F476" s="6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25">
      <c r="C477" s="30"/>
      <c r="D477" s="30"/>
      <c r="E477" s="30"/>
      <c r="F477" s="6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25">
      <c r="C478" s="30"/>
      <c r="D478" s="30"/>
      <c r="E478" s="30"/>
      <c r="F478" s="6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25">
      <c r="C479" s="30"/>
      <c r="D479" s="30"/>
      <c r="E479" s="30"/>
      <c r="F479" s="6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25">
      <c r="C480" s="30"/>
      <c r="D480" s="30"/>
      <c r="E480" s="30"/>
      <c r="F480" s="6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25">
      <c r="C481" s="30"/>
      <c r="D481" s="30"/>
      <c r="E481" s="30"/>
      <c r="F481" s="6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25">
      <c r="C482" s="30"/>
      <c r="D482" s="30"/>
      <c r="E482" s="30"/>
      <c r="F482" s="6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25">
      <c r="C483" s="30"/>
      <c r="D483" s="30"/>
      <c r="E483" s="30"/>
      <c r="F483" s="6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25">
      <c r="C484" s="30"/>
      <c r="D484" s="30"/>
      <c r="E484" s="30"/>
      <c r="F484" s="6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25">
      <c r="C485" s="30"/>
      <c r="D485" s="30"/>
      <c r="E485" s="30"/>
      <c r="F485" s="6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25">
      <c r="C486" s="30"/>
      <c r="D486" s="30"/>
      <c r="E486" s="30"/>
      <c r="F486" s="6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25">
      <c r="C487" s="30"/>
      <c r="D487" s="30"/>
      <c r="E487" s="30"/>
      <c r="F487" s="6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25">
      <c r="C488" s="30"/>
      <c r="D488" s="30"/>
      <c r="E488" s="30"/>
      <c r="F488" s="6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25">
      <c r="C489" s="30"/>
      <c r="D489" s="30"/>
      <c r="E489" s="30"/>
      <c r="F489" s="6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25">
      <c r="C490" s="30"/>
      <c r="D490" s="30"/>
      <c r="E490" s="30"/>
      <c r="F490" s="6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25">
      <c r="C491" s="30"/>
      <c r="D491" s="30"/>
      <c r="E491" s="30"/>
      <c r="F491" s="6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25">
      <c r="C492" s="30"/>
      <c r="D492" s="30"/>
      <c r="E492" s="30"/>
      <c r="F492" s="6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25">
      <c r="C493" s="30"/>
      <c r="D493" s="30"/>
      <c r="E493" s="30"/>
      <c r="F493" s="6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25">
      <c r="C494" s="30"/>
      <c r="D494" s="30"/>
      <c r="E494" s="30"/>
      <c r="F494" s="6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25">
      <c r="C495" s="30"/>
      <c r="D495" s="30"/>
      <c r="E495" s="30"/>
      <c r="F495" s="6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25">
      <c r="C496" s="30"/>
      <c r="D496" s="30"/>
      <c r="E496" s="30"/>
      <c r="F496" s="6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25">
      <c r="C497" s="30"/>
      <c r="D497" s="30"/>
      <c r="E497" s="30"/>
      <c r="F497" s="6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25">
      <c r="C498" s="30"/>
      <c r="D498" s="30"/>
      <c r="E498" s="30"/>
      <c r="F498" s="6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25">
      <c r="C499" s="30"/>
      <c r="D499" s="30"/>
      <c r="E499" s="30"/>
      <c r="F499" s="6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25">
      <c r="C500" s="30"/>
      <c r="D500" s="30"/>
      <c r="E500" s="30"/>
      <c r="F500" s="6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25">
      <c r="C501" s="30"/>
      <c r="D501" s="30"/>
      <c r="E501" s="30"/>
      <c r="F501" s="6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25">
      <c r="C502" s="30"/>
      <c r="D502" s="30"/>
      <c r="E502" s="30"/>
      <c r="F502" s="6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25">
      <c r="C503" s="30"/>
      <c r="D503" s="30"/>
      <c r="E503" s="30"/>
      <c r="F503" s="6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25">
      <c r="C504" s="30"/>
      <c r="D504" s="30"/>
      <c r="E504" s="30"/>
      <c r="F504" s="6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25">
      <c r="C505" s="30"/>
      <c r="D505" s="30"/>
      <c r="E505" s="30"/>
      <c r="F505" s="6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25">
      <c r="C506" s="30"/>
      <c r="D506" s="30"/>
      <c r="E506" s="30"/>
      <c r="F506" s="6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25">
      <c r="C507" s="30"/>
      <c r="D507" s="30"/>
      <c r="E507" s="30"/>
      <c r="F507" s="6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25">
      <c r="C508" s="30"/>
      <c r="D508" s="30"/>
      <c r="E508" s="30"/>
      <c r="F508" s="6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25">
      <c r="C509" s="30"/>
      <c r="D509" s="30"/>
      <c r="E509" s="30"/>
      <c r="F509" s="6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25">
      <c r="C510" s="30"/>
      <c r="D510" s="30"/>
      <c r="E510" s="30"/>
      <c r="F510" s="6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25">
      <c r="C511" s="30"/>
      <c r="D511" s="30"/>
      <c r="E511" s="30"/>
      <c r="F511" s="6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25">
      <c r="C512" s="30"/>
      <c r="D512" s="30"/>
      <c r="E512" s="30"/>
      <c r="F512" s="6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25">
      <c r="C513" s="30"/>
      <c r="D513" s="30"/>
      <c r="E513" s="30"/>
      <c r="F513" s="6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25">
      <c r="C514" s="30"/>
      <c r="D514" s="30"/>
      <c r="E514" s="30"/>
      <c r="F514" s="6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25">
      <c r="C515" s="30"/>
      <c r="D515" s="30"/>
      <c r="E515" s="30"/>
      <c r="F515" s="6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25">
      <c r="C516" s="30"/>
      <c r="D516" s="30"/>
      <c r="E516" s="30"/>
      <c r="F516" s="6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25">
      <c r="C517" s="30"/>
      <c r="D517" s="30"/>
      <c r="E517" s="30"/>
      <c r="F517" s="6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25">
      <c r="C518" s="30"/>
      <c r="D518" s="30"/>
      <c r="E518" s="30"/>
      <c r="F518" s="6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25">
      <c r="C519" s="30"/>
      <c r="D519" s="30"/>
      <c r="E519" s="30"/>
      <c r="F519" s="6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25">
      <c r="C520" s="30"/>
      <c r="D520" s="30"/>
      <c r="E520" s="30"/>
      <c r="F520" s="6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25">
      <c r="C521" s="30"/>
      <c r="D521" s="30"/>
      <c r="E521" s="30"/>
      <c r="F521" s="6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25">
      <c r="C522" s="30"/>
      <c r="D522" s="30"/>
      <c r="E522" s="30"/>
      <c r="F522" s="6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25">
      <c r="C523" s="30"/>
      <c r="D523" s="30"/>
      <c r="E523" s="30"/>
      <c r="F523" s="6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25">
      <c r="C524" s="30"/>
      <c r="D524" s="30"/>
      <c r="E524" s="30"/>
      <c r="F524" s="6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25">
      <c r="C525" s="30"/>
      <c r="D525" s="30"/>
      <c r="E525" s="30"/>
      <c r="F525" s="6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25">
      <c r="C526" s="30"/>
      <c r="D526" s="30"/>
      <c r="E526" s="30"/>
      <c r="F526" s="6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25">
      <c r="C527" s="30"/>
      <c r="D527" s="30"/>
      <c r="E527" s="30"/>
      <c r="F527" s="6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25">
      <c r="C528" s="30"/>
      <c r="D528" s="30"/>
      <c r="E528" s="30"/>
      <c r="F528" s="6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25">
      <c r="C529" s="30"/>
      <c r="D529" s="30"/>
      <c r="E529" s="30"/>
      <c r="F529" s="6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25">
      <c r="C530" s="30"/>
      <c r="D530" s="30"/>
      <c r="E530" s="30"/>
      <c r="F530" s="6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25">
      <c r="C531" s="30"/>
      <c r="D531" s="30"/>
      <c r="E531" s="30"/>
      <c r="F531" s="6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25">
      <c r="C532" s="30"/>
      <c r="D532" s="30"/>
      <c r="E532" s="30"/>
      <c r="F532" s="6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25">
      <c r="C533" s="30"/>
      <c r="D533" s="30"/>
      <c r="E533" s="30"/>
      <c r="F533" s="6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25">
      <c r="C534" s="30"/>
      <c r="D534" s="30"/>
      <c r="E534" s="30"/>
      <c r="F534" s="6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25">
      <c r="C535" s="30"/>
      <c r="D535" s="30"/>
      <c r="E535" s="30"/>
      <c r="F535" s="6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25">
      <c r="C536" s="30"/>
      <c r="D536" s="30"/>
      <c r="E536" s="30"/>
      <c r="F536" s="6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25">
      <c r="C537" s="30"/>
      <c r="D537" s="30"/>
      <c r="E537" s="30"/>
      <c r="F537" s="6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25">
      <c r="C538" s="30"/>
      <c r="D538" s="30"/>
      <c r="E538" s="30"/>
      <c r="F538" s="6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25">
      <c r="C539" s="30"/>
      <c r="D539" s="30"/>
      <c r="E539" s="30"/>
      <c r="F539" s="6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25">
      <c r="C540" s="30"/>
      <c r="D540" s="30"/>
      <c r="E540" s="30"/>
      <c r="F540" s="6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25">
      <c r="C541" s="30"/>
      <c r="D541" s="30"/>
      <c r="E541" s="30"/>
      <c r="F541" s="6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5">
    <mergeCell ref="K9:P9"/>
    <mergeCell ref="F10:H10"/>
    <mergeCell ref="A2:G4"/>
    <mergeCell ref="A1:G1"/>
    <mergeCell ref="K7:P7"/>
  </mergeCell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ED69-4CD4-427D-9008-8B75B96B04D6}">
  <dimension ref="A1:AA541"/>
  <sheetViews>
    <sheetView topLeftCell="A19" zoomScale="70" zoomScaleNormal="70" workbookViewId="0">
      <selection activeCell="B7" sqref="B7"/>
    </sheetView>
  </sheetViews>
  <sheetFormatPr defaultColWidth="8.85546875" defaultRowHeight="15" x14ac:dyDescent="0.25"/>
  <cols>
    <col min="1" max="1" width="10.7109375" bestFit="1" customWidth="1"/>
    <col min="2" max="2" width="50.7109375" bestFit="1" customWidth="1"/>
    <col min="3" max="3" width="18.28515625" bestFit="1" customWidth="1"/>
    <col min="4" max="4" width="25.85546875" bestFit="1" customWidth="1"/>
    <col min="5" max="5" width="17.85546875" customWidth="1"/>
    <col min="6" max="6" width="7.42578125" style="51" bestFit="1" customWidth="1"/>
    <col min="7" max="7" width="11.7109375" style="7" bestFit="1" customWidth="1"/>
    <col min="8" max="8" width="5" style="7" bestFit="1" customWidth="1"/>
    <col min="9" max="9" width="9.140625" customWidth="1"/>
    <col min="10" max="10" width="8.85546875" bestFit="1" customWidth="1"/>
    <col min="11" max="11" width="17.5703125" customWidth="1"/>
    <col min="12" max="12" width="9.28515625" bestFit="1" customWidth="1"/>
    <col min="13" max="13" width="10.28515625" bestFit="1" customWidth="1"/>
    <col min="14" max="20" width="9.28515625" bestFit="1" customWidth="1"/>
    <col min="22" max="26" width="9.28515625" bestFit="1" customWidth="1"/>
  </cols>
  <sheetData>
    <row r="1" spans="1:27" x14ac:dyDescent="0.25">
      <c r="A1" s="148" t="s">
        <v>23</v>
      </c>
      <c r="B1" s="148"/>
      <c r="C1" s="148"/>
      <c r="D1" s="148"/>
      <c r="E1" s="148"/>
      <c r="F1" s="148"/>
      <c r="G1" s="148"/>
      <c r="H1" s="90"/>
      <c r="I1" s="91"/>
      <c r="J1" s="103" t="s">
        <v>29</v>
      </c>
      <c r="K1" s="103" t="s">
        <v>30</v>
      </c>
      <c r="L1" s="103" t="s">
        <v>31</v>
      </c>
      <c r="M1" s="103" t="s">
        <v>32</v>
      </c>
      <c r="N1" s="103" t="s">
        <v>33</v>
      </c>
      <c r="O1" s="91"/>
      <c r="P1" s="91"/>
      <c r="Q1" s="91"/>
    </row>
    <row r="2" spans="1:27" ht="24.6" customHeight="1" x14ac:dyDescent="0.25">
      <c r="A2" s="150" t="s">
        <v>34</v>
      </c>
      <c r="B2" s="150"/>
      <c r="C2" s="150"/>
      <c r="D2" s="150"/>
      <c r="E2" s="150"/>
      <c r="F2" s="150"/>
      <c r="G2" s="150"/>
      <c r="H2" s="93"/>
      <c r="I2" s="93"/>
      <c r="J2" s="104">
        <f t="array" ref="J2:N2">LINEST(B12:B267,A12:A267^{1,2,3,4},TRUE,FALSE)</f>
        <v>0.51659580416021378</v>
      </c>
      <c r="K2" s="104">
        <v>6.1356888740339643</v>
      </c>
      <c r="L2" s="104">
        <v>2.032071787746109</v>
      </c>
      <c r="M2" s="104">
        <v>2.2183209370580546</v>
      </c>
      <c r="N2" s="104">
        <v>0.46037862742849711</v>
      </c>
      <c r="O2" s="91"/>
      <c r="P2" s="91"/>
      <c r="Q2" s="91"/>
    </row>
    <row r="3" spans="1:27" ht="33.6" customHeight="1" x14ac:dyDescent="0.25">
      <c r="A3" s="150"/>
      <c r="B3" s="150"/>
      <c r="C3" s="150"/>
      <c r="D3" s="150"/>
      <c r="E3" s="150"/>
      <c r="F3" s="150"/>
      <c r="G3" s="150"/>
      <c r="H3" s="93"/>
      <c r="I3" s="93"/>
      <c r="J3" s="79"/>
      <c r="K3" s="79"/>
      <c r="L3" s="79"/>
      <c r="M3" s="79"/>
      <c r="N3" s="79"/>
      <c r="O3" s="91"/>
      <c r="P3" s="91"/>
      <c r="Q3" s="91"/>
    </row>
    <row r="4" spans="1:27" ht="48.6" customHeight="1" x14ac:dyDescent="0.25">
      <c r="A4" s="150"/>
      <c r="B4" s="150"/>
      <c r="C4" s="150"/>
      <c r="D4" s="150"/>
      <c r="E4" s="150"/>
      <c r="F4" s="150"/>
      <c r="G4" s="150"/>
      <c r="H4" s="95"/>
      <c r="I4" s="93"/>
      <c r="J4" s="93"/>
      <c r="K4" s="91"/>
      <c r="L4" s="91"/>
      <c r="M4" s="91"/>
      <c r="N4" s="91"/>
      <c r="O4" s="91"/>
      <c r="P4" s="91"/>
    </row>
    <row r="5" spans="1:27" x14ac:dyDescent="0.25">
      <c r="A5" s="55"/>
      <c r="B5" s="55"/>
      <c r="C5" s="55"/>
      <c r="D5" s="55"/>
      <c r="E5" s="55"/>
      <c r="I5" s="44"/>
      <c r="J5" s="53"/>
      <c r="K5" s="54"/>
      <c r="L5" s="54"/>
      <c r="M5" s="54"/>
      <c r="N5" s="54"/>
      <c r="O5" s="54"/>
      <c r="P5" s="54"/>
    </row>
    <row r="6" spans="1:27" x14ac:dyDescent="0.25">
      <c r="A6" s="118" t="s">
        <v>11</v>
      </c>
      <c r="B6" s="118">
        <v>76</v>
      </c>
      <c r="C6" s="56" t="s">
        <v>17</v>
      </c>
      <c r="D6" s="77">
        <f>25.4*2.76</f>
        <v>70.103999999999985</v>
      </c>
      <c r="G6" s="6"/>
      <c r="H6" s="6"/>
      <c r="J6" s="54"/>
      <c r="K6" s="54"/>
      <c r="L6" s="54"/>
      <c r="M6" s="54"/>
      <c r="N6" s="54"/>
      <c r="O6" s="54"/>
      <c r="P6" s="54"/>
    </row>
    <row r="7" spans="1:27" x14ac:dyDescent="0.25">
      <c r="A7" s="118" t="s">
        <v>20</v>
      </c>
      <c r="B7" s="118">
        <v>1</v>
      </c>
      <c r="C7" s="63" t="s">
        <v>36</v>
      </c>
      <c r="D7" s="59">
        <f>1/B7</f>
        <v>1</v>
      </c>
      <c r="G7" s="6"/>
      <c r="H7" s="6"/>
      <c r="J7" s="54"/>
      <c r="K7" s="149" t="s">
        <v>13</v>
      </c>
      <c r="L7" s="149"/>
      <c r="M7" s="149"/>
      <c r="N7" s="149"/>
      <c r="O7" s="149"/>
      <c r="P7" s="149"/>
      <c r="Q7" s="149"/>
      <c r="R7" s="149"/>
    </row>
    <row r="8" spans="1:27" ht="15.75" thickBot="1" x14ac:dyDescent="0.3">
      <c r="A8" s="118" t="s">
        <v>35</v>
      </c>
      <c r="B8" s="118"/>
      <c r="C8" s="115">
        <f>4700/(B8+4700)</f>
        <v>1</v>
      </c>
      <c r="G8" s="6"/>
      <c r="H8" s="6"/>
      <c r="J8" s="54"/>
      <c r="K8" s="54"/>
      <c r="L8" s="54"/>
      <c r="M8" s="54"/>
      <c r="N8" s="54"/>
      <c r="O8" s="54"/>
      <c r="P8" s="54"/>
    </row>
    <row r="9" spans="1:27" ht="15.75" hidden="1" thickBot="1" x14ac:dyDescent="0.3">
      <c r="A9" s="3" t="s">
        <v>9</v>
      </c>
      <c r="B9" s="118">
        <v>1000</v>
      </c>
      <c r="G9" s="6"/>
      <c r="H9" s="6"/>
      <c r="J9" s="54"/>
      <c r="K9" s="145"/>
      <c r="L9" s="145"/>
      <c r="M9" s="145"/>
      <c r="N9" s="145"/>
      <c r="O9" s="145"/>
      <c r="P9" s="145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F10" s="146" t="s">
        <v>15</v>
      </c>
      <c r="G10" s="146"/>
      <c r="H10" s="146"/>
      <c r="J10" s="111"/>
      <c r="K10" s="107" t="s">
        <v>6</v>
      </c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3"/>
      <c r="AA10" s="3"/>
    </row>
    <row r="11" spans="1:27" x14ac:dyDescent="0.25">
      <c r="A11" s="42" t="s">
        <v>0</v>
      </c>
      <c r="B11" s="42" t="s">
        <v>42</v>
      </c>
      <c r="C11" s="17" t="s">
        <v>8</v>
      </c>
      <c r="D11" s="49" t="s">
        <v>12</v>
      </c>
      <c r="E11" s="52"/>
      <c r="F11" s="27" t="s">
        <v>0</v>
      </c>
      <c r="G11" s="27" t="s">
        <v>4</v>
      </c>
      <c r="H11" s="28"/>
      <c r="I11" s="30"/>
      <c r="J11" s="61"/>
      <c r="K11" s="133">
        <f>$G12</f>
        <v>0</v>
      </c>
      <c r="L11" s="124">
        <f>$G13</f>
        <v>0</v>
      </c>
      <c r="M11" s="124">
        <f>$G14</f>
        <v>0</v>
      </c>
      <c r="N11" s="124">
        <f>$G15</f>
        <v>0</v>
      </c>
      <c r="O11" s="124">
        <f>$G16</f>
        <v>0</v>
      </c>
      <c r="P11" s="124">
        <f>$G17</f>
        <v>0</v>
      </c>
      <c r="Q11" s="124">
        <f>$G18</f>
        <v>0</v>
      </c>
      <c r="R11" s="124">
        <f>$G19</f>
        <v>0</v>
      </c>
      <c r="S11" s="124">
        <f>$G20</f>
        <v>0</v>
      </c>
      <c r="T11" s="124">
        <f>$G21</f>
        <v>0</v>
      </c>
      <c r="U11" s="124">
        <f>$G22</f>
        <v>0</v>
      </c>
      <c r="V11" s="124">
        <f>$G23</f>
        <v>0</v>
      </c>
      <c r="W11" s="124">
        <f>$G24</f>
        <v>0</v>
      </c>
      <c r="X11" s="124">
        <f>$G25</f>
        <v>0</v>
      </c>
      <c r="Y11" s="124">
        <f>$G26</f>
        <v>0</v>
      </c>
      <c r="Z11" s="134">
        <f>$G27</f>
        <v>3.7337300889224956</v>
      </c>
    </row>
    <row r="12" spans="1:27" x14ac:dyDescent="0.25">
      <c r="A12">
        <v>0</v>
      </c>
      <c r="B12" s="1">
        <v>0</v>
      </c>
      <c r="C12" s="18">
        <f>ROUND(A12*C$8,3)</f>
        <v>0</v>
      </c>
      <c r="D12" s="50">
        <f>ROUND(($B$6/$D$6)^2*B12,2)</f>
        <v>0</v>
      </c>
      <c r="E12" s="48"/>
      <c r="F12" s="60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1"/>
      <c r="K12" s="133">
        <f>$G28</f>
        <v>3.7412490384807384</v>
      </c>
      <c r="L12" s="124">
        <f>$G29</f>
        <v>3.7598576317461081</v>
      </c>
      <c r="M12" s="124">
        <f>$G30</f>
        <v>3.7898771425354125</v>
      </c>
      <c r="N12" s="124">
        <f>$G31</f>
        <v>3.8316316666929513</v>
      </c>
      <c r="O12" s="124">
        <f>$G32</f>
        <v>3.885448122090517</v>
      </c>
      <c r="P12" s="124">
        <f>$G33</f>
        <v>3.9516562486273918</v>
      </c>
      <c r="Q12" s="124">
        <f>$G34</f>
        <v>4.0305886082303504</v>
      </c>
      <c r="R12" s="124">
        <f>$G35</f>
        <v>4.1225805848536607</v>
      </c>
      <c r="S12" s="124">
        <f>$G36</f>
        <v>4.2279703844790788</v>
      </c>
      <c r="T12" s="124">
        <f>$G37</f>
        <v>4.3470990351158543</v>
      </c>
      <c r="U12" s="124">
        <f>$G38</f>
        <v>4.4803103868007303</v>
      </c>
      <c r="V12" s="124">
        <f>$G39</f>
        <v>4.6279511115979375</v>
      </c>
      <c r="W12" s="124">
        <f>$G40</f>
        <v>4.7903707035991996</v>
      </c>
      <c r="X12" s="124">
        <f>$G41</f>
        <v>4.9679214789237349</v>
      </c>
      <c r="Y12" s="124">
        <f>$G42</f>
        <v>5.1609585757182463</v>
      </c>
      <c r="Z12" s="134">
        <f>$G43</f>
        <v>5.3698399541569373</v>
      </c>
    </row>
    <row r="13" spans="1:27" x14ac:dyDescent="0.25">
      <c r="A13">
        <v>0.02</v>
      </c>
      <c r="B13" s="1">
        <v>0</v>
      </c>
      <c r="C13" s="18">
        <f t="shared" ref="C13:C20" si="0">ROUND(A13*C$8,3)</f>
        <v>0.02</v>
      </c>
      <c r="D13" s="50">
        <f t="shared" ref="D13:D21" si="1">($B$6/$D$6)^2*B13</f>
        <v>0</v>
      </c>
      <c r="E13" s="48"/>
      <c r="F13" s="60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1"/>
      <c r="K13" s="133">
        <f>$G44</f>
        <v>5.5949263964414957</v>
      </c>
      <c r="L13" s="124">
        <f>$G45</f>
        <v>5.7136600326121467</v>
      </c>
      <c r="M13" s="124">
        <f>$G46</f>
        <v>5.9637367104788153</v>
      </c>
      <c r="N13" s="124">
        <f>$G47</f>
        <v>6.2309327540658535</v>
      </c>
      <c r="O13" s="124">
        <f>$G48</f>
        <v>6.5156188226711711</v>
      </c>
      <c r="P13" s="124">
        <f>$G49</f>
        <v>6.8181683976201723</v>
      </c>
      <c r="Q13" s="124">
        <f>$G50</f>
        <v>7.1389577822657513</v>
      </c>
      <c r="R13" s="124">
        <f>$G51</f>
        <v>7.4783661019882937</v>
      </c>
      <c r="S13" s="124">
        <f>$G52</f>
        <v>7.836775304195676</v>
      </c>
      <c r="T13" s="124">
        <f>$G53</f>
        <v>8.2145701583232675</v>
      </c>
      <c r="U13" s="124">
        <f>$G54</f>
        <v>8.6121382558339246</v>
      </c>
      <c r="V13" s="124">
        <f>$G55</f>
        <v>9.0298700102180032</v>
      </c>
      <c r="W13" s="124">
        <f>$G56</f>
        <v>9.4681586569933494</v>
      </c>
      <c r="X13" s="124">
        <f>$G57</f>
        <v>9.9274002537052919</v>
      </c>
      <c r="Y13" s="124">
        <f>$G58</f>
        <v>10.407993679926665</v>
      </c>
      <c r="Z13" s="134">
        <f>$G59</f>
        <v>10.910340637257777</v>
      </c>
    </row>
    <row r="14" spans="1:27" x14ac:dyDescent="0.25">
      <c r="A14">
        <v>0.04</v>
      </c>
      <c r="B14" s="1">
        <v>0</v>
      </c>
      <c r="C14" s="18">
        <f t="shared" si="0"/>
        <v>0.04</v>
      </c>
      <c r="D14" s="50">
        <f t="shared" si="1"/>
        <v>0</v>
      </c>
      <c r="E14" s="48"/>
      <c r="F14" s="60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1"/>
      <c r="K14" s="133">
        <f>G$60</f>
        <v>11.434845649326443</v>
      </c>
      <c r="L14" s="124">
        <f>G$61</f>
        <v>11.981916061787969</v>
      </c>
      <c r="M14" s="124">
        <f>G$62</f>
        <v>12.551962042325133</v>
      </c>
      <c r="N14" s="124">
        <f>G$63</f>
        <v>13.145396580648239</v>
      </c>
      <c r="O14" s="124">
        <f>G$64</f>
        <v>13.762635488495052</v>
      </c>
      <c r="P14" s="124">
        <f>G$65</f>
        <v>14.404097399630837</v>
      </c>
      <c r="Q14" s="124">
        <f>G$66</f>
        <v>14.734043576131883</v>
      </c>
      <c r="R14" s="124">
        <f>G$67</f>
        <v>15.412631103696146</v>
      </c>
      <c r="S14" s="124">
        <f>G$68</f>
        <v>16.116500565332835</v>
      </c>
      <c r="T14" s="124">
        <f>G$69</f>
        <v>16.846080471903427</v>
      </c>
      <c r="U14" s="124">
        <f>G$70</f>
        <v>17.601802156296902</v>
      </c>
      <c r="V14" s="124">
        <f>G$72</f>
        <v>19.193410300245908</v>
      </c>
      <c r="W14" s="124">
        <f>G$72</f>
        <v>19.193410300245908</v>
      </c>
      <c r="X14" s="124">
        <f>G$73</f>
        <v>20.030173535716845</v>
      </c>
      <c r="Y14" s="124">
        <f>G$74</f>
        <v>20.894832100841498</v>
      </c>
      <c r="Z14" s="134">
        <f>G$75</f>
        <v>21.787831438646318</v>
      </c>
    </row>
    <row r="15" spans="1:27" x14ac:dyDescent="0.25">
      <c r="A15">
        <v>0.06</v>
      </c>
      <c r="B15" s="1">
        <v>0</v>
      </c>
      <c r="C15" s="18">
        <f t="shared" si="0"/>
        <v>0.06</v>
      </c>
      <c r="D15" s="50">
        <f t="shared" si="1"/>
        <v>0</v>
      </c>
      <c r="E15" s="48"/>
      <c r="F15" s="60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1"/>
      <c r="K15" s="133">
        <f>$G76</f>
        <v>22.709619814185224</v>
      </c>
      <c r="L15" s="124">
        <f>G$77</f>
        <v>23.660648314539632</v>
      </c>
      <c r="M15" s="124">
        <f>G$78</f>
        <v>24.641370848818479</v>
      </c>
      <c r="N15" s="124">
        <f>G$79</f>
        <v>25.65224414815814</v>
      </c>
      <c r="O15" s="124">
        <f>G$80</f>
        <v>26.693727765722517</v>
      </c>
      <c r="P15" s="124">
        <f>G$81</f>
        <v>27.766284076703002</v>
      </c>
      <c r="Q15" s="124">
        <f>G$82</f>
        <v>28.870378278318476</v>
      </c>
      <c r="R15" s="124">
        <f>G$83</f>
        <v>30.006478389815285</v>
      </c>
      <c r="S15" s="124">
        <f>G$84</f>
        <v>31.175055252467331</v>
      </c>
      <c r="T15" s="124">
        <f>G$85</f>
        <v>32.376582529575941</v>
      </c>
      <c r="U15" s="124">
        <f>G$86</f>
        <v>33.61153670646997</v>
      </c>
      <c r="V15" s="124">
        <f>G$87</f>
        <v>34.241698555649911</v>
      </c>
      <c r="W15" s="124">
        <f>G$88</f>
        <v>35.527692665398781</v>
      </c>
      <c r="X15" s="124">
        <f>G$89</f>
        <v>36.848317234625455</v>
      </c>
      <c r="Y15" s="124">
        <f>G$90</f>
        <v>38.204058625754996</v>
      </c>
      <c r="Z15" s="134">
        <f>G$91</f>
        <v>39.595406023239939</v>
      </c>
    </row>
    <row r="16" spans="1:27" x14ac:dyDescent="0.25">
      <c r="A16">
        <v>0.08</v>
      </c>
      <c r="B16" s="1">
        <v>0</v>
      </c>
      <c r="C16" s="18">
        <f t="shared" si="0"/>
        <v>0.08</v>
      </c>
      <c r="D16" s="50">
        <f t="shared" si="1"/>
        <v>0</v>
      </c>
      <c r="E16" s="48"/>
      <c r="F16" s="60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5</v>
      </c>
      <c r="I16" s="30"/>
      <c r="J16" s="61"/>
      <c r="K16" s="133">
        <f>G$92</f>
        <v>41.022851433560383</v>
      </c>
      <c r="L16" s="124">
        <f>G$93</f>
        <v>42.486889685223829</v>
      </c>
      <c r="M16" s="124">
        <f>G$94</f>
        <v>43.988018428765301</v>
      </c>
      <c r="N16" s="124">
        <f>G$95</f>
        <v>45.526738136747362</v>
      </c>
      <c r="O16" s="124">
        <f>G$96</f>
        <v>47.103552103759959</v>
      </c>
      <c r="P16" s="124">
        <f>G$97</f>
        <v>48.71896644642068</v>
      </c>
      <c r="Q16" s="124">
        <f>G$98</f>
        <v>50.373490103374465</v>
      </c>
      <c r="R16" s="124">
        <f>G$99</f>
        <v>52.067634835293845</v>
      </c>
      <c r="S16" s="124">
        <f>G$100</f>
        <v>53.801915224878776</v>
      </c>
      <c r="T16" s="124">
        <f>G$101</f>
        <v>55.57684867685672</v>
      </c>
      <c r="U16" s="124">
        <f>G$102</f>
        <v>57.39295541798267</v>
      </c>
      <c r="V16" s="124">
        <f>G$103</f>
        <v>59.250758497039051</v>
      </c>
      <c r="W16" s="124">
        <f>G$104</f>
        <v>61.150783784835824</v>
      </c>
      <c r="X16" s="124">
        <f>G$105</f>
        <v>63.093559974210429</v>
      </c>
      <c r="Y16" s="124">
        <f>G$106</f>
        <v>65.079618580027812</v>
      </c>
      <c r="Z16" s="134">
        <f>G$107</f>
        <v>67.109493939180354</v>
      </c>
    </row>
    <row r="17" spans="1:27" x14ac:dyDescent="0.25">
      <c r="A17">
        <v>0.1</v>
      </c>
      <c r="B17" s="1">
        <v>0</v>
      </c>
      <c r="C17" s="18">
        <f t="shared" si="0"/>
        <v>0.1</v>
      </c>
      <c r="D17" s="50">
        <f t="shared" si="1"/>
        <v>0</v>
      </c>
      <c r="E17" s="48"/>
      <c r="F17" s="60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6</v>
      </c>
      <c r="I17" s="30"/>
      <c r="J17" s="61"/>
      <c r="K17" s="133">
        <f>G$108</f>
        <v>69.183723210587985</v>
      </c>
      <c r="L17" s="124">
        <f>G$109</f>
        <v>70.237639197198078</v>
      </c>
      <c r="M17" s="124">
        <f>G$110</f>
        <v>72.37941268314836</v>
      </c>
      <c r="N17" s="124">
        <f>G$111</f>
        <v>74.566895325023765</v>
      </c>
      <c r="O17" s="124">
        <f>$G$112</f>
        <v>76.800634158840481</v>
      </c>
      <c r="P17" s="124">
        <f>$G$113</f>
        <v>79.081179042642106</v>
      </c>
      <c r="Q17" s="124">
        <f>$G$114</f>
        <v>81.409082656499777</v>
      </c>
      <c r="R17" s="124">
        <f>$G$115</f>
        <v>83.784900502512031</v>
      </c>
      <c r="S17" s="124">
        <f>$G$116</f>
        <v>86.20919090480507</v>
      </c>
      <c r="T17" s="124">
        <f>$G$117</f>
        <v>88.682515009532452</v>
      </c>
      <c r="U17" s="124">
        <f>$G$118</f>
        <v>91.205436784875218</v>
      </c>
      <c r="V17" s="124">
        <f>$G$119</f>
        <v>93.778523021041991</v>
      </c>
      <c r="W17" s="124">
        <f>$G$120</f>
        <v>96.40234333026882</v>
      </c>
      <c r="X17" s="124">
        <f>$G$121</f>
        <v>99.077470146819252</v>
      </c>
      <c r="Y17" s="124">
        <f>$G$122</f>
        <v>101.80447872698437</v>
      </c>
      <c r="Z17" s="134">
        <f>G$123</f>
        <v>104.58394714908268</v>
      </c>
    </row>
    <row r="18" spans="1:27" x14ac:dyDescent="0.25">
      <c r="A18">
        <v>0.12</v>
      </c>
      <c r="B18" s="1">
        <v>0</v>
      </c>
      <c r="C18" s="18">
        <f t="shared" si="0"/>
        <v>0.12</v>
      </c>
      <c r="D18" s="50">
        <f t="shared" si="1"/>
        <v>0</v>
      </c>
      <c r="E18" s="48"/>
      <c r="F18" s="60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7</v>
      </c>
      <c r="I18" s="30"/>
      <c r="J18" s="61"/>
      <c r="K18" s="133">
        <f>$G124</f>
        <v>107.41645631346022</v>
      </c>
      <c r="L18" s="124">
        <f>$G125</f>
        <v>110.30258994249051</v>
      </c>
      <c r="M18" s="124">
        <f>$G126</f>
        <v>113.2429345805746</v>
      </c>
      <c r="N18" s="124">
        <f>$G127</f>
        <v>116.23807959414096</v>
      </c>
      <c r="O18" s="124">
        <f>$G128</f>
        <v>119.28861717164561</v>
      </c>
      <c r="P18" s="124">
        <f>$G129</f>
        <v>122.39514232357203</v>
      </c>
      <c r="Q18" s="124">
        <f>$G130</f>
        <v>123.96958695236759</v>
      </c>
      <c r="R18" s="124">
        <f>$G131</f>
        <v>127.16121528376837</v>
      </c>
      <c r="S18" s="124">
        <f>$G132</f>
        <v>130.41033106216989</v>
      </c>
      <c r="T18" s="124">
        <f>$G133</f>
        <v>133.71753917515193</v>
      </c>
      <c r="U18" s="124">
        <f>$G134</f>
        <v>137.08344733232161</v>
      </c>
      <c r="V18" s="124">
        <f>$G135</f>
        <v>140.50866606531369</v>
      </c>
      <c r="W18" s="124">
        <f>$G136</f>
        <v>143.99380872779037</v>
      </c>
      <c r="X18" s="124">
        <f>$G137</f>
        <v>147.53949149544124</v>
      </c>
      <c r="Y18" s="124">
        <f>$G138</f>
        <v>151.14633336598359</v>
      </c>
      <c r="Z18" s="134">
        <f>G139</f>
        <v>154.81495615916197</v>
      </c>
    </row>
    <row r="19" spans="1:27" x14ac:dyDescent="0.25">
      <c r="A19">
        <v>0.14000000000000001</v>
      </c>
      <c r="B19" s="1">
        <v>0</v>
      </c>
      <c r="C19" s="18">
        <f t="shared" si="0"/>
        <v>0.14000000000000001</v>
      </c>
      <c r="D19" s="50">
        <f t="shared" si="1"/>
        <v>0</v>
      </c>
      <c r="E19" s="48"/>
      <c r="F19" s="60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8</v>
      </c>
      <c r="I19" s="30"/>
      <c r="J19" s="61"/>
      <c r="K19" s="133">
        <f>$G140</f>
        <v>158.54598451674855</v>
      </c>
      <c r="L19" s="124">
        <f>$G141</f>
        <v>162.34004590254307</v>
      </c>
      <c r="M19" s="124">
        <f>$G142</f>
        <v>166.19777060237251</v>
      </c>
      <c r="N19" s="124">
        <f>$G143</f>
        <v>170.1197917240917</v>
      </c>
      <c r="O19" s="124">
        <f>$G144</f>
        <v>174.10674519758254</v>
      </c>
      <c r="P19" s="124">
        <f>$G145</f>
        <v>178.15926977475473</v>
      </c>
      <c r="Q19" s="124">
        <f>$G146</f>
        <v>182.27800702954545</v>
      </c>
      <c r="R19" s="124">
        <f>$G147</f>
        <v>186.46360135791915</v>
      </c>
      <c r="S19" s="124">
        <f>$G148</f>
        <v>190.71669997786802</v>
      </c>
      <c r="T19" s="124">
        <f>$G149</f>
        <v>195.03795292941157</v>
      </c>
      <c r="U19" s="124">
        <f>$G150</f>
        <v>199.42801307459698</v>
      </c>
      <c r="V19" s="124">
        <f>$G151</f>
        <v>201.64905063584311</v>
      </c>
      <c r="W19" s="124">
        <f>$G152</f>
        <v>206.14355186101452</v>
      </c>
      <c r="X19" s="124">
        <f>$G153</f>
        <v>210.7085047813157</v>
      </c>
      <c r="Y19" s="124">
        <f>$G154</f>
        <v>215.34457213588985</v>
      </c>
      <c r="Z19" s="134">
        <f>G155</f>
        <v>220.05241948590779</v>
      </c>
    </row>
    <row r="20" spans="1:27" x14ac:dyDescent="0.25">
      <c r="A20">
        <v>0.16</v>
      </c>
      <c r="B20" s="1">
        <v>0</v>
      </c>
      <c r="C20" s="18">
        <f t="shared" si="0"/>
        <v>0.16</v>
      </c>
      <c r="D20" s="50">
        <f t="shared" si="1"/>
        <v>0</v>
      </c>
      <c r="E20" s="48"/>
      <c r="F20" s="60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9</v>
      </c>
      <c r="I20" s="30"/>
      <c r="J20" s="61"/>
      <c r="K20" s="133">
        <f>$G156</f>
        <v>224.83271521456777</v>
      </c>
      <c r="L20" s="124">
        <f>$G157</f>
        <v>229.68613052709566</v>
      </c>
      <c r="M20" s="124">
        <f>$G158</f>
        <v>234.61333945074452</v>
      </c>
      <c r="N20" s="124">
        <f>$G159</f>
        <v>239.61501883479528</v>
      </c>
      <c r="O20" s="124">
        <f>$G160</f>
        <v>244.69184835055609</v>
      </c>
      <c r="P20" s="124">
        <f>$G161</f>
        <v>249.84451049136274</v>
      </c>
      <c r="Q20" s="124">
        <f>$G162</f>
        <v>255.07369057257836</v>
      </c>
      <c r="R20" s="124">
        <f>$G163</f>
        <v>260.38007673159359</v>
      </c>
      <c r="S20" s="124">
        <f>$G164</f>
        <v>265.76435992782694</v>
      </c>
      <c r="T20" s="124">
        <f>$G165</f>
        <v>271.22723394272379</v>
      </c>
      <c r="U20" s="124">
        <f>$G166</f>
        <v>276.76939537975738</v>
      </c>
      <c r="V20" s="124">
        <f>$G167</f>
        <v>282.39154366442858</v>
      </c>
      <c r="W20" s="124">
        <f>$G168</f>
        <v>288.09438104426545</v>
      </c>
      <c r="X20" s="124">
        <f>$G169</f>
        <v>293.87861258882356</v>
      </c>
      <c r="Y20" s="124">
        <f>$G170</f>
        <v>299.74494618968617</v>
      </c>
      <c r="Z20" s="134">
        <f>G171</f>
        <v>305.6940925604639</v>
      </c>
    </row>
    <row r="21" spans="1:27" x14ac:dyDescent="0.25">
      <c r="A21">
        <v>0.18</v>
      </c>
      <c r="B21" s="1">
        <v>0</v>
      </c>
      <c r="C21" s="18">
        <f>ROUND(A21*C$8,3)</f>
        <v>0.18</v>
      </c>
      <c r="D21" s="50">
        <f t="shared" si="1"/>
        <v>0</v>
      </c>
      <c r="E21" s="48"/>
      <c r="F21" s="60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10</v>
      </c>
      <c r="I21" s="30"/>
      <c r="J21" s="61"/>
      <c r="K21" s="133">
        <f>$G172</f>
        <v>311.72676523679496</v>
      </c>
      <c r="L21" s="124">
        <f>$G173</f>
        <v>314.77464769107814</v>
      </c>
      <c r="M21" s="124">
        <f>$G174</f>
        <v>320.93395387824569</v>
      </c>
      <c r="N21" s="124">
        <f>$G175</f>
        <v>327.17858255643199</v>
      </c>
      <c r="O21" s="124">
        <f>$G176</f>
        <v>333.50925713837177</v>
      </c>
      <c r="P21" s="124">
        <f>$G177</f>
        <v>339.92670385882644</v>
      </c>
      <c r="Q21" s="124">
        <f>$G178</f>
        <v>346.43165177458559</v>
      </c>
      <c r="R21" s="124">
        <f>$G179</f>
        <v>353.02483276446583</v>
      </c>
      <c r="S21" s="124">
        <f>$G180</f>
        <v>359.70698152931163</v>
      </c>
      <c r="T21" s="124">
        <f>$G181</f>
        <v>366.47883559199505</v>
      </c>
      <c r="U21" s="124">
        <f>$G182</f>
        <v>373.34113529741501</v>
      </c>
      <c r="V21" s="124">
        <f>$G183</f>
        <v>380.29462381249851</v>
      </c>
      <c r="W21" s="124">
        <f>$G184</f>
        <v>387.34004712619981</v>
      </c>
      <c r="X21" s="124">
        <f>$G185</f>
        <v>394.47815404950057</v>
      </c>
      <c r="Y21" s="124">
        <f>$G186</f>
        <v>401.70969621541019</v>
      </c>
      <c r="Z21" s="134">
        <f>G187</f>
        <v>409.03542807896548</v>
      </c>
    </row>
    <row r="22" spans="1:27" x14ac:dyDescent="0.25">
      <c r="A22">
        <v>0.2</v>
      </c>
      <c r="B22" s="1">
        <v>0</v>
      </c>
      <c r="C22" s="18">
        <f t="shared" ref="C22:C85" si="3">ROUND(A22*C$8,3)</f>
        <v>0.2</v>
      </c>
      <c r="D22" s="50">
        <f>($B$6/$D$6)^2*B22</f>
        <v>0</v>
      </c>
      <c r="E22" s="48"/>
      <c r="F22" s="60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11</v>
      </c>
      <c r="I22" s="30"/>
      <c r="J22" s="61"/>
      <c r="K22" s="133">
        <f>$G188</f>
        <v>416.45610691723061</v>
      </c>
      <c r="L22" s="124">
        <f>$G189</f>
        <v>423.97249282929732</v>
      </c>
      <c r="M22" s="124">
        <f>$G190</f>
        <v>431.58534873628491</v>
      </c>
      <c r="N22" s="124">
        <f>$G191</f>
        <v>439.29544038133997</v>
      </c>
      <c r="O22" s="124">
        <f>$G192</f>
        <v>447.10353632963677</v>
      </c>
      <c r="P22" s="124">
        <f>$G193</f>
        <v>455.01040796837719</v>
      </c>
      <c r="Q22" s="124">
        <f>$G194</f>
        <v>459.00112650181234</v>
      </c>
      <c r="R22" s="124">
        <f>$G195</f>
        <v>467.05761420040631</v>
      </c>
      <c r="S22" s="124">
        <f>$G196</f>
        <v>475.2148184038183</v>
      </c>
      <c r="T22" s="124">
        <f>$G197</f>
        <v>483.4735203763463</v>
      </c>
      <c r="U22" s="124">
        <f>$G198</f>
        <v>491.83450420431586</v>
      </c>
      <c r="V22" s="124">
        <f>$G199</f>
        <v>500.29855679607965</v>
      </c>
      <c r="W22" s="124">
        <f>$G200</f>
        <v>508.86646788201807</v>
      </c>
      <c r="X22" s="124">
        <f>$G201</f>
        <v>517.53903001453932</v>
      </c>
      <c r="Y22" s="124">
        <f>$G202</f>
        <v>526.31703856807849</v>
      </c>
      <c r="Z22" s="134">
        <f>G$203</f>
        <v>535.20129173909868</v>
      </c>
    </row>
    <row r="23" spans="1:27" x14ac:dyDescent="0.25">
      <c r="A23">
        <v>0.21</v>
      </c>
      <c r="B23" s="1">
        <v>0</v>
      </c>
      <c r="C23" s="18">
        <f t="shared" si="3"/>
        <v>0.21</v>
      </c>
      <c r="D23" s="50">
        <f t="shared" ref="D23:D26" si="4">($B$6/$D$6)^2*B23</f>
        <v>0</v>
      </c>
      <c r="E23" s="48"/>
      <c r="F23" s="60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0</v>
      </c>
      <c r="H23" s="30">
        <f t="shared" si="2"/>
        <v>12</v>
      </c>
      <c r="I23" s="30"/>
      <c r="J23" s="61"/>
      <c r="K23" s="133">
        <f>$G204</f>
        <v>544.19259054608995</v>
      </c>
      <c r="L23" s="124">
        <f>$G205</f>
        <v>553.29173882957059</v>
      </c>
      <c r="M23" s="124">
        <f>$G206</f>
        <v>562.49954325208569</v>
      </c>
      <c r="N23" s="124">
        <f>$G207</f>
        <v>571.8168132982081</v>
      </c>
      <c r="O23" s="124">
        <f>$G208</f>
        <v>581.24436127453828</v>
      </c>
      <c r="P23" s="124">
        <f>$G209</f>
        <v>590.78300230970399</v>
      </c>
      <c r="Q23" s="124">
        <f>$G210</f>
        <v>600.43355435436047</v>
      </c>
      <c r="R23" s="124">
        <f>$G211</f>
        <v>610.19683818119086</v>
      </c>
      <c r="S23" s="124">
        <f>$G212</f>
        <v>620.07367738490495</v>
      </c>
      <c r="T23" s="124">
        <f>$G213</f>
        <v>630.06489838224093</v>
      </c>
      <c r="U23" s="124">
        <f>$G214</f>
        <v>640.17133041196394</v>
      </c>
      <c r="V23" s="124">
        <f>$G215</f>
        <v>645.26801047273284</v>
      </c>
      <c r="W23" s="124">
        <f>$G216</f>
        <v>655.5488200469066</v>
      </c>
      <c r="X23" s="124">
        <f>$G217</f>
        <v>665.94692609675099</v>
      </c>
      <c r="Y23" s="124">
        <f>$G218</f>
        <v>676.46316773812714</v>
      </c>
      <c r="Z23" s="134">
        <f>G219</f>
        <v>687.09838690892491</v>
      </c>
    </row>
    <row r="24" spans="1:27" x14ac:dyDescent="0.25">
      <c r="A24">
        <v>0.23</v>
      </c>
      <c r="B24" s="1">
        <v>0</v>
      </c>
      <c r="C24" s="18">
        <f t="shared" si="3"/>
        <v>0.23</v>
      </c>
      <c r="D24" s="50">
        <f t="shared" si="4"/>
        <v>0</v>
      </c>
      <c r="E24" s="48"/>
      <c r="F24" s="60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0</v>
      </c>
      <c r="H24" s="30">
        <f t="shared" si="2"/>
        <v>13</v>
      </c>
      <c r="I24" s="30"/>
      <c r="J24" s="61"/>
      <c r="K24" s="133">
        <f>$G220</f>
        <v>697.85342836905977</v>
      </c>
      <c r="L24" s="124">
        <f>$G221</f>
        <v>708.72913970047682</v>
      </c>
      <c r="M24" s="124">
        <f>$G222</f>
        <v>719.72637130714634</v>
      </c>
      <c r="N24" s="124">
        <f>$G223</f>
        <v>730.84597641506809</v>
      </c>
      <c r="O24" s="124">
        <f>$G224</f>
        <v>742.08881107226807</v>
      </c>
      <c r="P24" s="124">
        <f>$G225</f>
        <v>753.45573414880096</v>
      </c>
      <c r="Q24" s="124">
        <f>$G226</f>
        <v>764.94760733674718</v>
      </c>
      <c r="R24" s="124">
        <f>$G227</f>
        <v>776.56529515021691</v>
      </c>
      <c r="S24" s="124">
        <f>$G228</f>
        <v>788.30966492534526</v>
      </c>
      <c r="T24" s="124">
        <f>$G229</f>
        <v>800.1815868202973</v>
      </c>
      <c r="U24" s="124">
        <f>$G230</f>
        <v>812.18193381526294</v>
      </c>
      <c r="V24" s="124">
        <f>$G231</f>
        <v>824.31158171246295</v>
      </c>
      <c r="W24" s="124">
        <f>$G232</f>
        <v>836.57140913614239</v>
      </c>
      <c r="X24" s="124">
        <f>$G233</f>
        <v>848.96229753257603</v>
      </c>
      <c r="Y24" s="124">
        <f>$G234</f>
        <v>861.48513117006416</v>
      </c>
      <c r="Z24" s="134">
        <f>G235</f>
        <v>874.14079713893693</v>
      </c>
    </row>
    <row r="25" spans="1:27" x14ac:dyDescent="0.25">
      <c r="A25">
        <v>0.25</v>
      </c>
      <c r="B25" s="1">
        <v>0</v>
      </c>
      <c r="C25" s="18">
        <f t="shared" si="3"/>
        <v>0.25</v>
      </c>
      <c r="D25" s="50">
        <f t="shared" si="4"/>
        <v>0</v>
      </c>
      <c r="E25" s="48"/>
      <c r="F25" s="60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0</v>
      </c>
      <c r="H25" s="30">
        <f t="shared" si="2"/>
        <v>14</v>
      </c>
      <c r="I25" s="30"/>
      <c r="J25" s="61"/>
      <c r="K25" s="133">
        <f>$G236</f>
        <v>886.93018535154943</v>
      </c>
      <c r="L25" s="124">
        <f>$G237</f>
        <v>893.37530416851769</v>
      </c>
      <c r="M25" s="124">
        <f>$G238</f>
        <v>906.36695050559456</v>
      </c>
      <c r="N25" s="124">
        <f>$G239</f>
        <v>919.49455621367235</v>
      </c>
      <c r="O25" s="124">
        <f>$G240</f>
        <v>932.75902108220487</v>
      </c>
      <c r="P25" s="124">
        <f>$G241</f>
        <v>946.16124772267085</v>
      </c>
      <c r="Q25" s="124">
        <f>$G242</f>
        <v>959.70214156857935</v>
      </c>
      <c r="R25" s="124">
        <f>$G243</f>
        <v>973.3826108754638</v>
      </c>
      <c r="S25" s="124">
        <f>$G244</f>
        <v>987.20356672088826</v>
      </c>
      <c r="T25" s="124">
        <f>$G245</f>
        <v>1001.1659230044415</v>
      </c>
      <c r="U25" s="124">
        <f>$G246</f>
        <v>1015.2705964477425</v>
      </c>
      <c r="V25" s="124">
        <f>$G247</f>
        <v>1029.5185065944343</v>
      </c>
      <c r="W25" s="124">
        <f>$G248</f>
        <v>1043.9105758101914</v>
      </c>
      <c r="X25" s="124">
        <f>$G249</f>
        <v>1058.4477292827123</v>
      </c>
      <c r="Y25" s="124">
        <f>$G250</f>
        <v>1073.1308950217258</v>
      </c>
      <c r="Z25" s="134">
        <f>G251</f>
        <v>1087.9610038589856</v>
      </c>
    </row>
    <row r="26" spans="1:27" ht="15.75" thickBot="1" x14ac:dyDescent="0.3">
      <c r="A26">
        <v>0.27</v>
      </c>
      <c r="B26" s="1">
        <v>0</v>
      </c>
      <c r="C26" s="18">
        <f t="shared" si="3"/>
        <v>0.27</v>
      </c>
      <c r="D26" s="50">
        <f t="shared" si="4"/>
        <v>0</v>
      </c>
      <c r="E26" s="48"/>
      <c r="F26" s="60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0</v>
      </c>
      <c r="H26" s="30">
        <f t="shared" si="2"/>
        <v>15</v>
      </c>
      <c r="I26" s="30"/>
      <c r="J26" s="61"/>
      <c r="K26" s="135">
        <f>$G252</f>
        <v>1102.9389894482752</v>
      </c>
      <c r="L26" s="136">
        <f>$G253</f>
        <v>1118.0657882654039</v>
      </c>
      <c r="M26" s="136">
        <f>$G254</f>
        <v>1133.3423396082101</v>
      </c>
      <c r="N26" s="136">
        <f>$G255</f>
        <v>1148.7695855965569</v>
      </c>
      <c r="O26" s="136">
        <f>$G256</f>
        <v>1164.3484711723381</v>
      </c>
      <c r="P26" s="136">
        <f>$G257</f>
        <v>1180.0799440994742</v>
      </c>
      <c r="Q26" s="136">
        <f>$G258</f>
        <v>1188.0031977676731</v>
      </c>
      <c r="R26" s="136">
        <f>$G259</f>
        <v>1203.9653349523753</v>
      </c>
      <c r="S26" s="136">
        <f>$G260</f>
        <v>1220.0824412446013</v>
      </c>
      <c r="T26" s="136">
        <f>$G261</f>
        <v>1236.3554742853685</v>
      </c>
      <c r="U26" s="136">
        <f>$G262</f>
        <v>1252.785394537719</v>
      </c>
      <c r="V26" s="136">
        <f>$G263</f>
        <v>1269.3731652867252</v>
      </c>
      <c r="W26" s="136">
        <f>$G264</f>
        <v>1286.1197526394847</v>
      </c>
      <c r="X26" s="136">
        <f>$G265</f>
        <v>1303.0261255251251</v>
      </c>
      <c r="Y26" s="136">
        <f>$G266</f>
        <v>1320.093255694798</v>
      </c>
      <c r="Z26" s="137">
        <f>$G267</f>
        <v>1337.3221177216867</v>
      </c>
    </row>
    <row r="27" spans="1:27" x14ac:dyDescent="0.25">
      <c r="A27">
        <v>0.28999999999999998</v>
      </c>
      <c r="B27" s="1">
        <v>3.1768838174930005</v>
      </c>
      <c r="C27" s="18">
        <f t="shared" si="3"/>
        <v>0.28999999999999998</v>
      </c>
      <c r="D27" s="50">
        <f>($B$6/$D$6)^2*B27</f>
        <v>3.7337300889224956</v>
      </c>
      <c r="E27" s="48"/>
      <c r="F27" s="60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3.7337300889224956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25">
      <c r="A28">
        <v>0.31</v>
      </c>
      <c r="B28" s="1">
        <v>3.1832813954130001</v>
      </c>
      <c r="C28" s="18">
        <f t="shared" si="3"/>
        <v>0.31</v>
      </c>
      <c r="D28" s="50">
        <f t="shared" ref="D28:D91" si="5">($B$6/$D$6)^2*B28</f>
        <v>3.7412490384807384</v>
      </c>
      <c r="E28" s="48"/>
      <c r="F28" s="60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3.7412490384807384</v>
      </c>
      <c r="H28" s="30">
        <f t="shared" si="2"/>
        <v>17</v>
      </c>
      <c r="I28" s="3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51"/>
    </row>
    <row r="29" spans="1:27" x14ac:dyDescent="0.25">
      <c r="A29">
        <v>0.33</v>
      </c>
      <c r="B29" s="1">
        <v>3.1991147142130001</v>
      </c>
      <c r="C29" s="18">
        <f t="shared" si="3"/>
        <v>0.33</v>
      </c>
      <c r="D29" s="50">
        <f t="shared" si="5"/>
        <v>3.7598576317461081</v>
      </c>
      <c r="E29" s="48"/>
      <c r="F29" s="60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3.7598576317461081</v>
      </c>
      <c r="H29" s="30">
        <f t="shared" si="2"/>
        <v>18</v>
      </c>
      <c r="I29" s="3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51"/>
    </row>
    <row r="30" spans="1:27" x14ac:dyDescent="0.25">
      <c r="A30">
        <v>0.35</v>
      </c>
      <c r="B30" s="1">
        <v>3.224657133125</v>
      </c>
      <c r="C30" s="18">
        <f t="shared" si="3"/>
        <v>0.35</v>
      </c>
      <c r="D30" s="50">
        <f t="shared" si="5"/>
        <v>3.7898771425354125</v>
      </c>
      <c r="E30" s="48"/>
      <c r="F30" s="60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3.7898771425354125</v>
      </c>
      <c r="H30" s="30">
        <f t="shared" si="2"/>
        <v>19</v>
      </c>
      <c r="I30" s="3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51"/>
    </row>
    <row r="31" spans="1:27" x14ac:dyDescent="0.25">
      <c r="A31">
        <v>0.37</v>
      </c>
      <c r="B31" s="1">
        <v>3.260184412533</v>
      </c>
      <c r="C31" s="18">
        <f t="shared" si="3"/>
        <v>0.37</v>
      </c>
      <c r="D31" s="50">
        <f t="shared" si="5"/>
        <v>3.8316316666929513</v>
      </c>
      <c r="E31" s="48"/>
      <c r="F31" s="60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3.8316316666929513</v>
      </c>
      <c r="H31" s="30">
        <f t="shared" si="2"/>
        <v>20</v>
      </c>
      <c r="I31" s="3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51"/>
    </row>
    <row r="32" spans="1:27" x14ac:dyDescent="0.25">
      <c r="A32">
        <v>0.39</v>
      </c>
      <c r="B32" s="1">
        <v>3.3059747139730002</v>
      </c>
      <c r="C32" s="18">
        <f t="shared" si="3"/>
        <v>0.39</v>
      </c>
      <c r="D32" s="50">
        <f t="shared" si="5"/>
        <v>3.885448122090517</v>
      </c>
      <c r="E32" s="48"/>
      <c r="F32" s="60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3.885448122090517</v>
      </c>
      <c r="H32" s="30">
        <f t="shared" si="2"/>
        <v>21</v>
      </c>
      <c r="I32" s="3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1"/>
    </row>
    <row r="33" spans="1:27" x14ac:dyDescent="0.25">
      <c r="A33">
        <v>0.41</v>
      </c>
      <c r="B33" s="1">
        <v>3.3623086001330003</v>
      </c>
      <c r="C33" s="18">
        <f t="shared" si="3"/>
        <v>0.41</v>
      </c>
      <c r="D33" s="50">
        <f t="shared" si="5"/>
        <v>3.9516562486273918</v>
      </c>
      <c r="E33" s="48"/>
      <c r="F33" s="60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3.9516562486273918</v>
      </c>
      <c r="H33" s="30">
        <f t="shared" si="2"/>
        <v>22</v>
      </c>
      <c r="I33" s="3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1"/>
    </row>
    <row r="34" spans="1:27" x14ac:dyDescent="0.25">
      <c r="A34">
        <v>0.43</v>
      </c>
      <c r="B34" s="1">
        <v>3.4294690348530001</v>
      </c>
      <c r="C34" s="18">
        <f t="shared" si="3"/>
        <v>0.43</v>
      </c>
      <c r="D34" s="50">
        <f t="shared" si="5"/>
        <v>4.0305886082303504</v>
      </c>
      <c r="E34" s="48"/>
      <c r="F34" s="60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4.0305886082303504</v>
      </c>
      <c r="H34" s="30">
        <f t="shared" si="2"/>
        <v>23</v>
      </c>
      <c r="I34" s="3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1"/>
    </row>
    <row r="35" spans="1:27" x14ac:dyDescent="0.25">
      <c r="A35">
        <v>0.45</v>
      </c>
      <c r="B35" s="1">
        <v>3.5077413831250004</v>
      </c>
      <c r="C35" s="18">
        <f t="shared" si="3"/>
        <v>0.45</v>
      </c>
      <c r="D35" s="50">
        <f t="shared" si="5"/>
        <v>4.1225805848536607</v>
      </c>
      <c r="E35" s="48"/>
      <c r="F35" s="60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4.1225805848536607</v>
      </c>
      <c r="H35" s="30">
        <f t="shared" si="2"/>
        <v>24</v>
      </c>
      <c r="I35" s="3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1"/>
    </row>
    <row r="36" spans="1:27" x14ac:dyDescent="0.25">
      <c r="A36">
        <v>0.47</v>
      </c>
      <c r="B36" s="1">
        <v>3.5974134110930001</v>
      </c>
      <c r="C36" s="18">
        <f t="shared" si="3"/>
        <v>0.47</v>
      </c>
      <c r="D36" s="50">
        <f t="shared" si="5"/>
        <v>4.2279703844790788</v>
      </c>
      <c r="E36" s="48"/>
      <c r="F36" s="60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4.2279703844790788</v>
      </c>
      <c r="H36" s="30">
        <f t="shared" si="2"/>
        <v>25</v>
      </c>
      <c r="I36" s="3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51"/>
    </row>
    <row r="37" spans="1:27" x14ac:dyDescent="0.25">
      <c r="A37">
        <v>0.49</v>
      </c>
      <c r="B37" s="1">
        <v>3.6987752860529994</v>
      </c>
      <c r="C37" s="18">
        <f t="shared" si="3"/>
        <v>0.49</v>
      </c>
      <c r="D37" s="50">
        <f t="shared" si="5"/>
        <v>4.3470990351158543</v>
      </c>
      <c r="E37" s="48"/>
      <c r="F37" s="60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4.3470990351158543</v>
      </c>
      <c r="H37" s="30">
        <f t="shared" si="2"/>
        <v>26</v>
      </c>
      <c r="I37" s="3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1"/>
    </row>
    <row r="38" spans="1:27" x14ac:dyDescent="0.25">
      <c r="A38">
        <v>0.51</v>
      </c>
      <c r="B38" s="1">
        <v>3.812119576453</v>
      </c>
      <c r="C38" s="18">
        <f t="shared" si="3"/>
        <v>0.51</v>
      </c>
      <c r="D38" s="50">
        <f t="shared" si="5"/>
        <v>4.4803103868007303</v>
      </c>
      <c r="E38" s="48"/>
      <c r="F38" s="60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4.4803103868007303</v>
      </c>
      <c r="H38" s="30">
        <f t="shared" si="2"/>
        <v>27</v>
      </c>
      <c r="I38" s="3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1"/>
    </row>
    <row r="39" spans="1:27" x14ac:dyDescent="0.25">
      <c r="A39">
        <v>0.53</v>
      </c>
      <c r="B39" s="1">
        <v>3.9377412518930006</v>
      </c>
      <c r="C39" s="18">
        <f t="shared" si="3"/>
        <v>0.53</v>
      </c>
      <c r="D39" s="50">
        <f t="shared" si="5"/>
        <v>4.6279511115979375</v>
      </c>
      <c r="E39" s="48"/>
      <c r="F39" s="60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4.6279511115979375</v>
      </c>
      <c r="H39" s="30">
        <f t="shared" si="2"/>
        <v>28</v>
      </c>
      <c r="I39" s="3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1"/>
    </row>
    <row r="40" spans="1:27" x14ac:dyDescent="0.25">
      <c r="A40">
        <v>0.55000000000000004</v>
      </c>
      <c r="B40" s="1">
        <v>4.0759376831249998</v>
      </c>
      <c r="C40" s="18">
        <f t="shared" si="3"/>
        <v>0.55000000000000004</v>
      </c>
      <c r="D40" s="50">
        <f t="shared" si="5"/>
        <v>4.7903707035991996</v>
      </c>
      <c r="E40" s="48"/>
      <c r="F40" s="60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4.7903707035991996</v>
      </c>
      <c r="H40" s="30">
        <f t="shared" si="2"/>
        <v>29</v>
      </c>
      <c r="I40" s="3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1"/>
    </row>
    <row r="41" spans="1:27" x14ac:dyDescent="0.25">
      <c r="A41">
        <v>0.56999999999999995</v>
      </c>
      <c r="B41" s="1">
        <v>4.2270086420530006</v>
      </c>
      <c r="C41" s="18">
        <f t="shared" si="3"/>
        <v>0.56999999999999995</v>
      </c>
      <c r="D41" s="50">
        <f t="shared" si="5"/>
        <v>4.9679214789237349</v>
      </c>
      <c r="E41" s="48"/>
      <c r="F41" s="60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4.9679214789237349</v>
      </c>
      <c r="H41" s="30">
        <f t="shared" si="2"/>
        <v>30</v>
      </c>
      <c r="I41" s="3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1"/>
    </row>
    <row r="42" spans="1:27" x14ac:dyDescent="0.25">
      <c r="A42">
        <v>0.59</v>
      </c>
      <c r="B42" s="1">
        <v>4.3912563017329997</v>
      </c>
      <c r="C42" s="18">
        <f t="shared" si="3"/>
        <v>0.59</v>
      </c>
      <c r="D42" s="50">
        <f t="shared" si="5"/>
        <v>5.1609585757182463</v>
      </c>
      <c r="E42" s="48"/>
      <c r="F42" s="60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5.1609585757182463</v>
      </c>
      <c r="H42" s="30">
        <f t="shared" si="2"/>
        <v>31</v>
      </c>
      <c r="I42" s="3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1"/>
    </row>
    <row r="43" spans="1:27" x14ac:dyDescent="0.25">
      <c r="A43">
        <v>0.61</v>
      </c>
      <c r="B43" s="1">
        <v>4.5689852363729999</v>
      </c>
      <c r="C43" s="18">
        <f t="shared" si="3"/>
        <v>0.61</v>
      </c>
      <c r="D43" s="50">
        <f t="shared" si="5"/>
        <v>5.3698399541569373</v>
      </c>
      <c r="E43" s="48"/>
      <c r="F43" s="60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5.3698399541569373</v>
      </c>
      <c r="H43" s="30">
        <f t="shared" si="2"/>
        <v>32</v>
      </c>
      <c r="I43" s="3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51"/>
    </row>
    <row r="44" spans="1:27" x14ac:dyDescent="0.25">
      <c r="A44">
        <v>0.63</v>
      </c>
      <c r="B44" s="1">
        <v>4.7605024213329994</v>
      </c>
      <c r="C44" s="18">
        <f t="shared" si="3"/>
        <v>0.63</v>
      </c>
      <c r="D44" s="50">
        <f t="shared" si="5"/>
        <v>5.5949263964414957</v>
      </c>
      <c r="E44" s="48"/>
      <c r="F44" s="60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5.5949263964414957</v>
      </c>
      <c r="H44" s="30">
        <f t="shared" si="2"/>
        <v>33</v>
      </c>
      <c r="I44" s="3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1"/>
    </row>
    <row r="45" spans="1:27" x14ac:dyDescent="0.25">
      <c r="A45">
        <v>0.64</v>
      </c>
      <c r="B45" s="1">
        <v>4.8615281940480006</v>
      </c>
      <c r="C45" s="18">
        <f t="shared" si="3"/>
        <v>0.64</v>
      </c>
      <c r="D45" s="50">
        <f t="shared" si="5"/>
        <v>5.7136600326121467</v>
      </c>
      <c r="E45" s="48"/>
      <c r="F45" s="60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5.7136600326121467</v>
      </c>
      <c r="H45" s="30">
        <f t="shared" si="2"/>
        <v>34</v>
      </c>
      <c r="I45" s="3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1"/>
    </row>
    <row r="46" spans="1:27" x14ac:dyDescent="0.25">
      <c r="A46">
        <v>0.66</v>
      </c>
      <c r="B46" s="1">
        <v>5.0743085858080006</v>
      </c>
      <c r="C46" s="18">
        <f t="shared" si="3"/>
        <v>0.66</v>
      </c>
      <c r="D46" s="50">
        <f t="shared" si="5"/>
        <v>5.9637367104788153</v>
      </c>
      <c r="E46" s="48"/>
      <c r="F46" s="60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5.9637367104788153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25">
      <c r="A47">
        <v>0.68</v>
      </c>
      <c r="B47" s="1">
        <v>5.3016551713280009</v>
      </c>
      <c r="C47" s="18">
        <f t="shared" si="3"/>
        <v>0.68</v>
      </c>
      <c r="D47" s="50">
        <f t="shared" si="5"/>
        <v>6.2309327540658535</v>
      </c>
      <c r="E47" s="48"/>
      <c r="F47" s="60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6.2309327540658535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25">
      <c r="A48">
        <v>0.7</v>
      </c>
      <c r="B48" s="1">
        <v>5.5438833299999999</v>
      </c>
      <c r="C48" s="18">
        <f t="shared" si="3"/>
        <v>0.7</v>
      </c>
      <c r="D48" s="50">
        <f t="shared" si="5"/>
        <v>6.5156188226711711</v>
      </c>
      <c r="E48" s="48"/>
      <c r="F48" s="60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6.5156188226711711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>
        <v>0.72</v>
      </c>
      <c r="B49" s="1">
        <v>5.8013108423679993</v>
      </c>
      <c r="C49" s="18">
        <f t="shared" si="3"/>
        <v>0.72</v>
      </c>
      <c r="D49" s="50">
        <f t="shared" si="5"/>
        <v>6.8181683976201723</v>
      </c>
      <c r="E49" s="48"/>
      <c r="F49" s="60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6.8181683976201723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>
        <v>0.74</v>
      </c>
      <c r="B50" s="1">
        <v>6.0742578901279991</v>
      </c>
      <c r="C50" s="18">
        <f t="shared" si="3"/>
        <v>0.74</v>
      </c>
      <c r="D50" s="50">
        <f t="shared" si="5"/>
        <v>7.1389577822657513</v>
      </c>
      <c r="E50" s="48"/>
      <c r="F50" s="60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7.1389577822657513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>
        <v>0.76</v>
      </c>
      <c r="B51" s="1">
        <v>6.3630470561279999</v>
      </c>
      <c r="C51" s="18">
        <f t="shared" si="3"/>
        <v>0.76</v>
      </c>
      <c r="D51" s="50">
        <f t="shared" si="5"/>
        <v>7.4783661019882937</v>
      </c>
      <c r="E51" s="48"/>
      <c r="F51" s="60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7.4783661019882937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>
        <v>0.78</v>
      </c>
      <c r="B52" s="1">
        <v>6.6680033243680006</v>
      </c>
      <c r="C52" s="18">
        <f t="shared" si="3"/>
        <v>0.78</v>
      </c>
      <c r="D52" s="50">
        <f t="shared" si="5"/>
        <v>7.836775304195676</v>
      </c>
      <c r="E52" s="48"/>
      <c r="F52" s="60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7.836775304195676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>
        <v>0.8</v>
      </c>
      <c r="B53" s="1">
        <v>6.9894540800000016</v>
      </c>
      <c r="C53" s="18">
        <f t="shared" si="3"/>
        <v>0.8</v>
      </c>
      <c r="D53" s="50">
        <f t="shared" si="5"/>
        <v>8.2145701583232675</v>
      </c>
      <c r="E53" s="48"/>
      <c r="F53" s="60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8.2145701583232675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>
        <v>0.82</v>
      </c>
      <c r="B54" s="1">
        <v>7.3277291093279988</v>
      </c>
      <c r="C54" s="18">
        <f t="shared" si="3"/>
        <v>0.82</v>
      </c>
      <c r="D54" s="50">
        <f t="shared" si="5"/>
        <v>8.6121382558339246</v>
      </c>
      <c r="E54" s="48"/>
      <c r="F54" s="60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8.6121382558339246</v>
      </c>
      <c r="H54" s="30">
        <f t="shared" si="2"/>
        <v>43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>
        <v>0.84</v>
      </c>
      <c r="B55" s="1">
        <v>7.6831605998079979</v>
      </c>
      <c r="C55" s="18">
        <f t="shared" si="3"/>
        <v>0.84</v>
      </c>
      <c r="D55" s="50">
        <f t="shared" si="5"/>
        <v>9.0298700102180032</v>
      </c>
      <c r="E55" s="48"/>
      <c r="F55" s="60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9.0298700102180032</v>
      </c>
      <c r="H55" s="30">
        <f t="shared" si="2"/>
        <v>44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>
        <v>0.86</v>
      </c>
      <c r="B56" s="1">
        <v>8.0560831400479991</v>
      </c>
      <c r="C56" s="18">
        <f t="shared" si="3"/>
        <v>0.86</v>
      </c>
      <c r="D56" s="50">
        <f t="shared" si="5"/>
        <v>9.4681586569933494</v>
      </c>
      <c r="E56" s="48"/>
      <c r="F56" s="60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9.4681586569933494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>
        <v>0.88</v>
      </c>
      <c r="B57" s="1">
        <v>8.4468337198079979</v>
      </c>
      <c r="C57" s="18">
        <f t="shared" si="3"/>
        <v>0.88</v>
      </c>
      <c r="D57" s="50">
        <f t="shared" si="5"/>
        <v>9.9274002537052919</v>
      </c>
      <c r="E57" s="48"/>
      <c r="F57" s="60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9.9274002537052919</v>
      </c>
      <c r="H57" s="30">
        <f t="shared" si="2"/>
        <v>46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>
        <v>0.9</v>
      </c>
      <c r="B58" s="1">
        <v>8.8557517300000015</v>
      </c>
      <c r="C58" s="18">
        <f t="shared" si="3"/>
        <v>0.9</v>
      </c>
      <c r="D58" s="50">
        <f t="shared" si="5"/>
        <v>10.407993679926665</v>
      </c>
      <c r="E58" s="48"/>
      <c r="F58" s="60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10.407993679926665</v>
      </c>
      <c r="H58" s="30">
        <f t="shared" si="2"/>
        <v>47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>
        <v>0.92</v>
      </c>
      <c r="B59" s="1">
        <v>9.2831789626879999</v>
      </c>
      <c r="C59" s="18">
        <f t="shared" si="3"/>
        <v>0.92</v>
      </c>
      <c r="D59" s="50">
        <f t="shared" si="5"/>
        <v>10.910340637257777</v>
      </c>
      <c r="E59" s="48"/>
      <c r="F59" s="60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10.910340637257777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>
        <v>0.94</v>
      </c>
      <c r="B60" s="1">
        <v>9.7294596110879983</v>
      </c>
      <c r="C60" s="18">
        <f t="shared" si="3"/>
        <v>0.94</v>
      </c>
      <c r="D60" s="50">
        <f t="shared" si="5"/>
        <v>11.434845649326443</v>
      </c>
      <c r="E60" s="48"/>
      <c r="F60" s="60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11.434845649326443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>
        <v>0.96</v>
      </c>
      <c r="B61" s="1">
        <v>10.194940269568001</v>
      </c>
      <c r="C61" s="18">
        <f t="shared" si="3"/>
        <v>0.96</v>
      </c>
      <c r="D61" s="50">
        <f t="shared" si="5"/>
        <v>11.981916061787969</v>
      </c>
      <c r="E61" s="48"/>
      <c r="F61" s="60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11.981916061787969</v>
      </c>
      <c r="H61" s="30">
        <f t="shared" si="2"/>
        <v>50</v>
      </c>
      <c r="I61" s="30"/>
      <c r="J61" s="30"/>
      <c r="K61" s="30"/>
      <c r="L61" s="10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>
        <v>0.98</v>
      </c>
      <c r="B62" s="1">
        <v>10.679969933647996</v>
      </c>
      <c r="C62" s="18">
        <f t="shared" si="3"/>
        <v>0.98</v>
      </c>
      <c r="D62" s="50">
        <f t="shared" si="5"/>
        <v>12.551962042325133</v>
      </c>
      <c r="E62" s="48"/>
      <c r="F62" s="60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12.551962042325133</v>
      </c>
      <c r="H62" s="30">
        <f t="shared" si="2"/>
        <v>51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>
        <v>1</v>
      </c>
      <c r="B63" s="1">
        <v>11.184899999999999</v>
      </c>
      <c r="C63" s="18">
        <f t="shared" si="3"/>
        <v>1</v>
      </c>
      <c r="D63" s="50">
        <f t="shared" si="5"/>
        <v>13.145396580648239</v>
      </c>
      <c r="E63" s="48"/>
      <c r="F63" s="60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13.145396580648239</v>
      </c>
      <c r="H63" s="30">
        <f t="shared" si="2"/>
        <v>52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>
        <v>1.02</v>
      </c>
      <c r="B64" s="1">
        <v>11.710084266448</v>
      </c>
      <c r="C64" s="18">
        <f t="shared" si="3"/>
        <v>1.02</v>
      </c>
      <c r="D64" s="50">
        <f t="shared" si="5"/>
        <v>13.762635488495052</v>
      </c>
      <c r="E64" s="48"/>
      <c r="F64" s="60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13.762635488495052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>
        <v>1.04</v>
      </c>
      <c r="B65" s="1">
        <v>12.255878931967999</v>
      </c>
      <c r="C65" s="18">
        <f t="shared" si="3"/>
        <v>1.04</v>
      </c>
      <c r="D65" s="50">
        <f t="shared" si="5"/>
        <v>14.404097399630837</v>
      </c>
      <c r="E65" s="48"/>
      <c r="F65" s="60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14.404097399630837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>
        <v>1.05</v>
      </c>
      <c r="B66" s="1">
        <v>12.536617133124999</v>
      </c>
      <c r="C66" s="18">
        <f t="shared" si="3"/>
        <v>1.05</v>
      </c>
      <c r="D66" s="50">
        <f t="shared" si="5"/>
        <v>14.734043576131883</v>
      </c>
      <c r="E66" s="48"/>
      <c r="F66" s="60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14.734043576131883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>
        <v>1.07</v>
      </c>
      <c r="B67" s="1">
        <v>13.114000522852997</v>
      </c>
      <c r="C67" s="18">
        <f t="shared" si="3"/>
        <v>1.07</v>
      </c>
      <c r="D67" s="50">
        <f t="shared" si="5"/>
        <v>15.412631103696146</v>
      </c>
      <c r="E67" s="48"/>
      <c r="F67" s="60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15.412631103696146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>
        <v>1.0900000000000001</v>
      </c>
      <c r="B68" s="1">
        <v>13.712895314133</v>
      </c>
      <c r="C68" s="18">
        <f t="shared" si="3"/>
        <v>1.0900000000000001</v>
      </c>
      <c r="D68" s="50">
        <f t="shared" si="5"/>
        <v>16.116500565332835</v>
      </c>
      <c r="E68" s="48"/>
      <c r="F68" s="60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16.116500565332835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>
        <v>1.1100000000000001</v>
      </c>
      <c r="B69" s="1">
        <v>14.333666109972999</v>
      </c>
      <c r="C69" s="18">
        <f t="shared" si="3"/>
        <v>1.1100000000000001</v>
      </c>
      <c r="D69" s="50">
        <f t="shared" si="5"/>
        <v>16.846080471903427</v>
      </c>
      <c r="E69" s="48"/>
      <c r="F69" s="60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16.846080471903427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>
        <v>1.1299999999999999</v>
      </c>
      <c r="B70" s="1">
        <v>14.976679914532994</v>
      </c>
      <c r="C70" s="18">
        <f t="shared" si="3"/>
        <v>1.1299999999999999</v>
      </c>
      <c r="D70" s="50">
        <f t="shared" si="5"/>
        <v>17.601802156296902</v>
      </c>
      <c r="E70" s="48"/>
      <c r="F70" s="60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17.601802156296902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>
        <v>1.1499999999999999</v>
      </c>
      <c r="B71" s="1">
        <v>15.642306133124993</v>
      </c>
      <c r="C71" s="18">
        <f t="shared" si="3"/>
        <v>1.1499999999999999</v>
      </c>
      <c r="D71" s="50">
        <f t="shared" si="5"/>
        <v>18.384099773429739</v>
      </c>
      <c r="E71" s="48"/>
      <c r="F71" s="60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18.384099773429739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>
        <v>1.17</v>
      </c>
      <c r="B72" s="1">
        <v>16.330916572212999</v>
      </c>
      <c r="C72" s="18">
        <f t="shared" si="3"/>
        <v>1.17</v>
      </c>
      <c r="D72" s="50">
        <f t="shared" si="5"/>
        <v>19.193410300245908</v>
      </c>
      <c r="E72" s="48"/>
      <c r="F72" s="60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19.193410300245908</v>
      </c>
      <c r="H72" s="30">
        <f t="shared" si="2"/>
        <v>61</v>
      </c>
      <c r="I72" s="30"/>
      <c r="J72" s="30"/>
      <c r="K72" s="30"/>
      <c r="L72" s="30"/>
      <c r="M72" s="30"/>
      <c r="N72" s="12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>
        <v>1.19</v>
      </c>
      <c r="B73" s="1">
        <v>17.042885439412998</v>
      </c>
      <c r="C73" s="18">
        <f t="shared" si="3"/>
        <v>1.19</v>
      </c>
      <c r="D73" s="50">
        <f t="shared" si="5"/>
        <v>20.030173535716845</v>
      </c>
      <c r="E73" s="48"/>
      <c r="F73" s="60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20.030173535716845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>
        <v>1.21</v>
      </c>
      <c r="B74" s="1">
        <v>17.778589343492996</v>
      </c>
      <c r="C74" s="18">
        <f t="shared" si="3"/>
        <v>1.21</v>
      </c>
      <c r="D74" s="50">
        <f t="shared" si="5"/>
        <v>20.894832100841498</v>
      </c>
      <c r="E74" s="48"/>
      <c r="F74" s="60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20.894832100841498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>
        <v>1.23</v>
      </c>
      <c r="B75" s="1">
        <v>18.538407294372998</v>
      </c>
      <c r="C75" s="18">
        <f t="shared" si="3"/>
        <v>1.23</v>
      </c>
      <c r="D75" s="50">
        <f t="shared" si="5"/>
        <v>21.787831438646318</v>
      </c>
      <c r="E75" s="48"/>
      <c r="F75" s="60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21.787831438646318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>
        <v>1.25</v>
      </c>
      <c r="B76" s="1">
        <v>19.322720703124997</v>
      </c>
      <c r="C76" s="18">
        <f t="shared" si="3"/>
        <v>1.25</v>
      </c>
      <c r="D76" s="50">
        <f t="shared" si="5"/>
        <v>22.709619814185224</v>
      </c>
      <c r="E76" s="48"/>
      <c r="F76" s="60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22.709619814185224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>
        <v>1.27</v>
      </c>
      <c r="B77" s="1">
        <v>20.131913381972993</v>
      </c>
      <c r="C77" s="18">
        <f t="shared" si="3"/>
        <v>1.27</v>
      </c>
      <c r="D77" s="50">
        <f t="shared" si="5"/>
        <v>23.660648314539632</v>
      </c>
      <c r="E77" s="48"/>
      <c r="F77" s="60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23.660648314539632</v>
      </c>
      <c r="H77" s="30">
        <f t="shared" ref="H77:H140" si="6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>
        <v>1.29</v>
      </c>
      <c r="B78" s="1">
        <v>20.966371544293001</v>
      </c>
      <c r="C78" s="18">
        <f t="shared" si="3"/>
        <v>1.29</v>
      </c>
      <c r="D78" s="50">
        <f t="shared" si="5"/>
        <v>24.641370848818479</v>
      </c>
      <c r="E78" s="48"/>
      <c r="F78" s="60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24.641370848818479</v>
      </c>
      <c r="H78" s="30">
        <f t="shared" si="6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>
        <v>1.31</v>
      </c>
      <c r="B79" s="1">
        <v>21.826483804613002</v>
      </c>
      <c r="C79" s="18">
        <f t="shared" si="3"/>
        <v>1.31</v>
      </c>
      <c r="D79" s="50">
        <f t="shared" si="5"/>
        <v>25.65224414815814</v>
      </c>
      <c r="E79" s="48"/>
      <c r="F79" s="60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25.65224414815814</v>
      </c>
      <c r="H79" s="30">
        <f t="shared" si="6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>
        <v>1.33</v>
      </c>
      <c r="B80" s="1">
        <v>22.712641178613001</v>
      </c>
      <c r="C80" s="18">
        <f t="shared" si="3"/>
        <v>1.33</v>
      </c>
      <c r="D80" s="50">
        <f t="shared" si="5"/>
        <v>26.693727765722517</v>
      </c>
      <c r="E80" s="48"/>
      <c r="F80" s="60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26.693727765722517</v>
      </c>
      <c r="H80" s="30">
        <f t="shared" si="6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>
        <v>1.35</v>
      </c>
      <c r="B81" s="1">
        <v>23.625237083125</v>
      </c>
      <c r="C81" s="18">
        <f t="shared" si="3"/>
        <v>1.35</v>
      </c>
      <c r="D81" s="50">
        <f t="shared" si="5"/>
        <v>27.766284076703002</v>
      </c>
      <c r="E81" s="48"/>
      <c r="F81" s="60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27.766284076703002</v>
      </c>
      <c r="H81" s="30">
        <f t="shared" si="6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>
        <v>1.37</v>
      </c>
      <c r="B82" s="1">
        <v>24.564667336133006</v>
      </c>
      <c r="C82" s="18">
        <f t="shared" si="3"/>
        <v>1.37</v>
      </c>
      <c r="D82" s="50">
        <f t="shared" si="5"/>
        <v>28.870378278318476</v>
      </c>
      <c r="E82" s="48"/>
      <c r="F82" s="60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28.870378278318476</v>
      </c>
      <c r="H82" s="30">
        <f t="shared" si="6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>
        <v>1.39</v>
      </c>
      <c r="B83" s="1">
        <v>25.531330156772992</v>
      </c>
      <c r="C83" s="18">
        <f t="shared" si="3"/>
        <v>1.39</v>
      </c>
      <c r="D83" s="50">
        <f t="shared" si="5"/>
        <v>30.006478389815285</v>
      </c>
      <c r="E83" s="48"/>
      <c r="F83" s="60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30.006478389815285</v>
      </c>
      <c r="H83" s="30">
        <f t="shared" si="6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>
        <v>1.41</v>
      </c>
      <c r="B84" s="1">
        <v>26.525626165332994</v>
      </c>
      <c r="C84" s="18">
        <f t="shared" si="3"/>
        <v>1.41</v>
      </c>
      <c r="D84" s="50">
        <f t="shared" si="5"/>
        <v>31.175055252467331</v>
      </c>
      <c r="E84" s="48"/>
      <c r="F84" s="60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31.175055252467331</v>
      </c>
      <c r="H84" s="30">
        <f t="shared" si="6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>
        <v>1.43</v>
      </c>
      <c r="B85" s="1">
        <v>27.547958383252993</v>
      </c>
      <c r="C85" s="18">
        <f t="shared" si="3"/>
        <v>1.43</v>
      </c>
      <c r="D85" s="50">
        <f t="shared" si="5"/>
        <v>32.376582529575941</v>
      </c>
      <c r="E85" s="48"/>
      <c r="F85" s="60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32.376582529575941</v>
      </c>
      <c r="H85" s="30">
        <f t="shared" si="6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>
        <v>1.45</v>
      </c>
      <c r="B86" s="1">
        <v>28.598732233124995</v>
      </c>
      <c r="C86" s="18">
        <f t="shared" ref="C86:C149" si="7">ROUND(A86*C$8,3)</f>
        <v>1.45</v>
      </c>
      <c r="D86" s="50">
        <f t="shared" si="5"/>
        <v>33.61153670646997</v>
      </c>
      <c r="E86" s="48"/>
      <c r="F86" s="60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33.61153670646997</v>
      </c>
      <c r="H86" s="30">
        <f t="shared" si="6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>
        <v>1.46</v>
      </c>
      <c r="B87" s="1">
        <v>29.134912121167989</v>
      </c>
      <c r="C87" s="18">
        <f t="shared" si="7"/>
        <v>1.46</v>
      </c>
      <c r="D87" s="50">
        <f t="shared" si="5"/>
        <v>34.241698555649911</v>
      </c>
      <c r="E87" s="48"/>
      <c r="F87" s="60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34.241698555649911</v>
      </c>
      <c r="H87" s="30">
        <f t="shared" si="6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>
        <v>1.48</v>
      </c>
      <c r="B88" s="1">
        <v>30.229113838847994</v>
      </c>
      <c r="C88" s="18">
        <f t="shared" si="7"/>
        <v>1.48</v>
      </c>
      <c r="D88" s="50">
        <f t="shared" si="5"/>
        <v>35.527692665398781</v>
      </c>
      <c r="E88" s="48"/>
      <c r="F88" s="60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35.527692665398781</v>
      </c>
      <c r="H88" s="30">
        <f t="shared" si="6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>
        <v>1.5</v>
      </c>
      <c r="B89" s="1">
        <v>31.35278125</v>
      </c>
      <c r="C89" s="18">
        <f t="shared" si="7"/>
        <v>1.5</v>
      </c>
      <c r="D89" s="50">
        <f t="shared" si="5"/>
        <v>36.848317234625455</v>
      </c>
      <c r="E89" s="48"/>
      <c r="F89" s="60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36.848317234625455</v>
      </c>
      <c r="H89" s="30">
        <f t="shared" si="6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>
        <v>1.52</v>
      </c>
      <c r="B90" s="1">
        <v>32.506328181248001</v>
      </c>
      <c r="C90" s="18">
        <f t="shared" si="7"/>
        <v>1.52</v>
      </c>
      <c r="D90" s="50">
        <f t="shared" si="5"/>
        <v>38.204058625754996</v>
      </c>
      <c r="E90" s="48"/>
      <c r="F90" s="60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38.204058625754996</v>
      </c>
      <c r="H90" s="30">
        <f t="shared" si="6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>
        <v>1.54</v>
      </c>
      <c r="B91" s="1">
        <v>33.690170860367992</v>
      </c>
      <c r="C91" s="18">
        <f t="shared" si="7"/>
        <v>1.54</v>
      </c>
      <c r="D91" s="50">
        <f t="shared" si="5"/>
        <v>39.595406023239939</v>
      </c>
      <c r="E91" s="48"/>
      <c r="F91" s="60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39.595406023239939</v>
      </c>
      <c r="H91" s="30">
        <f t="shared" si="6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>
        <v>1.56</v>
      </c>
      <c r="B92" s="1">
        <v>34.904727916288003</v>
      </c>
      <c r="C92" s="18">
        <f t="shared" si="7"/>
        <v>1.56</v>
      </c>
      <c r="D92" s="50">
        <f t="shared" ref="D92:D155" si="8">($B$6/$D$6)^2*B92</f>
        <v>41.022851433560383</v>
      </c>
      <c r="E92" s="48"/>
      <c r="F92" s="60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41.022851433560383</v>
      </c>
      <c r="H92" s="30">
        <f t="shared" si="6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>
        <v>1.58</v>
      </c>
      <c r="B93" s="1">
        <v>36.150420379088011</v>
      </c>
      <c r="C93" s="18">
        <f t="shared" si="7"/>
        <v>1.58</v>
      </c>
      <c r="D93" s="50">
        <f t="shared" si="8"/>
        <v>42.486889685223829</v>
      </c>
      <c r="E93" s="48"/>
      <c r="F93" s="60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42.486889685223829</v>
      </c>
      <c r="H93" s="30">
        <f t="shared" si="6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>
        <v>1.6</v>
      </c>
      <c r="B94" s="1">
        <v>37.427671680000003</v>
      </c>
      <c r="C94" s="18">
        <f t="shared" si="7"/>
        <v>1.6</v>
      </c>
      <c r="D94" s="50">
        <f t="shared" si="8"/>
        <v>43.988018428765301</v>
      </c>
      <c r="E94" s="48"/>
      <c r="F94" s="60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43.988018428765301</v>
      </c>
      <c r="H94" s="30">
        <f t="shared" si="6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>
        <v>1.62</v>
      </c>
      <c r="B95" s="1">
        <v>38.736907651408011</v>
      </c>
      <c r="C95" s="18">
        <f t="shared" si="7"/>
        <v>1.62</v>
      </c>
      <c r="D95" s="50">
        <f t="shared" si="8"/>
        <v>45.526738136747362</v>
      </c>
      <c r="E95" s="48"/>
      <c r="F95" s="60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45.526738136747362</v>
      </c>
      <c r="H95" s="30">
        <f t="shared" si="6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>
        <v>1.64</v>
      </c>
      <c r="B96" s="1">
        <v>40.07855652684799</v>
      </c>
      <c r="C96" s="18">
        <f t="shared" si="7"/>
        <v>1.64</v>
      </c>
      <c r="D96" s="50">
        <f t="shared" si="8"/>
        <v>47.103552103759959</v>
      </c>
      <c r="E96" s="48"/>
      <c r="F96" s="60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47.103552103759959</v>
      </c>
      <c r="H96" s="30">
        <f t="shared" si="6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>
        <v>1.66</v>
      </c>
      <c r="B97" s="1">
        <v>41.453048941007992</v>
      </c>
      <c r="C97" s="18">
        <f t="shared" si="7"/>
        <v>1.66</v>
      </c>
      <c r="D97" s="50">
        <f t="shared" si="8"/>
        <v>48.71896644642068</v>
      </c>
      <c r="E97" s="48"/>
      <c r="F97" s="60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48.71896644642068</v>
      </c>
      <c r="H97" s="30">
        <f t="shared" si="6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>
        <v>1.68</v>
      </c>
      <c r="B98" s="1">
        <v>42.860817929727986</v>
      </c>
      <c r="C98" s="18">
        <f t="shared" si="7"/>
        <v>1.68</v>
      </c>
      <c r="D98" s="50">
        <f t="shared" si="8"/>
        <v>50.373490103374465</v>
      </c>
      <c r="E98" s="48"/>
      <c r="F98" s="60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50.373490103374465</v>
      </c>
      <c r="H98" s="30">
        <f t="shared" si="6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>
        <v>1.7</v>
      </c>
      <c r="B99" s="1">
        <v>44.302298929999992</v>
      </c>
      <c r="C99" s="18">
        <f t="shared" si="7"/>
        <v>1.7</v>
      </c>
      <c r="D99" s="50">
        <f t="shared" si="8"/>
        <v>52.067634835293845</v>
      </c>
      <c r="E99" s="48"/>
      <c r="F99" s="60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52.067634835293845</v>
      </c>
      <c r="H99" s="30">
        <f t="shared" si="6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>
        <v>1.72</v>
      </c>
      <c r="B100" s="1">
        <v>45.777929779967998</v>
      </c>
      <c r="C100" s="18">
        <f t="shared" si="7"/>
        <v>1.72</v>
      </c>
      <c r="D100" s="50">
        <f t="shared" si="8"/>
        <v>53.801915224878776</v>
      </c>
      <c r="E100" s="48"/>
      <c r="F100" s="60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53.801915224878776</v>
      </c>
      <c r="H100" s="30">
        <f t="shared" si="6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>
        <v>1.74</v>
      </c>
      <c r="B101" s="1">
        <v>47.288150718927994</v>
      </c>
      <c r="C101" s="18">
        <f t="shared" si="7"/>
        <v>1.74</v>
      </c>
      <c r="D101" s="50">
        <f t="shared" si="8"/>
        <v>55.57684867685672</v>
      </c>
      <c r="E101" s="48"/>
      <c r="F101" s="60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55.57684867685672</v>
      </c>
      <c r="H101" s="30">
        <f t="shared" si="6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>
        <v>1.76</v>
      </c>
      <c r="B102" s="1">
        <v>48.833404387328002</v>
      </c>
      <c r="C102" s="18">
        <f t="shared" si="7"/>
        <v>1.76</v>
      </c>
      <c r="D102" s="50">
        <f t="shared" si="8"/>
        <v>57.39295541798267</v>
      </c>
      <c r="E102" s="48"/>
      <c r="F102" s="60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57.39295541798267</v>
      </c>
      <c r="H102" s="30">
        <f t="shared" si="6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>
        <v>1.78</v>
      </c>
      <c r="B103" s="1">
        <v>50.414135826768003</v>
      </c>
      <c r="C103" s="18">
        <f t="shared" si="7"/>
        <v>1.78</v>
      </c>
      <c r="D103" s="50">
        <f t="shared" si="8"/>
        <v>59.250758497039051</v>
      </c>
      <c r="E103" s="48"/>
      <c r="F103" s="60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59.250758497039051</v>
      </c>
      <c r="H103" s="30">
        <f t="shared" si="6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>
        <v>1.8</v>
      </c>
      <c r="B104" s="1">
        <v>52.030792480000002</v>
      </c>
      <c r="C104" s="18">
        <f t="shared" si="7"/>
        <v>1.8</v>
      </c>
      <c r="D104" s="50">
        <f t="shared" si="8"/>
        <v>61.150783784835824</v>
      </c>
      <c r="E104" s="48"/>
      <c r="F104" s="60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61.150783784835824</v>
      </c>
      <c r="H104" s="30">
        <f t="shared" si="6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>
        <v>1.82</v>
      </c>
      <c r="B105" s="1">
        <v>53.683824190928</v>
      </c>
      <c r="C105" s="18">
        <f t="shared" si="7"/>
        <v>1.82</v>
      </c>
      <c r="D105" s="50">
        <f t="shared" si="8"/>
        <v>63.093559974210429</v>
      </c>
      <c r="E105" s="48"/>
      <c r="F105" s="60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63.093559974210429</v>
      </c>
      <c r="H105" s="30">
        <f t="shared" si="6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>
        <v>1.84</v>
      </c>
      <c r="B106" s="1">
        <v>55.373683204608007</v>
      </c>
      <c r="C106" s="18">
        <f t="shared" si="7"/>
        <v>1.84</v>
      </c>
      <c r="D106" s="50">
        <f t="shared" si="8"/>
        <v>65.079618580027812</v>
      </c>
      <c r="E106" s="48"/>
      <c r="F106" s="60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65.079618580027812</v>
      </c>
      <c r="H106" s="30">
        <f t="shared" si="6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>
        <v>1.86</v>
      </c>
      <c r="B107" s="1">
        <v>57.100824167248007</v>
      </c>
      <c r="C107" s="18">
        <f t="shared" si="7"/>
        <v>1.86</v>
      </c>
      <c r="D107" s="50">
        <f t="shared" si="8"/>
        <v>67.109493939180354</v>
      </c>
      <c r="E107" s="48"/>
      <c r="F107" s="60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67.109493939180354</v>
      </c>
      <c r="H107" s="30">
        <f t="shared" si="6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>
        <v>1.88</v>
      </c>
      <c r="B108" s="1">
        <v>58.865704126207987</v>
      </c>
      <c r="C108" s="18">
        <f t="shared" si="7"/>
        <v>1.88</v>
      </c>
      <c r="D108" s="50">
        <f t="shared" si="8"/>
        <v>69.183723210587985</v>
      </c>
      <c r="E108" s="48"/>
      <c r="F108" s="60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69.183723210587985</v>
      </c>
      <c r="H108" s="30">
        <f t="shared" si="6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>
        <v>1.89</v>
      </c>
      <c r="B109" s="1">
        <v>59.762439713172988</v>
      </c>
      <c r="C109" s="18">
        <f t="shared" si="7"/>
        <v>1.89</v>
      </c>
      <c r="D109" s="50">
        <f t="shared" si="8"/>
        <v>70.237639197198078</v>
      </c>
      <c r="E109" s="48"/>
      <c r="F109" s="60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70.237639197198078</v>
      </c>
      <c r="H109" s="30">
        <f t="shared" si="6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>
        <v>1.91</v>
      </c>
      <c r="B110" s="1">
        <v>61.584790382933001</v>
      </c>
      <c r="C110" s="18">
        <f t="shared" si="7"/>
        <v>1.91</v>
      </c>
      <c r="D110" s="50">
        <f t="shared" si="8"/>
        <v>72.37941268314836</v>
      </c>
      <c r="E110" s="48"/>
      <c r="F110" s="60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72.37941268314836</v>
      </c>
      <c r="H110" s="30">
        <f t="shared" si="6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>
        <v>1.93</v>
      </c>
      <c r="B111" s="1">
        <v>63.446033172452985</v>
      </c>
      <c r="C111" s="18">
        <f t="shared" si="7"/>
        <v>1.93</v>
      </c>
      <c r="D111" s="50">
        <f t="shared" si="8"/>
        <v>74.566895325023765</v>
      </c>
      <c r="E111" s="48"/>
      <c r="F111" s="60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74.566895325023765</v>
      </c>
      <c r="H111" s="30">
        <f t="shared" si="6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>
        <v>1.95</v>
      </c>
      <c r="B112" s="1">
        <v>65.346633533124987</v>
      </c>
      <c r="C112" s="18">
        <f t="shared" si="7"/>
        <v>1.95</v>
      </c>
      <c r="D112" s="50">
        <f t="shared" si="8"/>
        <v>76.800634158840481</v>
      </c>
      <c r="E112" s="48"/>
      <c r="F112" s="60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76.800634158840481</v>
      </c>
      <c r="H112" s="30">
        <f t="shared" si="6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>
        <v>1.97</v>
      </c>
      <c r="B113" s="1">
        <v>67.287059317492989</v>
      </c>
      <c r="C113" s="18">
        <f t="shared" si="7"/>
        <v>1.97</v>
      </c>
      <c r="D113" s="50">
        <f t="shared" si="8"/>
        <v>79.081179042642106</v>
      </c>
      <c r="E113" s="48"/>
      <c r="F113" s="60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79.081179042642106</v>
      </c>
      <c r="H113" s="30">
        <f t="shared" si="6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>
        <v>1.99</v>
      </c>
      <c r="B114" s="1">
        <v>69.267780779253002</v>
      </c>
      <c r="C114" s="18">
        <f t="shared" si="7"/>
        <v>1.99</v>
      </c>
      <c r="D114" s="50">
        <f t="shared" si="8"/>
        <v>81.409082656499777</v>
      </c>
      <c r="E114" s="48"/>
      <c r="F114" s="60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81.409082656499777</v>
      </c>
      <c r="H114" s="30">
        <f t="shared" si="6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>
        <v>2.0099999999999998</v>
      </c>
      <c r="B115" s="1">
        <v>71.289270573252963</v>
      </c>
      <c r="C115" s="18">
        <f t="shared" si="7"/>
        <v>2.0099999999999998</v>
      </c>
      <c r="D115" s="50">
        <f t="shared" si="8"/>
        <v>83.784900502512031</v>
      </c>
      <c r="E115" s="48"/>
      <c r="F115" s="60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83.784900502512031</v>
      </c>
      <c r="H115" s="30">
        <f t="shared" si="6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>
        <v>2.0299999999999998</v>
      </c>
      <c r="B116" s="1">
        <v>73.352003755492973</v>
      </c>
      <c r="C116" s="18">
        <f t="shared" si="7"/>
        <v>2.0299999999999998</v>
      </c>
      <c r="D116" s="50">
        <f t="shared" si="8"/>
        <v>86.20919090480507</v>
      </c>
      <c r="E116" s="48"/>
      <c r="F116" s="60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86.20919090480507</v>
      </c>
      <c r="H116" s="30">
        <f t="shared" si="6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>
        <v>2.0499999999999998</v>
      </c>
      <c r="B117" s="1">
        <v>75.456457783124989</v>
      </c>
      <c r="C117" s="18">
        <f t="shared" si="7"/>
        <v>2.0499999999999998</v>
      </c>
      <c r="D117" s="50">
        <f t="shared" si="8"/>
        <v>88.682515009532452</v>
      </c>
      <c r="E117" s="48"/>
      <c r="F117" s="60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88.682515009532452</v>
      </c>
      <c r="H117" s="30">
        <f t="shared" si="6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>
        <v>2.0699999999999998</v>
      </c>
      <c r="B118" s="1">
        <v>77.603112514452974</v>
      </c>
      <c r="C118" s="18">
        <f t="shared" si="7"/>
        <v>2.0699999999999998</v>
      </c>
      <c r="D118" s="50">
        <f t="shared" si="8"/>
        <v>91.205436784875218</v>
      </c>
      <c r="E118" s="48"/>
      <c r="F118" s="60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91.205436784875218</v>
      </c>
      <c r="H118" s="30">
        <f t="shared" si="6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>
        <v>2.09</v>
      </c>
      <c r="B119" s="1">
        <v>79.792450208932976</v>
      </c>
      <c r="C119" s="18">
        <f t="shared" si="7"/>
        <v>2.09</v>
      </c>
      <c r="D119" s="50">
        <f t="shared" si="8"/>
        <v>93.778523021041991</v>
      </c>
      <c r="E119" s="48"/>
      <c r="F119" s="60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93.778523021041991</v>
      </c>
      <c r="H119" s="30">
        <f t="shared" si="6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>
        <v>2.11</v>
      </c>
      <c r="B120" s="1">
        <v>82.024955527172978</v>
      </c>
      <c r="C120" s="18">
        <f t="shared" si="7"/>
        <v>2.11</v>
      </c>
      <c r="D120" s="50">
        <f t="shared" si="8"/>
        <v>96.40234333026882</v>
      </c>
      <c r="E120" s="48"/>
      <c r="F120" s="60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96.40234333026882</v>
      </c>
      <c r="H120" s="30">
        <f t="shared" si="6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>
        <v>2.13</v>
      </c>
      <c r="B121" s="1">
        <v>84.301115530932975</v>
      </c>
      <c r="C121" s="18">
        <f t="shared" si="7"/>
        <v>2.13</v>
      </c>
      <c r="D121" s="50">
        <f t="shared" si="8"/>
        <v>99.077470146819252</v>
      </c>
      <c r="E121" s="48"/>
      <c r="F121" s="60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99.077470146819252</v>
      </c>
      <c r="H121" s="30">
        <f t="shared" si="6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>
        <v>2.15</v>
      </c>
      <c r="B122" s="1">
        <v>86.621419683124998</v>
      </c>
      <c r="C122" s="18">
        <f t="shared" si="7"/>
        <v>2.15</v>
      </c>
      <c r="D122" s="50">
        <f t="shared" si="8"/>
        <v>101.80447872698437</v>
      </c>
      <c r="E122" s="48"/>
      <c r="F122" s="60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101.80447872698437</v>
      </c>
      <c r="H122" s="30">
        <f t="shared" si="6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>
        <v>2.17</v>
      </c>
      <c r="B123" s="1">
        <v>88.986359847812992</v>
      </c>
      <c r="C123" s="18">
        <f t="shared" si="7"/>
        <v>2.17</v>
      </c>
      <c r="D123" s="50">
        <f t="shared" si="8"/>
        <v>104.58394714908268</v>
      </c>
      <c r="E123" s="48"/>
      <c r="F123" s="60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104.58394714908268</v>
      </c>
      <c r="H123" s="30">
        <f t="shared" si="6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>
        <v>2.19</v>
      </c>
      <c r="B124" s="1">
        <v>91.39643029021299</v>
      </c>
      <c r="C124" s="18">
        <f t="shared" si="7"/>
        <v>2.19</v>
      </c>
      <c r="D124" s="50">
        <f t="shared" si="8"/>
        <v>107.41645631346022</v>
      </c>
      <c r="E124" s="48"/>
      <c r="F124" s="60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107.41645631346022</v>
      </c>
      <c r="H124" s="30">
        <f t="shared" si="6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>
        <v>2.21</v>
      </c>
      <c r="B125" s="1">
        <v>93.852127676692987</v>
      </c>
      <c r="C125" s="18">
        <f t="shared" si="7"/>
        <v>2.21</v>
      </c>
      <c r="D125" s="50">
        <f t="shared" si="8"/>
        <v>110.30258994249051</v>
      </c>
      <c r="E125" s="48"/>
      <c r="F125" s="60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110.30258994249051</v>
      </c>
      <c r="H125" s="30">
        <f t="shared" si="6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>
        <v>2.23</v>
      </c>
      <c r="B126" s="1">
        <v>96.353951074772993</v>
      </c>
      <c r="C126" s="18">
        <f t="shared" si="7"/>
        <v>2.23</v>
      </c>
      <c r="D126" s="50">
        <f t="shared" si="8"/>
        <v>113.2429345805746</v>
      </c>
      <c r="E126" s="48"/>
      <c r="F126" s="60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113.2429345805746</v>
      </c>
      <c r="H126" s="30">
        <f t="shared" si="6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>
        <v>2.25</v>
      </c>
      <c r="B127" s="1">
        <v>98.902401953124993</v>
      </c>
      <c r="C127" s="18">
        <f t="shared" si="7"/>
        <v>2.25</v>
      </c>
      <c r="D127" s="50">
        <f t="shared" si="8"/>
        <v>116.23807959414096</v>
      </c>
      <c r="E127" s="48"/>
      <c r="F127" s="60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116.23807959414096</v>
      </c>
      <c r="H127" s="30">
        <f t="shared" si="6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>
        <v>2.27</v>
      </c>
      <c r="B128" s="1">
        <v>101.497984181573</v>
      </c>
      <c r="C128" s="18">
        <f t="shared" si="7"/>
        <v>2.27</v>
      </c>
      <c r="D128" s="50">
        <f t="shared" si="8"/>
        <v>119.28861717164561</v>
      </c>
      <c r="E128" s="48"/>
      <c r="F128" s="60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119.28861717164561</v>
      </c>
      <c r="H128" s="30">
        <f t="shared" si="6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>
        <v>2.29</v>
      </c>
      <c r="B129" s="1">
        <v>104.14120403109301</v>
      </c>
      <c r="C129" s="18">
        <f t="shared" si="7"/>
        <v>2.29</v>
      </c>
      <c r="D129" s="50">
        <f t="shared" si="8"/>
        <v>122.39514232357203</v>
      </c>
      <c r="E129" s="48"/>
      <c r="F129" s="60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122.39514232357203</v>
      </c>
      <c r="H129" s="30">
        <f t="shared" si="6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>
        <v>2.2999999999999998</v>
      </c>
      <c r="B130" s="1">
        <v>105.48083692999997</v>
      </c>
      <c r="C130" s="18">
        <f t="shared" si="7"/>
        <v>2.2999999999999998</v>
      </c>
      <c r="D130" s="50">
        <f t="shared" si="8"/>
        <v>123.96958695236759</v>
      </c>
      <c r="E130" s="48"/>
      <c r="F130" s="60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123.96958695236759</v>
      </c>
      <c r="H130" s="30">
        <f t="shared" si="6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>
        <v>2.3199999999999998</v>
      </c>
      <c r="B131" s="1">
        <v>108.19646772172798</v>
      </c>
      <c r="C131" s="18">
        <f t="shared" si="7"/>
        <v>2.3199999999999998</v>
      </c>
      <c r="D131" s="50">
        <f t="shared" si="8"/>
        <v>127.16121528376837</v>
      </c>
      <c r="E131" s="48"/>
      <c r="F131" s="60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127.16121528376837</v>
      </c>
      <c r="H131" s="30">
        <f t="shared" si="6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>
        <v>2.34</v>
      </c>
      <c r="B132" s="1">
        <v>110.96101231700797</v>
      </c>
      <c r="C132" s="18">
        <f t="shared" si="7"/>
        <v>2.34</v>
      </c>
      <c r="D132" s="50">
        <f t="shared" si="8"/>
        <v>130.41033106216989</v>
      </c>
      <c r="E132" s="48"/>
      <c r="F132" s="60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130.41033106216989</v>
      </c>
      <c r="H132" s="30">
        <f t="shared" si="6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>
        <v>2.36</v>
      </c>
      <c r="B133" s="1">
        <v>113.77498539084799</v>
      </c>
      <c r="C133" s="18">
        <f t="shared" si="7"/>
        <v>2.36</v>
      </c>
      <c r="D133" s="50">
        <f t="shared" si="8"/>
        <v>133.71753917515193</v>
      </c>
      <c r="E133" s="48"/>
      <c r="F133" s="60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133.71753917515193</v>
      </c>
      <c r="H133" s="30">
        <f t="shared" si="6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>
        <v>2.38</v>
      </c>
      <c r="B134" s="1">
        <v>116.63890401940799</v>
      </c>
      <c r="C134" s="18">
        <f t="shared" si="7"/>
        <v>2.38</v>
      </c>
      <c r="D134" s="50">
        <f t="shared" si="8"/>
        <v>137.08344733232161</v>
      </c>
      <c r="E134" s="48"/>
      <c r="F134" s="60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137.08344733232161</v>
      </c>
      <c r="H134" s="30">
        <f t="shared" si="6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>
        <v>2.4</v>
      </c>
      <c r="B135" s="1">
        <v>119.55328767999998</v>
      </c>
      <c r="C135" s="18">
        <f t="shared" si="7"/>
        <v>2.4</v>
      </c>
      <c r="D135" s="50">
        <f t="shared" si="8"/>
        <v>140.50866606531369</v>
      </c>
      <c r="E135" s="48"/>
      <c r="F135" s="60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140.50866606531369</v>
      </c>
      <c r="H135" s="30">
        <f t="shared" si="6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>
        <v>2.42</v>
      </c>
      <c r="B136" s="1">
        <v>122.51865825108798</v>
      </c>
      <c r="C136" s="18">
        <f t="shared" si="7"/>
        <v>2.42</v>
      </c>
      <c r="D136" s="50">
        <f t="shared" si="8"/>
        <v>143.99380872779037</v>
      </c>
      <c r="E136" s="48"/>
      <c r="F136" s="60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143.99380872779037</v>
      </c>
      <c r="H136" s="30">
        <f t="shared" si="6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>
        <v>2.44</v>
      </c>
      <c r="B137" s="1">
        <v>125.53554001228798</v>
      </c>
      <c r="C137" s="18">
        <f t="shared" si="7"/>
        <v>2.44</v>
      </c>
      <c r="D137" s="50">
        <f t="shared" si="8"/>
        <v>147.53949149544124</v>
      </c>
      <c r="E137" s="48"/>
      <c r="F137" s="60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147.53949149544124</v>
      </c>
      <c r="H137" s="30">
        <f t="shared" si="6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>
        <v>2.46</v>
      </c>
      <c r="B138" s="1">
        <v>128.60445964436801</v>
      </c>
      <c r="C138" s="18">
        <f t="shared" si="7"/>
        <v>2.46</v>
      </c>
      <c r="D138" s="50">
        <f t="shared" si="8"/>
        <v>151.14633336598359</v>
      </c>
      <c r="E138" s="48"/>
      <c r="F138" s="60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151.14633336598359</v>
      </c>
      <c r="H138" s="30">
        <f t="shared" si="6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>
        <v>2.48</v>
      </c>
      <c r="B139" s="1">
        <v>131.725946229248</v>
      </c>
      <c r="C139" s="18">
        <f t="shared" si="7"/>
        <v>2.48</v>
      </c>
      <c r="D139" s="50">
        <f t="shared" si="8"/>
        <v>154.81495615916197</v>
      </c>
      <c r="E139" s="48"/>
      <c r="F139" s="60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154.81495615916197</v>
      </c>
      <c r="H139" s="30">
        <f t="shared" si="6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>
        <v>2.5</v>
      </c>
      <c r="B140" s="1">
        <v>134.90053124999997</v>
      </c>
      <c r="C140" s="18">
        <f t="shared" si="7"/>
        <v>2.5</v>
      </c>
      <c r="D140" s="50">
        <f t="shared" si="8"/>
        <v>158.54598451674855</v>
      </c>
      <c r="E140" s="48"/>
      <c r="F140" s="60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158.54598451674855</v>
      </c>
      <c r="H140" s="30">
        <f t="shared" si="6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>
        <v>2.52</v>
      </c>
      <c r="B141" s="1">
        <v>138.12874859084801</v>
      </c>
      <c r="C141" s="18">
        <f t="shared" si="7"/>
        <v>2.52</v>
      </c>
      <c r="D141" s="50">
        <f t="shared" si="8"/>
        <v>162.34004590254307</v>
      </c>
      <c r="E141" s="48"/>
      <c r="F141" s="60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162.34004590254307</v>
      </c>
      <c r="H141" s="30">
        <f t="shared" ref="H141:H204" si="9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>
        <v>2.54</v>
      </c>
      <c r="B142" s="1">
        <v>141.41113453716798</v>
      </c>
      <c r="C142" s="18">
        <f t="shared" si="7"/>
        <v>2.54</v>
      </c>
      <c r="D142" s="50">
        <f t="shared" si="8"/>
        <v>166.19777060237251</v>
      </c>
      <c r="E142" s="48"/>
      <c r="F142" s="60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166.19777060237251</v>
      </c>
      <c r="H142" s="30">
        <f t="shared" si="9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>
        <v>2.56</v>
      </c>
      <c r="B143" s="1">
        <v>144.74822777548803</v>
      </c>
      <c r="C143" s="18">
        <f t="shared" si="7"/>
        <v>2.56</v>
      </c>
      <c r="D143" s="50">
        <f t="shared" si="8"/>
        <v>170.1197917240917</v>
      </c>
      <c r="E143" s="48"/>
      <c r="F143" s="60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170.1197917240917</v>
      </c>
      <c r="H143" s="30">
        <f t="shared" si="9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>
        <v>2.58</v>
      </c>
      <c r="B144" s="1">
        <v>148.14056939348802</v>
      </c>
      <c r="C144" s="18">
        <f t="shared" si="7"/>
        <v>2.58</v>
      </c>
      <c r="D144" s="50">
        <f t="shared" si="8"/>
        <v>174.10674519758254</v>
      </c>
      <c r="E144" s="48"/>
      <c r="F144" s="60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174.10674519758254</v>
      </c>
      <c r="H144" s="30">
        <f t="shared" si="9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>
        <v>2.6</v>
      </c>
      <c r="B145" s="1">
        <v>151.58870288</v>
      </c>
      <c r="C145" s="18">
        <f t="shared" si="7"/>
        <v>2.6</v>
      </c>
      <c r="D145" s="50">
        <f t="shared" si="8"/>
        <v>178.15926977475473</v>
      </c>
      <c r="E145" s="48"/>
      <c r="F145" s="60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178.15926977475473</v>
      </c>
      <c r="H145" s="30">
        <f t="shared" si="9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>
        <v>2.62</v>
      </c>
      <c r="B146" s="1">
        <v>155.09317412500803</v>
      </c>
      <c r="C146" s="18">
        <f t="shared" si="7"/>
        <v>2.62</v>
      </c>
      <c r="D146" s="50">
        <f t="shared" si="8"/>
        <v>182.27800702954545</v>
      </c>
      <c r="E146" s="48"/>
      <c r="F146" s="60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182.27800702954545</v>
      </c>
      <c r="H146" s="30">
        <f t="shared" si="9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>
        <v>2.64</v>
      </c>
      <c r="B147" s="1">
        <v>158.65453141964801</v>
      </c>
      <c r="C147" s="18">
        <f t="shared" si="7"/>
        <v>2.64</v>
      </c>
      <c r="D147" s="50">
        <f t="shared" si="8"/>
        <v>186.46360135791915</v>
      </c>
      <c r="E147" s="48"/>
      <c r="F147" s="60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186.46360135791915</v>
      </c>
      <c r="H147" s="30">
        <f t="shared" si="9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>
        <v>2.66</v>
      </c>
      <c r="B148" s="1">
        <v>162.27332545620803</v>
      </c>
      <c r="C148" s="18">
        <f t="shared" si="7"/>
        <v>2.66</v>
      </c>
      <c r="D148" s="50">
        <f t="shared" si="8"/>
        <v>190.71669997786802</v>
      </c>
      <c r="E148" s="48"/>
      <c r="F148" s="60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190.71669997786802</v>
      </c>
      <c r="H148" s="30">
        <f t="shared" si="9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>
        <v>2.68</v>
      </c>
      <c r="B149" s="1">
        <v>165.95010932812801</v>
      </c>
      <c r="C149" s="18">
        <f t="shared" si="7"/>
        <v>2.68</v>
      </c>
      <c r="D149" s="50">
        <f t="shared" si="8"/>
        <v>195.03795292941157</v>
      </c>
      <c r="E149" s="48"/>
      <c r="F149" s="60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195.03795292941157</v>
      </c>
      <c r="H149" s="30">
        <f t="shared" si="9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>
        <v>2.7</v>
      </c>
      <c r="B150" s="1">
        <v>169.68543853000003</v>
      </c>
      <c r="C150" s="18">
        <f t="shared" ref="C150:C213" si="10">ROUND(A150*C$8,3)</f>
        <v>2.7</v>
      </c>
      <c r="D150" s="50">
        <f t="shared" si="8"/>
        <v>199.42801307459698</v>
      </c>
      <c r="E150" s="48"/>
      <c r="F150" s="60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199.42801307459698</v>
      </c>
      <c r="H150" s="30">
        <f t="shared" si="9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>
        <v>2.71</v>
      </c>
      <c r="B151" s="1">
        <v>171.57523187829298</v>
      </c>
      <c r="C151" s="18">
        <f t="shared" si="10"/>
        <v>2.71</v>
      </c>
      <c r="D151" s="50">
        <f t="shared" si="8"/>
        <v>201.64905063584311</v>
      </c>
      <c r="E151" s="48"/>
      <c r="F151" s="60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201.64905063584311</v>
      </c>
      <c r="H151" s="30">
        <f t="shared" si="9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>
        <v>2.73</v>
      </c>
      <c r="B152" s="1">
        <v>175.39942587997297</v>
      </c>
      <c r="C152" s="18">
        <f t="shared" si="10"/>
        <v>2.73</v>
      </c>
      <c r="D152" s="50">
        <f t="shared" si="8"/>
        <v>206.14355186101452</v>
      </c>
      <c r="E152" s="48"/>
      <c r="F152" s="60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206.14355186101452</v>
      </c>
      <c r="H152" s="30">
        <f t="shared" si="9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>
        <v>2.75</v>
      </c>
      <c r="B153" s="1">
        <v>179.283564453125</v>
      </c>
      <c r="C153" s="18">
        <f t="shared" si="10"/>
        <v>2.75</v>
      </c>
      <c r="D153" s="50">
        <f t="shared" si="8"/>
        <v>210.7085047813157</v>
      </c>
      <c r="E153" s="48"/>
      <c r="F153" s="60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210.7085047813157</v>
      </c>
      <c r="H153" s="30">
        <f t="shared" si="9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>
        <v>2.77</v>
      </c>
      <c r="B154" s="1">
        <v>183.22821149637301</v>
      </c>
      <c r="C154" s="18">
        <f t="shared" si="10"/>
        <v>2.77</v>
      </c>
      <c r="D154" s="50">
        <f t="shared" si="8"/>
        <v>215.34457213588985</v>
      </c>
      <c r="E154" s="48"/>
      <c r="F154" s="60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215.34457213588985</v>
      </c>
      <c r="H154" s="30">
        <f t="shared" si="9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>
        <v>2.79</v>
      </c>
      <c r="B155" s="1">
        <v>187.23393330949301</v>
      </c>
      <c r="C155" s="18">
        <f t="shared" si="10"/>
        <v>2.79</v>
      </c>
      <c r="D155" s="50">
        <f t="shared" si="8"/>
        <v>220.05241948590779</v>
      </c>
      <c r="E155" s="48"/>
      <c r="F155" s="60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220.05241948590779</v>
      </c>
      <c r="H155" s="30">
        <f t="shared" si="9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>
        <v>2.81</v>
      </c>
      <c r="B156" s="1">
        <v>191.30129859341298</v>
      </c>
      <c r="C156" s="18">
        <f t="shared" si="10"/>
        <v>2.81</v>
      </c>
      <c r="D156" s="50">
        <f t="shared" ref="D156:D219" si="11">($B$6/$D$6)^2*B156</f>
        <v>224.83271521456777</v>
      </c>
      <c r="E156" s="48"/>
      <c r="F156" s="60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224.83271521456777</v>
      </c>
      <c r="H156" s="30">
        <f t="shared" si="9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>
        <v>2.83</v>
      </c>
      <c r="B157" s="1">
        <v>195.43087845021302</v>
      </c>
      <c r="C157" s="18">
        <f t="shared" si="10"/>
        <v>2.83</v>
      </c>
      <c r="D157" s="50">
        <f t="shared" si="11"/>
        <v>229.68613052709566</v>
      </c>
      <c r="E157" s="48"/>
      <c r="F157" s="60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229.68613052709566</v>
      </c>
      <c r="H157" s="30">
        <f t="shared" si="9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>
        <v>2.85</v>
      </c>
      <c r="B158" s="1">
        <v>199.62324638312498</v>
      </c>
      <c r="C158" s="18">
        <f t="shared" si="10"/>
        <v>2.85</v>
      </c>
      <c r="D158" s="50">
        <f t="shared" si="11"/>
        <v>234.61333945074452</v>
      </c>
      <c r="E158" s="48"/>
      <c r="F158" s="60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234.61333945074452</v>
      </c>
      <c r="H158" s="30">
        <f t="shared" si="9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>
        <v>2.87</v>
      </c>
      <c r="B159" s="1">
        <v>203.87897829653301</v>
      </c>
      <c r="C159" s="18">
        <f t="shared" si="10"/>
        <v>2.87</v>
      </c>
      <c r="D159" s="50">
        <f t="shared" si="11"/>
        <v>239.61501883479528</v>
      </c>
      <c r="E159" s="48"/>
      <c r="F159" s="60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239.61501883479528</v>
      </c>
      <c r="H159" s="30">
        <f t="shared" si="9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>
        <v>2.89</v>
      </c>
      <c r="B160" s="1">
        <v>208.19865249597299</v>
      </c>
      <c r="C160" s="18">
        <f t="shared" si="10"/>
        <v>2.89</v>
      </c>
      <c r="D160" s="50">
        <f t="shared" si="11"/>
        <v>244.69184835055609</v>
      </c>
      <c r="E160" s="48"/>
      <c r="F160" s="60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244.69184835055609</v>
      </c>
      <c r="H160" s="30">
        <f t="shared" si="9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>
        <v>2.91</v>
      </c>
      <c r="B161" s="1">
        <v>212.58284968813305</v>
      </c>
      <c r="C161" s="18">
        <f t="shared" si="10"/>
        <v>2.91</v>
      </c>
      <c r="D161" s="50">
        <f t="shared" si="11"/>
        <v>249.84451049136274</v>
      </c>
      <c r="E161" s="48"/>
      <c r="F161" s="60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249.84451049136274</v>
      </c>
      <c r="H161" s="30">
        <f t="shared" si="9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>
        <v>2.93</v>
      </c>
      <c r="B162" s="1">
        <v>217.03215298085306</v>
      </c>
      <c r="C162" s="18">
        <f t="shared" si="10"/>
        <v>2.93</v>
      </c>
      <c r="D162" s="50">
        <f t="shared" si="11"/>
        <v>255.07369057257836</v>
      </c>
      <c r="E162" s="48"/>
      <c r="F162" s="60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255.07369057257836</v>
      </c>
      <c r="H162" s="30">
        <f t="shared" si="9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>
        <v>2.95</v>
      </c>
      <c r="B163" s="1">
        <v>221.54714788312498</v>
      </c>
      <c r="C163" s="18">
        <f t="shared" si="10"/>
        <v>2.95</v>
      </c>
      <c r="D163" s="50">
        <f t="shared" si="11"/>
        <v>260.38007673159359</v>
      </c>
      <c r="E163" s="48"/>
      <c r="F163" s="60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260.38007673159359</v>
      </c>
      <c r="H163" s="30">
        <f t="shared" si="9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>
        <v>2.97</v>
      </c>
      <c r="B164" s="1">
        <v>226.12842230509304</v>
      </c>
      <c r="C164" s="18">
        <f t="shared" si="10"/>
        <v>2.97</v>
      </c>
      <c r="D164" s="50">
        <f t="shared" si="11"/>
        <v>265.76435992782694</v>
      </c>
      <c r="E164" s="48"/>
      <c r="F164" s="60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265.76435992782694</v>
      </c>
      <c r="H164" s="30">
        <f t="shared" si="9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>
        <v>2.99</v>
      </c>
      <c r="B165" s="1">
        <v>230.77656655805302</v>
      </c>
      <c r="C165" s="18">
        <f t="shared" si="10"/>
        <v>2.99</v>
      </c>
      <c r="D165" s="50">
        <f t="shared" si="11"/>
        <v>271.22723394272379</v>
      </c>
      <c r="E165" s="48"/>
      <c r="F165" s="60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271.22723394272379</v>
      </c>
      <c r="H165" s="30">
        <f t="shared" si="9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>
        <v>3.01</v>
      </c>
      <c r="B166" s="1">
        <v>235.49217335445294</v>
      </c>
      <c r="C166" s="18">
        <f t="shared" si="10"/>
        <v>3.01</v>
      </c>
      <c r="D166" s="50">
        <f t="shared" si="11"/>
        <v>276.76939537975738</v>
      </c>
      <c r="E166" s="48"/>
      <c r="F166" s="60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276.76939537975738</v>
      </c>
      <c r="H166" s="30">
        <f t="shared" si="9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>
        <v>3.03</v>
      </c>
      <c r="B167" s="1">
        <v>240.27583780789297</v>
      </c>
      <c r="C167" s="18">
        <f t="shared" si="10"/>
        <v>3.03</v>
      </c>
      <c r="D167" s="50">
        <f t="shared" si="11"/>
        <v>282.39154366442858</v>
      </c>
      <c r="E167" s="48"/>
      <c r="F167" s="60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282.39154366442858</v>
      </c>
      <c r="H167" s="30">
        <f t="shared" si="9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>
        <v>3.05</v>
      </c>
      <c r="B168" s="1">
        <v>245.12815743312495</v>
      </c>
      <c r="C168" s="18">
        <f t="shared" si="10"/>
        <v>3.05</v>
      </c>
      <c r="D168" s="50">
        <f t="shared" si="11"/>
        <v>288.09438104426545</v>
      </c>
      <c r="E168" s="48"/>
      <c r="F168" s="60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288.09438104426545</v>
      </c>
      <c r="H168" s="30">
        <f t="shared" si="9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>
        <v>3.07</v>
      </c>
      <c r="B169" s="1">
        <v>250.04973214605295</v>
      </c>
      <c r="C169" s="18">
        <f t="shared" si="10"/>
        <v>3.07</v>
      </c>
      <c r="D169" s="50">
        <f t="shared" si="11"/>
        <v>293.87861258882356</v>
      </c>
      <c r="E169" s="48"/>
      <c r="F169" s="60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293.87861258882356</v>
      </c>
      <c r="H169" s="30">
        <f t="shared" si="9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>
        <v>3.09</v>
      </c>
      <c r="B170" s="1">
        <v>255.04116426373292</v>
      </c>
      <c r="C170" s="18">
        <f t="shared" si="10"/>
        <v>3.09</v>
      </c>
      <c r="D170" s="50">
        <f t="shared" si="11"/>
        <v>299.74494618968617</v>
      </c>
      <c r="E170" s="48"/>
      <c r="F170" s="60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299.74494618968617</v>
      </c>
      <c r="H170" s="30">
        <f t="shared" si="9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>
        <v>3.11</v>
      </c>
      <c r="B171" s="1">
        <v>260.10305850437288</v>
      </c>
      <c r="C171" s="18">
        <f t="shared" si="10"/>
        <v>3.11</v>
      </c>
      <c r="D171" s="50">
        <f t="shared" si="11"/>
        <v>305.6940925604639</v>
      </c>
      <c r="E171" s="48"/>
      <c r="F171" s="60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305.6940925604639</v>
      </c>
      <c r="H171" s="30">
        <f t="shared" si="9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>
        <v>3.13</v>
      </c>
      <c r="B172" s="1">
        <v>265.23602198733295</v>
      </c>
      <c r="C172" s="18">
        <f t="shared" si="10"/>
        <v>3.13</v>
      </c>
      <c r="D172" s="50">
        <f t="shared" si="11"/>
        <v>311.72676523679496</v>
      </c>
      <c r="E172" s="48"/>
      <c r="F172" s="60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311.72676523679496</v>
      </c>
      <c r="H172" s="30">
        <f t="shared" si="9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>
        <v>3.14</v>
      </c>
      <c r="B173" s="1">
        <v>267.82934507604807</v>
      </c>
      <c r="C173" s="18">
        <f t="shared" si="10"/>
        <v>3.14</v>
      </c>
      <c r="D173" s="50">
        <f t="shared" si="11"/>
        <v>314.77464769107814</v>
      </c>
      <c r="E173" s="48"/>
      <c r="F173" s="60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314.77464769107814</v>
      </c>
      <c r="H173" s="30">
        <f t="shared" si="9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>
        <v>3.16</v>
      </c>
      <c r="B174" s="1">
        <v>273.07005602380809</v>
      </c>
      <c r="C174" s="18">
        <f t="shared" si="10"/>
        <v>3.16</v>
      </c>
      <c r="D174" s="50">
        <f t="shared" si="11"/>
        <v>320.93395387824569</v>
      </c>
      <c r="E174" s="48"/>
      <c r="F174" s="60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320.93395387824569</v>
      </c>
      <c r="H174" s="30">
        <f t="shared" si="9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>
        <v>3.18</v>
      </c>
      <c r="B175" s="1">
        <v>278.383364517328</v>
      </c>
      <c r="C175" s="18">
        <f t="shared" si="10"/>
        <v>3.18</v>
      </c>
      <c r="D175" s="50">
        <f t="shared" si="11"/>
        <v>327.17858255643199</v>
      </c>
      <c r="E175" s="48"/>
      <c r="F175" s="60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327.17858255643199</v>
      </c>
      <c r="H175" s="30">
        <f t="shared" si="9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>
        <v>3.2</v>
      </c>
      <c r="B176" s="1">
        <v>283.76988608000011</v>
      </c>
      <c r="C176" s="18">
        <f t="shared" si="10"/>
        <v>3.2</v>
      </c>
      <c r="D176" s="50">
        <f t="shared" si="11"/>
        <v>333.50925713837177</v>
      </c>
      <c r="E176" s="48"/>
      <c r="F176" s="60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333.50925713837177</v>
      </c>
      <c r="H176" s="30">
        <f t="shared" si="9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>
        <v>3.22</v>
      </c>
      <c r="B177" s="1">
        <v>289.23023863636809</v>
      </c>
      <c r="C177" s="18">
        <f t="shared" si="10"/>
        <v>3.22</v>
      </c>
      <c r="D177" s="50">
        <f t="shared" si="11"/>
        <v>339.92670385882644</v>
      </c>
      <c r="E177" s="48"/>
      <c r="F177" s="60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339.92670385882644</v>
      </c>
      <c r="H177" s="30">
        <f t="shared" si="9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>
        <v>3.24</v>
      </c>
      <c r="B178" s="1">
        <v>294.7650425121281</v>
      </c>
      <c r="C178" s="18">
        <f t="shared" si="10"/>
        <v>3.24</v>
      </c>
      <c r="D178" s="50">
        <f t="shared" si="11"/>
        <v>346.43165177458559</v>
      </c>
      <c r="E178" s="48"/>
      <c r="F178" s="60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346.43165177458559</v>
      </c>
      <c r="H178" s="30">
        <f t="shared" si="9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>
        <v>3.26</v>
      </c>
      <c r="B179" s="1">
        <v>300.374920434128</v>
      </c>
      <c r="C179" s="18">
        <f t="shared" si="10"/>
        <v>3.26</v>
      </c>
      <c r="D179" s="50">
        <f t="shared" si="11"/>
        <v>353.02483276446583</v>
      </c>
      <c r="E179" s="48"/>
      <c r="F179" s="60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353.02483276446583</v>
      </c>
      <c r="H179" s="30">
        <f t="shared" si="9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>
        <v>3.28</v>
      </c>
      <c r="B180" s="1">
        <v>306.06049753036791</v>
      </c>
      <c r="C180" s="18">
        <f t="shared" si="10"/>
        <v>3.28</v>
      </c>
      <c r="D180" s="50">
        <f t="shared" si="11"/>
        <v>359.70698152931163</v>
      </c>
      <c r="E180" s="48"/>
      <c r="F180" s="60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359.70698152931163</v>
      </c>
      <c r="H180" s="30">
        <f t="shared" si="9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>
        <v>3.3</v>
      </c>
      <c r="B181" s="1">
        <v>311.82240132999999</v>
      </c>
      <c r="C181" s="18">
        <f t="shared" si="10"/>
        <v>3.3</v>
      </c>
      <c r="D181" s="50">
        <f t="shared" si="11"/>
        <v>366.47883559199505</v>
      </c>
      <c r="E181" s="48"/>
      <c r="F181" s="60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366.47883559199505</v>
      </c>
      <c r="H181" s="30">
        <f t="shared" si="9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>
        <v>3.32</v>
      </c>
      <c r="B182" s="1">
        <v>317.66126176332796</v>
      </c>
      <c r="C182" s="18">
        <f t="shared" si="10"/>
        <v>3.32</v>
      </c>
      <c r="D182" s="50">
        <f t="shared" si="11"/>
        <v>373.34113529741501</v>
      </c>
      <c r="E182" s="48"/>
      <c r="F182" s="60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373.34113529741501</v>
      </c>
      <c r="H182" s="30">
        <f t="shared" si="9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>
        <v>3.34</v>
      </c>
      <c r="B183" s="1">
        <v>323.577711161808</v>
      </c>
      <c r="C183" s="18">
        <f t="shared" si="10"/>
        <v>3.34</v>
      </c>
      <c r="D183" s="50">
        <f t="shared" si="11"/>
        <v>380.29462381249851</v>
      </c>
      <c r="E183" s="48"/>
      <c r="F183" s="60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380.29462381249851</v>
      </c>
      <c r="H183" s="30">
        <f t="shared" si="9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>
        <v>3.36</v>
      </c>
      <c r="B184" s="1">
        <v>329.57238425804798</v>
      </c>
      <c r="C184" s="18">
        <f t="shared" si="10"/>
        <v>3.36</v>
      </c>
      <c r="D184" s="50">
        <f t="shared" si="11"/>
        <v>387.34004712619981</v>
      </c>
      <c r="E184" s="48"/>
      <c r="F184" s="60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387.34004712619981</v>
      </c>
      <c r="H184" s="30">
        <f t="shared" si="9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>
        <v>3.38</v>
      </c>
      <c r="B185" s="1">
        <v>335.64591818580794</v>
      </c>
      <c r="C185" s="18">
        <f t="shared" si="10"/>
        <v>3.38</v>
      </c>
      <c r="D185" s="50">
        <f t="shared" si="11"/>
        <v>394.47815404950057</v>
      </c>
      <c r="E185" s="48"/>
      <c r="F185" s="60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394.47815404950057</v>
      </c>
      <c r="H185" s="30">
        <f t="shared" si="9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>
        <v>3.4</v>
      </c>
      <c r="B186" s="1">
        <v>341.79895247999991</v>
      </c>
      <c r="C186" s="18">
        <f t="shared" si="10"/>
        <v>3.4</v>
      </c>
      <c r="D186" s="50">
        <f t="shared" si="11"/>
        <v>401.70969621541019</v>
      </c>
      <c r="E186" s="48"/>
      <c r="F186" s="60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401.70969621541019</v>
      </c>
      <c r="H186" s="30">
        <f t="shared" si="9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>
        <v>3.42</v>
      </c>
      <c r="B187" s="1">
        <v>348.03212907668797</v>
      </c>
      <c r="C187" s="18">
        <f t="shared" si="10"/>
        <v>3.42</v>
      </c>
      <c r="D187" s="50">
        <f t="shared" si="11"/>
        <v>409.03542807896548</v>
      </c>
      <c r="E187" s="48"/>
      <c r="F187" s="60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409.03542807896548</v>
      </c>
      <c r="H187" s="30">
        <f t="shared" si="9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>
        <v>3.44</v>
      </c>
      <c r="B188" s="1">
        <v>354.34609231308798</v>
      </c>
      <c r="C188" s="18">
        <f t="shared" si="10"/>
        <v>3.44</v>
      </c>
      <c r="D188" s="50">
        <f t="shared" si="11"/>
        <v>416.45610691723061</v>
      </c>
      <c r="E188" s="48"/>
      <c r="F188" s="60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416.45610691723061</v>
      </c>
      <c r="H188" s="30">
        <f t="shared" si="9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>
        <v>3.46</v>
      </c>
      <c r="B189" s="1">
        <v>360.74148892756801</v>
      </c>
      <c r="C189" s="18">
        <f t="shared" si="10"/>
        <v>3.46</v>
      </c>
      <c r="D189" s="50">
        <f t="shared" si="11"/>
        <v>423.97249282929732</v>
      </c>
      <c r="E189" s="48"/>
      <c r="F189" s="60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423.97249282929732</v>
      </c>
      <c r="H189" s="30">
        <f t="shared" si="9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>
        <v>3.48</v>
      </c>
      <c r="B190" s="1">
        <v>367.21896805964803</v>
      </c>
      <c r="C190" s="18">
        <f t="shared" si="10"/>
        <v>3.48</v>
      </c>
      <c r="D190" s="50">
        <f t="shared" si="11"/>
        <v>431.58534873628491</v>
      </c>
      <c r="E190" s="48"/>
      <c r="F190" s="60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431.58534873628491</v>
      </c>
      <c r="H190" s="30">
        <f t="shared" si="9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>
        <v>3.5</v>
      </c>
      <c r="B191" s="1">
        <v>373.77918125000002</v>
      </c>
      <c r="C191" s="18">
        <f t="shared" si="10"/>
        <v>3.5</v>
      </c>
      <c r="D191" s="50">
        <f t="shared" si="11"/>
        <v>439.29544038133997</v>
      </c>
      <c r="E191" s="48"/>
      <c r="F191" s="60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439.29544038133997</v>
      </c>
      <c r="H191" s="30">
        <f t="shared" si="9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>
        <v>3.52</v>
      </c>
      <c r="B192" s="1">
        <v>380.42278244044797</v>
      </c>
      <c r="C192" s="18">
        <f t="shared" si="10"/>
        <v>3.52</v>
      </c>
      <c r="D192" s="50">
        <f t="shared" si="11"/>
        <v>447.10353632963677</v>
      </c>
      <c r="E192" s="48"/>
      <c r="F192" s="60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447.10353632963677</v>
      </c>
      <c r="H192" s="30">
        <f t="shared" si="9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>
        <v>3.54</v>
      </c>
      <c r="B193" s="1">
        <v>387.15042797396802</v>
      </c>
      <c r="C193" s="18">
        <f t="shared" si="10"/>
        <v>3.54</v>
      </c>
      <c r="D193" s="50">
        <f t="shared" si="11"/>
        <v>455.01040796837719</v>
      </c>
      <c r="E193" s="48"/>
      <c r="F193" s="60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455.01040796837719</v>
      </c>
      <c r="H193" s="30">
        <f t="shared" si="9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>
        <v>3.55</v>
      </c>
      <c r="B194" s="1">
        <v>390.54597313312496</v>
      </c>
      <c r="C194" s="18">
        <f t="shared" si="10"/>
        <v>3.55</v>
      </c>
      <c r="D194" s="50">
        <f t="shared" si="11"/>
        <v>459.00112650181234</v>
      </c>
      <c r="E194" s="48"/>
      <c r="F194" s="60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459.00112650181234</v>
      </c>
      <c r="H194" s="30">
        <f t="shared" si="9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>
        <v>3.57</v>
      </c>
      <c r="B195" s="1">
        <v>397.40092107685297</v>
      </c>
      <c r="C195" s="18">
        <f t="shared" si="10"/>
        <v>3.57</v>
      </c>
      <c r="D195" s="50">
        <f t="shared" si="11"/>
        <v>467.05761420040631</v>
      </c>
      <c r="E195" s="48"/>
      <c r="F195" s="60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467.05761420040631</v>
      </c>
      <c r="H195" s="30">
        <f t="shared" si="9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>
        <v>3.59</v>
      </c>
      <c r="B196" s="1">
        <v>404.34156472613296</v>
      </c>
      <c r="C196" s="18">
        <f t="shared" si="10"/>
        <v>3.59</v>
      </c>
      <c r="D196" s="50">
        <f t="shared" si="11"/>
        <v>475.2148184038183</v>
      </c>
      <c r="E196" s="48"/>
      <c r="F196" s="60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475.2148184038183</v>
      </c>
      <c r="H196" s="30">
        <f t="shared" si="9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>
        <v>3.61</v>
      </c>
      <c r="B197" s="1">
        <v>411.36856882797292</v>
      </c>
      <c r="C197" s="18">
        <f t="shared" si="10"/>
        <v>3.61</v>
      </c>
      <c r="D197" s="50">
        <f t="shared" si="11"/>
        <v>483.4735203763463</v>
      </c>
      <c r="E197" s="48"/>
      <c r="F197" s="60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483.4735203763463</v>
      </c>
      <c r="H197" s="30">
        <f t="shared" si="9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>
        <v>3.63</v>
      </c>
      <c r="B198" s="1">
        <v>418.48260053053303</v>
      </c>
      <c r="C198" s="18">
        <f t="shared" si="10"/>
        <v>3.63</v>
      </c>
      <c r="D198" s="50">
        <f t="shared" si="11"/>
        <v>491.83450420431586</v>
      </c>
      <c r="E198" s="48"/>
      <c r="F198" s="60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491.83450420431586</v>
      </c>
      <c r="H198" s="30">
        <f t="shared" si="9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>
        <v>3.65</v>
      </c>
      <c r="B199" s="1">
        <v>425.68432938312503</v>
      </c>
      <c r="C199" s="18">
        <f t="shared" si="10"/>
        <v>3.65</v>
      </c>
      <c r="D199" s="50">
        <f t="shared" si="11"/>
        <v>500.29855679607965</v>
      </c>
      <c r="E199" s="48"/>
      <c r="F199" s="60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500.29855679607965</v>
      </c>
      <c r="H199" s="30">
        <f t="shared" si="9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>
        <v>3.67</v>
      </c>
      <c r="B200" s="1">
        <v>432.97442733621295</v>
      </c>
      <c r="C200" s="18">
        <f t="shared" si="10"/>
        <v>3.67</v>
      </c>
      <c r="D200" s="50">
        <f t="shared" si="11"/>
        <v>508.86646788201807</v>
      </c>
      <c r="E200" s="48"/>
      <c r="F200" s="60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508.86646788201807</v>
      </c>
      <c r="H200" s="30">
        <f t="shared" si="9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>
        <v>3.69</v>
      </c>
      <c r="B201" s="1">
        <v>440.35356874141303</v>
      </c>
      <c r="C201" s="18">
        <f t="shared" si="10"/>
        <v>3.69</v>
      </c>
      <c r="D201" s="50">
        <f t="shared" si="11"/>
        <v>517.53903001453932</v>
      </c>
      <c r="E201" s="48"/>
      <c r="F201" s="60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517.53903001453932</v>
      </c>
      <c r="H201" s="30">
        <f t="shared" si="9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>
        <v>3.71</v>
      </c>
      <c r="B202" s="1">
        <v>447.82243035149304</v>
      </c>
      <c r="C202" s="18">
        <f t="shared" si="10"/>
        <v>3.71</v>
      </c>
      <c r="D202" s="50">
        <f t="shared" si="11"/>
        <v>526.31703856807849</v>
      </c>
      <c r="E202" s="48"/>
      <c r="F202" s="60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526.31703856807849</v>
      </c>
      <c r="H202" s="30">
        <f t="shared" si="9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>
        <v>3.73</v>
      </c>
      <c r="B203" s="1">
        <v>455.38169132037302</v>
      </c>
      <c r="C203" s="18">
        <f t="shared" si="10"/>
        <v>3.73</v>
      </c>
      <c r="D203" s="50">
        <f t="shared" si="11"/>
        <v>535.20129173909868</v>
      </c>
      <c r="E203" s="48"/>
      <c r="F203" s="60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535.20129173909868</v>
      </c>
      <c r="H203" s="30">
        <f t="shared" si="9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>
        <v>3.75</v>
      </c>
      <c r="B204" s="1">
        <v>463.03203320312497</v>
      </c>
      <c r="C204" s="18">
        <f t="shared" si="10"/>
        <v>3.75</v>
      </c>
      <c r="D204" s="50">
        <f t="shared" si="11"/>
        <v>544.19259054608995</v>
      </c>
      <c r="E204" s="48"/>
      <c r="F204" s="60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544.19259054608995</v>
      </c>
      <c r="H204" s="30">
        <f t="shared" si="9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>
        <v>3.77</v>
      </c>
      <c r="B205" s="1">
        <v>470.77413995597306</v>
      </c>
      <c r="C205" s="18">
        <f t="shared" si="10"/>
        <v>3.77</v>
      </c>
      <c r="D205" s="50">
        <f t="shared" si="11"/>
        <v>553.29173882957059</v>
      </c>
      <c r="E205" s="48"/>
      <c r="F205" s="60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553.29173882957059</v>
      </c>
      <c r="H205" s="30">
        <f t="shared" ref="H205:H267" si="12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>
        <v>3.79</v>
      </c>
      <c r="B206" s="1">
        <v>478.60869793629308</v>
      </c>
      <c r="C206" s="18">
        <f t="shared" si="10"/>
        <v>3.79</v>
      </c>
      <c r="D206" s="50">
        <f t="shared" si="11"/>
        <v>562.49954325208569</v>
      </c>
      <c r="E206" s="48"/>
      <c r="F206" s="60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562.49954325208569</v>
      </c>
      <c r="H206" s="30">
        <f t="shared" si="12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>
        <v>3.81</v>
      </c>
      <c r="B207" s="1">
        <v>486.53639590261298</v>
      </c>
      <c r="C207" s="18">
        <f t="shared" si="10"/>
        <v>3.81</v>
      </c>
      <c r="D207" s="50">
        <f t="shared" si="11"/>
        <v>571.8168132982081</v>
      </c>
      <c r="E207" s="48"/>
      <c r="F207" s="60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571.8168132982081</v>
      </c>
      <c r="H207" s="30">
        <f t="shared" si="12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>
        <v>3.83</v>
      </c>
      <c r="B208" s="1">
        <v>494.55792501461303</v>
      </c>
      <c r="C208" s="18">
        <f t="shared" si="10"/>
        <v>3.83</v>
      </c>
      <c r="D208" s="50">
        <f t="shared" si="11"/>
        <v>581.24436127453828</v>
      </c>
      <c r="E208" s="48"/>
      <c r="F208" s="60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581.24436127453828</v>
      </c>
      <c r="H208" s="30">
        <f t="shared" si="12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>
        <v>3.85</v>
      </c>
      <c r="B209" s="1">
        <v>502.67397883312509</v>
      </c>
      <c r="C209" s="18">
        <f t="shared" si="10"/>
        <v>3.85</v>
      </c>
      <c r="D209" s="50">
        <f t="shared" si="11"/>
        <v>590.78300230970399</v>
      </c>
      <c r="E209" s="48"/>
      <c r="F209" s="60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590.78300230970399</v>
      </c>
      <c r="H209" s="30">
        <f t="shared" si="12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>
        <v>3.87</v>
      </c>
      <c r="B210" s="1">
        <v>510.88525332013302</v>
      </c>
      <c r="C210" s="18">
        <f t="shared" si="10"/>
        <v>3.87</v>
      </c>
      <c r="D210" s="50">
        <f t="shared" si="11"/>
        <v>600.43355435436047</v>
      </c>
      <c r="E210" s="48"/>
      <c r="F210" s="60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600.43355435436047</v>
      </c>
      <c r="H210" s="30">
        <f t="shared" si="12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>
        <v>3.89</v>
      </c>
      <c r="B211" s="1">
        <v>519.19244683877309</v>
      </c>
      <c r="C211" s="18">
        <f t="shared" si="10"/>
        <v>3.89</v>
      </c>
      <c r="D211" s="50">
        <f t="shared" si="11"/>
        <v>610.19683818119086</v>
      </c>
      <c r="E211" s="48"/>
      <c r="F211" s="60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610.19683818119086</v>
      </c>
      <c r="H211" s="30">
        <f t="shared" si="12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>
        <v>3.91</v>
      </c>
      <c r="B212" s="1">
        <v>527.59626015333299</v>
      </c>
      <c r="C212" s="18">
        <f t="shared" si="10"/>
        <v>3.91</v>
      </c>
      <c r="D212" s="50">
        <f t="shared" si="11"/>
        <v>620.07367738490495</v>
      </c>
      <c r="E212" s="48"/>
      <c r="F212" s="60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620.07367738490495</v>
      </c>
      <c r="H212" s="30">
        <f t="shared" si="12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>
        <v>3.93</v>
      </c>
      <c r="B213" s="1">
        <v>536.09739642925297</v>
      </c>
      <c r="C213" s="18">
        <f t="shared" si="10"/>
        <v>3.93</v>
      </c>
      <c r="D213" s="50">
        <f t="shared" si="11"/>
        <v>630.06489838224093</v>
      </c>
      <c r="E213" s="48"/>
      <c r="F213" s="60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630.06489838224093</v>
      </c>
      <c r="H213" s="30">
        <f t="shared" si="12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>
        <v>3.95</v>
      </c>
      <c r="B214" s="1">
        <v>544.69656123312495</v>
      </c>
      <c r="C214" s="18">
        <f t="shared" ref="C214:C277" si="13">ROUND(A214*C$8,3)</f>
        <v>3.95</v>
      </c>
      <c r="D214" s="50">
        <f t="shared" si="11"/>
        <v>640.17133041196394</v>
      </c>
      <c r="E214" s="48"/>
      <c r="F214" s="60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640.17133041196394</v>
      </c>
      <c r="H214" s="30">
        <f t="shared" si="12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>
        <v>3.96</v>
      </c>
      <c r="B215" s="1">
        <v>549.03312547916789</v>
      </c>
      <c r="C215" s="18">
        <f t="shared" si="13"/>
        <v>3.96</v>
      </c>
      <c r="D215" s="50">
        <f t="shared" si="11"/>
        <v>645.26801047273284</v>
      </c>
      <c r="E215" s="48"/>
      <c r="F215" s="60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645.26801047273284</v>
      </c>
      <c r="H215" s="30">
        <f t="shared" si="12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>
        <v>3.98</v>
      </c>
      <c r="B216" s="1">
        <v>557.78066126484782</v>
      </c>
      <c r="C216" s="18">
        <f t="shared" si="13"/>
        <v>3.98</v>
      </c>
      <c r="D216" s="50">
        <f t="shared" si="11"/>
        <v>655.5488200469066</v>
      </c>
      <c r="E216" s="48"/>
      <c r="F216" s="60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655.5488200469066</v>
      </c>
      <c r="H216" s="30">
        <f t="shared" si="12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>
        <v>4</v>
      </c>
      <c r="B217" s="1">
        <v>566.62799999999993</v>
      </c>
      <c r="C217" s="18">
        <f t="shared" si="13"/>
        <v>4</v>
      </c>
      <c r="D217" s="50">
        <f t="shared" si="11"/>
        <v>665.94692609675099</v>
      </c>
      <c r="E217" s="48"/>
      <c r="F217" s="60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665.94692609675099</v>
      </c>
      <c r="H217" s="30">
        <f t="shared" si="12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>
        <v>4.0199999999999996</v>
      </c>
      <c r="B218" s="1">
        <v>575.57585565524766</v>
      </c>
      <c r="C218" s="18">
        <f t="shared" si="13"/>
        <v>4.0199999999999996</v>
      </c>
      <c r="D218" s="50">
        <f t="shared" si="11"/>
        <v>676.46316773812714</v>
      </c>
      <c r="E218" s="48"/>
      <c r="F218" s="60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676.46316773812714</v>
      </c>
      <c r="H218" s="30">
        <f t="shared" si="12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>
        <v>4.04</v>
      </c>
      <c r="B219" s="1">
        <v>584.62494460236792</v>
      </c>
      <c r="C219" s="18">
        <f t="shared" si="13"/>
        <v>4.04</v>
      </c>
      <c r="D219" s="50">
        <f t="shared" si="11"/>
        <v>687.09838690892491</v>
      </c>
      <c r="E219" s="48"/>
      <c r="F219" s="60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687.09838690892491</v>
      </c>
      <c r="H219" s="30">
        <f t="shared" si="12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>
        <v>4.0599999999999996</v>
      </c>
      <c r="B220" s="1">
        <v>593.77598561428772</v>
      </c>
      <c r="C220" s="18">
        <f t="shared" si="13"/>
        <v>4.0599999999999996</v>
      </c>
      <c r="D220" s="50">
        <f t="shared" ref="D220:D267" si="14">($B$6/$D$6)^2*B220</f>
        <v>697.85342836905977</v>
      </c>
      <c r="E220" s="48"/>
      <c r="F220" s="60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697.85342836905977</v>
      </c>
      <c r="H220" s="30">
        <f t="shared" si="12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>
        <v>4.08</v>
      </c>
      <c r="B221" s="1">
        <v>603.02969986508799</v>
      </c>
      <c r="C221" s="18">
        <f t="shared" si="13"/>
        <v>4.08</v>
      </c>
      <c r="D221" s="50">
        <f t="shared" si="14"/>
        <v>708.72913970047682</v>
      </c>
      <c r="E221" s="48"/>
      <c r="F221" s="60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708.72913970047682</v>
      </c>
      <c r="H221" s="30">
        <f t="shared" si="12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>
        <v>4.0999999999999996</v>
      </c>
      <c r="B222" s="1">
        <v>612.38681092999991</v>
      </c>
      <c r="C222" s="18">
        <f t="shared" si="13"/>
        <v>4.0999999999999996</v>
      </c>
      <c r="D222" s="50">
        <f t="shared" si="14"/>
        <v>719.72637130714634</v>
      </c>
      <c r="E222" s="48"/>
      <c r="F222" s="60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719.72637130714634</v>
      </c>
      <c r="H222" s="30">
        <f t="shared" si="12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>
        <v>4.12</v>
      </c>
      <c r="B223" s="1">
        <v>621.84804478540786</v>
      </c>
      <c r="C223" s="18">
        <f t="shared" si="13"/>
        <v>4.12</v>
      </c>
      <c r="D223" s="50">
        <f t="shared" si="14"/>
        <v>730.84597641506809</v>
      </c>
      <c r="E223" s="48"/>
      <c r="F223" s="60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730.84597641506809</v>
      </c>
      <c r="H223" s="30">
        <f t="shared" si="12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>
        <v>4.1399999999999997</v>
      </c>
      <c r="B224" s="1">
        <v>631.41412980884775</v>
      </c>
      <c r="C224" s="18">
        <f t="shared" si="13"/>
        <v>4.1399999999999997</v>
      </c>
      <c r="D224" s="50">
        <f t="shared" si="14"/>
        <v>742.08881107226807</v>
      </c>
      <c r="E224" s="48"/>
      <c r="F224" s="60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742.08881107226807</v>
      </c>
      <c r="H224" s="30">
        <f t="shared" si="12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>
        <v>4.16</v>
      </c>
      <c r="B225" s="1">
        <v>641.08579677900798</v>
      </c>
      <c r="C225" s="18">
        <f t="shared" si="13"/>
        <v>4.16</v>
      </c>
      <c r="D225" s="50">
        <f t="shared" si="14"/>
        <v>753.45573414880096</v>
      </c>
      <c r="E225" s="48"/>
      <c r="F225" s="60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753.45573414880096</v>
      </c>
      <c r="H225" s="30">
        <f t="shared" si="12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>
        <v>4.18</v>
      </c>
      <c r="B226" s="1">
        <v>650.86377887572769</v>
      </c>
      <c r="C226" s="18">
        <f t="shared" si="13"/>
        <v>4.18</v>
      </c>
      <c r="D226" s="50">
        <f t="shared" si="14"/>
        <v>764.94760733674718</v>
      </c>
      <c r="E226" s="48"/>
      <c r="F226" s="60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764.94760733674718</v>
      </c>
      <c r="H226" s="30">
        <f t="shared" si="12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>
        <v>4.2</v>
      </c>
      <c r="B227" s="1">
        <v>660.74881168000002</v>
      </c>
      <c r="C227" s="18">
        <f t="shared" si="13"/>
        <v>4.2</v>
      </c>
      <c r="D227" s="50">
        <f t="shared" si="14"/>
        <v>776.56529515021691</v>
      </c>
      <c r="E227" s="48"/>
      <c r="F227" s="60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776.56529515021691</v>
      </c>
      <c r="H227" s="30">
        <f t="shared" si="12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>
        <v>4.22</v>
      </c>
      <c r="B228" s="1">
        <v>670.7416331739679</v>
      </c>
      <c r="C228" s="18">
        <f t="shared" si="13"/>
        <v>4.22</v>
      </c>
      <c r="D228" s="50">
        <f t="shared" si="14"/>
        <v>788.30966492534526</v>
      </c>
      <c r="E228" s="48"/>
      <c r="F228" s="60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788.30966492534526</v>
      </c>
      <c r="H228" s="30">
        <f t="shared" si="12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>
        <v>4.24</v>
      </c>
      <c r="B229" s="1">
        <v>680.84298374092816</v>
      </c>
      <c r="C229" s="18">
        <f t="shared" si="13"/>
        <v>4.24</v>
      </c>
      <c r="D229" s="50">
        <f t="shared" si="14"/>
        <v>800.1815868202973</v>
      </c>
      <c r="E229" s="48"/>
      <c r="F229" s="60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800.1815868202973</v>
      </c>
      <c r="H229" s="30">
        <f t="shared" si="12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>
        <v>4.26</v>
      </c>
      <c r="B230" s="1">
        <v>691.05360616532766</v>
      </c>
      <c r="C230" s="18">
        <f t="shared" si="13"/>
        <v>4.26</v>
      </c>
      <c r="D230" s="50">
        <f t="shared" si="14"/>
        <v>812.18193381526294</v>
      </c>
      <c r="E230" s="48"/>
      <c r="F230" s="60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812.18193381526294</v>
      </c>
      <c r="H230" s="30">
        <f t="shared" si="12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>
        <v>4.28</v>
      </c>
      <c r="B231" s="1">
        <v>701.37424563276795</v>
      </c>
      <c r="C231" s="18">
        <f t="shared" si="13"/>
        <v>4.28</v>
      </c>
      <c r="D231" s="50">
        <f t="shared" si="14"/>
        <v>824.31158171246295</v>
      </c>
      <c r="E231" s="48"/>
      <c r="F231" s="60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824.31158171246295</v>
      </c>
      <c r="H231" s="30">
        <f t="shared" si="12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>
        <v>4.3</v>
      </c>
      <c r="B232" s="1">
        <v>711.8056497299998</v>
      </c>
      <c r="C232" s="18">
        <f t="shared" si="13"/>
        <v>4.3</v>
      </c>
      <c r="D232" s="50">
        <f t="shared" si="14"/>
        <v>836.57140913614239</v>
      </c>
      <c r="E232" s="48"/>
      <c r="F232" s="60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836.57140913614239</v>
      </c>
      <c r="H232" s="30">
        <f t="shared" si="12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>
        <v>4.32</v>
      </c>
      <c r="B233" s="1">
        <v>722.34856844492811</v>
      </c>
      <c r="C233" s="18">
        <f t="shared" si="13"/>
        <v>4.32</v>
      </c>
      <c r="D233" s="50">
        <f t="shared" si="14"/>
        <v>848.96229753257603</v>
      </c>
      <c r="E233" s="48"/>
      <c r="F233" s="60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848.96229753257603</v>
      </c>
      <c r="H233" s="30">
        <f t="shared" si="12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>
        <v>4.34</v>
      </c>
      <c r="B234" s="1">
        <v>733.00375416660791</v>
      </c>
      <c r="C234" s="18">
        <f t="shared" si="13"/>
        <v>4.34</v>
      </c>
      <c r="D234" s="50">
        <f t="shared" si="14"/>
        <v>861.48513117006416</v>
      </c>
      <c r="E234" s="48"/>
      <c r="F234" s="60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861.48513117006416</v>
      </c>
      <c r="H234" s="30">
        <f t="shared" si="12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>
        <v>4.3600000000000003</v>
      </c>
      <c r="B235" s="1">
        <v>743.77196168524813</v>
      </c>
      <c r="C235" s="18">
        <f t="shared" si="13"/>
        <v>4.3600000000000003</v>
      </c>
      <c r="D235" s="50">
        <f t="shared" si="14"/>
        <v>874.14079713893693</v>
      </c>
      <c r="E235" s="48"/>
      <c r="F235" s="60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874.14079713893693</v>
      </c>
      <c r="H235" s="30">
        <f t="shared" si="12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>
        <v>4.38</v>
      </c>
      <c r="B236" s="1">
        <v>754.65394819220796</v>
      </c>
      <c r="C236" s="18">
        <f t="shared" si="13"/>
        <v>4.38</v>
      </c>
      <c r="D236" s="50">
        <f t="shared" si="14"/>
        <v>886.93018535154943</v>
      </c>
      <c r="E236" s="48"/>
      <c r="F236" s="60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886.93018535154943</v>
      </c>
      <c r="H236" s="30">
        <f t="shared" si="12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>
        <v>4.3899999999999997</v>
      </c>
      <c r="B237" s="1">
        <v>760.13784584517271</v>
      </c>
      <c r="C237" s="18">
        <f t="shared" si="13"/>
        <v>4.3899999999999997</v>
      </c>
      <c r="D237" s="50">
        <f t="shared" si="14"/>
        <v>893.37530416851769</v>
      </c>
      <c r="E237" s="48"/>
      <c r="F237" s="60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893.37530416851769</v>
      </c>
      <c r="H237" s="30">
        <f t="shared" si="12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>
        <v>4.41</v>
      </c>
      <c r="B238" s="1">
        <v>771.19192582093297</v>
      </c>
      <c r="C238" s="18">
        <f t="shared" si="13"/>
        <v>4.41</v>
      </c>
      <c r="D238" s="50">
        <f t="shared" si="14"/>
        <v>906.36695050559456</v>
      </c>
      <c r="E238" s="48"/>
      <c r="F238" s="60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906.36695050559456</v>
      </c>
      <c r="H238" s="30">
        <f t="shared" si="12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>
        <v>4.43</v>
      </c>
      <c r="B239" s="1">
        <v>782.36168826845278</v>
      </c>
      <c r="C239" s="18">
        <f t="shared" si="13"/>
        <v>4.43</v>
      </c>
      <c r="D239" s="50">
        <f t="shared" si="14"/>
        <v>919.49455621367235</v>
      </c>
      <c r="E239" s="48"/>
      <c r="F239" s="60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919.49455621367235</v>
      </c>
      <c r="H239" s="30">
        <f t="shared" si="12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>
        <v>4.45</v>
      </c>
      <c r="B240" s="1">
        <v>793.64789878312502</v>
      </c>
      <c r="C240" s="18">
        <f t="shared" si="13"/>
        <v>4.45</v>
      </c>
      <c r="D240" s="50">
        <f t="shared" si="14"/>
        <v>932.75902108220487</v>
      </c>
      <c r="E240" s="48"/>
      <c r="F240" s="60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932.75902108220487</v>
      </c>
      <c r="H240" s="30">
        <f t="shared" si="12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>
        <v>4.47</v>
      </c>
      <c r="B241" s="1">
        <v>805.05132536149279</v>
      </c>
      <c r="C241" s="18">
        <f t="shared" si="13"/>
        <v>4.47</v>
      </c>
      <c r="D241" s="50">
        <f t="shared" si="14"/>
        <v>946.16124772267085</v>
      </c>
      <c r="E241" s="48"/>
      <c r="F241" s="60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946.16124772267085</v>
      </c>
      <c r="H241" s="30">
        <f t="shared" si="12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>
        <v>4.49</v>
      </c>
      <c r="B242" s="1">
        <v>816.5727384012531</v>
      </c>
      <c r="C242" s="18">
        <f t="shared" si="13"/>
        <v>4.49</v>
      </c>
      <c r="D242" s="50">
        <f t="shared" si="14"/>
        <v>959.70214156857935</v>
      </c>
      <c r="E242" s="48"/>
      <c r="F242" s="60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959.70214156857935</v>
      </c>
      <c r="H242" s="30">
        <f t="shared" si="12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>
        <v>4.51</v>
      </c>
      <c r="B243" s="1">
        <v>828.21291070125278</v>
      </c>
      <c r="C243" s="18">
        <f t="shared" si="13"/>
        <v>4.51</v>
      </c>
      <c r="D243" s="50">
        <f t="shared" si="14"/>
        <v>973.3826108754638</v>
      </c>
      <c r="E243" s="48"/>
      <c r="F243" s="60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973.3826108754638</v>
      </c>
      <c r="H243" s="30">
        <f t="shared" si="12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>
        <v>4.53</v>
      </c>
      <c r="B244" s="1">
        <v>839.97261746149297</v>
      </c>
      <c r="C244" s="18">
        <f t="shared" si="13"/>
        <v>4.53</v>
      </c>
      <c r="D244" s="50">
        <f t="shared" si="14"/>
        <v>987.20356672088826</v>
      </c>
      <c r="E244" s="48"/>
      <c r="F244" s="60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987.20356672088826</v>
      </c>
      <c r="H244" s="30">
        <f t="shared" si="12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>
        <v>4.55</v>
      </c>
      <c r="B245" s="1">
        <v>851.85263628312475</v>
      </c>
      <c r="C245" s="18">
        <f t="shared" si="13"/>
        <v>4.55</v>
      </c>
      <c r="D245" s="50">
        <f t="shared" si="14"/>
        <v>1001.1659230044415</v>
      </c>
      <c r="E245" s="48"/>
      <c r="F245" s="60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1001.1659230044415</v>
      </c>
      <c r="H245" s="30">
        <f t="shared" si="12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>
        <v>4.57</v>
      </c>
      <c r="B246" s="1">
        <v>863.8537471684532</v>
      </c>
      <c r="C246" s="18">
        <f t="shared" si="13"/>
        <v>4.57</v>
      </c>
      <c r="D246" s="50">
        <f t="shared" si="14"/>
        <v>1015.2705964477425</v>
      </c>
      <c r="E246" s="48"/>
      <c r="F246" s="60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1015.2705964477425</v>
      </c>
      <c r="H246" s="30">
        <f t="shared" si="12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>
        <v>4.59</v>
      </c>
      <c r="B247" s="1">
        <v>875.97673252093273</v>
      </c>
      <c r="C247" s="18">
        <f t="shared" si="13"/>
        <v>4.59</v>
      </c>
      <c r="D247" s="50">
        <f t="shared" si="14"/>
        <v>1029.5185065944343</v>
      </c>
      <c r="E247" s="48"/>
      <c r="F247" s="60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1029.5185065944343</v>
      </c>
      <c r="H247" s="30">
        <f t="shared" si="12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>
        <v>4.6100000000000003</v>
      </c>
      <c r="B248" s="1">
        <v>888.22237714517303</v>
      </c>
      <c r="C248" s="18">
        <f t="shared" si="13"/>
        <v>4.6100000000000003</v>
      </c>
      <c r="D248" s="50">
        <f t="shared" si="14"/>
        <v>1043.9105758101914</v>
      </c>
      <c r="E248" s="48"/>
      <c r="F248" s="60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1043.9105758101914</v>
      </c>
      <c r="H248" s="30">
        <f t="shared" si="12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>
        <v>4.63</v>
      </c>
      <c r="B249" s="1">
        <v>900.59146824693278</v>
      </c>
      <c r="C249" s="18">
        <f t="shared" si="13"/>
        <v>4.63</v>
      </c>
      <c r="D249" s="50">
        <f t="shared" si="14"/>
        <v>1058.4477292827123</v>
      </c>
      <c r="E249" s="48"/>
      <c r="F249" s="60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1058.4477292827123</v>
      </c>
      <c r="H249" s="30">
        <f t="shared" si="12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>
        <v>4.6500000000000004</v>
      </c>
      <c r="B250" s="1">
        <v>913.08479543312512</v>
      </c>
      <c r="C250" s="18">
        <f t="shared" si="13"/>
        <v>4.6500000000000004</v>
      </c>
      <c r="D250" s="50">
        <f t="shared" si="14"/>
        <v>1073.1308950217258</v>
      </c>
      <c r="E250" s="48"/>
      <c r="F250" s="60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1073.1308950217258</v>
      </c>
      <c r="H250" s="30">
        <f t="shared" si="12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>
        <v>4.67</v>
      </c>
      <c r="B251" s="1">
        <v>925.70315071181278</v>
      </c>
      <c r="C251" s="18">
        <f t="shared" si="13"/>
        <v>4.67</v>
      </c>
      <c r="D251" s="50">
        <f t="shared" si="14"/>
        <v>1087.9610038589856</v>
      </c>
      <c r="E251" s="48"/>
      <c r="F251" s="60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1087.9610038589856</v>
      </c>
      <c r="H251" s="30">
        <f t="shared" si="12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>
        <v>4.6900000000000004</v>
      </c>
      <c r="B252" s="1">
        <v>938.44732849221305</v>
      </c>
      <c r="C252" s="18">
        <f t="shared" si="13"/>
        <v>4.6900000000000004</v>
      </c>
      <c r="D252" s="50">
        <f t="shared" si="14"/>
        <v>1102.9389894482752</v>
      </c>
      <c r="E252" s="48"/>
      <c r="F252" s="60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1102.9389894482752</v>
      </c>
      <c r="H252" s="30">
        <f t="shared" si="12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>
        <v>4.71</v>
      </c>
      <c r="B253" s="1">
        <v>951.31812558469289</v>
      </c>
      <c r="C253" s="18">
        <f t="shared" si="13"/>
        <v>4.71</v>
      </c>
      <c r="D253" s="50">
        <f t="shared" si="14"/>
        <v>1118.0657882654039</v>
      </c>
      <c r="E253" s="48"/>
      <c r="F253" s="60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1118.0657882654039</v>
      </c>
      <c r="H253" s="30">
        <f t="shared" si="12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>
        <v>4.7300000000000004</v>
      </c>
      <c r="B254" s="1">
        <v>964.31634120077331</v>
      </c>
      <c r="C254" s="18">
        <f t="shared" si="13"/>
        <v>4.7300000000000004</v>
      </c>
      <c r="D254" s="50">
        <f t="shared" si="14"/>
        <v>1133.3423396082101</v>
      </c>
      <c r="E254" s="48"/>
      <c r="F254" s="60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1133.3423396082101</v>
      </c>
      <c r="H254" s="30">
        <f t="shared" si="12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>
        <v>4.75</v>
      </c>
      <c r="B255" s="1">
        <v>977.44277695312496</v>
      </c>
      <c r="C255" s="18">
        <f t="shared" si="13"/>
        <v>4.75</v>
      </c>
      <c r="D255" s="50">
        <f t="shared" si="14"/>
        <v>1148.7695855965569</v>
      </c>
      <c r="E255" s="48"/>
      <c r="F255" s="60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1148.7695855965569</v>
      </c>
      <c r="H255" s="30">
        <f t="shared" si="12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>
        <v>4.7699999999999996</v>
      </c>
      <c r="B256" s="1">
        <v>990.69823685557253</v>
      </c>
      <c r="C256" s="18">
        <f t="shared" si="13"/>
        <v>4.7699999999999996</v>
      </c>
      <c r="D256" s="50">
        <f t="shared" si="14"/>
        <v>1164.3484711723381</v>
      </c>
      <c r="E256" s="48"/>
      <c r="F256" s="60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1164.3484711723381</v>
      </c>
      <c r="H256" s="30">
        <f t="shared" si="12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>
        <v>4.79</v>
      </c>
      <c r="B257" s="1">
        <v>1004.0835273230929</v>
      </c>
      <c r="C257" s="18">
        <f t="shared" si="13"/>
        <v>4.79</v>
      </c>
      <c r="D257" s="50">
        <f t="shared" si="14"/>
        <v>1180.0799440994742</v>
      </c>
      <c r="E257" s="48"/>
      <c r="F257" s="60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1180.0799440994742</v>
      </c>
      <c r="H257" s="30">
        <f t="shared" si="12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>
        <v>4.8</v>
      </c>
      <c r="B258" s="1">
        <v>1010.82511168</v>
      </c>
      <c r="C258" s="18">
        <f t="shared" si="13"/>
        <v>4.8</v>
      </c>
      <c r="D258" s="50">
        <f t="shared" si="14"/>
        <v>1188.0031977676731</v>
      </c>
      <c r="E258" s="48"/>
      <c r="F258" s="60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1188.0031977676731</v>
      </c>
      <c r="H258" s="30">
        <f t="shared" si="12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>
        <v>4.82</v>
      </c>
      <c r="B259" s="1">
        <v>1024.4066652757281</v>
      </c>
      <c r="C259" s="18">
        <f t="shared" si="13"/>
        <v>4.82</v>
      </c>
      <c r="D259" s="50">
        <f t="shared" si="14"/>
        <v>1203.9653349523753</v>
      </c>
      <c r="E259" s="48"/>
      <c r="F259" s="60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1203.9653349523753</v>
      </c>
      <c r="H259" s="30">
        <f t="shared" si="12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>
        <v>4.84</v>
      </c>
      <c r="B260" s="1">
        <v>1038.1200759790079</v>
      </c>
      <c r="C260" s="18">
        <f t="shared" si="13"/>
        <v>4.84</v>
      </c>
      <c r="D260" s="50">
        <f t="shared" si="14"/>
        <v>1220.0824412446013</v>
      </c>
      <c r="E260" s="48"/>
      <c r="F260" s="60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1220.0824412446013</v>
      </c>
      <c r="H260" s="30">
        <f t="shared" si="12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>
        <v>4.8600000000000003</v>
      </c>
      <c r="B261" s="1">
        <v>1051.9661586088482</v>
      </c>
      <c r="C261" s="18">
        <f t="shared" si="13"/>
        <v>4.8600000000000003</v>
      </c>
      <c r="D261" s="50">
        <f t="shared" si="14"/>
        <v>1236.3554742853685</v>
      </c>
      <c r="E261" s="48"/>
      <c r="F261" s="60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1236.3554742853685</v>
      </c>
      <c r="H261" s="30">
        <f t="shared" si="12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>
        <v>4.88</v>
      </c>
      <c r="B262" s="1">
        <v>1065.9457303854078</v>
      </c>
      <c r="C262" s="18">
        <f t="shared" si="13"/>
        <v>4.88</v>
      </c>
      <c r="D262" s="50">
        <f t="shared" si="14"/>
        <v>1252.785394537719</v>
      </c>
      <c r="E262" s="48"/>
      <c r="F262" s="60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1252.785394537719</v>
      </c>
      <c r="H262" s="30">
        <f t="shared" si="12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>
        <v>4.9000000000000004</v>
      </c>
      <c r="B263" s="1">
        <v>1080.0596109300002</v>
      </c>
      <c r="C263" s="18">
        <f t="shared" si="13"/>
        <v>4.9000000000000004</v>
      </c>
      <c r="D263" s="50">
        <f t="shared" si="14"/>
        <v>1269.3731652867252</v>
      </c>
      <c r="E263" s="48"/>
      <c r="F263" s="60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1269.3731652867252</v>
      </c>
      <c r="H263" s="30">
        <f t="shared" si="12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>
        <v>4.92</v>
      </c>
      <c r="B264" s="1">
        <v>1094.3086222650877</v>
      </c>
      <c r="C264" s="18">
        <f t="shared" si="13"/>
        <v>4.92</v>
      </c>
      <c r="D264" s="50">
        <f t="shared" si="14"/>
        <v>1286.1197526394847</v>
      </c>
      <c r="E264" s="48"/>
      <c r="F264" s="60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1286.1197526394847</v>
      </c>
      <c r="H264" s="30">
        <f t="shared" si="12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>
        <v>4.9400000000000004</v>
      </c>
      <c r="B265" s="1">
        <v>1108.6935888142882</v>
      </c>
      <c r="C265" s="18">
        <f t="shared" si="13"/>
        <v>4.9400000000000004</v>
      </c>
      <c r="D265" s="50">
        <f t="shared" si="14"/>
        <v>1303.0261255251251</v>
      </c>
      <c r="E265" s="48"/>
      <c r="F265" s="60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1303.0261255251251</v>
      </c>
      <c r="H265" s="30">
        <f t="shared" si="12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>
        <v>4.96</v>
      </c>
      <c r="B266" s="1">
        <v>1123.2153374023678</v>
      </c>
      <c r="C266" s="18">
        <f t="shared" si="13"/>
        <v>4.96</v>
      </c>
      <c r="D266" s="50">
        <f t="shared" si="14"/>
        <v>1320.093255694798</v>
      </c>
      <c r="E266" s="48"/>
      <c r="F266" s="60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1320.093255694798</v>
      </c>
      <c r="H266" s="30">
        <f t="shared" si="12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 s="121" t="s">
        <v>43</v>
      </c>
      <c r="B267" s="1">
        <v>1137.8746972552483</v>
      </c>
      <c r="C267" s="18">
        <f t="shared" si="13"/>
        <v>4.9800000000000004</v>
      </c>
      <c r="D267" s="50">
        <f t="shared" si="14"/>
        <v>1337.3221177216867</v>
      </c>
      <c r="E267" s="48"/>
      <c r="F267" s="60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1337.3221177216867</v>
      </c>
      <c r="H267" s="30">
        <f t="shared" si="12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45">
        <f>A267+A267-A266</f>
        <v>5.0000000000000009</v>
      </c>
      <c r="B268" s="23">
        <f>($J$2*A268^4)+($K$2*A268^3)+($L$2*A268^2)+($M$2*A268)+$N$2</f>
        <v>1152.1872648607514</v>
      </c>
      <c r="C268" s="18">
        <f t="shared" si="13"/>
        <v>5</v>
      </c>
      <c r="D268" s="50">
        <f>($B$6/$D$6)^2*B268</f>
        <v>1354.1434015294701</v>
      </c>
      <c r="E268" s="48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45">
        <f>A268+A268-A267</f>
        <v>5.0200000000000014</v>
      </c>
      <c r="B269" s="23">
        <f>($J$2*A269^4)+($K$2*A269^3)+($L$2*A269^2)+($M$2*A269)+$N$2</f>
        <v>1167.076291523399</v>
      </c>
      <c r="C269" s="18">
        <f t="shared" si="13"/>
        <v>5.0199999999999996</v>
      </c>
      <c r="D269" s="50">
        <f>($B$6/$D$6)^2*B269</f>
        <v>1371.6421865146151</v>
      </c>
      <c r="E269" s="48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24">
        <f>A269+A269-A268</f>
        <v>5.0400000000000018</v>
      </c>
      <c r="B270" s="23">
        <f t="shared" ref="B270:B333" si="15">($J$2*A270^4)+($K$2*A270^3)+($L$2*A270^2)+($M$2*A270)+$N$2</f>
        <v>1182.1033552086772</v>
      </c>
      <c r="C270" s="18">
        <f t="shared" si="13"/>
        <v>5.04</v>
      </c>
      <c r="D270" s="50">
        <f t="shared" ref="D270:D333" si="16">($B$6/$D$6)^2*B270</f>
        <v>1389.3032037419161</v>
      </c>
      <c r="E270" s="48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24">
        <f>A270+A270-A269</f>
        <v>5.0600000000000023</v>
      </c>
      <c r="B271" s="23">
        <f t="shared" si="15"/>
        <v>1197.2692493372153</v>
      </c>
      <c r="C271" s="18">
        <f t="shared" si="13"/>
        <v>5.0599999999999996</v>
      </c>
      <c r="D271" s="50">
        <f t="shared" si="16"/>
        <v>1407.1273857032888</v>
      </c>
      <c r="E271" s="48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24">
        <f t="shared" ref="A272:A335" si="17">A271+A271-A270</f>
        <v>5.0800000000000027</v>
      </c>
      <c r="B272" s="23">
        <f t="shared" si="15"/>
        <v>1212.5747693133717</v>
      </c>
      <c r="C272" s="18">
        <f t="shared" si="13"/>
        <v>5.08</v>
      </c>
      <c r="D272" s="50">
        <f t="shared" si="16"/>
        <v>1425.1156672220875</v>
      </c>
      <c r="E272" s="48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24">
        <f t="shared" si="17"/>
        <v>5.1000000000000032</v>
      </c>
      <c r="B273" s="23">
        <f t="shared" si="15"/>
        <v>1228.0207125252311</v>
      </c>
      <c r="C273" s="18">
        <f t="shared" si="13"/>
        <v>5.0999999999999996</v>
      </c>
      <c r="D273" s="50">
        <f t="shared" si="16"/>
        <v>1443.2689854531011</v>
      </c>
      <c r="E273" s="48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24">
        <f t="shared" si="17"/>
        <v>5.1200000000000037</v>
      </c>
      <c r="B274" s="23">
        <f t="shared" si="15"/>
        <v>1243.6078783446071</v>
      </c>
      <c r="C274" s="18">
        <f t="shared" si="13"/>
        <v>5.12</v>
      </c>
      <c r="D274" s="50">
        <f t="shared" si="16"/>
        <v>1461.5882798825569</v>
      </c>
      <c r="E274" s="48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24">
        <f t="shared" si="17"/>
        <v>5.1400000000000041</v>
      </c>
      <c r="B275" s="23">
        <f t="shared" si="15"/>
        <v>1259.3370681270419</v>
      </c>
      <c r="C275" s="18">
        <f t="shared" si="13"/>
        <v>5.14</v>
      </c>
      <c r="D275" s="50">
        <f t="shared" si="16"/>
        <v>1480.0744923281206</v>
      </c>
      <c r="E275" s="48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24">
        <f t="shared" si="17"/>
        <v>5.1600000000000046</v>
      </c>
      <c r="B276" s="23">
        <f t="shared" si="15"/>
        <v>1275.2090852118038</v>
      </c>
      <c r="C276" s="18">
        <f t="shared" si="13"/>
        <v>5.16</v>
      </c>
      <c r="D276" s="50">
        <f t="shared" si="16"/>
        <v>1498.7285669388923</v>
      </c>
      <c r="E276" s="48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24">
        <f t="shared" si="17"/>
        <v>5.180000000000005</v>
      </c>
      <c r="B277" s="23">
        <f t="shared" si="15"/>
        <v>1291.2247349218901</v>
      </c>
      <c r="C277" s="18">
        <f t="shared" si="13"/>
        <v>5.18</v>
      </c>
      <c r="D277" s="50">
        <f t="shared" si="16"/>
        <v>1517.5514501954103</v>
      </c>
      <c r="E277" s="48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24">
        <f t="shared" si="17"/>
        <v>5.2000000000000055</v>
      </c>
      <c r="B278" s="23">
        <f t="shared" si="15"/>
        <v>1307.3848245640256</v>
      </c>
      <c r="C278" s="18">
        <f t="shared" ref="C278:C341" si="18">ROUND(A278*C$8,3)</f>
        <v>5.2</v>
      </c>
      <c r="D278" s="50">
        <f t="shared" si="16"/>
        <v>1536.5440909096499</v>
      </c>
      <c r="E278" s="48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24">
        <f t="shared" si="17"/>
        <v>5.220000000000006</v>
      </c>
      <c r="B279" s="23">
        <f t="shared" si="15"/>
        <v>1323.6901634286642</v>
      </c>
      <c r="C279" s="18">
        <f t="shared" si="18"/>
        <v>5.22</v>
      </c>
      <c r="D279" s="50">
        <f t="shared" si="16"/>
        <v>1555.7074402250241</v>
      </c>
      <c r="E279" s="48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24">
        <f t="shared" si="17"/>
        <v>5.2400000000000064</v>
      </c>
      <c r="B280" s="23">
        <f t="shared" si="15"/>
        <v>1340.1415627899855</v>
      </c>
      <c r="C280" s="18">
        <f t="shared" si="18"/>
        <v>5.24</v>
      </c>
      <c r="D280" s="50">
        <f t="shared" si="16"/>
        <v>1575.0424516163814</v>
      </c>
      <c r="E280" s="48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24">
        <f t="shared" si="17"/>
        <v>5.2600000000000069</v>
      </c>
      <c r="B281" s="23">
        <f t="shared" si="15"/>
        <v>1356.7398359058984</v>
      </c>
      <c r="C281" s="18">
        <f t="shared" si="18"/>
        <v>5.26</v>
      </c>
      <c r="D281" s="50">
        <f t="shared" si="16"/>
        <v>1594.5500808900081</v>
      </c>
      <c r="E281" s="48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24">
        <f t="shared" si="17"/>
        <v>5.2800000000000074</v>
      </c>
      <c r="B282" s="23">
        <f t="shared" si="15"/>
        <v>1373.48579801804</v>
      </c>
      <c r="C282" s="18">
        <f t="shared" si="18"/>
        <v>5.28</v>
      </c>
      <c r="D282" s="50">
        <f t="shared" si="16"/>
        <v>1614.2312861836283</v>
      </c>
      <c r="E282" s="48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24">
        <f t="shared" si="17"/>
        <v>5.3000000000000078</v>
      </c>
      <c r="B283" s="23">
        <f t="shared" si="15"/>
        <v>1390.3802663517745</v>
      </c>
      <c r="C283" s="18">
        <f t="shared" si="18"/>
        <v>5.3</v>
      </c>
      <c r="D283" s="50">
        <f t="shared" si="16"/>
        <v>1634.0870279664018</v>
      </c>
      <c r="E283" s="48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24">
        <f t="shared" si="17"/>
        <v>5.3200000000000083</v>
      </c>
      <c r="B284" s="23">
        <f t="shared" si="15"/>
        <v>1407.4240601161937</v>
      </c>
      <c r="C284" s="18">
        <f t="shared" si="18"/>
        <v>5.32</v>
      </c>
      <c r="D284" s="50">
        <f t="shared" si="16"/>
        <v>1654.1182690389253</v>
      </c>
      <c r="E284" s="48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24">
        <f t="shared" si="17"/>
        <v>5.3400000000000087</v>
      </c>
      <c r="B285" s="23">
        <f t="shared" si="15"/>
        <v>1424.6180005041185</v>
      </c>
      <c r="C285" s="18">
        <f t="shared" si="18"/>
        <v>5.34</v>
      </c>
      <c r="D285" s="50">
        <f t="shared" si="16"/>
        <v>1674.3259745332343</v>
      </c>
      <c r="E285" s="48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24">
        <f t="shared" si="17"/>
        <v>5.3600000000000092</v>
      </c>
      <c r="B286" s="23">
        <f t="shared" si="15"/>
        <v>1441.9629106920963</v>
      </c>
      <c r="C286" s="18">
        <f t="shared" si="18"/>
        <v>5.36</v>
      </c>
      <c r="D286" s="50">
        <f t="shared" si="16"/>
        <v>1694.7111119127992</v>
      </c>
      <c r="E286" s="48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24">
        <f t="shared" si="17"/>
        <v>5.3800000000000097</v>
      </c>
      <c r="B287" s="23">
        <f t="shared" si="15"/>
        <v>1459.459615840404</v>
      </c>
      <c r="C287" s="18">
        <f t="shared" si="18"/>
        <v>5.38</v>
      </c>
      <c r="D287" s="50">
        <f t="shared" si="16"/>
        <v>1715.2746509725291</v>
      </c>
      <c r="E287" s="48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24">
        <f t="shared" si="17"/>
        <v>5.4000000000000101</v>
      </c>
      <c r="B288" s="23">
        <f t="shared" si="15"/>
        <v>1477.1089430930447</v>
      </c>
      <c r="C288" s="18">
        <f t="shared" si="18"/>
        <v>5.4</v>
      </c>
      <c r="D288" s="50">
        <f t="shared" si="16"/>
        <v>1736.0175638387689</v>
      </c>
      <c r="E288" s="48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24">
        <f t="shared" si="17"/>
        <v>5.4200000000000106</v>
      </c>
      <c r="B289" s="23">
        <f t="shared" si="15"/>
        <v>1494.9117215777505</v>
      </c>
      <c r="C289" s="18">
        <f t="shared" si="18"/>
        <v>5.42</v>
      </c>
      <c r="D289" s="50">
        <f t="shared" si="16"/>
        <v>1756.9408249693013</v>
      </c>
      <c r="E289" s="48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24">
        <f t="shared" si="17"/>
        <v>5.440000000000011</v>
      </c>
      <c r="B290" s="23">
        <f t="shared" si="15"/>
        <v>1512.8687824059809</v>
      </c>
      <c r="C290" s="18">
        <f t="shared" si="18"/>
        <v>5.44</v>
      </c>
      <c r="D290" s="50">
        <f t="shared" si="16"/>
        <v>1778.045411153345</v>
      </c>
      <c r="E290" s="48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24">
        <f t="shared" si="17"/>
        <v>5.4600000000000115</v>
      </c>
      <c r="B291" s="23">
        <f t="shared" si="15"/>
        <v>1530.9809586729241</v>
      </c>
      <c r="C291" s="18">
        <f t="shared" si="18"/>
        <v>5.46</v>
      </c>
      <c r="D291" s="50">
        <f t="shared" si="16"/>
        <v>1799.3323015115577</v>
      </c>
      <c r="E291" s="48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24">
        <f t="shared" si="17"/>
        <v>5.480000000000012</v>
      </c>
      <c r="B292" s="23">
        <f t="shared" si="15"/>
        <v>1549.2490854574944</v>
      </c>
      <c r="C292" s="18">
        <f t="shared" si="18"/>
        <v>5.48</v>
      </c>
      <c r="D292" s="50">
        <f t="shared" si="16"/>
        <v>1820.8024774960313</v>
      </c>
      <c r="E292" s="48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24">
        <f t="shared" si="17"/>
        <v>5.5000000000000124</v>
      </c>
      <c r="B293" s="23">
        <f t="shared" si="15"/>
        <v>1567.6739998223354</v>
      </c>
      <c r="C293" s="18">
        <f t="shared" si="18"/>
        <v>5.5</v>
      </c>
      <c r="D293" s="50">
        <f t="shared" si="16"/>
        <v>1842.4569228902967</v>
      </c>
      <c r="E293" s="48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24">
        <f t="shared" si="17"/>
        <v>5.5200000000000129</v>
      </c>
      <c r="B294" s="23">
        <f t="shared" si="15"/>
        <v>1586.2565408138194</v>
      </c>
      <c r="C294" s="18">
        <f t="shared" si="18"/>
        <v>5.52</v>
      </c>
      <c r="D294" s="50">
        <f t="shared" si="16"/>
        <v>1864.2966238093222</v>
      </c>
      <c r="E294" s="48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24">
        <f t="shared" si="17"/>
        <v>5.5400000000000134</v>
      </c>
      <c r="B295" s="23">
        <f t="shared" si="15"/>
        <v>1604.9975494620437</v>
      </c>
      <c r="C295" s="18">
        <f t="shared" si="18"/>
        <v>5.54</v>
      </c>
      <c r="D295" s="50">
        <f t="shared" si="16"/>
        <v>1886.3225686995106</v>
      </c>
      <c r="E295" s="48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24">
        <f t="shared" si="17"/>
        <v>5.5600000000000138</v>
      </c>
      <c r="B296" s="23">
        <f t="shared" si="15"/>
        <v>1623.8978687808371</v>
      </c>
      <c r="C296" s="18">
        <f t="shared" si="18"/>
        <v>5.56</v>
      </c>
      <c r="D296" s="50">
        <f t="shared" si="16"/>
        <v>1908.5357483387052</v>
      </c>
      <c r="E296" s="48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24">
        <f t="shared" si="17"/>
        <v>5.5800000000000143</v>
      </c>
      <c r="B297" s="23">
        <f t="shared" si="15"/>
        <v>1642.9583437677531</v>
      </c>
      <c r="C297" s="18">
        <f t="shared" si="18"/>
        <v>5.58</v>
      </c>
      <c r="D297" s="50">
        <f t="shared" si="16"/>
        <v>1930.9371558361827</v>
      </c>
      <c r="E297" s="48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24">
        <f t="shared" si="17"/>
        <v>5.6000000000000147</v>
      </c>
      <c r="B298" s="23">
        <f t="shared" si="15"/>
        <v>1662.1798214040753</v>
      </c>
      <c r="C298" s="18">
        <f t="shared" si="18"/>
        <v>5.6</v>
      </c>
      <c r="D298" s="50">
        <f t="shared" si="16"/>
        <v>1953.5277866326596</v>
      </c>
      <c r="E298" s="48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24">
        <f t="shared" si="17"/>
        <v>5.6200000000000152</v>
      </c>
      <c r="B299" s="23">
        <f t="shared" si="15"/>
        <v>1681.5631506548134</v>
      </c>
      <c r="C299" s="18">
        <f t="shared" si="18"/>
        <v>5.62</v>
      </c>
      <c r="D299" s="50">
        <f t="shared" si="16"/>
        <v>1976.3086385002875</v>
      </c>
      <c r="E299" s="48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24">
        <f t="shared" si="17"/>
        <v>5.6400000000000157</v>
      </c>
      <c r="B300" s="23">
        <f t="shared" si="15"/>
        <v>1701.1091824687073</v>
      </c>
      <c r="C300" s="18">
        <f t="shared" si="18"/>
        <v>5.64</v>
      </c>
      <c r="D300" s="50">
        <f t="shared" si="16"/>
        <v>1999.2807115426574</v>
      </c>
      <c r="E300" s="48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24">
        <f t="shared" si="17"/>
        <v>5.6600000000000161</v>
      </c>
      <c r="B301" s="23">
        <f t="shared" si="15"/>
        <v>1720.8187697782216</v>
      </c>
      <c r="C301" s="18">
        <f t="shared" si="18"/>
        <v>5.66</v>
      </c>
      <c r="D301" s="50">
        <f t="shared" si="16"/>
        <v>2022.4450081947937</v>
      </c>
      <c r="E301" s="48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24">
        <f t="shared" si="17"/>
        <v>5.6800000000000166</v>
      </c>
      <c r="B302" s="23">
        <f t="shared" si="15"/>
        <v>1740.6927674995532</v>
      </c>
      <c r="C302" s="18">
        <f t="shared" si="18"/>
        <v>5.68</v>
      </c>
      <c r="D302" s="50">
        <f t="shared" si="16"/>
        <v>2045.8025332231623</v>
      </c>
      <c r="E302" s="48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24">
        <f t="shared" si="17"/>
        <v>5.7000000000000171</v>
      </c>
      <c r="B303" s="23">
        <f t="shared" si="15"/>
        <v>1760.7320325326218</v>
      </c>
      <c r="C303" s="18">
        <f t="shared" si="18"/>
        <v>5.7</v>
      </c>
      <c r="D303" s="50">
        <f t="shared" si="16"/>
        <v>2069.3542937256616</v>
      </c>
      <c r="E303" s="48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24">
        <f t="shared" si="17"/>
        <v>5.7200000000000175</v>
      </c>
      <c r="B304" s="23">
        <f t="shared" si="15"/>
        <v>1780.9374237610787</v>
      </c>
      <c r="C304" s="18">
        <f t="shared" si="18"/>
        <v>5.72</v>
      </c>
      <c r="D304" s="50">
        <f t="shared" si="16"/>
        <v>2093.1012991316302</v>
      </c>
      <c r="E304" s="48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24">
        <f t="shared" si="17"/>
        <v>5.740000000000018</v>
      </c>
      <c r="B305" s="23">
        <f t="shared" si="15"/>
        <v>1801.3098020523012</v>
      </c>
      <c r="C305" s="18">
        <f t="shared" si="18"/>
        <v>5.74</v>
      </c>
      <c r="D305" s="50">
        <f t="shared" si="16"/>
        <v>2117.0445612018416</v>
      </c>
      <c r="E305" s="48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24">
        <f t="shared" si="17"/>
        <v>5.7600000000000184</v>
      </c>
      <c r="B306" s="23">
        <f t="shared" si="15"/>
        <v>1821.8500302573959</v>
      </c>
      <c r="C306" s="18">
        <f t="shared" si="18"/>
        <v>5.76</v>
      </c>
      <c r="D306" s="50">
        <f t="shared" si="16"/>
        <v>2141.1850940285085</v>
      </c>
      <c r="E306" s="48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24">
        <f t="shared" si="17"/>
        <v>5.7800000000000189</v>
      </c>
      <c r="B307" s="23">
        <f t="shared" si="15"/>
        <v>1842.5589732111964</v>
      </c>
      <c r="C307" s="18">
        <f t="shared" si="18"/>
        <v>5.78</v>
      </c>
      <c r="D307" s="50">
        <f t="shared" si="16"/>
        <v>2165.5239140352792</v>
      </c>
      <c r="E307" s="48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24">
        <f t="shared" si="17"/>
        <v>5.8000000000000194</v>
      </c>
      <c r="B308" s="23">
        <f t="shared" si="15"/>
        <v>1863.4374977322643</v>
      </c>
      <c r="C308" s="18">
        <f t="shared" si="18"/>
        <v>5.8</v>
      </c>
      <c r="D308" s="50">
        <f t="shared" si="16"/>
        <v>2190.0620399772392</v>
      </c>
      <c r="E308" s="48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24">
        <f t="shared" si="17"/>
        <v>5.8200000000000198</v>
      </c>
      <c r="B309" s="23">
        <f t="shared" si="15"/>
        <v>1884.4864726228882</v>
      </c>
      <c r="C309" s="18">
        <f t="shared" si="18"/>
        <v>5.82</v>
      </c>
      <c r="D309" s="50">
        <f t="shared" si="16"/>
        <v>2214.8004929409094</v>
      </c>
      <c r="E309" s="48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24">
        <f t="shared" si="17"/>
        <v>5.8400000000000203</v>
      </c>
      <c r="B310" s="23">
        <f t="shared" si="15"/>
        <v>1905.7067686690866</v>
      </c>
      <c r="C310" s="18">
        <f t="shared" si="18"/>
        <v>5.84</v>
      </c>
      <c r="D310" s="50">
        <f t="shared" si="16"/>
        <v>2239.7402963442514</v>
      </c>
      <c r="E310" s="48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24">
        <f t="shared" si="17"/>
        <v>5.8600000000000207</v>
      </c>
      <c r="B311" s="23">
        <f t="shared" si="15"/>
        <v>1927.0992586406051</v>
      </c>
      <c r="C311" s="18">
        <f t="shared" si="18"/>
        <v>5.86</v>
      </c>
      <c r="D311" s="50">
        <f t="shared" si="16"/>
        <v>2264.8824759366621</v>
      </c>
      <c r="E311" s="48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24">
        <f t="shared" si="17"/>
        <v>5.8800000000000212</v>
      </c>
      <c r="B312" s="23">
        <f t="shared" si="15"/>
        <v>1948.6648172909154</v>
      </c>
      <c r="C312" s="18">
        <f t="shared" si="18"/>
        <v>5.88</v>
      </c>
      <c r="D312" s="50">
        <f t="shared" si="16"/>
        <v>2290.2280597989725</v>
      </c>
      <c r="E312" s="48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24">
        <f t="shared" si="17"/>
        <v>5.9000000000000217</v>
      </c>
      <c r="B313" s="23">
        <f t="shared" si="15"/>
        <v>1970.4043213572195</v>
      </c>
      <c r="C313" s="18">
        <f t="shared" si="18"/>
        <v>5.9</v>
      </c>
      <c r="D313" s="50">
        <f t="shared" si="16"/>
        <v>2315.778078343455</v>
      </c>
      <c r="E313" s="48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24">
        <f t="shared" si="17"/>
        <v>5.9200000000000221</v>
      </c>
      <c r="B314" s="23">
        <f t="shared" si="15"/>
        <v>1992.3186495604464</v>
      </c>
      <c r="C314" s="18">
        <f t="shared" si="18"/>
        <v>5.92</v>
      </c>
      <c r="D314" s="50">
        <f t="shared" si="16"/>
        <v>2341.5335643138169</v>
      </c>
      <c r="E314" s="48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24">
        <f t="shared" si="17"/>
        <v>5.9400000000000226</v>
      </c>
      <c r="B315" s="23">
        <f t="shared" si="15"/>
        <v>2014.4086826052535</v>
      </c>
      <c r="C315" s="18">
        <f t="shared" si="18"/>
        <v>5.94</v>
      </c>
      <c r="D315" s="50">
        <f t="shared" si="16"/>
        <v>2367.4955527852039</v>
      </c>
      <c r="E315" s="48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24">
        <f t="shared" si="17"/>
        <v>5.9600000000000231</v>
      </c>
      <c r="B316" s="23">
        <f t="shared" si="15"/>
        <v>2036.6753031800245</v>
      </c>
      <c r="C316" s="18">
        <f t="shared" si="18"/>
        <v>5.96</v>
      </c>
      <c r="D316" s="50">
        <f t="shared" si="16"/>
        <v>2393.6650811641957</v>
      </c>
      <c r="E316" s="48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24">
        <f t="shared" si="17"/>
        <v>5.9800000000000235</v>
      </c>
      <c r="B317" s="23">
        <f t="shared" si="15"/>
        <v>2059.1193959568718</v>
      </c>
      <c r="C317" s="18">
        <f t="shared" si="18"/>
        <v>5.98</v>
      </c>
      <c r="D317" s="50">
        <f t="shared" si="16"/>
        <v>2420.0431891888111</v>
      </c>
      <c r="E317" s="48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24">
        <f t="shared" si="17"/>
        <v>6.000000000000024</v>
      </c>
      <c r="B318" s="23">
        <f t="shared" si="15"/>
        <v>2081.741847591637</v>
      </c>
      <c r="C318" s="18">
        <f t="shared" si="18"/>
        <v>6</v>
      </c>
      <c r="D318" s="50">
        <f t="shared" si="16"/>
        <v>2446.6309189285066</v>
      </c>
      <c r="E318" s="48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24">
        <f t="shared" si="17"/>
        <v>6.0200000000000244</v>
      </c>
      <c r="B319" s="23">
        <f t="shared" si="15"/>
        <v>2104.5435467238881</v>
      </c>
      <c r="C319" s="18">
        <f t="shared" si="18"/>
        <v>6.02</v>
      </c>
      <c r="D319" s="50">
        <f t="shared" si="16"/>
        <v>2473.4293147841749</v>
      </c>
      <c r="E319" s="48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24">
        <f t="shared" si="17"/>
        <v>6.0400000000000249</v>
      </c>
      <c r="B320" s="23">
        <f t="shared" si="15"/>
        <v>2127.5253839769211</v>
      </c>
      <c r="C320" s="18">
        <f t="shared" si="18"/>
        <v>6.04</v>
      </c>
      <c r="D320" s="50">
        <f t="shared" si="16"/>
        <v>2500.4394234881452</v>
      </c>
      <c r="E320" s="48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24">
        <f t="shared" si="17"/>
        <v>6.0600000000000254</v>
      </c>
      <c r="B321" s="23">
        <f t="shared" si="15"/>
        <v>2150.6882519577616</v>
      </c>
      <c r="C321" s="18">
        <f t="shared" si="18"/>
        <v>6.06</v>
      </c>
      <c r="D321" s="50">
        <f t="shared" si="16"/>
        <v>2527.6622941041851</v>
      </c>
      <c r="E321" s="48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24">
        <f t="shared" si="17"/>
        <v>6.0800000000000258</v>
      </c>
      <c r="B322" s="23">
        <f t="shared" si="15"/>
        <v>2174.0330452571588</v>
      </c>
      <c r="C322" s="18">
        <f t="shared" si="18"/>
        <v>6.08</v>
      </c>
      <c r="D322" s="50">
        <f t="shared" si="16"/>
        <v>2555.0989780274958</v>
      </c>
      <c r="E322" s="48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24">
        <f t="shared" si="17"/>
        <v>6.1000000000000263</v>
      </c>
      <c r="B323" s="23">
        <f t="shared" si="15"/>
        <v>2197.5606604495952</v>
      </c>
      <c r="C323" s="18">
        <f t="shared" si="18"/>
        <v>6.1</v>
      </c>
      <c r="D323" s="50">
        <f t="shared" si="16"/>
        <v>2582.7505289847204</v>
      </c>
      <c r="E323" s="48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24">
        <f t="shared" si="17"/>
        <v>6.1200000000000268</v>
      </c>
      <c r="B324" s="23">
        <f t="shared" si="15"/>
        <v>2221.2719960932777</v>
      </c>
      <c r="C324" s="18">
        <f t="shared" si="18"/>
        <v>6.12</v>
      </c>
      <c r="D324" s="50">
        <f t="shared" si="16"/>
        <v>2610.6180030339356</v>
      </c>
      <c r="E324" s="48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24">
        <f t="shared" si="17"/>
        <v>6.1400000000000272</v>
      </c>
      <c r="B325" s="23">
        <f t="shared" si="15"/>
        <v>2245.1679527301426</v>
      </c>
      <c r="C325" s="18">
        <f t="shared" si="18"/>
        <v>6.14</v>
      </c>
      <c r="D325" s="50">
        <f t="shared" si="16"/>
        <v>2638.7024585646568</v>
      </c>
      <c r="E325" s="48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24">
        <f t="shared" si="17"/>
        <v>6.1600000000000277</v>
      </c>
      <c r="B326" s="23">
        <f t="shared" si="15"/>
        <v>2269.249432885852</v>
      </c>
      <c r="C326" s="18">
        <f t="shared" si="18"/>
        <v>6.16</v>
      </c>
      <c r="D326" s="50">
        <f t="shared" si="16"/>
        <v>2667.0049562978334</v>
      </c>
      <c r="E326" s="48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24">
        <f t="shared" si="17"/>
        <v>6.1800000000000281</v>
      </c>
      <c r="B327" s="23">
        <f t="shared" si="15"/>
        <v>2293.5173410697985</v>
      </c>
      <c r="C327" s="18">
        <f t="shared" si="18"/>
        <v>6.18</v>
      </c>
      <c r="D327" s="50">
        <f t="shared" si="16"/>
        <v>2695.5265592858564</v>
      </c>
      <c r="E327" s="48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24">
        <f t="shared" si="17"/>
        <v>6.2000000000000286</v>
      </c>
      <c r="B328" s="23">
        <f t="shared" si="15"/>
        <v>2317.9725837751021</v>
      </c>
      <c r="C328" s="18">
        <f t="shared" si="18"/>
        <v>6.2</v>
      </c>
      <c r="D328" s="50">
        <f t="shared" si="16"/>
        <v>2724.2683329125512</v>
      </c>
      <c r="E328" s="48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24">
        <f t="shared" si="17"/>
        <v>6.2200000000000291</v>
      </c>
      <c r="B329" s="23">
        <f t="shared" si="15"/>
        <v>2342.6160694786095</v>
      </c>
      <c r="C329" s="18">
        <f t="shared" si="18"/>
        <v>6.22</v>
      </c>
      <c r="D329" s="50">
        <f t="shared" si="16"/>
        <v>2753.2313448931804</v>
      </c>
      <c r="E329" s="48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24">
        <f t="shared" si="17"/>
        <v>6.2400000000000295</v>
      </c>
      <c r="B330" s="23">
        <f t="shared" si="15"/>
        <v>2367.4487086408949</v>
      </c>
      <c r="C330" s="18">
        <f t="shared" si="18"/>
        <v>6.24</v>
      </c>
      <c r="D330" s="50">
        <f t="shared" si="16"/>
        <v>2782.4166652744425</v>
      </c>
      <c r="E330" s="48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24">
        <f t="shared" si="17"/>
        <v>6.26000000000003</v>
      </c>
      <c r="B331" s="23">
        <f t="shared" si="15"/>
        <v>2392.4714137062624</v>
      </c>
      <c r="C331" s="18">
        <f t="shared" si="18"/>
        <v>6.26</v>
      </c>
      <c r="D331" s="50">
        <f t="shared" si="16"/>
        <v>2811.8253664344757</v>
      </c>
      <c r="E331" s="48"/>
      <c r="F331" s="6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24">
        <f t="shared" si="17"/>
        <v>6.2800000000000304</v>
      </c>
      <c r="B332" s="23">
        <f t="shared" si="15"/>
        <v>2417.6850991027441</v>
      </c>
      <c r="C332" s="18">
        <f t="shared" si="18"/>
        <v>6.28</v>
      </c>
      <c r="D332" s="50">
        <f t="shared" si="16"/>
        <v>2841.4585230828543</v>
      </c>
      <c r="E332" s="48"/>
      <c r="F332" s="6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24">
        <f t="shared" si="17"/>
        <v>6.3000000000000309</v>
      </c>
      <c r="B333" s="23">
        <f t="shared" si="15"/>
        <v>2443.0906812420958</v>
      </c>
      <c r="C333" s="18">
        <f t="shared" si="18"/>
        <v>6.3</v>
      </c>
      <c r="D333" s="50">
        <f t="shared" si="16"/>
        <v>2871.3172122605861</v>
      </c>
      <c r="E333" s="48"/>
      <c r="F333" s="6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24">
        <f t="shared" si="17"/>
        <v>6.3200000000000314</v>
      </c>
      <c r="B334" s="23">
        <f t="shared" ref="B334:B397" si="19">($J$2*A334^4)+($K$2*A334^3)+($L$2*A334^2)+($M$2*A334)+$N$2</f>
        <v>2468.6890785198061</v>
      </c>
      <c r="C334" s="18">
        <f t="shared" si="18"/>
        <v>6.32</v>
      </c>
      <c r="D334" s="50">
        <f t="shared" ref="D334:D397" si="20">($B$6/$D$6)^2*B334</f>
        <v>2901.4025133401205</v>
      </c>
      <c r="E334" s="48"/>
      <c r="F334" s="6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24">
        <f t="shared" si="17"/>
        <v>6.3400000000000318</v>
      </c>
      <c r="B335" s="23">
        <f t="shared" si="19"/>
        <v>2494.4812113150906</v>
      </c>
      <c r="C335" s="18">
        <f t="shared" si="18"/>
        <v>6.34</v>
      </c>
      <c r="D335" s="50">
        <f t="shared" si="20"/>
        <v>2931.7155080253442</v>
      </c>
      <c r="E335" s="48"/>
      <c r="F335" s="6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24">
        <f t="shared" ref="A336:A399" si="21">A335+A335-A334</f>
        <v>6.3600000000000323</v>
      </c>
      <c r="B336" s="23">
        <f t="shared" si="19"/>
        <v>2520.4680019908901</v>
      </c>
      <c r="C336" s="18">
        <f t="shared" si="18"/>
        <v>6.36</v>
      </c>
      <c r="D336" s="50">
        <f t="shared" si="20"/>
        <v>2962.2572803515768</v>
      </c>
      <c r="E336" s="48"/>
      <c r="F336" s="6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24">
        <f t="shared" si="21"/>
        <v>6.3800000000000328</v>
      </c>
      <c r="B337" s="23">
        <f t="shared" si="19"/>
        <v>2546.6503748938749</v>
      </c>
      <c r="C337" s="18">
        <f t="shared" si="18"/>
        <v>6.38</v>
      </c>
      <c r="D337" s="50">
        <f t="shared" si="20"/>
        <v>2993.0289166855764</v>
      </c>
      <c r="E337" s="48"/>
      <c r="F337" s="6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24">
        <f t="shared" si="21"/>
        <v>6.4000000000000332</v>
      </c>
      <c r="B338" s="23">
        <f t="shared" si="19"/>
        <v>2573.0292563544444</v>
      </c>
      <c r="C338" s="18">
        <f t="shared" si="18"/>
        <v>6.4</v>
      </c>
      <c r="D338" s="50">
        <f t="shared" si="20"/>
        <v>3024.0315057255407</v>
      </c>
      <c r="E338" s="48"/>
      <c r="F338" s="6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24">
        <f t="shared" si="21"/>
        <v>6.4200000000000337</v>
      </c>
      <c r="B339" s="23">
        <f t="shared" si="19"/>
        <v>2599.6055746867246</v>
      </c>
      <c r="C339" s="18">
        <f t="shared" si="18"/>
        <v>6.42</v>
      </c>
      <c r="D339" s="50">
        <f t="shared" si="20"/>
        <v>3055.266138501102</v>
      </c>
      <c r="E339" s="48"/>
      <c r="F339" s="6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24">
        <f t="shared" si="21"/>
        <v>6.4400000000000341</v>
      </c>
      <c r="B340" s="23">
        <f t="shared" si="19"/>
        <v>2626.3802601885686</v>
      </c>
      <c r="C340" s="18">
        <f t="shared" si="18"/>
        <v>6.44</v>
      </c>
      <c r="D340" s="50">
        <f t="shared" si="20"/>
        <v>3086.7339083733291</v>
      </c>
      <c r="E340" s="48"/>
      <c r="F340" s="6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24">
        <f t="shared" si="21"/>
        <v>6.4600000000000346</v>
      </c>
      <c r="B341" s="23">
        <f t="shared" si="19"/>
        <v>2653.3542451415592</v>
      </c>
      <c r="C341" s="18">
        <f t="shared" si="18"/>
        <v>6.46</v>
      </c>
      <c r="D341" s="50">
        <f t="shared" si="20"/>
        <v>3118.4359110347295</v>
      </c>
      <c r="E341" s="48"/>
      <c r="F341" s="6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24">
        <f t="shared" si="21"/>
        <v>6.4800000000000351</v>
      </c>
      <c r="B342" s="23">
        <f t="shared" si="19"/>
        <v>2680.5284638110061</v>
      </c>
      <c r="C342" s="18">
        <f t="shared" ref="C342:C400" si="22">ROUND(A342*C$8,3)</f>
        <v>6.48</v>
      </c>
      <c r="D342" s="50">
        <f t="shared" si="20"/>
        <v>3150.3732445092473</v>
      </c>
      <c r="E342" s="48"/>
      <c r="F342" s="6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24">
        <f t="shared" si="21"/>
        <v>6.5000000000000355</v>
      </c>
      <c r="B343" s="23">
        <f t="shared" si="19"/>
        <v>2707.9038524459465</v>
      </c>
      <c r="C343" s="18">
        <f t="shared" si="22"/>
        <v>6.5</v>
      </c>
      <c r="D343" s="50">
        <f t="shared" si="20"/>
        <v>3182.5470091522629</v>
      </c>
      <c r="E343" s="48"/>
      <c r="F343" s="6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24">
        <f t="shared" si="21"/>
        <v>6.520000000000036</v>
      </c>
      <c r="B344" s="23">
        <f t="shared" si="19"/>
        <v>2735.4813492791463</v>
      </c>
      <c r="C344" s="18">
        <f t="shared" si="22"/>
        <v>6.52</v>
      </c>
      <c r="D344" s="50">
        <f t="shared" si="20"/>
        <v>3214.9583076505937</v>
      </c>
      <c r="E344" s="48"/>
      <c r="F344" s="6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24">
        <f t="shared" si="21"/>
        <v>6.5400000000000365</v>
      </c>
      <c r="B345" s="23">
        <f t="shared" si="19"/>
        <v>2763.2618945270997</v>
      </c>
      <c r="C345" s="18">
        <f t="shared" si="22"/>
        <v>6.54</v>
      </c>
      <c r="D345" s="50">
        <f t="shared" si="20"/>
        <v>3247.6082450224962</v>
      </c>
      <c r="E345" s="48"/>
      <c r="F345" s="6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24">
        <f t="shared" si="21"/>
        <v>6.5600000000000369</v>
      </c>
      <c r="B346" s="23">
        <f t="shared" si="19"/>
        <v>2791.2464303900274</v>
      </c>
      <c r="C346" s="18">
        <f t="shared" si="22"/>
        <v>6.56</v>
      </c>
      <c r="D346" s="50">
        <f t="shared" si="20"/>
        <v>3280.4979286176608</v>
      </c>
      <c r="E346" s="48"/>
      <c r="F346" s="6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24">
        <f t="shared" si="21"/>
        <v>6.5800000000000374</v>
      </c>
      <c r="B347" s="23">
        <f t="shared" si="19"/>
        <v>2819.4359010518779</v>
      </c>
      <c r="C347" s="18">
        <f t="shared" si="22"/>
        <v>6.58</v>
      </c>
      <c r="D347" s="50">
        <f t="shared" si="20"/>
        <v>3313.628468117216</v>
      </c>
      <c r="E347" s="48"/>
      <c r="F347" s="6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24">
        <f t="shared" si="21"/>
        <v>6.6000000000000378</v>
      </c>
      <c r="B348" s="23">
        <f t="shared" si="19"/>
        <v>2847.8312526803302</v>
      </c>
      <c r="C348" s="18">
        <f t="shared" si="22"/>
        <v>6.6</v>
      </c>
      <c r="D348" s="50">
        <f t="shared" si="20"/>
        <v>3347.0009755337292</v>
      </c>
      <c r="E348" s="48"/>
      <c r="F348" s="6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24">
        <f t="shared" si="21"/>
        <v>6.6200000000000383</v>
      </c>
      <c r="B349" s="23">
        <f t="shared" si="19"/>
        <v>2876.4334334267883</v>
      </c>
      <c r="C349" s="18">
        <f t="shared" si="22"/>
        <v>6.62</v>
      </c>
      <c r="D349" s="50">
        <f t="shared" si="20"/>
        <v>3380.6165652112027</v>
      </c>
      <c r="E349" s="48"/>
      <c r="F349" s="6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24">
        <f t="shared" si="21"/>
        <v>6.6400000000000388</v>
      </c>
      <c r="B350" s="23">
        <f t="shared" si="19"/>
        <v>2905.2433934263845</v>
      </c>
      <c r="C350" s="18">
        <f t="shared" si="22"/>
        <v>6.64</v>
      </c>
      <c r="D350" s="50">
        <f t="shared" si="20"/>
        <v>3414.4763538250754</v>
      </c>
      <c r="E350" s="48"/>
      <c r="F350" s="6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24">
        <f t="shared" si="21"/>
        <v>6.6600000000000392</v>
      </c>
      <c r="B351" s="23">
        <f t="shared" si="19"/>
        <v>2934.2620847979806</v>
      </c>
      <c r="C351" s="18">
        <f t="shared" si="22"/>
        <v>6.66</v>
      </c>
      <c r="D351" s="50">
        <f t="shared" si="20"/>
        <v>3448.5814603822255</v>
      </c>
      <c r="E351" s="48"/>
      <c r="F351" s="6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24">
        <f t="shared" si="21"/>
        <v>6.6800000000000397</v>
      </c>
      <c r="B352" s="23">
        <f t="shared" si="19"/>
        <v>2963.490461644165</v>
      </c>
      <c r="C352" s="18">
        <f t="shared" si="22"/>
        <v>6.68</v>
      </c>
      <c r="D352" s="50">
        <f t="shared" si="20"/>
        <v>3482.933006220966</v>
      </c>
      <c r="E352" s="48"/>
      <c r="F352" s="6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24">
        <f t="shared" si="21"/>
        <v>6.7000000000000401</v>
      </c>
      <c r="B353" s="23">
        <f t="shared" si="19"/>
        <v>2992.9294800512544</v>
      </c>
      <c r="C353" s="18">
        <f t="shared" si="22"/>
        <v>6.7</v>
      </c>
      <c r="D353" s="50">
        <f t="shared" si="20"/>
        <v>3517.5321150110485</v>
      </c>
      <c r="E353" s="48"/>
      <c r="F353" s="6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24">
        <f t="shared" si="21"/>
        <v>6.7200000000000406</v>
      </c>
      <c r="B354" s="23">
        <f t="shared" si="19"/>
        <v>3022.5800980892927</v>
      </c>
      <c r="C354" s="18">
        <f t="shared" si="22"/>
        <v>6.72</v>
      </c>
      <c r="D354" s="50">
        <f t="shared" si="20"/>
        <v>3552.3799127536599</v>
      </c>
      <c r="E354" s="48"/>
      <c r="F354" s="6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24">
        <f t="shared" si="21"/>
        <v>6.7400000000000411</v>
      </c>
      <c r="B355" s="23">
        <f t="shared" si="19"/>
        <v>3052.443275812052</v>
      </c>
      <c r="C355" s="18">
        <f t="shared" si="22"/>
        <v>6.74</v>
      </c>
      <c r="D355" s="50">
        <f t="shared" si="20"/>
        <v>3587.4775277814251</v>
      </c>
      <c r="E355" s="48"/>
      <c r="F355" s="6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24">
        <f t="shared" si="21"/>
        <v>6.7600000000000415</v>
      </c>
      <c r="B356" s="23">
        <f t="shared" si="19"/>
        <v>3082.5199752570347</v>
      </c>
      <c r="C356" s="18">
        <f t="shared" si="22"/>
        <v>6.76</v>
      </c>
      <c r="D356" s="50">
        <f t="shared" si="20"/>
        <v>3622.8260907584086</v>
      </c>
      <c r="E356" s="48"/>
      <c r="F356" s="6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24">
        <f t="shared" si="21"/>
        <v>6.780000000000042</v>
      </c>
      <c r="B357" s="23">
        <f t="shared" si="19"/>
        <v>3112.8111604454671</v>
      </c>
      <c r="C357" s="18">
        <f t="shared" si="22"/>
        <v>6.78</v>
      </c>
      <c r="D357" s="50">
        <f t="shared" si="20"/>
        <v>3658.4267346801066</v>
      </c>
      <c r="E357" s="48"/>
      <c r="F357" s="6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24">
        <f t="shared" si="21"/>
        <v>6.8000000000000425</v>
      </c>
      <c r="B358" s="23">
        <f t="shared" si="19"/>
        <v>3143.3177973823049</v>
      </c>
      <c r="C358" s="18">
        <f t="shared" si="22"/>
        <v>6.8</v>
      </c>
      <c r="D358" s="50">
        <f t="shared" si="20"/>
        <v>3694.2805948734554</v>
      </c>
      <c r="E358" s="48"/>
      <c r="F358" s="6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24">
        <f t="shared" si="21"/>
        <v>6.8200000000000429</v>
      </c>
      <c r="B359" s="23">
        <f t="shared" si="19"/>
        <v>3174.0408540562335</v>
      </c>
      <c r="C359" s="18">
        <f t="shared" si="22"/>
        <v>6.82</v>
      </c>
      <c r="D359" s="50">
        <f t="shared" si="20"/>
        <v>3730.3888089968291</v>
      </c>
      <c r="E359" s="48"/>
      <c r="F359" s="6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24">
        <f t="shared" si="21"/>
        <v>6.8400000000000434</v>
      </c>
      <c r="B360" s="23">
        <f t="shared" si="19"/>
        <v>3204.9813004396633</v>
      </c>
      <c r="C360" s="18">
        <f t="shared" si="22"/>
        <v>6.84</v>
      </c>
      <c r="D360" s="50">
        <f t="shared" si="20"/>
        <v>3766.7525170400363</v>
      </c>
      <c r="E360" s="48"/>
      <c r="F360" s="6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24">
        <f t="shared" si="21"/>
        <v>6.8600000000000438</v>
      </c>
      <c r="B361" s="23">
        <f t="shared" si="19"/>
        <v>3236.1401084887357</v>
      </c>
      <c r="C361" s="18">
        <f t="shared" si="22"/>
        <v>6.86</v>
      </c>
      <c r="D361" s="50">
        <f t="shared" si="20"/>
        <v>3803.3728613243261</v>
      </c>
      <c r="E361" s="48"/>
      <c r="F361" s="6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24">
        <f t="shared" si="21"/>
        <v>6.8800000000000443</v>
      </c>
      <c r="B362" s="23">
        <f t="shared" si="19"/>
        <v>3267.5182521433167</v>
      </c>
      <c r="C362" s="18">
        <f t="shared" si="22"/>
        <v>6.88</v>
      </c>
      <c r="D362" s="50">
        <f t="shared" si="20"/>
        <v>3840.2509865023799</v>
      </c>
      <c r="E362" s="48"/>
      <c r="F362" s="6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24">
        <f t="shared" si="21"/>
        <v>6.9000000000000448</v>
      </c>
      <c r="B363" s="23">
        <f t="shared" si="19"/>
        <v>3299.1167073270021</v>
      </c>
      <c r="C363" s="18">
        <f t="shared" si="22"/>
        <v>6.9</v>
      </c>
      <c r="D363" s="50">
        <f t="shared" si="20"/>
        <v>3877.3880395583201</v>
      </c>
      <c r="E363" s="48"/>
      <c r="F363" s="6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24">
        <f t="shared" si="21"/>
        <v>6.9200000000000452</v>
      </c>
      <c r="B364" s="23">
        <f t="shared" si="19"/>
        <v>3330.9364519471164</v>
      </c>
      <c r="C364" s="18">
        <f t="shared" si="22"/>
        <v>6.92</v>
      </c>
      <c r="D364" s="50">
        <f t="shared" si="20"/>
        <v>3914.7851698077056</v>
      </c>
      <c r="E364" s="48"/>
      <c r="F364" s="6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24">
        <f t="shared" si="21"/>
        <v>6.9400000000000457</v>
      </c>
      <c r="B365" s="23">
        <f t="shared" si="19"/>
        <v>3362.9784658947096</v>
      </c>
      <c r="C365" s="18">
        <f t="shared" si="22"/>
        <v>6.94</v>
      </c>
      <c r="D365" s="50">
        <f t="shared" si="20"/>
        <v>3952.4435288975301</v>
      </c>
      <c r="E365" s="48"/>
      <c r="F365" s="6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24">
        <f t="shared" si="21"/>
        <v>6.9600000000000461</v>
      </c>
      <c r="B366" s="23">
        <f t="shared" si="19"/>
        <v>3395.2437310445607</v>
      </c>
      <c r="C366" s="18">
        <f t="shared" si="22"/>
        <v>6.96</v>
      </c>
      <c r="D366" s="50">
        <f t="shared" si="20"/>
        <v>3990.3642708062248</v>
      </c>
      <c r="E366" s="48"/>
      <c r="F366" s="6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24">
        <f t="shared" si="21"/>
        <v>6.9800000000000466</v>
      </c>
      <c r="B367" s="23">
        <f t="shared" si="19"/>
        <v>3427.7332312551775</v>
      </c>
      <c r="C367" s="18">
        <f t="shared" si="22"/>
        <v>6.98</v>
      </c>
      <c r="D367" s="50">
        <f t="shared" si="20"/>
        <v>4028.5485518436603</v>
      </c>
      <c r="E367" s="48"/>
      <c r="F367" s="6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24">
        <f t="shared" si="21"/>
        <v>7.0000000000000471</v>
      </c>
      <c r="B368" s="23">
        <f t="shared" si="19"/>
        <v>3460.4479523687946</v>
      </c>
      <c r="C368" s="18">
        <f t="shared" si="22"/>
        <v>7</v>
      </c>
      <c r="D368" s="50">
        <f t="shared" si="20"/>
        <v>4066.9975306511419</v>
      </c>
      <c r="E368" s="48"/>
      <c r="F368" s="6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24">
        <f t="shared" si="21"/>
        <v>7.0200000000000475</v>
      </c>
      <c r="B369" s="23">
        <f t="shared" si="19"/>
        <v>3493.3888822113749</v>
      </c>
      <c r="C369" s="18">
        <f t="shared" si="22"/>
        <v>7.02</v>
      </c>
      <c r="D369" s="50">
        <f t="shared" si="20"/>
        <v>4105.7123682014135</v>
      </c>
      <c r="E369" s="48"/>
      <c r="F369" s="6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24">
        <f t="shared" si="21"/>
        <v>7.040000000000048</v>
      </c>
      <c r="B370" s="23">
        <f t="shared" si="19"/>
        <v>3526.557010592609</v>
      </c>
      <c r="C370" s="18">
        <f t="shared" si="22"/>
        <v>7.04</v>
      </c>
      <c r="D370" s="50">
        <f t="shared" si="20"/>
        <v>4144.6942277986536</v>
      </c>
      <c r="E370" s="48"/>
      <c r="F370" s="6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24">
        <f t="shared" si="21"/>
        <v>7.0600000000000485</v>
      </c>
      <c r="B371" s="23">
        <f t="shared" si="19"/>
        <v>3559.9533293059144</v>
      </c>
      <c r="C371" s="18">
        <f t="shared" si="22"/>
        <v>7.06</v>
      </c>
      <c r="D371" s="50">
        <f t="shared" si="20"/>
        <v>4183.9442750784801</v>
      </c>
      <c r="E371" s="48"/>
      <c r="F371" s="6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24">
        <f t="shared" si="21"/>
        <v>7.0800000000000489</v>
      </c>
      <c r="B372" s="23">
        <f t="shared" si="19"/>
        <v>3593.5788321284399</v>
      </c>
      <c r="C372" s="18">
        <f t="shared" si="22"/>
        <v>7.08</v>
      </c>
      <c r="D372" s="50">
        <f t="shared" si="20"/>
        <v>4223.4636780079472</v>
      </c>
      <c r="E372" s="48"/>
      <c r="F372" s="6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24">
        <f t="shared" si="21"/>
        <v>7.1000000000000494</v>
      </c>
      <c r="B373" s="23">
        <f t="shared" si="19"/>
        <v>3627.4345148210582</v>
      </c>
      <c r="C373" s="18">
        <f t="shared" si="22"/>
        <v>7.1</v>
      </c>
      <c r="D373" s="50">
        <f t="shared" si="20"/>
        <v>4263.2536068855461</v>
      </c>
      <c r="E373" s="48"/>
      <c r="F373" s="6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24">
        <f t="shared" si="21"/>
        <v>7.1200000000000498</v>
      </c>
      <c r="B374" s="23">
        <f t="shared" si="19"/>
        <v>3661.5213751283723</v>
      </c>
      <c r="C374" s="18">
        <f t="shared" si="22"/>
        <v>7.12</v>
      </c>
      <c r="D374" s="50">
        <f t="shared" si="20"/>
        <v>4303.3152343412057</v>
      </c>
      <c r="E374" s="48"/>
      <c r="F374" s="6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24">
        <f t="shared" si="21"/>
        <v>7.1400000000000503</v>
      </c>
      <c r="B375" s="23">
        <f t="shared" si="19"/>
        <v>3695.8404127787117</v>
      </c>
      <c r="C375" s="18">
        <f t="shared" si="22"/>
        <v>7.14</v>
      </c>
      <c r="D375" s="50">
        <f t="shared" si="20"/>
        <v>4343.6497353362893</v>
      </c>
      <c r="E375" s="48"/>
      <c r="F375" s="6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24">
        <f t="shared" si="21"/>
        <v>7.1600000000000508</v>
      </c>
      <c r="B376" s="23">
        <f t="shared" si="19"/>
        <v>3730.392629484134</v>
      </c>
      <c r="C376" s="18">
        <f t="shared" si="22"/>
        <v>7.16</v>
      </c>
      <c r="D376" s="50">
        <f t="shared" si="20"/>
        <v>4384.2582871635987</v>
      </c>
      <c r="E376" s="48"/>
      <c r="F376" s="6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24">
        <f t="shared" si="21"/>
        <v>7.1800000000000512</v>
      </c>
      <c r="B377" s="23">
        <f t="shared" si="19"/>
        <v>3765.1790289404285</v>
      </c>
      <c r="C377" s="18">
        <f t="shared" si="22"/>
        <v>7.18</v>
      </c>
      <c r="D377" s="50">
        <f t="shared" si="20"/>
        <v>4425.1420694473773</v>
      </c>
      <c r="E377" s="48"/>
      <c r="F377" s="6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24">
        <f t="shared" si="21"/>
        <v>7.2000000000000517</v>
      </c>
      <c r="B378" s="23">
        <f t="shared" si="19"/>
        <v>3800.2006168271023</v>
      </c>
      <c r="C378" s="18">
        <f t="shared" si="22"/>
        <v>7.2</v>
      </c>
      <c r="D378" s="50">
        <f t="shared" si="20"/>
        <v>4466.3022641432935</v>
      </c>
      <c r="E378" s="48"/>
      <c r="F378" s="6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24">
        <f t="shared" si="21"/>
        <v>7.2200000000000522</v>
      </c>
      <c r="B379" s="23">
        <f t="shared" si="19"/>
        <v>3835.4584008074039</v>
      </c>
      <c r="C379" s="18">
        <f t="shared" si="22"/>
        <v>7.22</v>
      </c>
      <c r="D379" s="50">
        <f t="shared" si="20"/>
        <v>4507.7400555384684</v>
      </c>
      <c r="E379" s="48"/>
      <c r="F379" s="6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24">
        <f t="shared" si="21"/>
        <v>7.2400000000000526</v>
      </c>
      <c r="B380" s="23">
        <f t="shared" si="19"/>
        <v>3870.9533905282988</v>
      </c>
      <c r="C380" s="18">
        <f t="shared" si="22"/>
        <v>7.24</v>
      </c>
      <c r="D380" s="50">
        <f t="shared" si="20"/>
        <v>4549.4566302514477</v>
      </c>
      <c r="E380" s="48"/>
      <c r="F380" s="6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24">
        <f t="shared" si="21"/>
        <v>7.2600000000000531</v>
      </c>
      <c r="B381" s="23">
        <f t="shared" si="19"/>
        <v>3906.6865976204867</v>
      </c>
      <c r="C381" s="18">
        <f t="shared" si="22"/>
        <v>7.26</v>
      </c>
      <c r="D381" s="50">
        <f t="shared" si="20"/>
        <v>4591.4531772322198</v>
      </c>
      <c r="E381" s="48"/>
      <c r="F381" s="6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24">
        <f t="shared" si="21"/>
        <v>7.2800000000000535</v>
      </c>
      <c r="B382" s="23">
        <f t="shared" si="19"/>
        <v>3942.6590356983911</v>
      </c>
      <c r="C382" s="18">
        <f t="shared" si="22"/>
        <v>7.28</v>
      </c>
      <c r="D382" s="50">
        <f t="shared" si="20"/>
        <v>4633.7308877622081</v>
      </c>
      <c r="E382" s="48"/>
      <c r="F382" s="6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24">
        <f t="shared" si="21"/>
        <v>7.300000000000054</v>
      </c>
      <c r="B383" s="23">
        <f t="shared" si="19"/>
        <v>3978.8717203601659</v>
      </c>
      <c r="C383" s="18">
        <f t="shared" si="22"/>
        <v>7.3</v>
      </c>
      <c r="D383" s="50">
        <f t="shared" si="20"/>
        <v>4676.2909554542739</v>
      </c>
      <c r="E383" s="48"/>
      <c r="F383" s="6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24">
        <f t="shared" si="21"/>
        <v>7.3200000000000545</v>
      </c>
      <c r="B384" s="23">
        <f t="shared" si="19"/>
        <v>4015.3256691876932</v>
      </c>
      <c r="C384" s="18">
        <f t="shared" si="22"/>
        <v>7.32</v>
      </c>
      <c r="D384" s="50">
        <f t="shared" si="20"/>
        <v>4719.1345762527171</v>
      </c>
      <c r="E384" s="48"/>
      <c r="F384" s="6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24">
        <f t="shared" si="21"/>
        <v>7.3400000000000549</v>
      </c>
      <c r="B385" s="23">
        <f t="shared" si="19"/>
        <v>4052.0219017465811</v>
      </c>
      <c r="C385" s="18">
        <f t="shared" si="22"/>
        <v>7.34</v>
      </c>
      <c r="D385" s="50">
        <f t="shared" si="20"/>
        <v>4762.262948433271</v>
      </c>
      <c r="E385" s="48"/>
      <c r="F385" s="6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24">
        <f t="shared" si="21"/>
        <v>7.3600000000000554</v>
      </c>
      <c r="B386" s="23">
        <f t="shared" si="19"/>
        <v>4088.9614395861668</v>
      </c>
      <c r="C386" s="18">
        <f t="shared" si="22"/>
        <v>7.36</v>
      </c>
      <c r="D386" s="50">
        <f t="shared" si="20"/>
        <v>4805.6772726031086</v>
      </c>
      <c r="E386" s="48"/>
      <c r="F386" s="6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24">
        <f t="shared" si="21"/>
        <v>7.3800000000000558</v>
      </c>
      <c r="B387" s="23">
        <f t="shared" si="19"/>
        <v>4126.145306239513</v>
      </c>
      <c r="C387" s="18">
        <f t="shared" si="22"/>
        <v>7.38</v>
      </c>
      <c r="D387" s="50">
        <f t="shared" si="20"/>
        <v>4849.3787517008359</v>
      </c>
      <c r="E387" s="48"/>
      <c r="F387" s="6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24">
        <f t="shared" si="21"/>
        <v>7.4000000000000563</v>
      </c>
      <c r="B388" s="23">
        <f t="shared" si="19"/>
        <v>4163.5745272234162</v>
      </c>
      <c r="C388" s="18">
        <f t="shared" si="22"/>
        <v>7.4</v>
      </c>
      <c r="D388" s="50">
        <f t="shared" si="20"/>
        <v>4893.3685909965052</v>
      </c>
      <c r="E388" s="48"/>
      <c r="F388" s="6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24">
        <f t="shared" si="21"/>
        <v>7.4200000000000568</v>
      </c>
      <c r="B389" s="23">
        <f t="shared" si="19"/>
        <v>4201.2501300383947</v>
      </c>
      <c r="C389" s="18">
        <f t="shared" si="22"/>
        <v>7.42</v>
      </c>
      <c r="D389" s="50">
        <f t="shared" si="20"/>
        <v>4937.6479980915956</v>
      </c>
      <c r="E389" s="48"/>
      <c r="F389" s="6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24">
        <f t="shared" si="21"/>
        <v>7.4400000000000572</v>
      </c>
      <c r="B390" s="23">
        <f t="shared" si="19"/>
        <v>4239.173144168697</v>
      </c>
      <c r="C390" s="18">
        <f t="shared" si="22"/>
        <v>7.44</v>
      </c>
      <c r="D390" s="50">
        <f t="shared" si="20"/>
        <v>4982.2181829190285</v>
      </c>
      <c r="E390" s="48"/>
      <c r="F390" s="6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24">
        <f t="shared" si="21"/>
        <v>7.4600000000000577</v>
      </c>
      <c r="B391" s="23">
        <f t="shared" si="19"/>
        <v>4277.3446010823009</v>
      </c>
      <c r="C391" s="18">
        <f t="shared" si="22"/>
        <v>7.46</v>
      </c>
      <c r="D391" s="50">
        <f t="shared" si="20"/>
        <v>5027.0803577431616</v>
      </c>
      <c r="E391" s="48"/>
      <c r="F391" s="6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24">
        <f t="shared" si="21"/>
        <v>7.4800000000000582</v>
      </c>
      <c r="B392" s="23">
        <f t="shared" si="19"/>
        <v>4315.7655342309072</v>
      </c>
      <c r="C392" s="18">
        <f t="shared" si="22"/>
        <v>7.48</v>
      </c>
      <c r="D392" s="50">
        <f t="shared" si="20"/>
        <v>5072.2357371597864</v>
      </c>
      <c r="E392" s="48"/>
      <c r="F392" s="6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24">
        <f t="shared" si="21"/>
        <v>7.5000000000000586</v>
      </c>
      <c r="B393" s="23">
        <f t="shared" si="19"/>
        <v>4354.4369790499513</v>
      </c>
      <c r="C393" s="18">
        <f t="shared" si="22"/>
        <v>7.5</v>
      </c>
      <c r="D393" s="50">
        <f t="shared" si="20"/>
        <v>5117.685538096137</v>
      </c>
      <c r="E393" s="48"/>
      <c r="F393" s="6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24">
        <f t="shared" si="21"/>
        <v>7.5200000000000591</v>
      </c>
      <c r="B394" s="23">
        <f t="shared" si="19"/>
        <v>4393.3599729585931</v>
      </c>
      <c r="C394" s="18">
        <f t="shared" si="22"/>
        <v>7.52</v>
      </c>
      <c r="D394" s="50">
        <f t="shared" si="20"/>
        <v>5163.4309798108825</v>
      </c>
      <c r="E394" s="48"/>
      <c r="F394" s="6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24">
        <f t="shared" si="21"/>
        <v>7.5400000000000595</v>
      </c>
      <c r="B395" s="23">
        <f t="shared" si="19"/>
        <v>4432.5355553597183</v>
      </c>
      <c r="C395" s="18">
        <f t="shared" si="22"/>
        <v>7.54</v>
      </c>
      <c r="D395" s="50">
        <f t="shared" si="20"/>
        <v>5209.4732838941245</v>
      </c>
      <c r="E395" s="48"/>
      <c r="F395" s="6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24">
        <f t="shared" si="21"/>
        <v>7.56000000000006</v>
      </c>
      <c r="B396" s="23">
        <f t="shared" si="19"/>
        <v>4471.9647676399436</v>
      </c>
      <c r="C396" s="18">
        <f t="shared" si="22"/>
        <v>7.56</v>
      </c>
      <c r="D396" s="50">
        <f t="shared" si="20"/>
        <v>5255.8136742674069</v>
      </c>
      <c r="E396" s="48"/>
      <c r="F396" s="6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24">
        <f t="shared" si="21"/>
        <v>7.5800000000000605</v>
      </c>
      <c r="B397" s="23">
        <f t="shared" si="19"/>
        <v>4511.6486531696137</v>
      </c>
      <c r="C397" s="18">
        <f t="shared" si="22"/>
        <v>7.58</v>
      </c>
      <c r="D397" s="50">
        <f t="shared" si="20"/>
        <v>5302.4533771837105</v>
      </c>
      <c r="E397" s="48"/>
      <c r="F397" s="6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24">
        <f t="shared" si="21"/>
        <v>7.6000000000000609</v>
      </c>
      <c r="B398" s="23">
        <f t="shared" ref="B398:B400" si="23">($J$2*A398^4)+($K$2*A398^3)+($L$2*A398^2)+($M$2*A398)+$N$2</f>
        <v>4551.5882573027993</v>
      </c>
      <c r="C398" s="18">
        <f t="shared" si="22"/>
        <v>7.6</v>
      </c>
      <c r="D398" s="50">
        <f t="shared" ref="D398:D400" si="24">($B$6/$D$6)^2*B398</f>
        <v>5349.3936212274502</v>
      </c>
      <c r="E398" s="48"/>
      <c r="F398" s="6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24">
        <f t="shared" si="21"/>
        <v>7.6200000000000614</v>
      </c>
      <c r="B399" s="23">
        <f t="shared" si="23"/>
        <v>4591.7846273772993</v>
      </c>
      <c r="C399" s="18">
        <f t="shared" si="22"/>
        <v>7.62</v>
      </c>
      <c r="D399" s="50">
        <f t="shared" si="24"/>
        <v>5396.6356373144781</v>
      </c>
      <c r="E399" s="48"/>
      <c r="F399" s="6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24">
        <f t="shared" ref="A400" si="25">A399+A399-A398</f>
        <v>7.6400000000000619</v>
      </c>
      <c r="B400" s="23">
        <f t="shared" si="23"/>
        <v>4632.2388127146423</v>
      </c>
      <c r="C400" s="18">
        <f t="shared" si="22"/>
        <v>7.64</v>
      </c>
      <c r="D400" s="50">
        <f t="shared" si="24"/>
        <v>5444.1806586920875</v>
      </c>
      <c r="E400" s="48"/>
      <c r="F400" s="6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6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6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6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6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6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6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6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6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6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C410" s="30"/>
      <c r="D410" s="30"/>
      <c r="E410" s="30"/>
      <c r="F410" s="6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C411" s="30"/>
      <c r="D411" s="30"/>
      <c r="E411" s="30"/>
      <c r="F411" s="6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C412" s="30"/>
      <c r="D412" s="30"/>
      <c r="E412" s="30"/>
      <c r="F412" s="6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C413" s="30"/>
      <c r="D413" s="30"/>
      <c r="E413" s="30"/>
      <c r="F413" s="6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C414" s="30"/>
      <c r="D414" s="30"/>
      <c r="E414" s="30"/>
      <c r="F414" s="6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C415" s="30"/>
      <c r="D415" s="30"/>
      <c r="E415" s="30"/>
      <c r="F415" s="6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C416" s="30"/>
      <c r="D416" s="30"/>
      <c r="E416" s="30"/>
      <c r="F416" s="6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25">
      <c r="C417" s="30"/>
      <c r="D417" s="30"/>
      <c r="E417" s="30"/>
      <c r="F417" s="6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25">
      <c r="C418" s="30"/>
      <c r="D418" s="30"/>
      <c r="E418" s="30"/>
      <c r="F418" s="6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25">
      <c r="C419" s="30"/>
      <c r="D419" s="30"/>
      <c r="E419" s="30"/>
      <c r="F419" s="6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25">
      <c r="C420" s="30"/>
      <c r="D420" s="30"/>
      <c r="E420" s="30"/>
      <c r="F420" s="6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25">
      <c r="C421" s="30"/>
      <c r="D421" s="30"/>
      <c r="E421" s="30"/>
      <c r="F421" s="6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25">
      <c r="C422" s="30"/>
      <c r="D422" s="30"/>
      <c r="E422" s="30"/>
      <c r="F422" s="6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25">
      <c r="C423" s="30"/>
      <c r="D423" s="30"/>
      <c r="E423" s="30"/>
      <c r="F423" s="6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25">
      <c r="C424" s="30"/>
      <c r="D424" s="30"/>
      <c r="E424" s="30"/>
      <c r="F424" s="6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25">
      <c r="C425" s="30"/>
      <c r="D425" s="30"/>
      <c r="E425" s="30"/>
      <c r="F425" s="6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25">
      <c r="C426" s="30"/>
      <c r="D426" s="30"/>
      <c r="E426" s="30"/>
      <c r="F426" s="6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25">
      <c r="C427" s="30"/>
      <c r="D427" s="30"/>
      <c r="E427" s="30"/>
      <c r="F427" s="6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25">
      <c r="C428" s="30"/>
      <c r="D428" s="30"/>
      <c r="E428" s="30"/>
      <c r="F428" s="6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25">
      <c r="C429" s="30"/>
      <c r="D429" s="30"/>
      <c r="E429" s="30"/>
      <c r="F429" s="6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25">
      <c r="C430" s="30"/>
      <c r="D430" s="30"/>
      <c r="E430" s="30"/>
      <c r="F430" s="6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25">
      <c r="C431" s="30"/>
      <c r="D431" s="30"/>
      <c r="E431" s="30"/>
      <c r="F431" s="6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25">
      <c r="C432" s="30"/>
      <c r="D432" s="30"/>
      <c r="E432" s="30"/>
      <c r="F432" s="6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25">
      <c r="C433" s="30"/>
      <c r="D433" s="30"/>
      <c r="E433" s="30"/>
      <c r="F433" s="6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25">
      <c r="C434" s="30"/>
      <c r="D434" s="30"/>
      <c r="E434" s="30"/>
      <c r="F434" s="6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25">
      <c r="C435" s="30"/>
      <c r="D435" s="30"/>
      <c r="E435" s="30"/>
      <c r="F435" s="6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25">
      <c r="C436" s="30"/>
      <c r="D436" s="30"/>
      <c r="E436" s="30"/>
      <c r="F436" s="6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25">
      <c r="C437" s="30"/>
      <c r="D437" s="30"/>
      <c r="E437" s="30"/>
      <c r="F437" s="6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25">
      <c r="C438" s="30"/>
      <c r="D438" s="30"/>
      <c r="E438" s="30"/>
      <c r="F438" s="6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25">
      <c r="C439" s="30"/>
      <c r="D439" s="30"/>
      <c r="E439" s="30"/>
      <c r="F439" s="6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25">
      <c r="C440" s="30"/>
      <c r="D440" s="30"/>
      <c r="E440" s="30"/>
      <c r="F440" s="6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25">
      <c r="C441" s="30"/>
      <c r="D441" s="30"/>
      <c r="E441" s="30"/>
      <c r="F441" s="6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25">
      <c r="C442" s="30"/>
      <c r="D442" s="30"/>
      <c r="E442" s="30"/>
      <c r="F442" s="6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25">
      <c r="C443" s="30"/>
      <c r="D443" s="30"/>
      <c r="E443" s="30"/>
      <c r="F443" s="6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25">
      <c r="C444" s="30"/>
      <c r="D444" s="30"/>
      <c r="E444" s="30"/>
      <c r="F444" s="6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25">
      <c r="C445" s="30"/>
      <c r="D445" s="30"/>
      <c r="E445" s="30"/>
      <c r="F445" s="6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25">
      <c r="C446" s="30"/>
      <c r="D446" s="30"/>
      <c r="E446" s="30"/>
      <c r="F446" s="6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25">
      <c r="C447" s="30"/>
      <c r="D447" s="30"/>
      <c r="E447" s="30"/>
      <c r="F447" s="6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25">
      <c r="C448" s="30"/>
      <c r="D448" s="30"/>
      <c r="E448" s="30"/>
      <c r="F448" s="6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25">
      <c r="C449" s="30"/>
      <c r="D449" s="30"/>
      <c r="E449" s="30"/>
      <c r="F449" s="6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25">
      <c r="C450" s="30"/>
      <c r="D450" s="30"/>
      <c r="E450" s="30"/>
      <c r="F450" s="6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25">
      <c r="C451" s="30"/>
      <c r="D451" s="30"/>
      <c r="E451" s="30"/>
      <c r="F451" s="6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25">
      <c r="C452" s="30"/>
      <c r="D452" s="30"/>
      <c r="E452" s="30"/>
      <c r="F452" s="6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25">
      <c r="C453" s="30"/>
      <c r="D453" s="30"/>
      <c r="E453" s="30"/>
      <c r="F453" s="6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25">
      <c r="C454" s="30"/>
      <c r="D454" s="30"/>
      <c r="E454" s="30"/>
      <c r="F454" s="6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25">
      <c r="C455" s="30"/>
      <c r="D455" s="30"/>
      <c r="E455" s="30"/>
      <c r="F455" s="6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25">
      <c r="C456" s="30"/>
      <c r="D456" s="30"/>
      <c r="E456" s="30"/>
      <c r="F456" s="6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25">
      <c r="C457" s="30"/>
      <c r="D457" s="30"/>
      <c r="E457" s="30"/>
      <c r="F457" s="6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25">
      <c r="C458" s="30"/>
      <c r="D458" s="30"/>
      <c r="E458" s="30"/>
      <c r="F458" s="6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25">
      <c r="C459" s="30"/>
      <c r="D459" s="30"/>
      <c r="E459" s="30"/>
      <c r="F459" s="6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25">
      <c r="C460" s="30"/>
      <c r="D460" s="30"/>
      <c r="E460" s="30"/>
      <c r="F460" s="6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25">
      <c r="C461" s="30"/>
      <c r="D461" s="30"/>
      <c r="E461" s="30"/>
      <c r="F461" s="6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25">
      <c r="C462" s="30"/>
      <c r="D462" s="30"/>
      <c r="E462" s="30"/>
      <c r="F462" s="6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25">
      <c r="C463" s="30"/>
      <c r="D463" s="30"/>
      <c r="E463" s="30"/>
      <c r="F463" s="6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25">
      <c r="C464" s="30"/>
      <c r="D464" s="30"/>
      <c r="E464" s="30"/>
      <c r="F464" s="6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25">
      <c r="C465" s="30"/>
      <c r="D465" s="30"/>
      <c r="E465" s="30"/>
      <c r="F465" s="6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25">
      <c r="C466" s="30"/>
      <c r="D466" s="30"/>
      <c r="E466" s="30"/>
      <c r="F466" s="6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25">
      <c r="C467" s="30"/>
      <c r="D467" s="30"/>
      <c r="E467" s="30"/>
      <c r="F467" s="6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25">
      <c r="C468" s="30"/>
      <c r="D468" s="30"/>
      <c r="E468" s="30"/>
      <c r="F468" s="6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25">
      <c r="C469" s="30"/>
      <c r="D469" s="30"/>
      <c r="E469" s="30"/>
      <c r="F469" s="6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25">
      <c r="C470" s="30"/>
      <c r="D470" s="30"/>
      <c r="E470" s="30"/>
      <c r="F470" s="6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25">
      <c r="C471" s="30"/>
      <c r="D471" s="30"/>
      <c r="E471" s="30"/>
      <c r="F471" s="6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25">
      <c r="C472" s="30"/>
      <c r="D472" s="30"/>
      <c r="E472" s="30"/>
      <c r="F472" s="6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25">
      <c r="C473" s="30"/>
      <c r="D473" s="30"/>
      <c r="E473" s="30"/>
      <c r="F473" s="6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25">
      <c r="C474" s="30"/>
      <c r="D474" s="30"/>
      <c r="E474" s="30"/>
      <c r="F474" s="6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25">
      <c r="C475" s="30"/>
      <c r="D475" s="30"/>
      <c r="E475" s="30"/>
      <c r="F475" s="6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25">
      <c r="C476" s="30"/>
      <c r="D476" s="30"/>
      <c r="E476" s="30"/>
      <c r="F476" s="6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25">
      <c r="C477" s="30"/>
      <c r="D477" s="30"/>
      <c r="E477" s="30"/>
      <c r="F477" s="6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25">
      <c r="C478" s="30"/>
      <c r="D478" s="30"/>
      <c r="E478" s="30"/>
      <c r="F478" s="6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25">
      <c r="C479" s="30"/>
      <c r="D479" s="30"/>
      <c r="E479" s="30"/>
      <c r="F479" s="6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25">
      <c r="C480" s="30"/>
      <c r="D480" s="30"/>
      <c r="E480" s="30"/>
      <c r="F480" s="6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25">
      <c r="C481" s="30"/>
      <c r="D481" s="30"/>
      <c r="E481" s="30"/>
      <c r="F481" s="6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25">
      <c r="C482" s="30"/>
      <c r="D482" s="30"/>
      <c r="E482" s="30"/>
      <c r="F482" s="6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25">
      <c r="C483" s="30"/>
      <c r="D483" s="30"/>
      <c r="E483" s="30"/>
      <c r="F483" s="6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25">
      <c r="C484" s="30"/>
      <c r="D484" s="30"/>
      <c r="E484" s="30"/>
      <c r="F484" s="6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25">
      <c r="C485" s="30"/>
      <c r="D485" s="30"/>
      <c r="E485" s="30"/>
      <c r="F485" s="6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25">
      <c r="C486" s="30"/>
      <c r="D486" s="30"/>
      <c r="E486" s="30"/>
      <c r="F486" s="6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25">
      <c r="C487" s="30"/>
      <c r="D487" s="30"/>
      <c r="E487" s="30"/>
      <c r="F487" s="6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25">
      <c r="C488" s="30"/>
      <c r="D488" s="30"/>
      <c r="E488" s="30"/>
      <c r="F488" s="6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25">
      <c r="C489" s="30"/>
      <c r="D489" s="30"/>
      <c r="E489" s="30"/>
      <c r="F489" s="6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25">
      <c r="C490" s="30"/>
      <c r="D490" s="30"/>
      <c r="E490" s="30"/>
      <c r="F490" s="6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25">
      <c r="C491" s="30"/>
      <c r="D491" s="30"/>
      <c r="E491" s="30"/>
      <c r="F491" s="6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25">
      <c r="C492" s="30"/>
      <c r="D492" s="30"/>
      <c r="E492" s="30"/>
      <c r="F492" s="6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25">
      <c r="C493" s="30"/>
      <c r="D493" s="30"/>
      <c r="E493" s="30"/>
      <c r="F493" s="6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25">
      <c r="C494" s="30"/>
      <c r="D494" s="30"/>
      <c r="E494" s="30"/>
      <c r="F494" s="6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25">
      <c r="C495" s="30"/>
      <c r="D495" s="30"/>
      <c r="E495" s="30"/>
      <c r="F495" s="6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25">
      <c r="C496" s="30"/>
      <c r="D496" s="30"/>
      <c r="E496" s="30"/>
      <c r="F496" s="6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25">
      <c r="C497" s="30"/>
      <c r="D497" s="30"/>
      <c r="E497" s="30"/>
      <c r="F497" s="6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25">
      <c r="C498" s="30"/>
      <c r="D498" s="30"/>
      <c r="E498" s="30"/>
      <c r="F498" s="6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25">
      <c r="C499" s="30"/>
      <c r="D499" s="30"/>
      <c r="E499" s="30"/>
      <c r="F499" s="6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25">
      <c r="C500" s="30"/>
      <c r="D500" s="30"/>
      <c r="E500" s="30"/>
      <c r="F500" s="6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25">
      <c r="C501" s="30"/>
      <c r="D501" s="30"/>
      <c r="E501" s="30"/>
      <c r="F501" s="6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25">
      <c r="C502" s="30"/>
      <c r="D502" s="30"/>
      <c r="E502" s="30"/>
      <c r="F502" s="6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25">
      <c r="C503" s="30"/>
      <c r="D503" s="30"/>
      <c r="E503" s="30"/>
      <c r="F503" s="6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25">
      <c r="C504" s="30"/>
      <c r="D504" s="30"/>
      <c r="E504" s="30"/>
      <c r="F504" s="6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25">
      <c r="C505" s="30"/>
      <c r="D505" s="30"/>
      <c r="E505" s="30"/>
      <c r="F505" s="6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25">
      <c r="C506" s="30"/>
      <c r="D506" s="30"/>
      <c r="E506" s="30"/>
      <c r="F506" s="6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25">
      <c r="C507" s="30"/>
      <c r="D507" s="30"/>
      <c r="E507" s="30"/>
      <c r="F507" s="6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25">
      <c r="C508" s="30"/>
      <c r="D508" s="30"/>
      <c r="E508" s="30"/>
      <c r="F508" s="6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25">
      <c r="C509" s="30"/>
      <c r="D509" s="30"/>
      <c r="E509" s="30"/>
      <c r="F509" s="6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25">
      <c r="C510" s="30"/>
      <c r="D510" s="30"/>
      <c r="E510" s="30"/>
      <c r="F510" s="6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25">
      <c r="C511" s="30"/>
      <c r="D511" s="30"/>
      <c r="E511" s="30"/>
      <c r="F511" s="6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25">
      <c r="C512" s="30"/>
      <c r="D512" s="30"/>
      <c r="E512" s="30"/>
      <c r="F512" s="6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25">
      <c r="C513" s="30"/>
      <c r="D513" s="30"/>
      <c r="E513" s="30"/>
      <c r="F513" s="6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25">
      <c r="C514" s="30"/>
      <c r="D514" s="30"/>
      <c r="E514" s="30"/>
      <c r="F514" s="6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25">
      <c r="C515" s="30"/>
      <c r="D515" s="30"/>
      <c r="E515" s="30"/>
      <c r="F515" s="6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25">
      <c r="C516" s="30"/>
      <c r="D516" s="30"/>
      <c r="E516" s="30"/>
      <c r="F516" s="6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25">
      <c r="C517" s="30"/>
      <c r="D517" s="30"/>
      <c r="E517" s="30"/>
      <c r="F517" s="6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25">
      <c r="C518" s="30"/>
      <c r="D518" s="30"/>
      <c r="E518" s="30"/>
      <c r="F518" s="6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25">
      <c r="C519" s="30"/>
      <c r="D519" s="30"/>
      <c r="E519" s="30"/>
      <c r="F519" s="6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25">
      <c r="C520" s="30"/>
      <c r="D520" s="30"/>
      <c r="E520" s="30"/>
      <c r="F520" s="6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25">
      <c r="C521" s="30"/>
      <c r="D521" s="30"/>
      <c r="E521" s="30"/>
      <c r="F521" s="6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25">
      <c r="C522" s="30"/>
      <c r="D522" s="30"/>
      <c r="E522" s="30"/>
      <c r="F522" s="6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25">
      <c r="C523" s="30"/>
      <c r="D523" s="30"/>
      <c r="E523" s="30"/>
      <c r="F523" s="6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25">
      <c r="C524" s="30"/>
      <c r="D524" s="30"/>
      <c r="E524" s="30"/>
      <c r="F524" s="6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25">
      <c r="C525" s="30"/>
      <c r="D525" s="30"/>
      <c r="E525" s="30"/>
      <c r="F525" s="6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25">
      <c r="C526" s="30"/>
      <c r="D526" s="30"/>
      <c r="E526" s="30"/>
      <c r="F526" s="6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25">
      <c r="C527" s="30"/>
      <c r="D527" s="30"/>
      <c r="E527" s="30"/>
      <c r="F527" s="6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25">
      <c r="C528" s="30"/>
      <c r="D528" s="30"/>
      <c r="E528" s="30"/>
      <c r="F528" s="6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25">
      <c r="C529" s="30"/>
      <c r="D529" s="30"/>
      <c r="E529" s="30"/>
      <c r="F529" s="6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25">
      <c r="C530" s="30"/>
      <c r="D530" s="30"/>
      <c r="E530" s="30"/>
      <c r="F530" s="6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25">
      <c r="C531" s="30"/>
      <c r="D531" s="30"/>
      <c r="E531" s="30"/>
      <c r="F531" s="6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25">
      <c r="C532" s="30"/>
      <c r="D532" s="30"/>
      <c r="E532" s="30"/>
      <c r="F532" s="6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25">
      <c r="C533" s="30"/>
      <c r="D533" s="30"/>
      <c r="E533" s="30"/>
      <c r="F533" s="6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25">
      <c r="C534" s="30"/>
      <c r="D534" s="30"/>
      <c r="E534" s="30"/>
      <c r="F534" s="6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25">
      <c r="C535" s="30"/>
      <c r="D535" s="30"/>
      <c r="E535" s="30"/>
      <c r="F535" s="6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25">
      <c r="C536" s="30"/>
      <c r="D536" s="30"/>
      <c r="E536" s="30"/>
      <c r="F536" s="6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25">
      <c r="C537" s="30"/>
      <c r="D537" s="30"/>
      <c r="E537" s="30"/>
      <c r="F537" s="6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25">
      <c r="C538" s="30"/>
      <c r="D538" s="30"/>
      <c r="E538" s="30"/>
      <c r="F538" s="6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25">
      <c r="C539" s="30"/>
      <c r="D539" s="30"/>
      <c r="E539" s="30"/>
      <c r="F539" s="6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25">
      <c r="C540" s="30"/>
      <c r="D540" s="30"/>
      <c r="E540" s="30"/>
      <c r="F540" s="6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25">
      <c r="C541" s="30"/>
      <c r="D541" s="30"/>
      <c r="E541" s="30"/>
      <c r="F541" s="6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5">
    <mergeCell ref="A1:G1"/>
    <mergeCell ref="A2:G4"/>
    <mergeCell ref="K9:P9"/>
    <mergeCell ref="F10:H10"/>
    <mergeCell ref="K7:R7"/>
  </mergeCells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66"/>
  <sheetViews>
    <sheetView zoomScale="70" zoomScaleNormal="70" workbookViewId="0">
      <selection activeCell="A11" sqref="A11:A40"/>
    </sheetView>
  </sheetViews>
  <sheetFormatPr defaultColWidth="9.140625" defaultRowHeight="15" x14ac:dyDescent="0.25"/>
  <cols>
    <col min="1" max="1" width="22.140625" style="3" customWidth="1"/>
    <col min="2" max="2" width="15.140625" style="3" customWidth="1"/>
    <col min="3" max="3" width="13.140625" style="3" bestFit="1" customWidth="1"/>
    <col min="4" max="4" width="7.7109375" style="3" hidden="1" customWidth="1"/>
    <col min="5" max="5" width="9.42578125" style="3" hidden="1" customWidth="1"/>
    <col min="6" max="6" width="20.85546875" style="3" customWidth="1"/>
    <col min="7" max="7" width="9.42578125" style="3" customWidth="1"/>
    <col min="8" max="8" width="8.28515625" style="7" customWidth="1"/>
    <col min="9" max="9" width="11.85546875" style="7" customWidth="1"/>
    <col min="10" max="10" width="5.85546875" style="3" hidden="1" customWidth="1"/>
    <col min="11" max="11" width="9.140625" style="3"/>
    <col min="12" max="12" width="12.42578125" style="3" customWidth="1"/>
    <col min="13" max="13" width="69.5703125" style="3" bestFit="1" customWidth="1"/>
    <col min="14" max="19" width="14.85546875" style="3" bestFit="1" customWidth="1"/>
    <col min="20" max="16384" width="9.140625" style="3"/>
  </cols>
  <sheetData>
    <row r="1" spans="1:28" ht="26.25" customHeight="1" x14ac:dyDescent="0.25">
      <c r="A1" s="152" t="s">
        <v>14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8" ht="77.25" customHeight="1" x14ac:dyDescent="0.25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96"/>
      <c r="M2" s="132">
        <f t="array" ref="M2:S2">LINEST(A11:A40,B11:B40^{1,2,3,4,5,6},TRUE,FALSE)</f>
        <v>-0.30400232394314869</v>
      </c>
      <c r="N2" s="132">
        <v>4.6978479467168039</v>
      </c>
      <c r="O2" s="132">
        <v>-27.640171249687022</v>
      </c>
      <c r="P2" s="132">
        <v>89.820798809851894</v>
      </c>
      <c r="Q2" s="132">
        <v>-108.43011632181602</v>
      </c>
      <c r="R2" s="132">
        <v>62.484718845855667</v>
      </c>
      <c r="S2" s="132">
        <v>-7.3987047850765748</v>
      </c>
      <c r="T2" s="96"/>
      <c r="U2" s="96"/>
      <c r="V2" s="96"/>
      <c r="W2" s="96"/>
      <c r="X2" s="96"/>
    </row>
    <row r="3" spans="1:28" ht="12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28" x14ac:dyDescent="0.25">
      <c r="A4" s="151" t="s">
        <v>5</v>
      </c>
      <c r="B4" s="151"/>
    </row>
    <row r="5" spans="1:28" x14ac:dyDescent="0.25">
      <c r="A5" s="12" t="s">
        <v>11</v>
      </c>
      <c r="B5" s="12">
        <v>3</v>
      </c>
      <c r="C5" s="57" t="s">
        <v>18</v>
      </c>
      <c r="F5" s="58">
        <v>3.42</v>
      </c>
      <c r="H5" s="6"/>
      <c r="I5" s="6"/>
    </row>
    <row r="6" spans="1:28" x14ac:dyDescent="0.25">
      <c r="A6" s="64" t="s">
        <v>20</v>
      </c>
      <c r="B6" s="64">
        <v>1</v>
      </c>
      <c r="C6" s="65"/>
      <c r="F6" s="58"/>
      <c r="H6" s="6"/>
      <c r="I6" s="6"/>
    </row>
    <row r="7" spans="1:28" ht="15.75" thickBot="1" x14ac:dyDescent="0.3">
      <c r="A7" s="10" t="s">
        <v>7</v>
      </c>
      <c r="B7" s="10">
        <v>0</v>
      </c>
      <c r="H7" s="6"/>
      <c r="I7" s="6"/>
      <c r="M7" s="5" t="s">
        <v>13</v>
      </c>
    </row>
    <row r="8" spans="1:28" hidden="1" x14ac:dyDescent="0.25">
      <c r="A8" s="3" t="s">
        <v>9</v>
      </c>
      <c r="B8" s="10">
        <f>AVERAGE(E12:E39)</f>
        <v>1.1261113939957943</v>
      </c>
      <c r="H8" s="6"/>
      <c r="I8" s="6"/>
    </row>
    <row r="9" spans="1:28" ht="16.5" thickTop="1" thickBot="1" x14ac:dyDescent="0.3">
      <c r="H9" s="146" t="s">
        <v>15</v>
      </c>
      <c r="I9" s="146"/>
      <c r="L9" s="5"/>
      <c r="M9" s="114" t="s">
        <v>6</v>
      </c>
    </row>
    <row r="10" spans="1:28" s="5" customFormat="1" ht="15.75" thickTop="1" x14ac:dyDescent="0.2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0</v>
      </c>
      <c r="N10" s="31">
        <f>$I12</f>
        <v>0</v>
      </c>
      <c r="O10" s="31">
        <f>$I13</f>
        <v>0</v>
      </c>
      <c r="P10" s="31">
        <f>$I14</f>
        <v>0</v>
      </c>
      <c r="Q10" s="31">
        <f>$I15</f>
        <v>0</v>
      </c>
      <c r="R10" s="31">
        <f>$I16</f>
        <v>0</v>
      </c>
      <c r="S10" s="31">
        <f>$I17</f>
        <v>0</v>
      </c>
      <c r="T10" s="31">
        <f>$I18</f>
        <v>0</v>
      </c>
      <c r="U10" s="31">
        <f>$I19</f>
        <v>0</v>
      </c>
      <c r="V10" s="31">
        <f>$I20</f>
        <v>0</v>
      </c>
      <c r="W10" s="31">
        <f>$I21</f>
        <v>0</v>
      </c>
      <c r="X10" s="31">
        <f>$I22</f>
        <v>0</v>
      </c>
      <c r="Y10" s="31">
        <f>$I23</f>
        <v>0</v>
      </c>
      <c r="Z10" s="31">
        <f>$I24</f>
        <v>0</v>
      </c>
      <c r="AA10" s="31">
        <f>$I25</f>
        <v>0</v>
      </c>
      <c r="AB10" s="32">
        <f>$I26</f>
        <v>0</v>
      </c>
    </row>
    <row r="11" spans="1:28" x14ac:dyDescent="0.25">
      <c r="A11" s="119">
        <v>6.8577292799999992</v>
      </c>
      <c r="B11" s="117">
        <v>0.46848000000000001</v>
      </c>
      <c r="C11" s="18">
        <f t="shared" ref="C11:C48" si="0">B11*((100-(B$7*9.090909091))/100)</f>
        <v>0.46848000000000001</v>
      </c>
      <c r="D11" s="18"/>
      <c r="E11" s="18"/>
      <c r="F11" s="19">
        <f>($B$5/$F$5)^2*A11</f>
        <v>5.2767999999999997</v>
      </c>
      <c r="H11" s="60">
        <v>0</v>
      </c>
      <c r="I11" s="29">
        <f>IF(ISNA(INDEX(F$11:F$48,J11) + (H11-INDEX(C$11:C$48,J11)) * (INDEX(F$11:F$48,J11+1)-INDEX(F$11:F$48,J11)) / (INDEX(C$11:C$48,J11+1)-INDEX(C$11:C$48,J11))),0,(INDEX(F$11:F$48,J11) + (H11-INDEX(C$11:C$48,J11)) * (INDEX(F$11:F$48,J11+1)-INDEX(F$11:F$48,J11)) / (INDEX(C$11:C$48,J11+1)-INDEX(C$11:C$48,J11)))/B$6)</f>
        <v>0</v>
      </c>
      <c r="J11" s="30" t="e">
        <f>MATCH(H11,C$11:C$48)</f>
        <v>#N/A</v>
      </c>
      <c r="K11" s="30"/>
      <c r="L11" s="40"/>
      <c r="M11" s="33">
        <f>$I27</f>
        <v>0</v>
      </c>
      <c r="N11" s="33">
        <f>$I28</f>
        <v>0</v>
      </c>
      <c r="O11" s="33">
        <f>$I29</f>
        <v>0</v>
      </c>
      <c r="P11" s="33">
        <f>$I30</f>
        <v>0</v>
      </c>
      <c r="Q11" s="33">
        <f>$I31</f>
        <v>0</v>
      </c>
      <c r="R11" s="33">
        <f>$I32</f>
        <v>0</v>
      </c>
      <c r="S11" s="33">
        <f>$I33</f>
        <v>0</v>
      </c>
      <c r="T11" s="33">
        <f>$I34</f>
        <v>0</v>
      </c>
      <c r="U11" s="33">
        <f>$I35</f>
        <v>5.2773664959016386</v>
      </c>
      <c r="V11" s="33">
        <f>$I36</f>
        <v>5.2848203893442625</v>
      </c>
      <c r="W11" s="33">
        <f>$I37</f>
        <v>5.2922742827868854</v>
      </c>
      <c r="X11" s="33">
        <f>$I38</f>
        <v>5.2997281762295083</v>
      </c>
      <c r="Y11" s="33">
        <f>$I39</f>
        <v>5.3071820696721312</v>
      </c>
      <c r="Z11" s="33">
        <f>$I40</f>
        <v>5.3146359631147542</v>
      </c>
      <c r="AA11" s="33">
        <f>$I41</f>
        <v>5.322089856557378</v>
      </c>
      <c r="AB11" s="34">
        <f>$I42</f>
        <v>5.3295437500000009</v>
      </c>
    </row>
    <row r="12" spans="1:28" x14ac:dyDescent="0.25">
      <c r="A12" s="119">
        <v>6.9333660000000004</v>
      </c>
      <c r="B12" s="117">
        <v>0.62463999999999997</v>
      </c>
      <c r="C12" s="18">
        <f t="shared" si="0"/>
        <v>0.62463999999999997</v>
      </c>
      <c r="D12" s="18">
        <f t="shared" ref="D12:D40" si="1">A12/C12</f>
        <v>11.099779072745903</v>
      </c>
      <c r="E12" s="18">
        <f>D13/D12</f>
        <v>0.95127272727272716</v>
      </c>
      <c r="F12" s="19">
        <f t="shared" ref="F12:F48" si="2">($B$5/$F$5)^2*A12</f>
        <v>5.3350000000000009</v>
      </c>
      <c r="H12" s="60">
        <v>0.02</v>
      </c>
      <c r="I12" s="29">
        <f t="shared" ref="I12:I75" si="3">IF(ISNA(INDEX(F$11:F$48,J12) + (H12-INDEX(C$11:C$48,J12)) * (INDEX(F$11:F$48,J12+1)-INDEX(F$11:F$48,J12)) / (INDEX(C$11:C$48,J12+1)-INDEX(C$11:C$48,J12))),0,(INDEX(F$11:F$48,J12) + (H12-INDEX(C$11:C$48,J12)) * (INDEX(F$11:F$48,J12+1)-INDEX(F$11:F$48,J12)) / (INDEX(C$11:C$48,J12+1)-INDEX(C$11:C$48,J12)))/B$6)</f>
        <v>0</v>
      </c>
      <c r="J12" s="30" t="e">
        <f t="shared" ref="J12:J75" si="4">MATCH(H12,C$11:C$48)</f>
        <v>#N/A</v>
      </c>
      <c r="K12" s="30"/>
      <c r="L12" s="40"/>
      <c r="M12" s="33">
        <f>$I43</f>
        <v>5.369625819672132</v>
      </c>
      <c r="N12" s="33">
        <f>$I44</f>
        <v>5.434226229508198</v>
      </c>
      <c r="O12" s="33">
        <f>$I45</f>
        <v>5.563427049180329</v>
      </c>
      <c r="P12" s="33">
        <f>$I46</f>
        <v>5.6926278688524601</v>
      </c>
      <c r="Q12" s="33">
        <f>$I47</f>
        <v>5.8218286885245911</v>
      </c>
      <c r="R12" s="33">
        <f>$I48</f>
        <v>5.9510295081967222</v>
      </c>
      <c r="S12" s="33">
        <f>$I49</f>
        <v>6.0802303278688532</v>
      </c>
      <c r="T12" s="33">
        <f>$I50</f>
        <v>6.2094311475409851</v>
      </c>
      <c r="U12" s="33">
        <f>$I51</f>
        <v>6.3386319672131162</v>
      </c>
      <c r="V12" s="33">
        <f>$I52</f>
        <v>6.6228737704918057</v>
      </c>
      <c r="W12" s="33">
        <f>$I53</f>
        <v>6.9135756147540999</v>
      </c>
      <c r="X12" s="33">
        <f>$I54</f>
        <v>7.2042774590163949</v>
      </c>
      <c r="Y12" s="33">
        <f>$I55</f>
        <v>7.4949793032786909</v>
      </c>
      <c r="Z12" s="33">
        <f>$I56</f>
        <v>7.7856811475409859</v>
      </c>
      <c r="AA12" s="33">
        <f>$I57</f>
        <v>8.0763829918032819</v>
      </c>
      <c r="AB12" s="34">
        <f>$I58</f>
        <v>8.3670848360655778</v>
      </c>
    </row>
    <row r="13" spans="1:28" x14ac:dyDescent="0.25">
      <c r="A13" s="119">
        <v>8.2444024799999998</v>
      </c>
      <c r="B13" s="117">
        <v>0.78079999999999994</v>
      </c>
      <c r="C13" s="18">
        <f t="shared" si="0"/>
        <v>0.78079999999999994</v>
      </c>
      <c r="D13" s="18">
        <f t="shared" si="1"/>
        <v>10.558917110655738</v>
      </c>
      <c r="E13" s="18">
        <f t="shared" ref="E13:E40" si="5">D14/D13</f>
        <v>1.1314984709480125</v>
      </c>
      <c r="F13" s="19">
        <f t="shared" si="2"/>
        <v>6.3438000000000008</v>
      </c>
      <c r="H13" s="60">
        <v>0.04</v>
      </c>
      <c r="I13" s="29">
        <f t="shared" si="3"/>
        <v>0</v>
      </c>
      <c r="J13" s="30" t="e">
        <f t="shared" si="4"/>
        <v>#N/A</v>
      </c>
      <c r="K13" s="30"/>
      <c r="L13" s="40"/>
      <c r="M13" s="33">
        <f>I$59</f>
        <v>8.6853561475409862</v>
      </c>
      <c r="N13" s="33">
        <f>I$60</f>
        <v>9.1574360655737745</v>
      </c>
      <c r="O13" s="33">
        <f>I$61</f>
        <v>9.6295159836065611</v>
      </c>
      <c r="P13" s="33">
        <f>I$62</f>
        <v>10.101595901639348</v>
      </c>
      <c r="Q13" s="33">
        <f>I$63</f>
        <v>10.573675819672136</v>
      </c>
      <c r="R13" s="33">
        <f>I$64</f>
        <v>11.045755737704923</v>
      </c>
      <c r="S13" s="33">
        <f>I$65</f>
        <v>11.281795696721318</v>
      </c>
      <c r="T13" s="33">
        <f>I$66</f>
        <v>11.753875614754104</v>
      </c>
      <c r="U13" s="33">
        <f>I$67</f>
        <v>12.225955532786891</v>
      </c>
      <c r="V13" s="33">
        <f>I$68</f>
        <v>12.865797745901649</v>
      </c>
      <c r="W13" s="33">
        <f>I$69</f>
        <v>13.536648155737707</v>
      </c>
      <c r="X13" s="33">
        <f>I$71</f>
        <v>14.878348975409839</v>
      </c>
      <c r="Y13" s="33">
        <f>I$71</f>
        <v>14.878348975409839</v>
      </c>
      <c r="Z13" s="33">
        <f>I$72</f>
        <v>15.549199385245904</v>
      </c>
      <c r="AA13" s="33">
        <f>I$73</f>
        <v>16.22004979508197</v>
      </c>
      <c r="AB13" s="34">
        <f>I$74</f>
        <v>16.890900204918037</v>
      </c>
    </row>
    <row r="14" spans="1:28" x14ac:dyDescent="0.25">
      <c r="A14" s="119">
        <v>11.19423456</v>
      </c>
      <c r="B14" s="117">
        <v>0.9369599999999999</v>
      </c>
      <c r="C14" s="18">
        <f t="shared" si="0"/>
        <v>0.9369599999999999</v>
      </c>
      <c r="D14" s="18">
        <f t="shared" si="1"/>
        <v>11.947398565573772</v>
      </c>
      <c r="E14" s="18">
        <f t="shared" si="5"/>
        <v>1.2239382239382239</v>
      </c>
      <c r="F14" s="19">
        <f t="shared" si="2"/>
        <v>8.6136000000000017</v>
      </c>
      <c r="H14" s="60">
        <v>0.06</v>
      </c>
      <c r="I14" s="29">
        <f t="shared" si="3"/>
        <v>0</v>
      </c>
      <c r="J14" s="30" t="e">
        <f t="shared" si="4"/>
        <v>#N/A</v>
      </c>
      <c r="K14" s="30"/>
      <c r="L14" s="40"/>
      <c r="M14" s="33">
        <f>$I75</f>
        <v>17.569890266393447</v>
      </c>
      <c r="N14" s="33">
        <f>I$76</f>
        <v>18.46684211065574</v>
      </c>
      <c r="O14" s="33">
        <f>I$77</f>
        <v>19.363793954918037</v>
      </c>
      <c r="P14" s="33">
        <f>I$78</f>
        <v>20.260745799180334</v>
      </c>
      <c r="Q14" s="33">
        <f>I$79</f>
        <v>21.157697643442628</v>
      </c>
      <c r="R14" s="33">
        <f>I$80</f>
        <v>22.054649487704925</v>
      </c>
      <c r="S14" s="33">
        <f>I$81</f>
        <v>22.951601331967222</v>
      </c>
      <c r="T14" s="33">
        <f>I$82</f>
        <v>23.848553176229508</v>
      </c>
      <c r="U14" s="33">
        <f>I$83</f>
        <v>24.803287602459015</v>
      </c>
      <c r="V14" s="33">
        <f>I$84</f>
        <v>25.953671823770492</v>
      </c>
      <c r="W14" s="33">
        <f>I$85</f>
        <v>27.104056045081965</v>
      </c>
      <c r="X14" s="33">
        <f>I$86</f>
        <v>27.679248155737703</v>
      </c>
      <c r="Y14" s="33">
        <f>I$87</f>
        <v>28.82963237704918</v>
      </c>
      <c r="Z14" s="33">
        <f>I$88</f>
        <v>29.980016598360656</v>
      </c>
      <c r="AA14" s="33">
        <f>I$89</f>
        <v>31.130400819672133</v>
      </c>
      <c r="AB14" s="34">
        <f>I$90</f>
        <v>32.280785040983609</v>
      </c>
    </row>
    <row r="15" spans="1:28" x14ac:dyDescent="0.25">
      <c r="A15" s="119">
        <v>15.984560159999999</v>
      </c>
      <c r="B15" s="117">
        <v>1.0931199999999999</v>
      </c>
      <c r="C15" s="18">
        <f t="shared" si="0"/>
        <v>1.0931199999999999</v>
      </c>
      <c r="D15" s="18">
        <f t="shared" si="1"/>
        <v>14.622877781030446</v>
      </c>
      <c r="E15" s="18">
        <f t="shared" si="5"/>
        <v>1.2476340694006307</v>
      </c>
      <c r="F15" s="19">
        <f t="shared" si="2"/>
        <v>12.299600000000002</v>
      </c>
      <c r="H15" s="60">
        <v>0.08</v>
      </c>
      <c r="I15" s="29">
        <f t="shared" si="3"/>
        <v>0</v>
      </c>
      <c r="J15" s="30" t="e">
        <f t="shared" si="4"/>
        <v>#N/A</v>
      </c>
      <c r="K15" s="30"/>
      <c r="L15" s="40"/>
      <c r="M15" s="33">
        <f>I$91</f>
        <v>33.431169262295086</v>
      </c>
      <c r="N15" s="33">
        <f>I$92</f>
        <v>34.803281967213117</v>
      </c>
      <c r="O15" s="33">
        <f>I$93</f>
        <v>36.194675409836066</v>
      </c>
      <c r="P15" s="33">
        <f>I$94</f>
        <v>37.586068852459022</v>
      </c>
      <c r="Q15" s="33">
        <f>I$95</f>
        <v>38.977462295081956</v>
      </c>
      <c r="R15" s="33">
        <f>I$96</f>
        <v>40.368855737704905</v>
      </c>
      <c r="S15" s="33">
        <f>I$97</f>
        <v>41.760249180327861</v>
      </c>
      <c r="T15" s="33">
        <f>I$98</f>
        <v>43.15164262295081</v>
      </c>
      <c r="U15" s="33">
        <f>I$99</f>
        <v>44.577542622950808</v>
      </c>
      <c r="V15" s="33">
        <f>I$100</f>
        <v>46.277030327868843</v>
      </c>
      <c r="W15" s="33">
        <f>I$101</f>
        <v>47.976518032786871</v>
      </c>
      <c r="X15" s="33">
        <f>I$102</f>
        <v>49.676005737704905</v>
      </c>
      <c r="Y15" s="33">
        <f>I$103</f>
        <v>51.37549344262294</v>
      </c>
      <c r="Z15" s="33">
        <f>I$104</f>
        <v>53.074981147540967</v>
      </c>
      <c r="AA15" s="33">
        <f>I$105</f>
        <v>54.774468852459002</v>
      </c>
      <c r="AB15" s="34">
        <f>I$106</f>
        <v>56.473956557377036</v>
      </c>
    </row>
    <row r="16" spans="1:28" x14ac:dyDescent="0.25">
      <c r="A16" s="119">
        <v>22.791864959999998</v>
      </c>
      <c r="B16" s="117">
        <v>1.2492799999999999</v>
      </c>
      <c r="C16" s="18">
        <f t="shared" si="0"/>
        <v>1.2492799999999999</v>
      </c>
      <c r="D16" s="18">
        <f t="shared" si="1"/>
        <v>18.244000512295081</v>
      </c>
      <c r="E16" s="18">
        <f t="shared" si="5"/>
        <v>1.2438544739429696</v>
      </c>
      <c r="F16" s="19">
        <f t="shared" si="2"/>
        <v>17.537600000000001</v>
      </c>
      <c r="H16" s="60">
        <v>0.1</v>
      </c>
      <c r="I16" s="29">
        <f t="shared" si="3"/>
        <v>0</v>
      </c>
      <c r="J16" s="30" t="e">
        <f t="shared" si="4"/>
        <v>#N/A</v>
      </c>
      <c r="K16" s="30"/>
      <c r="L16" s="40"/>
      <c r="M16" s="33">
        <f>I$107</f>
        <v>58.23084918032783</v>
      </c>
      <c r="N16" s="33">
        <f>I$108</f>
        <v>59.175009016393403</v>
      </c>
      <c r="O16" s="33">
        <f>I$109</f>
        <v>61.063328688524557</v>
      </c>
      <c r="P16" s="33">
        <f>I$110</f>
        <v>62.951648360655703</v>
      </c>
      <c r="Q16" s="33">
        <f>$I$111</f>
        <v>64.839968032786857</v>
      </c>
      <c r="R16" s="33">
        <f>$I$112</f>
        <v>66.728287704918003</v>
      </c>
      <c r="S16" s="33">
        <f>$I$113</f>
        <v>68.616607377049149</v>
      </c>
      <c r="T16" s="33">
        <f>$I$114</f>
        <v>70.504927049180282</v>
      </c>
      <c r="U16" s="33">
        <f>$I$115</f>
        <v>72.393246721311428</v>
      </c>
      <c r="V16" s="33">
        <f>$I$116</f>
        <v>74.860644467213064</v>
      </c>
      <c r="W16" s="33">
        <f>$I$117</f>
        <v>77.330367827868798</v>
      </c>
      <c r="X16" s="33">
        <f>$I$118</f>
        <v>79.800091188524533</v>
      </c>
      <c r="Y16" s="33">
        <f>$I$119</f>
        <v>82.269814549180282</v>
      </c>
      <c r="Z16" s="33">
        <f>$I$120</f>
        <v>84.739537909836031</v>
      </c>
      <c r="AA16" s="33">
        <f>$I$121</f>
        <v>87.209261270491766</v>
      </c>
      <c r="AB16" s="34">
        <f>I$122</f>
        <v>89.6789846311475</v>
      </c>
    </row>
    <row r="17" spans="1:28" x14ac:dyDescent="0.25">
      <c r="A17" s="119">
        <v>31.8934836</v>
      </c>
      <c r="B17" s="117">
        <v>1.40544</v>
      </c>
      <c r="C17" s="18">
        <f t="shared" si="0"/>
        <v>1.40544</v>
      </c>
      <c r="D17" s="18">
        <f t="shared" si="1"/>
        <v>22.692881659836065</v>
      </c>
      <c r="E17" s="18">
        <f t="shared" si="5"/>
        <v>1.229407114624506</v>
      </c>
      <c r="F17" s="19">
        <f t="shared" si="2"/>
        <v>24.541000000000004</v>
      </c>
      <c r="H17" s="60">
        <v>0.12</v>
      </c>
      <c r="I17" s="29">
        <f t="shared" si="3"/>
        <v>0</v>
      </c>
      <c r="J17" s="30" t="e">
        <f t="shared" si="4"/>
        <v>#N/A</v>
      </c>
      <c r="K17" s="30"/>
      <c r="L17" s="40"/>
      <c r="M17" s="35">
        <f>$I123</f>
        <v>92.196353278688491</v>
      </c>
      <c r="N17" s="35">
        <f>$I124</f>
        <v>94.91950901639342</v>
      </c>
      <c r="O17" s="35">
        <f>$I125</f>
        <v>97.642664754098334</v>
      </c>
      <c r="P17" s="35">
        <f>$I126</f>
        <v>100.36582049180326</v>
      </c>
      <c r="Q17" s="35">
        <f>$I127</f>
        <v>103.08897622950819</v>
      </c>
      <c r="R17" s="35">
        <f>$I128</f>
        <v>105.81213196721311</v>
      </c>
      <c r="S17" s="35">
        <f>$I129</f>
        <v>107.17370983606554</v>
      </c>
      <c r="T17" s="35">
        <f>$I130</f>
        <v>109.89686557377047</v>
      </c>
      <c r="U17" s="35">
        <f>$I131</f>
        <v>112.6200213114754</v>
      </c>
      <c r="V17" s="35">
        <f>$I132</f>
        <v>115.68645368852458</v>
      </c>
      <c r="W17" s="35">
        <f>$I133</f>
        <v>118.79969651639344</v>
      </c>
      <c r="X17" s="35">
        <f>$I134</f>
        <v>121.91293934426228</v>
      </c>
      <c r="Y17" s="35">
        <f>$I135</f>
        <v>125.02618217213114</v>
      </c>
      <c r="Z17" s="35">
        <f>$I136</f>
        <v>128.13942499999999</v>
      </c>
      <c r="AA17" s="35">
        <f>$I137</f>
        <v>131.25266782786886</v>
      </c>
      <c r="AB17" s="36">
        <f>I138</f>
        <v>134.36591065573771</v>
      </c>
    </row>
    <row r="18" spans="1:28" x14ac:dyDescent="0.25">
      <c r="A18" s="119">
        <v>43.566750720000002</v>
      </c>
      <c r="B18" s="117">
        <v>1.5616000000000001</v>
      </c>
      <c r="C18" s="18">
        <f t="shared" si="0"/>
        <v>1.5616000000000001</v>
      </c>
      <c r="D18" s="18">
        <f t="shared" si="1"/>
        <v>27.898790163934425</v>
      </c>
      <c r="E18" s="18">
        <f t="shared" si="5"/>
        <v>1.2037037037037035</v>
      </c>
      <c r="F18" s="19">
        <f t="shared" si="2"/>
        <v>33.523200000000003</v>
      </c>
      <c r="H18" s="60">
        <v>0.14000000000000001</v>
      </c>
      <c r="I18" s="29">
        <f t="shared" si="3"/>
        <v>0</v>
      </c>
      <c r="J18" s="30" t="e">
        <f t="shared" si="4"/>
        <v>#N/A</v>
      </c>
      <c r="K18" s="30"/>
      <c r="L18" s="40"/>
      <c r="M18" s="35">
        <f>$I139</f>
        <v>137.50938647540985</v>
      </c>
      <c r="N18" s="35">
        <f>$I140</f>
        <v>141.04253196721314</v>
      </c>
      <c r="O18" s="35">
        <f>$I141</f>
        <v>144.57567745901642</v>
      </c>
      <c r="P18" s="35">
        <f>$I142</f>
        <v>148.10882295081973</v>
      </c>
      <c r="Q18" s="35">
        <f>$I143</f>
        <v>151.64196844262301</v>
      </c>
      <c r="R18" s="35">
        <f>$I144</f>
        <v>155.17511393442629</v>
      </c>
      <c r="S18" s="35">
        <f>$I145</f>
        <v>158.7082594262296</v>
      </c>
      <c r="T18" s="35">
        <f>$I146</f>
        <v>162.24140491803288</v>
      </c>
      <c r="U18" s="35">
        <f>$I147</f>
        <v>165.89327602459028</v>
      </c>
      <c r="V18" s="35">
        <f>$I148</f>
        <v>169.87613975409849</v>
      </c>
      <c r="W18" s="35">
        <f>$I149</f>
        <v>173.85900348360667</v>
      </c>
      <c r="X18" s="35">
        <f>$I150</f>
        <v>175.85043534836075</v>
      </c>
      <c r="Y18" s="35">
        <f>$I151</f>
        <v>179.83329907786896</v>
      </c>
      <c r="Z18" s="35">
        <f>$I152</f>
        <v>183.81616280737714</v>
      </c>
      <c r="AA18" s="35">
        <f>$I153</f>
        <v>187.79902653688535</v>
      </c>
      <c r="AB18" s="36">
        <f>I154</f>
        <v>191.78189026639356</v>
      </c>
    </row>
    <row r="19" spans="1:28" x14ac:dyDescent="0.25">
      <c r="A19" s="119">
        <v>57.685605119999998</v>
      </c>
      <c r="B19" s="117">
        <v>1.7177600000000002</v>
      </c>
      <c r="C19" s="18">
        <f t="shared" si="0"/>
        <v>1.7177600000000002</v>
      </c>
      <c r="D19" s="18">
        <f t="shared" si="1"/>
        <v>33.581877049180321</v>
      </c>
      <c r="E19" s="18">
        <f t="shared" si="5"/>
        <v>1.1907051282051282</v>
      </c>
      <c r="F19" s="19">
        <f t="shared" si="2"/>
        <v>44.387200000000007</v>
      </c>
      <c r="H19" s="60">
        <v>0.16</v>
      </c>
      <c r="I19" s="29">
        <f t="shared" si="3"/>
        <v>0</v>
      </c>
      <c r="J19" s="30" t="e">
        <f t="shared" si="4"/>
        <v>#N/A</v>
      </c>
      <c r="K19" s="30"/>
      <c r="L19" s="40"/>
      <c r="M19" s="35">
        <f>$I155</f>
        <v>195.76475399590174</v>
      </c>
      <c r="N19" s="35">
        <f>$I156</f>
        <v>200.44595809426244</v>
      </c>
      <c r="O19" s="35">
        <f>$I157</f>
        <v>205.15930338114768</v>
      </c>
      <c r="P19" s="35">
        <f>$I158</f>
        <v>209.87264866803292</v>
      </c>
      <c r="Q19" s="35">
        <f>$I159</f>
        <v>214.58599395491819</v>
      </c>
      <c r="R19" s="35">
        <f>$I160</f>
        <v>219.29933924180344</v>
      </c>
      <c r="S19" s="35">
        <f>$I161</f>
        <v>224.01268452868868</v>
      </c>
      <c r="T19" s="35">
        <f>$I162</f>
        <v>228.72602981557392</v>
      </c>
      <c r="U19" s="35">
        <f>$I163</f>
        <v>233.43753647540998</v>
      </c>
      <c r="V19" s="35">
        <f>$I164</f>
        <v>238.13845860655755</v>
      </c>
      <c r="W19" s="35">
        <f>$I165</f>
        <v>242.839380737705</v>
      </c>
      <c r="X19" s="35">
        <f>$I166</f>
        <v>247.54030286885254</v>
      </c>
      <c r="Y19" s="35">
        <f>$I167</f>
        <v>252.2412250000001</v>
      </c>
      <c r="Z19" s="35">
        <f>$I168</f>
        <v>256.94214713114764</v>
      </c>
      <c r="AA19" s="35">
        <f>$I169</f>
        <v>261.64306926229517</v>
      </c>
      <c r="AB19" s="36">
        <f>I170</f>
        <v>266.34399139344276</v>
      </c>
    </row>
    <row r="20" spans="1:28" x14ac:dyDescent="0.25">
      <c r="A20" s="119">
        <v>74.930777279999987</v>
      </c>
      <c r="B20" s="117">
        <v>1.8739200000000003</v>
      </c>
      <c r="C20" s="18">
        <f t="shared" si="0"/>
        <v>1.8739200000000003</v>
      </c>
      <c r="D20" s="18">
        <f t="shared" si="1"/>
        <v>39.986113217213102</v>
      </c>
      <c r="E20" s="18">
        <f t="shared" si="5"/>
        <v>1.1591262035407393</v>
      </c>
      <c r="F20" s="19">
        <f t="shared" si="2"/>
        <v>57.656799999999997</v>
      </c>
      <c r="H20" s="60">
        <v>0.18</v>
      </c>
      <c r="I20" s="29">
        <f t="shared" si="3"/>
        <v>0</v>
      </c>
      <c r="J20" s="30" t="e">
        <f t="shared" si="4"/>
        <v>#N/A</v>
      </c>
      <c r="K20" s="30"/>
      <c r="L20" s="40"/>
      <c r="M20" s="35">
        <f>$I171</f>
        <v>271.33044733606573</v>
      </c>
      <c r="N20" s="35">
        <f>$I172</f>
        <v>274.10081106557402</v>
      </c>
      <c r="O20" s="35">
        <f>$I173</f>
        <v>279.64153852459043</v>
      </c>
      <c r="P20" s="35">
        <f>$I174</f>
        <v>285.18226598360684</v>
      </c>
      <c r="Q20" s="35">
        <f>$I175</f>
        <v>290.72299344262325</v>
      </c>
      <c r="R20" s="35">
        <f>$I176</f>
        <v>296.26372090163966</v>
      </c>
      <c r="S20" s="35">
        <f>$I177</f>
        <v>301.80444836065607</v>
      </c>
      <c r="T20" s="35">
        <f>$I178</f>
        <v>307.34517581967236</v>
      </c>
      <c r="U20" s="35">
        <f>$I179</f>
        <v>312.90355409836087</v>
      </c>
      <c r="V20" s="35">
        <f>$I180</f>
        <v>318.99586967213139</v>
      </c>
      <c r="W20" s="35">
        <f>$I181</f>
        <v>325.08818524590191</v>
      </c>
      <c r="X20" s="35">
        <f>$I182</f>
        <v>331.18050081967243</v>
      </c>
      <c r="Y20" s="35">
        <f>$I183</f>
        <v>337.27281639344289</v>
      </c>
      <c r="Z20" s="35">
        <f>$I184</f>
        <v>343.36513196721342</v>
      </c>
      <c r="AA20" s="35">
        <f>$I185</f>
        <v>349.45744754098394</v>
      </c>
      <c r="AB20" s="36">
        <f>I186</f>
        <v>355.54976311475446</v>
      </c>
    </row>
    <row r="21" spans="1:28" x14ac:dyDescent="0.25">
      <c r="A21" s="119">
        <v>94.092079679999998</v>
      </c>
      <c r="B21" s="117">
        <v>2.0300800000000003</v>
      </c>
      <c r="C21" s="18">
        <f t="shared" si="0"/>
        <v>2.0300800000000003</v>
      </c>
      <c r="D21" s="18">
        <f t="shared" si="1"/>
        <v>46.3489516078184</v>
      </c>
      <c r="E21" s="18">
        <f t="shared" si="5"/>
        <v>1.1758919001684276</v>
      </c>
      <c r="F21" s="19">
        <f t="shared" si="2"/>
        <v>72.400800000000004</v>
      </c>
      <c r="H21" s="60">
        <v>0.2</v>
      </c>
      <c r="I21" s="29">
        <f t="shared" si="3"/>
        <v>0</v>
      </c>
      <c r="J21" s="30" t="e">
        <f t="shared" si="4"/>
        <v>#N/A</v>
      </c>
      <c r="K21" s="30"/>
      <c r="L21" s="40"/>
      <c r="M21" s="35">
        <f>$I187</f>
        <v>361.77787868852494</v>
      </c>
      <c r="N21" s="35">
        <f>$I188</f>
        <v>368.47644426229544</v>
      </c>
      <c r="O21" s="35">
        <f>$I189</f>
        <v>375.17500983606595</v>
      </c>
      <c r="P21" s="35">
        <f>$I190</f>
        <v>381.87357540983646</v>
      </c>
      <c r="Q21" s="35">
        <f>$I191</f>
        <v>388.57214098360697</v>
      </c>
      <c r="R21" s="35">
        <f>$I192</f>
        <v>395.27070655737748</v>
      </c>
      <c r="S21" s="35">
        <f>$I193</f>
        <v>398.61998934426265</v>
      </c>
      <c r="T21" s="35">
        <f>$I194</f>
        <v>405.31855491803316</v>
      </c>
      <c r="U21" s="35">
        <f>$I195</f>
        <v>412.01712049180367</v>
      </c>
      <c r="V21" s="35">
        <f>$I196</f>
        <v>419.30514989754141</v>
      </c>
      <c r="W21" s="35">
        <f>$I197</f>
        <v>426.647234938525</v>
      </c>
      <c r="X21" s="35">
        <f>$I198</f>
        <v>433.98931997950859</v>
      </c>
      <c r="Y21" s="35">
        <f>$I199</f>
        <v>441.33140502049224</v>
      </c>
      <c r="Z21" s="35">
        <f>$I200</f>
        <v>448.67349006147583</v>
      </c>
      <c r="AA21" s="35">
        <f>$I201</f>
        <v>456.01557510245948</v>
      </c>
      <c r="AB21" s="36">
        <f>I202</f>
        <v>463.35766014344307</v>
      </c>
    </row>
    <row r="22" spans="1:28" x14ac:dyDescent="0.25">
      <c r="A22" s="119">
        <v>119.15304623999998</v>
      </c>
      <c r="B22" s="117">
        <v>2.1862400000000002</v>
      </c>
      <c r="C22" s="18">
        <f t="shared" si="0"/>
        <v>2.1862400000000002</v>
      </c>
      <c r="D22" s="18">
        <f t="shared" si="1"/>
        <v>54.50135677693207</v>
      </c>
      <c r="E22" s="18">
        <f t="shared" si="5"/>
        <v>1.149781351389477</v>
      </c>
      <c r="F22" s="19">
        <f t="shared" si="2"/>
        <v>91.684399999999997</v>
      </c>
      <c r="H22" s="60">
        <v>0.21</v>
      </c>
      <c r="I22" s="29">
        <f t="shared" si="3"/>
        <v>0</v>
      </c>
      <c r="J22" s="30" t="e">
        <f t="shared" si="4"/>
        <v>#N/A</v>
      </c>
      <c r="K22" s="30"/>
      <c r="L22" s="40"/>
      <c r="M22" s="35">
        <f>$I203</f>
        <v>470.77300204918083</v>
      </c>
      <c r="N22" s="35">
        <f>$I204</f>
        <v>478.79339139344313</v>
      </c>
      <c r="O22" s="35">
        <f>$I205</f>
        <v>486.81378073770543</v>
      </c>
      <c r="P22" s="35">
        <f>$I206</f>
        <v>494.83417008196773</v>
      </c>
      <c r="Q22" s="35">
        <f>$I207</f>
        <v>502.85455942623003</v>
      </c>
      <c r="R22" s="35">
        <f>$I208</f>
        <v>510.87494877049238</v>
      </c>
      <c r="S22" s="35">
        <f>$I209</f>
        <v>518.89533811475462</v>
      </c>
      <c r="T22" s="35">
        <f>$I210</f>
        <v>526.91572745901703</v>
      </c>
      <c r="U22" s="35">
        <f>$I211</f>
        <v>535.16495133196781</v>
      </c>
      <c r="V22" s="35">
        <f>$I212</f>
        <v>543.94812243852527</v>
      </c>
      <c r="W22" s="35">
        <f>$I213</f>
        <v>552.73129354508262</v>
      </c>
      <c r="X22" s="35">
        <f>$I214</f>
        <v>557.12287909836118</v>
      </c>
      <c r="Y22" s="35">
        <f>$I215</f>
        <v>565.90605020491853</v>
      </c>
      <c r="Z22" s="35">
        <f>$I216</f>
        <v>574.68922131147599</v>
      </c>
      <c r="AA22" s="35">
        <f>$I217</f>
        <v>583.47239241803311</v>
      </c>
      <c r="AB22" s="36">
        <f>I218</f>
        <v>592.25556352459068</v>
      </c>
    </row>
    <row r="23" spans="1:28" x14ac:dyDescent="0.25">
      <c r="A23" s="119">
        <v>146.78566128</v>
      </c>
      <c r="B23" s="117">
        <v>2.3424</v>
      </c>
      <c r="C23" s="18">
        <f t="shared" si="0"/>
        <v>2.3424</v>
      </c>
      <c r="D23" s="18">
        <f t="shared" si="1"/>
        <v>62.664643647540984</v>
      </c>
      <c r="E23" s="18">
        <f t="shared" si="5"/>
        <v>1.1392670044658191</v>
      </c>
      <c r="F23" s="19">
        <f t="shared" si="2"/>
        <v>112.94680000000001</v>
      </c>
      <c r="H23" s="60">
        <v>0.23</v>
      </c>
      <c r="I23" s="29">
        <f t="shared" si="3"/>
        <v>0</v>
      </c>
      <c r="J23" s="30" t="e">
        <f t="shared" si="4"/>
        <v>#N/A</v>
      </c>
      <c r="K23" s="30"/>
      <c r="L23" s="40"/>
      <c r="M23" s="35">
        <f>$I219</f>
        <v>601.03873463114792</v>
      </c>
      <c r="N23" s="35">
        <f>$I220</f>
        <v>610.26802622950879</v>
      </c>
      <c r="O23" s="35">
        <f>$I221</f>
        <v>619.50091557377084</v>
      </c>
      <c r="P23" s="35">
        <f>$I222</f>
        <v>628.73380491803334</v>
      </c>
      <c r="Q23" s="35">
        <f>$I223</f>
        <v>637.9666942622955</v>
      </c>
      <c r="R23" s="35">
        <f>$I224</f>
        <v>647.19958360655801</v>
      </c>
      <c r="S23" s="35">
        <f>$I225</f>
        <v>656.43247295082006</v>
      </c>
      <c r="T23" s="35">
        <f>$I226</f>
        <v>665.66536229508256</v>
      </c>
      <c r="U23" s="35">
        <f>$I227</f>
        <v>675.1259233606562</v>
      </c>
      <c r="V23" s="35">
        <f>$I228</f>
        <v>685.59615901639415</v>
      </c>
      <c r="W23" s="35">
        <f>$I229</f>
        <v>696.06639467213165</v>
      </c>
      <c r="X23" s="35">
        <f>$I230</f>
        <v>706.53663032786972</v>
      </c>
      <c r="Y23" s="35">
        <f>$I231</f>
        <v>717.00686598360721</v>
      </c>
      <c r="Z23" s="35">
        <f>$I232</f>
        <v>727.47710163934516</v>
      </c>
      <c r="AA23" s="35">
        <f>$I233</f>
        <v>737.94733729508266</v>
      </c>
      <c r="AB23" s="36">
        <f>I234</f>
        <v>748.41757295082061</v>
      </c>
    </row>
    <row r="24" spans="1:28" x14ac:dyDescent="0.25">
      <c r="A24" s="119">
        <v>178.37659799999997</v>
      </c>
      <c r="B24" s="117">
        <v>2.4985599999999999</v>
      </c>
      <c r="C24" s="18">
        <f t="shared" si="0"/>
        <v>2.4985599999999999</v>
      </c>
      <c r="D24" s="18">
        <f t="shared" si="1"/>
        <v>71.391760854252041</v>
      </c>
      <c r="E24" s="18">
        <f t="shared" si="5"/>
        <v>1.1303429640407403</v>
      </c>
      <c r="F24" s="19">
        <f t="shared" si="2"/>
        <v>137.255</v>
      </c>
      <c r="H24" s="60">
        <v>0.25</v>
      </c>
      <c r="I24" s="29">
        <f t="shared" si="3"/>
        <v>0</v>
      </c>
      <c r="J24" s="30" t="e">
        <f t="shared" si="4"/>
        <v>#N/A</v>
      </c>
      <c r="K24" s="30"/>
      <c r="L24" s="40"/>
      <c r="M24" s="35">
        <f>$I235</f>
        <v>759.12323237704993</v>
      </c>
      <c r="N24" s="35">
        <f>$I236</f>
        <v>764.6714137295088</v>
      </c>
      <c r="O24" s="35">
        <f>$I237</f>
        <v>775.76777643442711</v>
      </c>
      <c r="P24" s="35">
        <f>$I238</f>
        <v>786.86413913934496</v>
      </c>
      <c r="Q24" s="35">
        <f>$I239</f>
        <v>797.96050184426326</v>
      </c>
      <c r="R24" s="35">
        <f>$I240</f>
        <v>809.05686454918111</v>
      </c>
      <c r="S24" s="35">
        <f>$I241</f>
        <v>820.15322725409942</v>
      </c>
      <c r="T24" s="35">
        <f>$I242</f>
        <v>831.24958995901727</v>
      </c>
      <c r="U24" s="35">
        <f>$I243</f>
        <v>842.40491793032913</v>
      </c>
      <c r="V24" s="35">
        <f>$I244</f>
        <v>854.36841690573863</v>
      </c>
      <c r="W24" s="35">
        <f>$I245</f>
        <v>866.3319158811488</v>
      </c>
      <c r="X24" s="35">
        <f>$I246</f>
        <v>878.29541485655841</v>
      </c>
      <c r="Y24" s="35">
        <f>$I247</f>
        <v>890.25891383196847</v>
      </c>
      <c r="Z24" s="35">
        <f>$I248</f>
        <v>902.22241280737808</v>
      </c>
      <c r="AA24" s="35">
        <f>$I249</f>
        <v>914.18591178278825</v>
      </c>
      <c r="AB24" s="36">
        <f>I250</f>
        <v>926.14941075819775</v>
      </c>
    </row>
    <row r="25" spans="1:28" ht="15.75" thickBot="1" x14ac:dyDescent="0.3">
      <c r="A25" s="119">
        <v>214.22840328000001</v>
      </c>
      <c r="B25" s="117">
        <v>2.6547199999999997</v>
      </c>
      <c r="C25" s="18">
        <f t="shared" si="0"/>
        <v>2.6547199999999997</v>
      </c>
      <c r="D25" s="18">
        <f t="shared" si="1"/>
        <v>80.697174572082943</v>
      </c>
      <c r="E25" s="18">
        <f t="shared" si="5"/>
        <v>1.1226184404953381</v>
      </c>
      <c r="F25" s="19">
        <f t="shared" si="2"/>
        <v>164.84180000000003</v>
      </c>
      <c r="H25" s="60">
        <v>0.27</v>
      </c>
      <c r="I25" s="29">
        <f t="shared" si="3"/>
        <v>0</v>
      </c>
      <c r="J25" s="30" t="e">
        <f t="shared" si="4"/>
        <v>#N/A</v>
      </c>
      <c r="K25" s="30"/>
      <c r="L25" s="41"/>
      <c r="M25" s="37">
        <f>$I251</f>
        <v>938.34805522541126</v>
      </c>
      <c r="N25" s="37">
        <f>$I252</f>
        <v>951.21595993852577</v>
      </c>
      <c r="O25" s="37">
        <f>$I253</f>
        <v>964.08386465164085</v>
      </c>
      <c r="P25" s="37">
        <f>$I254</f>
        <v>976.95176936475536</v>
      </c>
      <c r="Q25" s="37">
        <f>$I255</f>
        <v>989.81967407786988</v>
      </c>
      <c r="R25" s="37">
        <f>$I256</f>
        <v>1002.6875787909848</v>
      </c>
      <c r="S25" s="37">
        <f>$I257</f>
        <v>1009.1215311475421</v>
      </c>
      <c r="T25" s="37">
        <f>$I258</f>
        <v>1021.9894358606572</v>
      </c>
      <c r="U25" s="37">
        <f>$I259</f>
        <v>1034.8573405737718</v>
      </c>
      <c r="V25" s="37">
        <f>$I260</f>
        <v>1047.3515170081982</v>
      </c>
      <c r="W25" s="37">
        <f>$I261</f>
        <v>1059.8268500000013</v>
      </c>
      <c r="X25" s="37">
        <f>$I262</f>
        <v>1072.3021829918048</v>
      </c>
      <c r="Y25" s="37">
        <f>$I263</f>
        <v>1084.7775159836078</v>
      </c>
      <c r="Z25" s="37">
        <f>$I264</f>
        <v>1097.2528489754113</v>
      </c>
      <c r="AA25" s="37">
        <f>$I265</f>
        <v>1109.7281819672144</v>
      </c>
      <c r="AB25" s="38">
        <f>I266</f>
        <v>1122.2035149590179</v>
      </c>
    </row>
    <row r="26" spans="1:28" ht="15.75" thickTop="1" x14ac:dyDescent="0.25">
      <c r="A26" s="119">
        <v>254.64362399999999</v>
      </c>
      <c r="B26" s="117">
        <v>2.8108799999999996</v>
      </c>
      <c r="C26" s="18">
        <f t="shared" si="0"/>
        <v>2.8108799999999996</v>
      </c>
      <c r="D26" s="18">
        <f t="shared" si="1"/>
        <v>90.592136270491807</v>
      </c>
      <c r="E26" s="18">
        <f t="shared" si="5"/>
        <v>1.1253048462741011</v>
      </c>
      <c r="F26" s="19">
        <f t="shared" si="2"/>
        <v>195.94000000000003</v>
      </c>
      <c r="H26" s="60">
        <v>0.28999999999999998</v>
      </c>
      <c r="I26" s="29">
        <f t="shared" si="3"/>
        <v>0</v>
      </c>
      <c r="J26" s="30" t="e">
        <f t="shared" si="4"/>
        <v>#N/A</v>
      </c>
      <c r="K26" s="30"/>
    </row>
    <row r="27" spans="1:28" x14ac:dyDescent="0.25">
      <c r="A27" s="119">
        <v>302.47124327999995</v>
      </c>
      <c r="B27" s="117">
        <v>2.9670399999999995</v>
      </c>
      <c r="C27" s="18">
        <f t="shared" si="0"/>
        <v>2.9670399999999995</v>
      </c>
      <c r="D27" s="18">
        <f t="shared" si="1"/>
        <v>101.9437699795082</v>
      </c>
      <c r="E27" s="18">
        <f t="shared" si="5"/>
        <v>1.0998207885304658</v>
      </c>
      <c r="F27" s="19">
        <f t="shared" si="2"/>
        <v>232.74179999999998</v>
      </c>
      <c r="H27" s="60">
        <v>0.31</v>
      </c>
      <c r="I27" s="29">
        <f t="shared" si="3"/>
        <v>0</v>
      </c>
      <c r="J27" s="30" t="e">
        <f t="shared" si="4"/>
        <v>#N/A</v>
      </c>
      <c r="K27" s="30"/>
    </row>
    <row r="28" spans="1:28" x14ac:dyDescent="0.25">
      <c r="A28" s="119">
        <v>350.17280135999994</v>
      </c>
      <c r="B28" s="117">
        <v>3.1231999999999993</v>
      </c>
      <c r="C28" s="18">
        <f t="shared" si="0"/>
        <v>3.1231999999999993</v>
      </c>
      <c r="D28" s="18">
        <f t="shared" si="1"/>
        <v>112.11987748463115</v>
      </c>
      <c r="E28" s="18">
        <f t="shared" si="5"/>
        <v>1.1052940147907391</v>
      </c>
      <c r="F28" s="19">
        <f t="shared" si="2"/>
        <v>269.44659999999999</v>
      </c>
      <c r="H28" s="60">
        <v>0.33</v>
      </c>
      <c r="I28" s="29">
        <f t="shared" si="3"/>
        <v>0</v>
      </c>
      <c r="J28" s="30" t="e">
        <f t="shared" si="4"/>
        <v>#N/A</v>
      </c>
      <c r="K28" s="30"/>
    </row>
    <row r="29" spans="1:28" x14ac:dyDescent="0.25">
      <c r="A29" s="119">
        <v>406.39609655999999</v>
      </c>
      <c r="B29" s="117">
        <v>3.2793599999999992</v>
      </c>
      <c r="C29" s="18">
        <f t="shared" si="0"/>
        <v>3.2793599999999992</v>
      </c>
      <c r="D29" s="18">
        <f t="shared" si="1"/>
        <v>123.92542952283375</v>
      </c>
      <c r="E29" s="18">
        <f t="shared" si="5"/>
        <v>1.0997495896993386</v>
      </c>
      <c r="F29" s="19">
        <f t="shared" si="2"/>
        <v>312.70860000000005</v>
      </c>
      <c r="H29" s="60">
        <v>0.35</v>
      </c>
      <c r="I29" s="29">
        <f t="shared" si="3"/>
        <v>0</v>
      </c>
      <c r="J29" s="30" t="e">
        <f t="shared" si="4"/>
        <v>#N/A</v>
      </c>
      <c r="K29" s="30"/>
    </row>
    <row r="30" spans="1:28" x14ac:dyDescent="0.25">
      <c r="A30" s="119">
        <v>468.21650904000001</v>
      </c>
      <c r="B30" s="117">
        <v>3.435519999999999</v>
      </c>
      <c r="C30" s="18">
        <f t="shared" si="0"/>
        <v>3.435519999999999</v>
      </c>
      <c r="D30" s="18">
        <f t="shared" si="1"/>
        <v>136.28694027105072</v>
      </c>
      <c r="E30" s="18">
        <f t="shared" si="5"/>
        <v>1.0953824686924212</v>
      </c>
      <c r="F30" s="19">
        <f t="shared" si="2"/>
        <v>360.27740000000006</v>
      </c>
      <c r="H30" s="60">
        <v>0.37</v>
      </c>
      <c r="I30" s="29">
        <f t="shared" si="3"/>
        <v>0</v>
      </c>
      <c r="J30" s="30" t="e">
        <f t="shared" si="4"/>
        <v>#N/A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119">
        <v>536.18870807999997</v>
      </c>
      <c r="B31" s="117">
        <v>3.5916799999999989</v>
      </c>
      <c r="C31" s="18">
        <f t="shared" si="0"/>
        <v>3.5916799999999989</v>
      </c>
      <c r="D31" s="18">
        <f t="shared" si="1"/>
        <v>149.28632508464008</v>
      </c>
      <c r="E31" s="18">
        <f t="shared" si="5"/>
        <v>1.0914915126722151</v>
      </c>
      <c r="F31" s="19">
        <f t="shared" si="2"/>
        <v>412.57980000000003</v>
      </c>
      <c r="H31" s="60">
        <v>0.39</v>
      </c>
      <c r="I31" s="29">
        <f t="shared" si="3"/>
        <v>0</v>
      </c>
      <c r="J31" s="30" t="e">
        <f t="shared" si="4"/>
        <v>#N/A</v>
      </c>
      <c r="K31" s="30"/>
      <c r="M31" s="9"/>
    </row>
    <row r="32" spans="1:28" x14ac:dyDescent="0.25">
      <c r="A32" s="119">
        <v>610.69087727999988</v>
      </c>
      <c r="B32" s="117">
        <v>3.7478399999999987</v>
      </c>
      <c r="C32" s="18">
        <f t="shared" si="0"/>
        <v>3.7478399999999987</v>
      </c>
      <c r="D32" s="18">
        <f t="shared" si="1"/>
        <v>162.94475678790985</v>
      </c>
      <c r="E32" s="18">
        <f t="shared" si="5"/>
        <v>1.087936586574189</v>
      </c>
      <c r="F32" s="19">
        <f t="shared" si="2"/>
        <v>469.90679999999998</v>
      </c>
      <c r="H32" s="60">
        <v>0.41</v>
      </c>
      <c r="I32" s="29">
        <f t="shared" si="3"/>
        <v>0</v>
      </c>
      <c r="J32" s="30" t="e">
        <f t="shared" si="4"/>
        <v>#N/A</v>
      </c>
      <c r="K32" s="30"/>
      <c r="M32" s="9"/>
    </row>
    <row r="33" spans="1:13" x14ac:dyDescent="0.25">
      <c r="A33" s="119">
        <v>692.07598799999994</v>
      </c>
      <c r="B33" s="117">
        <v>3.9039999999999986</v>
      </c>
      <c r="C33" s="18">
        <f t="shared" si="0"/>
        <v>3.9039999999999986</v>
      </c>
      <c r="D33" s="18">
        <f t="shared" si="1"/>
        <v>177.27356250000005</v>
      </c>
      <c r="E33" s="18">
        <f t="shared" si="5"/>
        <v>1.0853649992994254</v>
      </c>
      <c r="F33" s="19">
        <f t="shared" si="2"/>
        <v>532.53</v>
      </c>
      <c r="H33" s="60">
        <v>0.43</v>
      </c>
      <c r="I33" s="29">
        <f t="shared" si="3"/>
        <v>0</v>
      </c>
      <c r="J33" s="30" t="e">
        <f t="shared" si="4"/>
        <v>#N/A</v>
      </c>
      <c r="K33" s="30"/>
      <c r="M33" s="9"/>
    </row>
    <row r="34" spans="1:13" x14ac:dyDescent="0.25">
      <c r="A34" s="119">
        <v>781.20125639999992</v>
      </c>
      <c r="B34" s="117">
        <v>4.0601599999999989</v>
      </c>
      <c r="C34" s="18">
        <f t="shared" si="0"/>
        <v>4.0601599999999989</v>
      </c>
      <c r="D34" s="18">
        <f t="shared" si="1"/>
        <v>192.40652003861919</v>
      </c>
      <c r="E34" s="18">
        <f t="shared" si="5"/>
        <v>1.0784501461280549</v>
      </c>
      <c r="F34" s="19">
        <f t="shared" si="2"/>
        <v>601.10900000000004</v>
      </c>
      <c r="H34" s="60">
        <v>0.45</v>
      </c>
      <c r="I34" s="29">
        <f t="shared" si="3"/>
        <v>0</v>
      </c>
      <c r="J34" s="30" t="e">
        <f t="shared" si="4"/>
        <v>#N/A</v>
      </c>
      <c r="K34" s="30"/>
      <c r="M34" s="9"/>
    </row>
    <row r="35" spans="1:13" x14ac:dyDescent="0.25">
      <c r="A35" s="119">
        <v>874.88994023999987</v>
      </c>
      <c r="B35" s="117">
        <v>4.2163199999999987</v>
      </c>
      <c r="C35" s="18">
        <f t="shared" si="0"/>
        <v>4.2163199999999987</v>
      </c>
      <c r="D35" s="18">
        <f t="shared" si="1"/>
        <v>207.50083965163938</v>
      </c>
      <c r="E35" s="18">
        <f t="shared" si="5"/>
        <v>1.0813860860329263</v>
      </c>
      <c r="F35" s="19">
        <f t="shared" si="2"/>
        <v>673.19939999999997</v>
      </c>
      <c r="H35" s="60">
        <v>0.47</v>
      </c>
      <c r="I35" s="29">
        <f t="shared" si="3"/>
        <v>5.2773664959016386</v>
      </c>
      <c r="J35" s="30">
        <f t="shared" si="4"/>
        <v>1</v>
      </c>
      <c r="K35" s="30"/>
      <c r="M35" s="9"/>
    </row>
    <row r="36" spans="1:13" x14ac:dyDescent="0.25">
      <c r="A36" s="119">
        <v>981.13431959999991</v>
      </c>
      <c r="B36" s="117">
        <v>4.3724799999999986</v>
      </c>
      <c r="C36" s="18">
        <f t="shared" si="0"/>
        <v>4.3724799999999986</v>
      </c>
      <c r="D36" s="18">
        <f t="shared" si="1"/>
        <v>224.38852083943215</v>
      </c>
      <c r="E36" s="18">
        <f t="shared" si="5"/>
        <v>1.0763228433322847</v>
      </c>
      <c r="F36" s="19">
        <f t="shared" si="2"/>
        <v>754.95100000000002</v>
      </c>
      <c r="H36" s="60">
        <v>0.49</v>
      </c>
      <c r="I36" s="29">
        <f t="shared" si="3"/>
        <v>5.2848203893442625</v>
      </c>
      <c r="J36" s="30">
        <f t="shared" si="4"/>
        <v>1</v>
      </c>
      <c r="K36" s="30"/>
      <c r="M36" s="9"/>
    </row>
    <row r="37" spans="1:13" x14ac:dyDescent="0.25">
      <c r="A37" s="119">
        <v>1093.73218344</v>
      </c>
      <c r="B37" s="117">
        <v>4.5286399999999984</v>
      </c>
      <c r="C37" s="18">
        <f t="shared" si="0"/>
        <v>4.5286399999999984</v>
      </c>
      <c r="D37" s="18">
        <f t="shared" si="1"/>
        <v>241.51449076102324</v>
      </c>
      <c r="E37" s="18">
        <f t="shared" si="5"/>
        <v>1.0739601822610516</v>
      </c>
      <c r="F37" s="19">
        <f t="shared" si="2"/>
        <v>841.59140000000014</v>
      </c>
      <c r="H37" s="60">
        <v>0.51</v>
      </c>
      <c r="I37" s="29">
        <f t="shared" si="3"/>
        <v>5.2922742827868854</v>
      </c>
      <c r="J37" s="30">
        <f t="shared" si="4"/>
        <v>1</v>
      </c>
      <c r="K37" s="30"/>
      <c r="M37" s="9"/>
    </row>
    <row r="38" spans="1:13" x14ac:dyDescent="0.25">
      <c r="A38" s="119">
        <v>1215.12911904</v>
      </c>
      <c r="B38" s="117">
        <v>4.6847999999999983</v>
      </c>
      <c r="C38" s="18">
        <f t="shared" si="0"/>
        <v>4.6847999999999983</v>
      </c>
      <c r="D38" s="18">
        <f t="shared" si="1"/>
        <v>259.37694651639356</v>
      </c>
      <c r="E38" s="18">
        <f t="shared" si="5"/>
        <v>1.0717326293977012</v>
      </c>
      <c r="F38" s="19">
        <f t="shared" si="2"/>
        <v>935.00240000000008</v>
      </c>
      <c r="H38" s="60">
        <v>0.53</v>
      </c>
      <c r="I38" s="29">
        <f t="shared" si="3"/>
        <v>5.2997281762295083</v>
      </c>
      <c r="J38" s="30">
        <f t="shared" si="4"/>
        <v>1</v>
      </c>
      <c r="K38" s="30"/>
      <c r="M38" s="9"/>
    </row>
    <row r="39" spans="1:13" x14ac:dyDescent="0.25">
      <c r="A39" s="119">
        <v>1345.7033099999999</v>
      </c>
      <c r="B39" s="117">
        <v>4.8409599999999982</v>
      </c>
      <c r="C39" s="18">
        <f t="shared" si="0"/>
        <v>4.8409599999999982</v>
      </c>
      <c r="D39" s="18">
        <f t="shared" si="1"/>
        <v>277.98273689516139</v>
      </c>
      <c r="E39" s="18">
        <f t="shared" si="5"/>
        <v>1.05988056206089</v>
      </c>
      <c r="F39" s="19">
        <f t="shared" si="2"/>
        <v>1035.4750000000001</v>
      </c>
      <c r="H39" s="60">
        <v>0.55000000000000004</v>
      </c>
      <c r="I39" s="29">
        <f t="shared" si="3"/>
        <v>5.3071820696721312</v>
      </c>
      <c r="J39" s="30">
        <f t="shared" si="4"/>
        <v>1</v>
      </c>
      <c r="K39" s="30"/>
      <c r="M39" s="9"/>
    </row>
    <row r="40" spans="1:13" ht="15.75" thickBot="1" x14ac:dyDescent="0.3">
      <c r="A40" s="119">
        <v>1472.2939670399999</v>
      </c>
      <c r="B40" s="117">
        <v>4.997119999999998</v>
      </c>
      <c r="C40" s="18">
        <f t="shared" si="0"/>
        <v>4.997119999999998</v>
      </c>
      <c r="D40" s="18">
        <f t="shared" si="1"/>
        <v>294.62849942366813</v>
      </c>
      <c r="E40" s="18">
        <f t="shared" si="5"/>
        <v>1.1261113939957943</v>
      </c>
      <c r="F40" s="19">
        <f t="shared" si="2"/>
        <v>1132.8824</v>
      </c>
      <c r="H40" s="60">
        <v>0.56999999999999995</v>
      </c>
      <c r="I40" s="29">
        <f t="shared" si="3"/>
        <v>5.3146359631147542</v>
      </c>
      <c r="J40" s="30">
        <f t="shared" si="4"/>
        <v>1</v>
      </c>
      <c r="K40" s="30"/>
      <c r="M40" s="9"/>
    </row>
    <row r="41" spans="1:13" x14ac:dyDescent="0.25">
      <c r="A41" s="21">
        <f>C41*D41</f>
        <v>1709.7784807073565</v>
      </c>
      <c r="B41" s="22">
        <f t="shared" ref="B41:B48" si="6">B40+B40-B39</f>
        <v>5.1532799999999979</v>
      </c>
      <c r="C41" s="20">
        <f t="shared" si="0"/>
        <v>5.1532799999999979</v>
      </c>
      <c r="D41" s="20">
        <f t="shared" ref="D41:D48" si="7">D40*B$8</f>
        <v>331.784510196876</v>
      </c>
      <c r="E41" s="20"/>
      <c r="F41" s="19">
        <f t="shared" si="2"/>
        <v>1315.6190217815918</v>
      </c>
      <c r="H41" s="60">
        <v>0.59</v>
      </c>
      <c r="I41" s="29">
        <f t="shared" si="3"/>
        <v>5.322089856557378</v>
      </c>
      <c r="J41" s="30">
        <f t="shared" si="4"/>
        <v>1</v>
      </c>
      <c r="K41" s="30"/>
      <c r="M41" s="9"/>
    </row>
    <row r="42" spans="1:13" x14ac:dyDescent="0.25">
      <c r="A42" s="23">
        <f t="shared" ref="A42:A48" si="8">C42*D42</f>
        <v>1983.7465140404443</v>
      </c>
      <c r="B42" s="24">
        <f t="shared" si="6"/>
        <v>5.3094399999999977</v>
      </c>
      <c r="C42" s="20">
        <f t="shared" si="0"/>
        <v>5.3094399999999977</v>
      </c>
      <c r="D42" s="20">
        <f t="shared" si="7"/>
        <v>373.62631728401584</v>
      </c>
      <c r="E42" s="20"/>
      <c r="F42" s="19">
        <f t="shared" si="2"/>
        <v>1526.4285272702712</v>
      </c>
      <c r="H42" s="60">
        <v>0.61</v>
      </c>
      <c r="I42" s="29">
        <f t="shared" si="3"/>
        <v>5.3295437500000009</v>
      </c>
      <c r="J42" s="30">
        <f t="shared" si="4"/>
        <v>1</v>
      </c>
      <c r="K42" s="30"/>
      <c r="M42" s="9"/>
    </row>
    <row r="43" spans="1:13" x14ac:dyDescent="0.25">
      <c r="A43" s="23">
        <f t="shared" si="8"/>
        <v>2299.6230685033347</v>
      </c>
      <c r="B43" s="24">
        <f t="shared" si="6"/>
        <v>5.4655999999999976</v>
      </c>
      <c r="C43" s="20">
        <f t="shared" si="0"/>
        <v>5.4655999999999976</v>
      </c>
      <c r="D43" s="20">
        <f t="shared" si="7"/>
        <v>420.74485299021802</v>
      </c>
      <c r="E43" s="20"/>
      <c r="F43" s="19">
        <f t="shared" si="2"/>
        <v>1769.4852789345452</v>
      </c>
      <c r="H43" s="60">
        <v>0.63</v>
      </c>
      <c r="I43" s="29">
        <f t="shared" si="3"/>
        <v>5.369625819672132</v>
      </c>
      <c r="J43" s="30">
        <f t="shared" si="4"/>
        <v>2</v>
      </c>
      <c r="K43" s="30"/>
      <c r="M43" s="9"/>
    </row>
    <row r="44" spans="1:13" x14ac:dyDescent="0.25">
      <c r="A44" s="23">
        <f t="shared" si="8"/>
        <v>2663.6212176039526</v>
      </c>
      <c r="B44" s="24">
        <f t="shared" si="6"/>
        <v>5.6217599999999974</v>
      </c>
      <c r="C44" s="20">
        <f t="shared" si="0"/>
        <v>5.6217599999999974</v>
      </c>
      <c r="D44" s="20">
        <f t="shared" si="7"/>
        <v>473.80557291736994</v>
      </c>
      <c r="E44" s="20"/>
      <c r="F44" s="19">
        <f t="shared" si="2"/>
        <v>2049.5700350907609</v>
      </c>
      <c r="H44" s="60">
        <v>0.64</v>
      </c>
      <c r="I44" s="29">
        <f t="shared" si="3"/>
        <v>5.434226229508198</v>
      </c>
      <c r="J44" s="30">
        <f t="shared" si="4"/>
        <v>2</v>
      </c>
      <c r="K44" s="30"/>
      <c r="M44" s="9"/>
    </row>
    <row r="45" spans="1:13" x14ac:dyDescent="0.25">
      <c r="A45" s="23">
        <f t="shared" si="8"/>
        <v>3082.8545969447828</v>
      </c>
      <c r="B45" s="24">
        <f t="shared" si="6"/>
        <v>5.7779199999999973</v>
      </c>
      <c r="C45" s="20">
        <f t="shared" si="0"/>
        <v>5.7779199999999973</v>
      </c>
      <c r="D45" s="20">
        <f t="shared" si="7"/>
        <v>533.55785420095538</v>
      </c>
      <c r="E45" s="20"/>
      <c r="F45" s="19">
        <f t="shared" si="2"/>
        <v>2372.1565073444008</v>
      </c>
      <c r="H45" s="60">
        <v>0.66</v>
      </c>
      <c r="I45" s="29">
        <f t="shared" si="3"/>
        <v>5.563427049180329</v>
      </c>
      <c r="J45" s="30">
        <f t="shared" si="4"/>
        <v>2</v>
      </c>
      <c r="K45" s="30"/>
      <c r="M45" s="9"/>
    </row>
    <row r="46" spans="1:13" x14ac:dyDescent="0.25">
      <c r="A46" s="23">
        <f t="shared" si="8"/>
        <v>3565.4657332640436</v>
      </c>
      <c r="B46" s="24">
        <f t="shared" si="6"/>
        <v>5.9340799999999971</v>
      </c>
      <c r="C46" s="20">
        <f t="shared" si="0"/>
        <v>5.9340799999999971</v>
      </c>
      <c r="D46" s="20">
        <f t="shared" si="7"/>
        <v>600.84557897164268</v>
      </c>
      <c r="E46" s="20"/>
      <c r="F46" s="19">
        <f t="shared" si="2"/>
        <v>2743.5101056202247</v>
      </c>
      <c r="H46" s="60">
        <v>0.68</v>
      </c>
      <c r="I46" s="29">
        <f t="shared" si="3"/>
        <v>5.6926278688524601</v>
      </c>
      <c r="J46" s="30">
        <f t="shared" si="4"/>
        <v>2</v>
      </c>
      <c r="K46" s="30"/>
      <c r="M46" s="9"/>
    </row>
    <row r="47" spans="1:13" x14ac:dyDescent="0.25">
      <c r="A47" s="23">
        <f t="shared" si="8"/>
        <v>4120.7724183704777</v>
      </c>
      <c r="B47" s="24">
        <f t="shared" si="6"/>
        <v>6.090239999999997</v>
      </c>
      <c r="C47" s="20">
        <f t="shared" si="0"/>
        <v>6.090239999999997</v>
      </c>
      <c r="D47" s="20">
        <f t="shared" si="7"/>
        <v>676.61905251196663</v>
      </c>
      <c r="E47" s="20"/>
      <c r="F47" s="19">
        <f t="shared" si="2"/>
        <v>3170.8005681521067</v>
      </c>
      <c r="H47" s="60">
        <v>0.7</v>
      </c>
      <c r="I47" s="29">
        <f t="shared" si="3"/>
        <v>5.8218286885245911</v>
      </c>
      <c r="J47" s="30">
        <f t="shared" si="4"/>
        <v>2</v>
      </c>
      <c r="K47" s="30"/>
      <c r="M47" s="9"/>
    </row>
    <row r="48" spans="1:13" ht="15.75" thickBot="1" x14ac:dyDescent="0.3">
      <c r="A48" s="25">
        <f t="shared" si="8"/>
        <v>4759.4346383493321</v>
      </c>
      <c r="B48" s="26">
        <f t="shared" si="6"/>
        <v>6.2463999999999968</v>
      </c>
      <c r="C48" s="20">
        <f t="shared" si="0"/>
        <v>6.2463999999999968</v>
      </c>
      <c r="D48" s="20">
        <f t="shared" si="7"/>
        <v>761.94842442836432</v>
      </c>
      <c r="E48" s="20"/>
      <c r="F48" s="19">
        <f t="shared" si="2"/>
        <v>3662.2304080865902</v>
      </c>
      <c r="H48" s="60">
        <v>0.72</v>
      </c>
      <c r="I48" s="29">
        <f t="shared" si="3"/>
        <v>5.9510295081967222</v>
      </c>
      <c r="J48" s="30">
        <f t="shared" si="4"/>
        <v>2</v>
      </c>
      <c r="K48" s="30"/>
      <c r="M48" s="9"/>
    </row>
    <row r="49" spans="8:13" x14ac:dyDescent="0.25">
      <c r="H49" s="60">
        <v>0.74</v>
      </c>
      <c r="I49" s="29">
        <f t="shared" si="3"/>
        <v>6.0802303278688532</v>
      </c>
      <c r="J49" s="30">
        <f t="shared" si="4"/>
        <v>2</v>
      </c>
      <c r="K49" s="30"/>
      <c r="M49" s="9"/>
    </row>
    <row r="50" spans="8:13" x14ac:dyDescent="0.25">
      <c r="H50" s="60">
        <v>0.76</v>
      </c>
      <c r="I50" s="29">
        <f t="shared" si="3"/>
        <v>6.2094311475409851</v>
      </c>
      <c r="J50" s="30">
        <f t="shared" si="4"/>
        <v>2</v>
      </c>
      <c r="K50" s="30"/>
      <c r="M50" s="9"/>
    </row>
    <row r="51" spans="8:13" x14ac:dyDescent="0.25">
      <c r="H51" s="60">
        <v>0.78</v>
      </c>
      <c r="I51" s="29">
        <f t="shared" si="3"/>
        <v>6.3386319672131162</v>
      </c>
      <c r="J51" s="30">
        <f t="shared" si="4"/>
        <v>2</v>
      </c>
      <c r="K51" s="30"/>
      <c r="M51" s="9"/>
    </row>
    <row r="52" spans="8:13" x14ac:dyDescent="0.25">
      <c r="H52" s="60">
        <v>0.8</v>
      </c>
      <c r="I52" s="29">
        <f t="shared" si="3"/>
        <v>6.6228737704918057</v>
      </c>
      <c r="J52" s="30">
        <f t="shared" si="4"/>
        <v>3</v>
      </c>
      <c r="K52" s="30"/>
      <c r="M52" s="9"/>
    </row>
    <row r="53" spans="8:13" x14ac:dyDescent="0.25">
      <c r="H53" s="60">
        <v>0.82</v>
      </c>
      <c r="I53" s="29">
        <f t="shared" si="3"/>
        <v>6.9135756147540999</v>
      </c>
      <c r="J53" s="30">
        <f t="shared" si="4"/>
        <v>3</v>
      </c>
      <c r="K53" s="30"/>
      <c r="M53" s="9"/>
    </row>
    <row r="54" spans="8:13" x14ac:dyDescent="0.25">
      <c r="H54" s="60">
        <v>0.84</v>
      </c>
      <c r="I54" s="29">
        <f t="shared" si="3"/>
        <v>7.2042774590163949</v>
      </c>
      <c r="J54" s="30">
        <f t="shared" si="4"/>
        <v>3</v>
      </c>
      <c r="K54" s="30"/>
      <c r="M54" s="9"/>
    </row>
    <row r="55" spans="8:13" x14ac:dyDescent="0.25">
      <c r="H55" s="60">
        <v>0.86</v>
      </c>
      <c r="I55" s="29">
        <f t="shared" si="3"/>
        <v>7.4949793032786909</v>
      </c>
      <c r="J55" s="30">
        <f t="shared" si="4"/>
        <v>3</v>
      </c>
      <c r="K55" s="30"/>
      <c r="M55" s="9"/>
    </row>
    <row r="56" spans="8:13" x14ac:dyDescent="0.25">
      <c r="H56" s="60">
        <v>0.88</v>
      </c>
      <c r="I56" s="29">
        <f t="shared" si="3"/>
        <v>7.7856811475409859</v>
      </c>
      <c r="J56" s="30">
        <f t="shared" si="4"/>
        <v>3</v>
      </c>
      <c r="K56" s="30"/>
      <c r="M56" s="9"/>
    </row>
    <row r="57" spans="8:13" x14ac:dyDescent="0.25">
      <c r="H57" s="60">
        <v>0.9</v>
      </c>
      <c r="I57" s="29">
        <f t="shared" si="3"/>
        <v>8.0763829918032819</v>
      </c>
      <c r="J57" s="30">
        <f t="shared" si="4"/>
        <v>3</v>
      </c>
      <c r="K57" s="30"/>
      <c r="M57" s="9"/>
    </row>
    <row r="58" spans="8:13" x14ac:dyDescent="0.25">
      <c r="H58" s="60">
        <v>0.92</v>
      </c>
      <c r="I58" s="29">
        <f t="shared" si="3"/>
        <v>8.3670848360655778</v>
      </c>
      <c r="J58" s="30">
        <f t="shared" si="4"/>
        <v>3</v>
      </c>
      <c r="K58" s="30"/>
      <c r="M58" s="9"/>
    </row>
    <row r="59" spans="8:13" x14ac:dyDescent="0.25">
      <c r="H59" s="60">
        <v>0.94</v>
      </c>
      <c r="I59" s="29">
        <f t="shared" si="3"/>
        <v>8.6853561475409862</v>
      </c>
      <c r="J59" s="30">
        <f t="shared" si="4"/>
        <v>4</v>
      </c>
      <c r="K59" s="30"/>
      <c r="M59" s="9"/>
    </row>
    <row r="60" spans="8:13" x14ac:dyDescent="0.25">
      <c r="H60" s="60">
        <v>0.96</v>
      </c>
      <c r="I60" s="29">
        <f t="shared" si="3"/>
        <v>9.1574360655737745</v>
      </c>
      <c r="J60" s="30">
        <f t="shared" si="4"/>
        <v>4</v>
      </c>
      <c r="K60" s="30"/>
      <c r="M60" s="9"/>
    </row>
    <row r="61" spans="8:13" x14ac:dyDescent="0.25">
      <c r="H61" s="60">
        <v>0.98</v>
      </c>
      <c r="I61" s="29">
        <f t="shared" si="3"/>
        <v>9.6295159836065611</v>
      </c>
      <c r="J61" s="30">
        <f t="shared" si="4"/>
        <v>4</v>
      </c>
      <c r="K61" s="30"/>
      <c r="M61" s="9"/>
    </row>
    <row r="62" spans="8:13" x14ac:dyDescent="0.25">
      <c r="H62" s="60">
        <v>1</v>
      </c>
      <c r="I62" s="29">
        <f t="shared" si="3"/>
        <v>10.101595901639348</v>
      </c>
      <c r="J62" s="30">
        <f t="shared" si="4"/>
        <v>4</v>
      </c>
      <c r="K62" s="30"/>
      <c r="M62" s="9"/>
    </row>
    <row r="63" spans="8:13" x14ac:dyDescent="0.25">
      <c r="H63" s="60">
        <v>1.02</v>
      </c>
      <c r="I63" s="29">
        <f t="shared" si="3"/>
        <v>10.573675819672136</v>
      </c>
      <c r="J63" s="30">
        <f t="shared" si="4"/>
        <v>4</v>
      </c>
      <c r="K63" s="30"/>
      <c r="M63" s="9"/>
    </row>
    <row r="64" spans="8:13" x14ac:dyDescent="0.25">
      <c r="H64" s="60">
        <v>1.04</v>
      </c>
      <c r="I64" s="29">
        <f t="shared" si="3"/>
        <v>11.045755737704923</v>
      </c>
      <c r="J64" s="30">
        <f t="shared" si="4"/>
        <v>4</v>
      </c>
      <c r="K64" s="30"/>
      <c r="M64" s="9"/>
    </row>
    <row r="65" spans="8:13" x14ac:dyDescent="0.25">
      <c r="H65" s="60">
        <v>1.05</v>
      </c>
      <c r="I65" s="29">
        <f t="shared" si="3"/>
        <v>11.281795696721318</v>
      </c>
      <c r="J65" s="30">
        <f t="shared" si="4"/>
        <v>4</v>
      </c>
      <c r="K65" s="30"/>
      <c r="M65" s="9"/>
    </row>
    <row r="66" spans="8:13" x14ac:dyDescent="0.25">
      <c r="H66" s="60">
        <v>1.07</v>
      </c>
      <c r="I66" s="29">
        <f t="shared" si="3"/>
        <v>11.753875614754104</v>
      </c>
      <c r="J66" s="30">
        <f t="shared" si="4"/>
        <v>4</v>
      </c>
      <c r="K66" s="30"/>
      <c r="M66" s="9"/>
    </row>
    <row r="67" spans="8:13" x14ac:dyDescent="0.25">
      <c r="H67" s="60">
        <v>1.0900000000000001</v>
      </c>
      <c r="I67" s="29">
        <f t="shared" si="3"/>
        <v>12.225955532786891</v>
      </c>
      <c r="J67" s="30">
        <f t="shared" si="4"/>
        <v>4</v>
      </c>
      <c r="K67" s="30"/>
      <c r="M67" s="9"/>
    </row>
    <row r="68" spans="8:13" x14ac:dyDescent="0.25">
      <c r="H68" s="60">
        <v>1.1100000000000001</v>
      </c>
      <c r="I68" s="29">
        <f t="shared" si="3"/>
        <v>12.865797745901649</v>
      </c>
      <c r="J68" s="30">
        <f t="shared" si="4"/>
        <v>5</v>
      </c>
      <c r="K68" s="30"/>
      <c r="M68" s="9"/>
    </row>
    <row r="69" spans="8:13" x14ac:dyDescent="0.25">
      <c r="H69" s="60">
        <v>1.1299999999999999</v>
      </c>
      <c r="I69" s="29">
        <f t="shared" si="3"/>
        <v>13.536648155737707</v>
      </c>
      <c r="J69" s="30">
        <f t="shared" si="4"/>
        <v>5</v>
      </c>
      <c r="K69" s="30"/>
      <c r="M69" s="9"/>
    </row>
    <row r="70" spans="8:13" x14ac:dyDescent="0.25">
      <c r="H70" s="60">
        <v>1.1499999999999999</v>
      </c>
      <c r="I70" s="29">
        <f t="shared" si="3"/>
        <v>14.207498565573772</v>
      </c>
      <c r="J70" s="30">
        <f t="shared" si="4"/>
        <v>5</v>
      </c>
      <c r="K70" s="30"/>
      <c r="M70" s="9"/>
    </row>
    <row r="71" spans="8:13" x14ac:dyDescent="0.25">
      <c r="H71" s="60">
        <v>1.17</v>
      </c>
      <c r="I71" s="29">
        <f t="shared" si="3"/>
        <v>14.878348975409839</v>
      </c>
      <c r="J71" s="30">
        <f t="shared" si="4"/>
        <v>5</v>
      </c>
      <c r="K71" s="30"/>
      <c r="M71" s="9"/>
    </row>
    <row r="72" spans="8:13" x14ac:dyDescent="0.25">
      <c r="H72" s="60">
        <v>1.19</v>
      </c>
      <c r="I72" s="29">
        <f t="shared" si="3"/>
        <v>15.549199385245904</v>
      </c>
      <c r="J72" s="30">
        <f t="shared" si="4"/>
        <v>5</v>
      </c>
      <c r="K72" s="30"/>
      <c r="M72" s="9"/>
    </row>
    <row r="73" spans="8:13" x14ac:dyDescent="0.25">
      <c r="H73" s="60">
        <v>1.21</v>
      </c>
      <c r="I73" s="29">
        <f t="shared" si="3"/>
        <v>16.22004979508197</v>
      </c>
      <c r="J73" s="30">
        <f t="shared" si="4"/>
        <v>5</v>
      </c>
      <c r="K73" s="30"/>
      <c r="M73" s="9"/>
    </row>
    <row r="74" spans="8:13" x14ac:dyDescent="0.25">
      <c r="H74" s="60">
        <v>1.23</v>
      </c>
      <c r="I74" s="29">
        <f t="shared" si="3"/>
        <v>16.890900204918037</v>
      </c>
      <c r="J74" s="30">
        <f t="shared" si="4"/>
        <v>5</v>
      </c>
      <c r="K74" s="30"/>
      <c r="M74" s="9"/>
    </row>
    <row r="75" spans="8:13" x14ac:dyDescent="0.25">
      <c r="H75" s="60">
        <v>1.25</v>
      </c>
      <c r="I75" s="29">
        <f t="shared" si="3"/>
        <v>17.569890266393447</v>
      </c>
      <c r="J75" s="30">
        <f t="shared" si="4"/>
        <v>6</v>
      </c>
      <c r="K75" s="30"/>
      <c r="M75" s="9"/>
    </row>
    <row r="76" spans="8:13" x14ac:dyDescent="0.25">
      <c r="H76" s="60">
        <v>1.27</v>
      </c>
      <c r="I76" s="29">
        <f t="shared" ref="I76:I139" si="9">IF(ISNA(INDEX(F$11:F$48,J76) + (H76-INDEX(C$11:C$48,J76)) * (INDEX(F$11:F$48,J76+1)-INDEX(F$11:F$48,J76)) / (INDEX(C$11:C$48,J76+1)-INDEX(C$11:C$48,J76))),0,(INDEX(F$11:F$48,J76) + (H76-INDEX(C$11:C$48,J76)) * (INDEX(F$11:F$48,J76+1)-INDEX(F$11:F$48,J76)) / (INDEX(C$11:C$48,J76+1)-INDEX(C$11:C$48,J76)))/B$6)</f>
        <v>18.46684211065574</v>
      </c>
      <c r="J76" s="30">
        <f t="shared" ref="J76:J139" si="10">MATCH(H76,C$11:C$48)</f>
        <v>6</v>
      </c>
      <c r="K76" s="30"/>
      <c r="M76" s="9"/>
    </row>
    <row r="77" spans="8:13" x14ac:dyDescent="0.25">
      <c r="H77" s="60">
        <v>1.29</v>
      </c>
      <c r="I77" s="29">
        <f t="shared" si="9"/>
        <v>19.363793954918037</v>
      </c>
      <c r="J77" s="30">
        <f t="shared" si="10"/>
        <v>6</v>
      </c>
      <c r="K77" s="30"/>
      <c r="M77" s="9"/>
    </row>
    <row r="78" spans="8:13" x14ac:dyDescent="0.25">
      <c r="H78" s="60">
        <v>1.31</v>
      </c>
      <c r="I78" s="29">
        <f t="shared" si="9"/>
        <v>20.260745799180334</v>
      </c>
      <c r="J78" s="30">
        <f t="shared" si="10"/>
        <v>6</v>
      </c>
      <c r="K78" s="30"/>
      <c r="M78" s="9"/>
    </row>
    <row r="79" spans="8:13" x14ac:dyDescent="0.25">
      <c r="H79" s="60">
        <v>1.33</v>
      </c>
      <c r="I79" s="29">
        <f t="shared" si="9"/>
        <v>21.157697643442628</v>
      </c>
      <c r="J79" s="30">
        <f t="shared" si="10"/>
        <v>6</v>
      </c>
      <c r="K79" s="30"/>
      <c r="M79" s="9"/>
    </row>
    <row r="80" spans="8:13" x14ac:dyDescent="0.25">
      <c r="H80" s="60">
        <v>1.35</v>
      </c>
      <c r="I80" s="29">
        <f t="shared" si="9"/>
        <v>22.054649487704925</v>
      </c>
      <c r="J80" s="30">
        <f t="shared" si="10"/>
        <v>6</v>
      </c>
      <c r="K80" s="30"/>
      <c r="M80" s="9"/>
    </row>
    <row r="81" spans="8:13" x14ac:dyDescent="0.25">
      <c r="H81" s="60">
        <v>1.37</v>
      </c>
      <c r="I81" s="29">
        <f t="shared" si="9"/>
        <v>22.951601331967222</v>
      </c>
      <c r="J81" s="30">
        <f t="shared" si="10"/>
        <v>6</v>
      </c>
      <c r="K81" s="30"/>
      <c r="M81" s="9"/>
    </row>
    <row r="82" spans="8:13" x14ac:dyDescent="0.25">
      <c r="H82" s="60">
        <v>1.39</v>
      </c>
      <c r="I82" s="29">
        <f t="shared" si="9"/>
        <v>23.848553176229508</v>
      </c>
      <c r="J82" s="30">
        <f t="shared" si="10"/>
        <v>6</v>
      </c>
      <c r="K82" s="30"/>
      <c r="M82" s="9"/>
    </row>
    <row r="83" spans="8:13" x14ac:dyDescent="0.25">
      <c r="H83" s="60">
        <v>1.41</v>
      </c>
      <c r="I83" s="29">
        <f t="shared" si="9"/>
        <v>24.803287602459015</v>
      </c>
      <c r="J83" s="30">
        <f t="shared" si="10"/>
        <v>7</v>
      </c>
      <c r="K83" s="30"/>
      <c r="M83" s="9"/>
    </row>
    <row r="84" spans="8:13" x14ac:dyDescent="0.25">
      <c r="H84" s="60">
        <v>1.43</v>
      </c>
      <c r="I84" s="29">
        <f t="shared" si="9"/>
        <v>25.953671823770492</v>
      </c>
      <c r="J84" s="30">
        <f t="shared" si="10"/>
        <v>7</v>
      </c>
      <c r="K84" s="30"/>
      <c r="M84" s="9"/>
    </row>
    <row r="85" spans="8:13" x14ac:dyDescent="0.25">
      <c r="H85" s="60">
        <v>1.45</v>
      </c>
      <c r="I85" s="29">
        <f t="shared" si="9"/>
        <v>27.104056045081965</v>
      </c>
      <c r="J85" s="30">
        <f t="shared" si="10"/>
        <v>7</v>
      </c>
      <c r="K85" s="30"/>
      <c r="M85" s="9"/>
    </row>
    <row r="86" spans="8:13" x14ac:dyDescent="0.25">
      <c r="H86" s="60">
        <v>1.46</v>
      </c>
      <c r="I86" s="29">
        <f t="shared" si="9"/>
        <v>27.679248155737703</v>
      </c>
      <c r="J86" s="30">
        <f t="shared" si="10"/>
        <v>7</v>
      </c>
      <c r="K86" s="30"/>
      <c r="M86" s="9"/>
    </row>
    <row r="87" spans="8:13" x14ac:dyDescent="0.25">
      <c r="H87" s="60">
        <v>1.48</v>
      </c>
      <c r="I87" s="29">
        <f t="shared" si="9"/>
        <v>28.82963237704918</v>
      </c>
      <c r="J87" s="30">
        <f t="shared" si="10"/>
        <v>7</v>
      </c>
      <c r="K87" s="30"/>
      <c r="M87" s="9"/>
    </row>
    <row r="88" spans="8:13" x14ac:dyDescent="0.25">
      <c r="H88" s="60">
        <v>1.5</v>
      </c>
      <c r="I88" s="29">
        <f t="shared" si="9"/>
        <v>29.980016598360656</v>
      </c>
      <c r="J88" s="30">
        <f t="shared" si="10"/>
        <v>7</v>
      </c>
      <c r="K88" s="30"/>
      <c r="M88" s="9"/>
    </row>
    <row r="89" spans="8:13" x14ac:dyDescent="0.25">
      <c r="H89" s="60">
        <v>1.52</v>
      </c>
      <c r="I89" s="29">
        <f t="shared" si="9"/>
        <v>31.130400819672133</v>
      </c>
      <c r="J89" s="30">
        <f t="shared" si="10"/>
        <v>7</v>
      </c>
      <c r="K89" s="30"/>
      <c r="M89" s="9"/>
    </row>
    <row r="90" spans="8:13" x14ac:dyDescent="0.25">
      <c r="H90" s="60">
        <v>1.54</v>
      </c>
      <c r="I90" s="29">
        <f t="shared" si="9"/>
        <v>32.280785040983609</v>
      </c>
      <c r="J90" s="30">
        <f t="shared" si="10"/>
        <v>7</v>
      </c>
      <c r="K90" s="30"/>
      <c r="M90" s="9"/>
    </row>
    <row r="91" spans="8:13" x14ac:dyDescent="0.25">
      <c r="H91" s="60">
        <v>1.56</v>
      </c>
      <c r="I91" s="29">
        <f t="shared" si="9"/>
        <v>33.431169262295086</v>
      </c>
      <c r="J91" s="30">
        <f t="shared" si="10"/>
        <v>7</v>
      </c>
      <c r="K91" s="30"/>
      <c r="M91" s="9"/>
    </row>
    <row r="92" spans="8:13" x14ac:dyDescent="0.25">
      <c r="H92" s="60">
        <v>1.58</v>
      </c>
      <c r="I92" s="29">
        <f t="shared" si="9"/>
        <v>34.803281967213117</v>
      </c>
      <c r="J92" s="30">
        <f t="shared" si="10"/>
        <v>8</v>
      </c>
      <c r="K92" s="30"/>
      <c r="M92" s="9"/>
    </row>
    <row r="93" spans="8:13" x14ac:dyDescent="0.25">
      <c r="H93" s="60">
        <v>1.6</v>
      </c>
      <c r="I93" s="29">
        <f t="shared" si="9"/>
        <v>36.194675409836066</v>
      </c>
      <c r="J93" s="30">
        <f t="shared" si="10"/>
        <v>8</v>
      </c>
      <c r="K93" s="30"/>
      <c r="M93" s="9"/>
    </row>
    <row r="94" spans="8:13" x14ac:dyDescent="0.25">
      <c r="H94" s="60">
        <v>1.62</v>
      </c>
      <c r="I94" s="29">
        <f t="shared" si="9"/>
        <v>37.586068852459022</v>
      </c>
      <c r="J94" s="30">
        <f t="shared" si="10"/>
        <v>8</v>
      </c>
      <c r="K94" s="30"/>
      <c r="M94" s="9"/>
    </row>
    <row r="95" spans="8:13" x14ac:dyDescent="0.25">
      <c r="H95" s="60">
        <v>1.64</v>
      </c>
      <c r="I95" s="29">
        <f t="shared" si="9"/>
        <v>38.977462295081956</v>
      </c>
      <c r="J95" s="30">
        <f t="shared" si="10"/>
        <v>8</v>
      </c>
      <c r="K95" s="30"/>
      <c r="M95" s="9"/>
    </row>
    <row r="96" spans="8:13" x14ac:dyDescent="0.25">
      <c r="H96" s="60">
        <v>1.66</v>
      </c>
      <c r="I96" s="29">
        <f t="shared" si="9"/>
        <v>40.368855737704905</v>
      </c>
      <c r="J96" s="30">
        <f t="shared" si="10"/>
        <v>8</v>
      </c>
      <c r="K96" s="30"/>
      <c r="M96" s="9"/>
    </row>
    <row r="97" spans="8:13" x14ac:dyDescent="0.25">
      <c r="H97" s="60">
        <v>1.68</v>
      </c>
      <c r="I97" s="29">
        <f t="shared" si="9"/>
        <v>41.760249180327861</v>
      </c>
      <c r="J97" s="30">
        <f t="shared" si="10"/>
        <v>8</v>
      </c>
      <c r="K97" s="30"/>
      <c r="M97" s="9"/>
    </row>
    <row r="98" spans="8:13" x14ac:dyDescent="0.25">
      <c r="H98" s="60">
        <v>1.7</v>
      </c>
      <c r="I98" s="29">
        <f t="shared" si="9"/>
        <v>43.15164262295081</v>
      </c>
      <c r="J98" s="30">
        <f t="shared" si="10"/>
        <v>8</v>
      </c>
      <c r="K98" s="30"/>
      <c r="M98" s="9"/>
    </row>
    <row r="99" spans="8:13" x14ac:dyDescent="0.25">
      <c r="H99" s="60">
        <v>1.72</v>
      </c>
      <c r="I99" s="29">
        <f t="shared" si="9"/>
        <v>44.577542622950808</v>
      </c>
      <c r="J99" s="30">
        <f t="shared" si="10"/>
        <v>9</v>
      </c>
      <c r="K99" s="30"/>
      <c r="M99" s="9"/>
    </row>
    <row r="100" spans="8:13" x14ac:dyDescent="0.25">
      <c r="H100" s="60">
        <v>1.74</v>
      </c>
      <c r="I100" s="29">
        <f t="shared" si="9"/>
        <v>46.277030327868843</v>
      </c>
      <c r="J100" s="30">
        <f t="shared" si="10"/>
        <v>9</v>
      </c>
      <c r="K100" s="30"/>
      <c r="M100" s="9"/>
    </row>
    <row r="101" spans="8:13" x14ac:dyDescent="0.25">
      <c r="H101" s="60">
        <v>1.76</v>
      </c>
      <c r="I101" s="29">
        <f t="shared" si="9"/>
        <v>47.976518032786871</v>
      </c>
      <c r="J101" s="30">
        <f t="shared" si="10"/>
        <v>9</v>
      </c>
      <c r="K101" s="30"/>
      <c r="M101" s="9"/>
    </row>
    <row r="102" spans="8:13" x14ac:dyDescent="0.25">
      <c r="H102" s="60">
        <v>1.78</v>
      </c>
      <c r="I102" s="29">
        <f t="shared" si="9"/>
        <v>49.676005737704905</v>
      </c>
      <c r="J102" s="30">
        <f t="shared" si="10"/>
        <v>9</v>
      </c>
      <c r="K102" s="30"/>
      <c r="M102" s="9"/>
    </row>
    <row r="103" spans="8:13" x14ac:dyDescent="0.25">
      <c r="H103" s="60">
        <v>1.8</v>
      </c>
      <c r="I103" s="29">
        <f t="shared" si="9"/>
        <v>51.37549344262294</v>
      </c>
      <c r="J103" s="30">
        <f t="shared" si="10"/>
        <v>9</v>
      </c>
      <c r="K103" s="30"/>
      <c r="M103" s="9"/>
    </row>
    <row r="104" spans="8:13" x14ac:dyDescent="0.25">
      <c r="H104" s="60">
        <v>1.82</v>
      </c>
      <c r="I104" s="29">
        <f t="shared" si="9"/>
        <v>53.074981147540967</v>
      </c>
      <c r="J104" s="30">
        <f t="shared" si="10"/>
        <v>9</v>
      </c>
      <c r="K104" s="30"/>
      <c r="M104" s="9"/>
    </row>
    <row r="105" spans="8:13" x14ac:dyDescent="0.25">
      <c r="H105" s="60">
        <v>1.84</v>
      </c>
      <c r="I105" s="29">
        <f t="shared" si="9"/>
        <v>54.774468852459002</v>
      </c>
      <c r="J105" s="30">
        <f t="shared" si="10"/>
        <v>9</v>
      </c>
      <c r="K105" s="30"/>
      <c r="M105" s="9"/>
    </row>
    <row r="106" spans="8:13" x14ac:dyDescent="0.25">
      <c r="H106" s="60">
        <v>1.86</v>
      </c>
      <c r="I106" s="29">
        <f t="shared" si="9"/>
        <v>56.473956557377036</v>
      </c>
      <c r="J106" s="30">
        <f t="shared" si="10"/>
        <v>9</v>
      </c>
      <c r="K106" s="30"/>
      <c r="M106" s="9"/>
    </row>
    <row r="107" spans="8:13" x14ac:dyDescent="0.25">
      <c r="H107" s="60">
        <v>1.88</v>
      </c>
      <c r="I107" s="29">
        <f t="shared" si="9"/>
        <v>58.23084918032783</v>
      </c>
      <c r="J107" s="30">
        <f t="shared" si="10"/>
        <v>10</v>
      </c>
      <c r="K107" s="30"/>
      <c r="M107" s="9"/>
    </row>
    <row r="108" spans="8:13" x14ac:dyDescent="0.25">
      <c r="H108" s="60">
        <v>1.89</v>
      </c>
      <c r="I108" s="29">
        <f t="shared" si="9"/>
        <v>59.175009016393403</v>
      </c>
      <c r="J108" s="30">
        <f t="shared" si="10"/>
        <v>10</v>
      </c>
      <c r="K108" s="30"/>
      <c r="M108" s="9"/>
    </row>
    <row r="109" spans="8:13" x14ac:dyDescent="0.25">
      <c r="H109" s="60">
        <v>1.91</v>
      </c>
      <c r="I109" s="29">
        <f t="shared" si="9"/>
        <v>61.063328688524557</v>
      </c>
      <c r="J109" s="30">
        <f t="shared" si="10"/>
        <v>10</v>
      </c>
      <c r="K109" s="30"/>
      <c r="M109" s="9"/>
    </row>
    <row r="110" spans="8:13" x14ac:dyDescent="0.25">
      <c r="H110" s="60">
        <v>1.93</v>
      </c>
      <c r="I110" s="29">
        <f t="shared" si="9"/>
        <v>62.951648360655703</v>
      </c>
      <c r="J110" s="30">
        <f t="shared" si="10"/>
        <v>10</v>
      </c>
      <c r="K110" s="30"/>
      <c r="M110" s="9"/>
    </row>
    <row r="111" spans="8:13" x14ac:dyDescent="0.25">
      <c r="H111" s="60">
        <v>1.95</v>
      </c>
      <c r="I111" s="29">
        <f t="shared" si="9"/>
        <v>64.839968032786857</v>
      </c>
      <c r="J111" s="30">
        <f t="shared" si="10"/>
        <v>10</v>
      </c>
      <c r="K111" s="30"/>
      <c r="M111" s="9"/>
    </row>
    <row r="112" spans="8:13" x14ac:dyDescent="0.25">
      <c r="H112" s="60">
        <v>1.97</v>
      </c>
      <c r="I112" s="29">
        <f t="shared" si="9"/>
        <v>66.728287704918003</v>
      </c>
      <c r="J112" s="30">
        <f t="shared" si="10"/>
        <v>10</v>
      </c>
      <c r="K112" s="30"/>
      <c r="M112" s="9"/>
    </row>
    <row r="113" spans="8:13" x14ac:dyDescent="0.25">
      <c r="H113" s="60">
        <v>1.99</v>
      </c>
      <c r="I113" s="29">
        <f t="shared" si="9"/>
        <v>68.616607377049149</v>
      </c>
      <c r="J113" s="30">
        <f t="shared" si="10"/>
        <v>10</v>
      </c>
      <c r="K113" s="30"/>
      <c r="M113" s="9"/>
    </row>
    <row r="114" spans="8:13" x14ac:dyDescent="0.25">
      <c r="H114" s="60">
        <v>2.0099999999999998</v>
      </c>
      <c r="I114" s="29">
        <f t="shared" si="9"/>
        <v>70.504927049180282</v>
      </c>
      <c r="J114" s="30">
        <f t="shared" si="10"/>
        <v>10</v>
      </c>
      <c r="K114" s="30"/>
      <c r="M114" s="9"/>
    </row>
    <row r="115" spans="8:13" x14ac:dyDescent="0.25">
      <c r="H115" s="60">
        <v>2.0299999999999998</v>
      </c>
      <c r="I115" s="29">
        <f t="shared" si="9"/>
        <v>72.393246721311428</v>
      </c>
      <c r="J115" s="30">
        <f t="shared" si="10"/>
        <v>10</v>
      </c>
      <c r="K115" s="30"/>
      <c r="M115" s="9"/>
    </row>
    <row r="116" spans="8:13" x14ac:dyDescent="0.25">
      <c r="H116" s="60">
        <v>2.0499999999999998</v>
      </c>
      <c r="I116" s="29">
        <f t="shared" si="9"/>
        <v>74.860644467213064</v>
      </c>
      <c r="J116" s="30">
        <f t="shared" si="10"/>
        <v>11</v>
      </c>
      <c r="K116" s="30"/>
      <c r="M116" s="9"/>
    </row>
    <row r="117" spans="8:13" x14ac:dyDescent="0.25">
      <c r="H117" s="60">
        <v>2.0699999999999998</v>
      </c>
      <c r="I117" s="29">
        <f t="shared" si="9"/>
        <v>77.330367827868798</v>
      </c>
      <c r="J117" s="30">
        <f t="shared" si="10"/>
        <v>11</v>
      </c>
      <c r="K117" s="30"/>
      <c r="M117" s="9"/>
    </row>
    <row r="118" spans="8:13" x14ac:dyDescent="0.25">
      <c r="H118" s="60">
        <v>2.09</v>
      </c>
      <c r="I118" s="29">
        <f t="shared" si="9"/>
        <v>79.800091188524533</v>
      </c>
      <c r="J118" s="30">
        <f t="shared" si="10"/>
        <v>11</v>
      </c>
      <c r="K118" s="30"/>
      <c r="M118" s="9"/>
    </row>
    <row r="119" spans="8:13" x14ac:dyDescent="0.25">
      <c r="H119" s="60">
        <v>2.11</v>
      </c>
      <c r="I119" s="29">
        <f t="shared" si="9"/>
        <v>82.269814549180282</v>
      </c>
      <c r="J119" s="30">
        <f t="shared" si="10"/>
        <v>11</v>
      </c>
      <c r="K119" s="30"/>
      <c r="M119" s="9"/>
    </row>
    <row r="120" spans="8:13" x14ac:dyDescent="0.25">
      <c r="H120" s="60">
        <v>2.13</v>
      </c>
      <c r="I120" s="29">
        <f t="shared" si="9"/>
        <v>84.739537909836031</v>
      </c>
      <c r="J120" s="30">
        <f t="shared" si="10"/>
        <v>11</v>
      </c>
      <c r="K120" s="30"/>
      <c r="M120" s="9"/>
    </row>
    <row r="121" spans="8:13" x14ac:dyDescent="0.25">
      <c r="H121" s="60">
        <v>2.15</v>
      </c>
      <c r="I121" s="29">
        <f t="shared" si="9"/>
        <v>87.209261270491766</v>
      </c>
      <c r="J121" s="30">
        <f t="shared" si="10"/>
        <v>11</v>
      </c>
      <c r="K121" s="30"/>
      <c r="M121" s="9"/>
    </row>
    <row r="122" spans="8:13" x14ac:dyDescent="0.25">
      <c r="H122" s="60">
        <v>2.17</v>
      </c>
      <c r="I122" s="29">
        <f t="shared" si="9"/>
        <v>89.6789846311475</v>
      </c>
      <c r="J122" s="30">
        <f t="shared" si="10"/>
        <v>11</v>
      </c>
      <c r="K122" s="30"/>
      <c r="M122" s="9"/>
    </row>
    <row r="123" spans="8:13" x14ac:dyDescent="0.25">
      <c r="H123" s="60">
        <v>2.19</v>
      </c>
      <c r="I123" s="29">
        <f t="shared" si="9"/>
        <v>92.196353278688491</v>
      </c>
      <c r="J123" s="30">
        <f t="shared" si="10"/>
        <v>12</v>
      </c>
      <c r="K123" s="30"/>
      <c r="M123" s="9"/>
    </row>
    <row r="124" spans="8:13" x14ac:dyDescent="0.25">
      <c r="H124" s="60">
        <v>2.21</v>
      </c>
      <c r="I124" s="29">
        <f t="shared" si="9"/>
        <v>94.91950901639342</v>
      </c>
      <c r="J124" s="30">
        <f t="shared" si="10"/>
        <v>12</v>
      </c>
      <c r="K124" s="30"/>
      <c r="M124" s="9"/>
    </row>
    <row r="125" spans="8:13" x14ac:dyDescent="0.25">
      <c r="H125" s="60">
        <v>2.23</v>
      </c>
      <c r="I125" s="29">
        <f t="shared" si="9"/>
        <v>97.642664754098334</v>
      </c>
      <c r="J125" s="30">
        <f t="shared" si="10"/>
        <v>12</v>
      </c>
      <c r="K125" s="30"/>
      <c r="M125" s="9"/>
    </row>
    <row r="126" spans="8:13" x14ac:dyDescent="0.25">
      <c r="H126" s="60">
        <v>2.25</v>
      </c>
      <c r="I126" s="29">
        <f t="shared" si="9"/>
        <v>100.36582049180326</v>
      </c>
      <c r="J126" s="30">
        <f t="shared" si="10"/>
        <v>12</v>
      </c>
      <c r="K126" s="30"/>
      <c r="M126" s="9"/>
    </row>
    <row r="127" spans="8:13" x14ac:dyDescent="0.25">
      <c r="H127" s="60">
        <v>2.27</v>
      </c>
      <c r="I127" s="29">
        <f t="shared" si="9"/>
        <v>103.08897622950819</v>
      </c>
      <c r="J127" s="30">
        <f t="shared" si="10"/>
        <v>12</v>
      </c>
      <c r="K127" s="30"/>
      <c r="M127" s="9"/>
    </row>
    <row r="128" spans="8:13" x14ac:dyDescent="0.25">
      <c r="H128" s="60">
        <v>2.29</v>
      </c>
      <c r="I128" s="29">
        <f t="shared" si="9"/>
        <v>105.81213196721311</v>
      </c>
      <c r="J128" s="30">
        <f t="shared" si="10"/>
        <v>12</v>
      </c>
      <c r="K128" s="30"/>
      <c r="M128" s="9"/>
    </row>
    <row r="129" spans="8:13" x14ac:dyDescent="0.25">
      <c r="H129" s="60">
        <v>2.2999999999999998</v>
      </c>
      <c r="I129" s="29">
        <f t="shared" si="9"/>
        <v>107.17370983606554</v>
      </c>
      <c r="J129" s="30">
        <f t="shared" si="10"/>
        <v>12</v>
      </c>
      <c r="K129" s="30"/>
      <c r="M129" s="9"/>
    </row>
    <row r="130" spans="8:13" x14ac:dyDescent="0.25">
      <c r="H130" s="60">
        <v>2.3199999999999998</v>
      </c>
      <c r="I130" s="29">
        <f t="shared" si="9"/>
        <v>109.89686557377047</v>
      </c>
      <c r="J130" s="30">
        <f t="shared" si="10"/>
        <v>12</v>
      </c>
      <c r="K130" s="30"/>
      <c r="M130" s="9"/>
    </row>
    <row r="131" spans="8:13" x14ac:dyDescent="0.25">
      <c r="H131" s="60">
        <v>2.34</v>
      </c>
      <c r="I131" s="29">
        <f t="shared" si="9"/>
        <v>112.6200213114754</v>
      </c>
      <c r="J131" s="30">
        <f t="shared" si="10"/>
        <v>12</v>
      </c>
      <c r="K131" s="30"/>
      <c r="M131" s="9"/>
    </row>
    <row r="132" spans="8:13" x14ac:dyDescent="0.25">
      <c r="H132" s="60">
        <v>2.36</v>
      </c>
      <c r="I132" s="29">
        <f t="shared" si="9"/>
        <v>115.68645368852458</v>
      </c>
      <c r="J132" s="30">
        <f t="shared" si="10"/>
        <v>13</v>
      </c>
      <c r="K132" s="30"/>
      <c r="M132" s="9"/>
    </row>
    <row r="133" spans="8:13" x14ac:dyDescent="0.25">
      <c r="H133" s="60">
        <v>2.38</v>
      </c>
      <c r="I133" s="29">
        <f t="shared" si="9"/>
        <v>118.79969651639344</v>
      </c>
      <c r="J133" s="30">
        <f t="shared" si="10"/>
        <v>13</v>
      </c>
      <c r="K133" s="30"/>
      <c r="M133" s="9"/>
    </row>
    <row r="134" spans="8:13" x14ac:dyDescent="0.25">
      <c r="H134" s="60">
        <v>2.4</v>
      </c>
      <c r="I134" s="29">
        <f t="shared" si="9"/>
        <v>121.91293934426228</v>
      </c>
      <c r="J134" s="30">
        <f t="shared" si="10"/>
        <v>13</v>
      </c>
      <c r="K134" s="30"/>
      <c r="M134" s="9"/>
    </row>
    <row r="135" spans="8:13" x14ac:dyDescent="0.25">
      <c r="H135" s="60">
        <v>2.42</v>
      </c>
      <c r="I135" s="29">
        <f t="shared" si="9"/>
        <v>125.02618217213114</v>
      </c>
      <c r="J135" s="30">
        <f t="shared" si="10"/>
        <v>13</v>
      </c>
      <c r="K135" s="30"/>
      <c r="M135" s="9"/>
    </row>
    <row r="136" spans="8:13" x14ac:dyDescent="0.25">
      <c r="H136" s="60">
        <v>2.44</v>
      </c>
      <c r="I136" s="29">
        <f t="shared" si="9"/>
        <v>128.13942499999999</v>
      </c>
      <c r="J136" s="30">
        <f t="shared" si="10"/>
        <v>13</v>
      </c>
      <c r="K136" s="30"/>
      <c r="M136" s="9"/>
    </row>
    <row r="137" spans="8:13" x14ac:dyDescent="0.25">
      <c r="H137" s="60">
        <v>2.46</v>
      </c>
      <c r="I137" s="29">
        <f t="shared" si="9"/>
        <v>131.25266782786886</v>
      </c>
      <c r="J137" s="30">
        <f t="shared" si="10"/>
        <v>13</v>
      </c>
      <c r="K137" s="30"/>
      <c r="M137" s="9"/>
    </row>
    <row r="138" spans="8:13" x14ac:dyDescent="0.25">
      <c r="H138" s="60">
        <v>2.48</v>
      </c>
      <c r="I138" s="29">
        <f t="shared" si="9"/>
        <v>134.36591065573771</v>
      </c>
      <c r="J138" s="30">
        <f t="shared" si="10"/>
        <v>13</v>
      </c>
      <c r="K138" s="30"/>
      <c r="M138" s="9"/>
    </row>
    <row r="139" spans="8:13" x14ac:dyDescent="0.25">
      <c r="H139" s="60">
        <v>2.5</v>
      </c>
      <c r="I139" s="29">
        <f t="shared" si="9"/>
        <v>137.50938647540985</v>
      </c>
      <c r="J139" s="30">
        <f t="shared" si="10"/>
        <v>14</v>
      </c>
      <c r="K139" s="30"/>
      <c r="M139" s="9"/>
    </row>
    <row r="140" spans="8:13" x14ac:dyDescent="0.25">
      <c r="H140" s="60">
        <v>2.52</v>
      </c>
      <c r="I140" s="29">
        <f t="shared" ref="I140:I203" si="11">IF(ISNA(INDEX(F$11:F$48,J140) + (H140-INDEX(C$11:C$48,J140)) * (INDEX(F$11:F$48,J140+1)-INDEX(F$11:F$48,J140)) / (INDEX(C$11:C$48,J140+1)-INDEX(C$11:C$48,J140))),0,(INDEX(F$11:F$48,J140) + (H140-INDEX(C$11:C$48,J140)) * (INDEX(F$11:F$48,J140+1)-INDEX(F$11:F$48,J140)) / (INDEX(C$11:C$48,J140+1)-INDEX(C$11:C$48,J140)))/B$6)</f>
        <v>141.04253196721314</v>
      </c>
      <c r="J140" s="30">
        <f t="shared" ref="J140:J203" si="12">MATCH(H140,C$11:C$48)</f>
        <v>14</v>
      </c>
      <c r="K140" s="30"/>
      <c r="M140" s="9"/>
    </row>
    <row r="141" spans="8:13" x14ac:dyDescent="0.25">
      <c r="H141" s="60">
        <v>2.54</v>
      </c>
      <c r="I141" s="29">
        <f t="shared" si="11"/>
        <v>144.57567745901642</v>
      </c>
      <c r="J141" s="30">
        <f t="shared" si="12"/>
        <v>14</v>
      </c>
      <c r="K141" s="30"/>
      <c r="M141" s="9"/>
    </row>
    <row r="142" spans="8:13" x14ac:dyDescent="0.25">
      <c r="H142" s="60">
        <v>2.56</v>
      </c>
      <c r="I142" s="29">
        <f t="shared" si="11"/>
        <v>148.10882295081973</v>
      </c>
      <c r="J142" s="30">
        <f t="shared" si="12"/>
        <v>14</v>
      </c>
      <c r="K142" s="30"/>
      <c r="M142" s="9"/>
    </row>
    <row r="143" spans="8:13" x14ac:dyDescent="0.25">
      <c r="H143" s="60">
        <v>2.58</v>
      </c>
      <c r="I143" s="29">
        <f t="shared" si="11"/>
        <v>151.64196844262301</v>
      </c>
      <c r="J143" s="30">
        <f t="shared" si="12"/>
        <v>14</v>
      </c>
      <c r="K143" s="30"/>
      <c r="M143" s="9"/>
    </row>
    <row r="144" spans="8:13" x14ac:dyDescent="0.25">
      <c r="H144" s="60">
        <v>2.6</v>
      </c>
      <c r="I144" s="29">
        <f t="shared" si="11"/>
        <v>155.17511393442629</v>
      </c>
      <c r="J144" s="30">
        <f t="shared" si="12"/>
        <v>14</v>
      </c>
      <c r="K144" s="30"/>
      <c r="M144" s="9"/>
    </row>
    <row r="145" spans="8:13" x14ac:dyDescent="0.25">
      <c r="H145" s="60">
        <v>2.62</v>
      </c>
      <c r="I145" s="29">
        <f t="shared" si="11"/>
        <v>158.7082594262296</v>
      </c>
      <c r="J145" s="30">
        <f t="shared" si="12"/>
        <v>14</v>
      </c>
      <c r="K145" s="30"/>
      <c r="M145" s="9"/>
    </row>
    <row r="146" spans="8:13" x14ac:dyDescent="0.25">
      <c r="H146" s="60">
        <v>2.64</v>
      </c>
      <c r="I146" s="29">
        <f t="shared" si="11"/>
        <v>162.24140491803288</v>
      </c>
      <c r="J146" s="30">
        <f t="shared" si="12"/>
        <v>14</v>
      </c>
      <c r="K146" s="30"/>
      <c r="M146" s="9"/>
    </row>
    <row r="147" spans="8:13" x14ac:dyDescent="0.25">
      <c r="H147" s="60">
        <v>2.66</v>
      </c>
      <c r="I147" s="29">
        <f t="shared" si="11"/>
        <v>165.89327602459028</v>
      </c>
      <c r="J147" s="30">
        <f t="shared" si="12"/>
        <v>15</v>
      </c>
      <c r="K147" s="30"/>
      <c r="M147" s="9"/>
    </row>
    <row r="148" spans="8:13" x14ac:dyDescent="0.25">
      <c r="H148" s="60">
        <v>2.68</v>
      </c>
      <c r="I148" s="29">
        <f t="shared" si="11"/>
        <v>169.87613975409849</v>
      </c>
      <c r="J148" s="30">
        <f t="shared" si="12"/>
        <v>15</v>
      </c>
      <c r="K148" s="30"/>
      <c r="M148" s="9"/>
    </row>
    <row r="149" spans="8:13" x14ac:dyDescent="0.25">
      <c r="H149" s="60">
        <v>2.7</v>
      </c>
      <c r="I149" s="29">
        <f t="shared" si="11"/>
        <v>173.85900348360667</v>
      </c>
      <c r="J149" s="30">
        <f t="shared" si="12"/>
        <v>15</v>
      </c>
      <c r="K149" s="30"/>
      <c r="M149" s="9"/>
    </row>
    <row r="150" spans="8:13" x14ac:dyDescent="0.25">
      <c r="H150" s="60">
        <v>2.71</v>
      </c>
      <c r="I150" s="29">
        <f t="shared" si="11"/>
        <v>175.85043534836075</v>
      </c>
      <c r="J150" s="30">
        <f t="shared" si="12"/>
        <v>15</v>
      </c>
      <c r="K150" s="30"/>
      <c r="M150" s="9"/>
    </row>
    <row r="151" spans="8:13" x14ac:dyDescent="0.25">
      <c r="H151" s="60">
        <v>2.73</v>
      </c>
      <c r="I151" s="29">
        <f t="shared" si="11"/>
        <v>179.83329907786896</v>
      </c>
      <c r="J151" s="30">
        <f t="shared" si="12"/>
        <v>15</v>
      </c>
      <c r="K151" s="30"/>
      <c r="M151" s="9"/>
    </row>
    <row r="152" spans="8:13" x14ac:dyDescent="0.25">
      <c r="H152" s="60">
        <v>2.75</v>
      </c>
      <c r="I152" s="29">
        <f t="shared" si="11"/>
        <v>183.81616280737714</v>
      </c>
      <c r="J152" s="30">
        <f t="shared" si="12"/>
        <v>15</v>
      </c>
      <c r="K152" s="30"/>
      <c r="M152" s="9"/>
    </row>
    <row r="153" spans="8:13" x14ac:dyDescent="0.25">
      <c r="H153" s="60">
        <v>2.77</v>
      </c>
      <c r="I153" s="29">
        <f t="shared" si="11"/>
        <v>187.79902653688535</v>
      </c>
      <c r="J153" s="30">
        <f t="shared" si="12"/>
        <v>15</v>
      </c>
      <c r="K153" s="30"/>
      <c r="M153" s="9"/>
    </row>
    <row r="154" spans="8:13" x14ac:dyDescent="0.25">
      <c r="H154" s="60">
        <v>2.79</v>
      </c>
      <c r="I154" s="29">
        <f t="shared" si="11"/>
        <v>191.78189026639356</v>
      </c>
      <c r="J154" s="30">
        <f t="shared" si="12"/>
        <v>15</v>
      </c>
      <c r="K154" s="30"/>
      <c r="M154" s="9"/>
    </row>
    <row r="155" spans="8:13" x14ac:dyDescent="0.25">
      <c r="H155" s="60">
        <v>2.81</v>
      </c>
      <c r="I155" s="29">
        <f t="shared" si="11"/>
        <v>195.76475399590174</v>
      </c>
      <c r="J155" s="30">
        <f t="shared" si="12"/>
        <v>15</v>
      </c>
      <c r="K155" s="30"/>
      <c r="M155" s="9"/>
    </row>
    <row r="156" spans="8:13" x14ac:dyDescent="0.25">
      <c r="H156" s="60">
        <v>2.83</v>
      </c>
      <c r="I156" s="29">
        <f t="shared" si="11"/>
        <v>200.44595809426244</v>
      </c>
      <c r="J156" s="30">
        <f t="shared" si="12"/>
        <v>16</v>
      </c>
      <c r="K156" s="30"/>
      <c r="M156" s="9"/>
    </row>
    <row r="157" spans="8:13" x14ac:dyDescent="0.25">
      <c r="H157" s="60">
        <v>2.85</v>
      </c>
      <c r="I157" s="29">
        <f t="shared" si="11"/>
        <v>205.15930338114768</v>
      </c>
      <c r="J157" s="30">
        <f t="shared" si="12"/>
        <v>16</v>
      </c>
      <c r="K157" s="30"/>
      <c r="M157" s="9"/>
    </row>
    <row r="158" spans="8:13" x14ac:dyDescent="0.25">
      <c r="H158" s="60">
        <v>2.87</v>
      </c>
      <c r="I158" s="29">
        <f t="shared" si="11"/>
        <v>209.87264866803292</v>
      </c>
      <c r="J158" s="30">
        <f t="shared" si="12"/>
        <v>16</v>
      </c>
      <c r="K158" s="30"/>
      <c r="M158" s="9"/>
    </row>
    <row r="159" spans="8:13" x14ac:dyDescent="0.25">
      <c r="H159" s="60">
        <v>2.89</v>
      </c>
      <c r="I159" s="29">
        <f t="shared" si="11"/>
        <v>214.58599395491819</v>
      </c>
      <c r="J159" s="30">
        <f t="shared" si="12"/>
        <v>16</v>
      </c>
      <c r="K159" s="30"/>
      <c r="M159" s="9"/>
    </row>
    <row r="160" spans="8:13" x14ac:dyDescent="0.25">
      <c r="H160" s="60">
        <v>2.91</v>
      </c>
      <c r="I160" s="29">
        <f t="shared" si="11"/>
        <v>219.29933924180344</v>
      </c>
      <c r="J160" s="30">
        <f t="shared" si="12"/>
        <v>16</v>
      </c>
      <c r="K160" s="30"/>
      <c r="M160" s="9"/>
    </row>
    <row r="161" spans="8:13" x14ac:dyDescent="0.25">
      <c r="H161" s="60">
        <v>2.93</v>
      </c>
      <c r="I161" s="29">
        <f t="shared" si="11"/>
        <v>224.01268452868868</v>
      </c>
      <c r="J161" s="30">
        <f t="shared" si="12"/>
        <v>16</v>
      </c>
      <c r="K161" s="30"/>
      <c r="M161" s="9"/>
    </row>
    <row r="162" spans="8:13" x14ac:dyDescent="0.25">
      <c r="H162" s="60">
        <v>2.95</v>
      </c>
      <c r="I162" s="29">
        <f t="shared" si="11"/>
        <v>228.72602981557392</v>
      </c>
      <c r="J162" s="30">
        <f t="shared" si="12"/>
        <v>16</v>
      </c>
      <c r="K162" s="30"/>
      <c r="M162" s="9"/>
    </row>
    <row r="163" spans="8:13" x14ac:dyDescent="0.25">
      <c r="H163" s="60">
        <v>2.97</v>
      </c>
      <c r="I163" s="29">
        <f t="shared" si="11"/>
        <v>233.43753647540998</v>
      </c>
      <c r="J163" s="30">
        <f t="shared" si="12"/>
        <v>17</v>
      </c>
      <c r="K163" s="30"/>
      <c r="M163" s="9"/>
    </row>
    <row r="164" spans="8:13" x14ac:dyDescent="0.25">
      <c r="H164" s="60">
        <v>2.99</v>
      </c>
      <c r="I164" s="29">
        <f t="shared" si="11"/>
        <v>238.13845860655755</v>
      </c>
      <c r="J164" s="30">
        <f t="shared" si="12"/>
        <v>17</v>
      </c>
      <c r="K164" s="30"/>
      <c r="M164" s="9"/>
    </row>
    <row r="165" spans="8:13" x14ac:dyDescent="0.25">
      <c r="H165" s="60">
        <v>3.01</v>
      </c>
      <c r="I165" s="29">
        <f t="shared" si="11"/>
        <v>242.839380737705</v>
      </c>
      <c r="J165" s="30">
        <f t="shared" si="12"/>
        <v>17</v>
      </c>
      <c r="K165" s="30"/>
      <c r="M165" s="9"/>
    </row>
    <row r="166" spans="8:13" x14ac:dyDescent="0.25">
      <c r="H166" s="60">
        <v>3.03</v>
      </c>
      <c r="I166" s="29">
        <f t="shared" si="11"/>
        <v>247.54030286885254</v>
      </c>
      <c r="J166" s="30">
        <f t="shared" si="12"/>
        <v>17</v>
      </c>
      <c r="K166" s="30"/>
      <c r="M166" s="9"/>
    </row>
    <row r="167" spans="8:13" x14ac:dyDescent="0.25">
      <c r="H167" s="60">
        <v>3.05</v>
      </c>
      <c r="I167" s="29">
        <f t="shared" si="11"/>
        <v>252.2412250000001</v>
      </c>
      <c r="J167" s="30">
        <f t="shared" si="12"/>
        <v>17</v>
      </c>
      <c r="K167" s="30"/>
      <c r="M167" s="9"/>
    </row>
    <row r="168" spans="8:13" x14ac:dyDescent="0.25">
      <c r="H168" s="60">
        <v>3.07</v>
      </c>
      <c r="I168" s="29">
        <f t="shared" si="11"/>
        <v>256.94214713114764</v>
      </c>
      <c r="J168" s="30">
        <f t="shared" si="12"/>
        <v>17</v>
      </c>
      <c r="K168" s="30"/>
      <c r="M168" s="9"/>
    </row>
    <row r="169" spans="8:13" x14ac:dyDescent="0.25">
      <c r="H169" s="60">
        <v>3.09</v>
      </c>
      <c r="I169" s="29">
        <f t="shared" si="11"/>
        <v>261.64306926229517</v>
      </c>
      <c r="J169" s="30">
        <f t="shared" si="12"/>
        <v>17</v>
      </c>
      <c r="K169" s="30"/>
      <c r="M169" s="9"/>
    </row>
    <row r="170" spans="8:13" x14ac:dyDescent="0.25">
      <c r="H170" s="60">
        <v>3.11</v>
      </c>
      <c r="I170" s="29">
        <f t="shared" si="11"/>
        <v>266.34399139344276</v>
      </c>
      <c r="J170" s="30">
        <f t="shared" si="12"/>
        <v>17</v>
      </c>
      <c r="K170" s="30"/>
      <c r="M170" s="9"/>
    </row>
    <row r="171" spans="8:13" x14ac:dyDescent="0.25">
      <c r="H171" s="60">
        <v>3.13</v>
      </c>
      <c r="I171" s="29">
        <f t="shared" si="11"/>
        <v>271.33044733606573</v>
      </c>
      <c r="J171" s="30">
        <f t="shared" si="12"/>
        <v>18</v>
      </c>
      <c r="K171" s="30"/>
      <c r="M171" s="9"/>
    </row>
    <row r="172" spans="8:13" x14ac:dyDescent="0.25">
      <c r="H172" s="60">
        <v>3.14</v>
      </c>
      <c r="I172" s="29">
        <f t="shared" si="11"/>
        <v>274.10081106557402</v>
      </c>
      <c r="J172" s="30">
        <f t="shared" si="12"/>
        <v>18</v>
      </c>
      <c r="K172" s="30"/>
      <c r="M172" s="9"/>
    </row>
    <row r="173" spans="8:13" x14ac:dyDescent="0.25">
      <c r="H173" s="60">
        <v>3.16</v>
      </c>
      <c r="I173" s="29">
        <f t="shared" si="11"/>
        <v>279.64153852459043</v>
      </c>
      <c r="J173" s="30">
        <f t="shared" si="12"/>
        <v>18</v>
      </c>
      <c r="K173" s="30"/>
      <c r="M173" s="9"/>
    </row>
    <row r="174" spans="8:13" x14ac:dyDescent="0.25">
      <c r="H174" s="60">
        <v>3.18</v>
      </c>
      <c r="I174" s="29">
        <f t="shared" si="11"/>
        <v>285.18226598360684</v>
      </c>
      <c r="J174" s="30">
        <f t="shared" si="12"/>
        <v>18</v>
      </c>
      <c r="K174" s="30"/>
      <c r="M174" s="9"/>
    </row>
    <row r="175" spans="8:13" x14ac:dyDescent="0.25">
      <c r="H175" s="60">
        <v>3.2</v>
      </c>
      <c r="I175" s="29">
        <f t="shared" si="11"/>
        <v>290.72299344262325</v>
      </c>
      <c r="J175" s="30">
        <f t="shared" si="12"/>
        <v>18</v>
      </c>
      <c r="K175" s="30"/>
      <c r="M175" s="9"/>
    </row>
    <row r="176" spans="8:13" x14ac:dyDescent="0.25">
      <c r="H176" s="60">
        <v>3.22</v>
      </c>
      <c r="I176" s="29">
        <f t="shared" si="11"/>
        <v>296.26372090163966</v>
      </c>
      <c r="J176" s="30">
        <f t="shared" si="12"/>
        <v>18</v>
      </c>
      <c r="K176" s="30"/>
      <c r="M176" s="9"/>
    </row>
    <row r="177" spans="8:13" x14ac:dyDescent="0.25">
      <c r="H177" s="60">
        <v>3.24</v>
      </c>
      <c r="I177" s="29">
        <f t="shared" si="11"/>
        <v>301.80444836065607</v>
      </c>
      <c r="J177" s="30">
        <f t="shared" si="12"/>
        <v>18</v>
      </c>
      <c r="K177" s="30"/>
      <c r="M177" s="9"/>
    </row>
    <row r="178" spans="8:13" x14ac:dyDescent="0.25">
      <c r="H178" s="60">
        <v>3.26</v>
      </c>
      <c r="I178" s="29">
        <f t="shared" si="11"/>
        <v>307.34517581967236</v>
      </c>
      <c r="J178" s="30">
        <f t="shared" si="12"/>
        <v>18</v>
      </c>
      <c r="K178" s="30"/>
      <c r="M178" s="9"/>
    </row>
    <row r="179" spans="8:13" x14ac:dyDescent="0.25">
      <c r="H179" s="60">
        <v>3.28</v>
      </c>
      <c r="I179" s="29">
        <f t="shared" si="11"/>
        <v>312.90355409836087</v>
      </c>
      <c r="J179" s="30">
        <f t="shared" si="12"/>
        <v>19</v>
      </c>
      <c r="K179" s="30"/>
      <c r="M179" s="9"/>
    </row>
    <row r="180" spans="8:13" x14ac:dyDescent="0.25">
      <c r="H180" s="60">
        <v>3.3</v>
      </c>
      <c r="I180" s="29">
        <f t="shared" si="11"/>
        <v>318.99586967213139</v>
      </c>
      <c r="J180" s="30">
        <f t="shared" si="12"/>
        <v>19</v>
      </c>
      <c r="K180" s="30"/>
      <c r="M180" s="9"/>
    </row>
    <row r="181" spans="8:13" x14ac:dyDescent="0.25">
      <c r="H181" s="60">
        <v>3.32</v>
      </c>
      <c r="I181" s="29">
        <f t="shared" si="11"/>
        <v>325.08818524590191</v>
      </c>
      <c r="J181" s="30">
        <f t="shared" si="12"/>
        <v>19</v>
      </c>
      <c r="K181" s="30"/>
      <c r="M181" s="9"/>
    </row>
    <row r="182" spans="8:13" x14ac:dyDescent="0.25">
      <c r="H182" s="60">
        <v>3.34</v>
      </c>
      <c r="I182" s="29">
        <f t="shared" si="11"/>
        <v>331.18050081967243</v>
      </c>
      <c r="J182" s="30">
        <f t="shared" si="12"/>
        <v>19</v>
      </c>
      <c r="K182" s="30"/>
      <c r="M182" s="9"/>
    </row>
    <row r="183" spans="8:13" x14ac:dyDescent="0.25">
      <c r="H183" s="60">
        <v>3.36</v>
      </c>
      <c r="I183" s="29">
        <f t="shared" si="11"/>
        <v>337.27281639344289</v>
      </c>
      <c r="J183" s="30">
        <f t="shared" si="12"/>
        <v>19</v>
      </c>
      <c r="K183" s="30"/>
      <c r="M183" s="9"/>
    </row>
    <row r="184" spans="8:13" x14ac:dyDescent="0.25">
      <c r="H184" s="60">
        <v>3.38</v>
      </c>
      <c r="I184" s="29">
        <f t="shared" si="11"/>
        <v>343.36513196721342</v>
      </c>
      <c r="J184" s="30">
        <f t="shared" si="12"/>
        <v>19</v>
      </c>
      <c r="K184" s="30"/>
      <c r="M184" s="9"/>
    </row>
    <row r="185" spans="8:13" x14ac:dyDescent="0.25">
      <c r="H185" s="60">
        <v>3.4</v>
      </c>
      <c r="I185" s="29">
        <f t="shared" si="11"/>
        <v>349.45744754098394</v>
      </c>
      <c r="J185" s="30">
        <f t="shared" si="12"/>
        <v>19</v>
      </c>
      <c r="K185" s="30"/>
      <c r="M185" s="9"/>
    </row>
    <row r="186" spans="8:13" x14ac:dyDescent="0.25">
      <c r="H186" s="60">
        <v>3.42</v>
      </c>
      <c r="I186" s="29">
        <f t="shared" si="11"/>
        <v>355.54976311475446</v>
      </c>
      <c r="J186" s="30">
        <f t="shared" si="12"/>
        <v>19</v>
      </c>
      <c r="K186" s="30"/>
      <c r="M186" s="9"/>
    </row>
    <row r="187" spans="8:13" x14ac:dyDescent="0.25">
      <c r="H187" s="60">
        <v>3.44</v>
      </c>
      <c r="I187" s="29">
        <f t="shared" si="11"/>
        <v>361.77787868852494</v>
      </c>
      <c r="J187" s="30">
        <f t="shared" si="12"/>
        <v>20</v>
      </c>
      <c r="K187" s="30"/>
      <c r="M187" s="9"/>
    </row>
    <row r="188" spans="8:13" x14ac:dyDescent="0.25">
      <c r="H188" s="60">
        <v>3.46</v>
      </c>
      <c r="I188" s="29">
        <f t="shared" si="11"/>
        <v>368.47644426229544</v>
      </c>
      <c r="J188" s="30">
        <f t="shared" si="12"/>
        <v>20</v>
      </c>
      <c r="K188" s="30"/>
      <c r="M188" s="9"/>
    </row>
    <row r="189" spans="8:13" x14ac:dyDescent="0.25">
      <c r="H189" s="60">
        <v>3.48</v>
      </c>
      <c r="I189" s="29">
        <f t="shared" si="11"/>
        <v>375.17500983606595</v>
      </c>
      <c r="J189" s="30">
        <f t="shared" si="12"/>
        <v>20</v>
      </c>
      <c r="K189" s="30"/>
      <c r="M189" s="9"/>
    </row>
    <row r="190" spans="8:13" x14ac:dyDescent="0.25">
      <c r="H190" s="60">
        <v>3.5</v>
      </c>
      <c r="I190" s="29">
        <f t="shared" si="11"/>
        <v>381.87357540983646</v>
      </c>
      <c r="J190" s="30">
        <f t="shared" si="12"/>
        <v>20</v>
      </c>
      <c r="K190" s="30"/>
      <c r="M190" s="9"/>
    </row>
    <row r="191" spans="8:13" x14ac:dyDescent="0.25">
      <c r="H191" s="60">
        <v>3.52</v>
      </c>
      <c r="I191" s="29">
        <f t="shared" si="11"/>
        <v>388.57214098360697</v>
      </c>
      <c r="J191" s="30">
        <f t="shared" si="12"/>
        <v>20</v>
      </c>
      <c r="K191" s="30"/>
      <c r="M191" s="9"/>
    </row>
    <row r="192" spans="8:13" x14ac:dyDescent="0.25">
      <c r="H192" s="60">
        <v>3.54</v>
      </c>
      <c r="I192" s="29">
        <f t="shared" si="11"/>
        <v>395.27070655737748</v>
      </c>
      <c r="J192" s="30">
        <f t="shared" si="12"/>
        <v>20</v>
      </c>
      <c r="K192" s="30"/>
      <c r="M192" s="9"/>
    </row>
    <row r="193" spans="8:13" x14ac:dyDescent="0.25">
      <c r="H193" s="60">
        <v>3.55</v>
      </c>
      <c r="I193" s="29">
        <f t="shared" si="11"/>
        <v>398.61998934426265</v>
      </c>
      <c r="J193" s="30">
        <f t="shared" si="12"/>
        <v>20</v>
      </c>
      <c r="K193" s="30"/>
      <c r="M193" s="9"/>
    </row>
    <row r="194" spans="8:13" x14ac:dyDescent="0.25">
      <c r="H194" s="60">
        <v>3.57</v>
      </c>
      <c r="I194" s="29">
        <f t="shared" si="11"/>
        <v>405.31855491803316</v>
      </c>
      <c r="J194" s="30">
        <f t="shared" si="12"/>
        <v>20</v>
      </c>
      <c r="K194" s="30"/>
      <c r="M194" s="9"/>
    </row>
    <row r="195" spans="8:13" x14ac:dyDescent="0.25">
      <c r="H195" s="60">
        <v>3.59</v>
      </c>
      <c r="I195" s="29">
        <f t="shared" si="11"/>
        <v>412.01712049180367</v>
      </c>
      <c r="J195" s="30">
        <f t="shared" si="12"/>
        <v>20</v>
      </c>
      <c r="K195" s="30"/>
      <c r="M195" s="9"/>
    </row>
    <row r="196" spans="8:13" x14ac:dyDescent="0.25">
      <c r="H196" s="60">
        <v>3.61</v>
      </c>
      <c r="I196" s="29">
        <f t="shared" si="11"/>
        <v>419.30514989754141</v>
      </c>
      <c r="J196" s="30">
        <f t="shared" si="12"/>
        <v>21</v>
      </c>
      <c r="K196" s="30"/>
      <c r="M196" s="9"/>
    </row>
    <row r="197" spans="8:13" x14ac:dyDescent="0.25">
      <c r="H197" s="60">
        <v>3.63</v>
      </c>
      <c r="I197" s="29">
        <f t="shared" si="11"/>
        <v>426.647234938525</v>
      </c>
      <c r="J197" s="30">
        <f t="shared" si="12"/>
        <v>21</v>
      </c>
      <c r="K197" s="30"/>
      <c r="M197" s="9"/>
    </row>
    <row r="198" spans="8:13" x14ac:dyDescent="0.25">
      <c r="H198" s="60">
        <v>3.65</v>
      </c>
      <c r="I198" s="29">
        <f t="shared" si="11"/>
        <v>433.98931997950859</v>
      </c>
      <c r="J198" s="30">
        <f t="shared" si="12"/>
        <v>21</v>
      </c>
      <c r="K198" s="30"/>
      <c r="M198" s="9"/>
    </row>
    <row r="199" spans="8:13" x14ac:dyDescent="0.25">
      <c r="H199" s="60">
        <v>3.67</v>
      </c>
      <c r="I199" s="29">
        <f t="shared" si="11"/>
        <v>441.33140502049224</v>
      </c>
      <c r="J199" s="30">
        <f t="shared" si="12"/>
        <v>21</v>
      </c>
      <c r="K199" s="30"/>
      <c r="M199" s="9"/>
    </row>
    <row r="200" spans="8:13" x14ac:dyDescent="0.25">
      <c r="H200" s="60">
        <v>3.69</v>
      </c>
      <c r="I200" s="29">
        <f t="shared" si="11"/>
        <v>448.67349006147583</v>
      </c>
      <c r="J200" s="30">
        <f t="shared" si="12"/>
        <v>21</v>
      </c>
      <c r="K200" s="30"/>
      <c r="M200" s="9"/>
    </row>
    <row r="201" spans="8:13" x14ac:dyDescent="0.25">
      <c r="H201" s="60">
        <v>3.71</v>
      </c>
      <c r="I201" s="29">
        <f t="shared" si="11"/>
        <v>456.01557510245948</v>
      </c>
      <c r="J201" s="30">
        <f t="shared" si="12"/>
        <v>21</v>
      </c>
      <c r="K201" s="30"/>
      <c r="M201" s="9"/>
    </row>
    <row r="202" spans="8:13" x14ac:dyDescent="0.25">
      <c r="H202" s="60">
        <v>3.73</v>
      </c>
      <c r="I202" s="29">
        <f t="shared" si="11"/>
        <v>463.35766014344307</v>
      </c>
      <c r="J202" s="30">
        <f t="shared" si="12"/>
        <v>21</v>
      </c>
      <c r="K202" s="30"/>
      <c r="M202" s="9"/>
    </row>
    <row r="203" spans="8:13" x14ac:dyDescent="0.25">
      <c r="H203" s="60">
        <v>3.75</v>
      </c>
      <c r="I203" s="29">
        <f t="shared" si="11"/>
        <v>470.77300204918083</v>
      </c>
      <c r="J203" s="30">
        <f t="shared" si="12"/>
        <v>22</v>
      </c>
      <c r="K203" s="30"/>
      <c r="M203" s="9"/>
    </row>
    <row r="204" spans="8:13" x14ac:dyDescent="0.25">
      <c r="H204" s="60">
        <v>3.77</v>
      </c>
      <c r="I204" s="29">
        <f t="shared" ref="I204:I266" si="13">IF(ISNA(INDEX(F$11:F$48,J204) + (H204-INDEX(C$11:C$48,J204)) * (INDEX(F$11:F$48,J204+1)-INDEX(F$11:F$48,J204)) / (INDEX(C$11:C$48,J204+1)-INDEX(C$11:C$48,J204))),0,(INDEX(F$11:F$48,J204) + (H204-INDEX(C$11:C$48,J204)) * (INDEX(F$11:F$48,J204+1)-INDEX(F$11:F$48,J204)) / (INDEX(C$11:C$48,J204+1)-INDEX(C$11:C$48,J204)))/B$6)</f>
        <v>478.79339139344313</v>
      </c>
      <c r="J204" s="30">
        <f t="shared" ref="J204:J266" si="14">MATCH(H204,C$11:C$48)</f>
        <v>22</v>
      </c>
      <c r="K204" s="30"/>
      <c r="M204" s="9"/>
    </row>
    <row r="205" spans="8:13" x14ac:dyDescent="0.25">
      <c r="H205" s="60">
        <v>3.79</v>
      </c>
      <c r="I205" s="29">
        <f t="shared" si="13"/>
        <v>486.81378073770543</v>
      </c>
      <c r="J205" s="30">
        <f t="shared" si="14"/>
        <v>22</v>
      </c>
      <c r="K205" s="30"/>
      <c r="M205" s="9"/>
    </row>
    <row r="206" spans="8:13" x14ac:dyDescent="0.25">
      <c r="H206" s="60">
        <v>3.81</v>
      </c>
      <c r="I206" s="29">
        <f t="shared" si="13"/>
        <v>494.83417008196773</v>
      </c>
      <c r="J206" s="30">
        <f t="shared" si="14"/>
        <v>22</v>
      </c>
      <c r="K206" s="30"/>
      <c r="M206" s="9"/>
    </row>
    <row r="207" spans="8:13" x14ac:dyDescent="0.25">
      <c r="H207" s="60">
        <v>3.83</v>
      </c>
      <c r="I207" s="29">
        <f t="shared" si="13"/>
        <v>502.85455942623003</v>
      </c>
      <c r="J207" s="30">
        <f t="shared" si="14"/>
        <v>22</v>
      </c>
      <c r="K207" s="30"/>
      <c r="M207" s="9"/>
    </row>
    <row r="208" spans="8:13" x14ac:dyDescent="0.25">
      <c r="H208" s="60">
        <v>3.85</v>
      </c>
      <c r="I208" s="29">
        <f t="shared" si="13"/>
        <v>510.87494877049238</v>
      </c>
      <c r="J208" s="30">
        <f t="shared" si="14"/>
        <v>22</v>
      </c>
      <c r="K208" s="30"/>
      <c r="M208" s="9"/>
    </row>
    <row r="209" spans="8:13" x14ac:dyDescent="0.25">
      <c r="H209" s="60">
        <v>3.87</v>
      </c>
      <c r="I209" s="29">
        <f t="shared" si="13"/>
        <v>518.89533811475462</v>
      </c>
      <c r="J209" s="30">
        <f t="shared" si="14"/>
        <v>22</v>
      </c>
      <c r="K209" s="30"/>
      <c r="M209" s="9"/>
    </row>
    <row r="210" spans="8:13" x14ac:dyDescent="0.25">
      <c r="H210" s="60">
        <v>3.89</v>
      </c>
      <c r="I210" s="29">
        <f t="shared" si="13"/>
        <v>526.91572745901703</v>
      </c>
      <c r="J210" s="30">
        <f t="shared" si="14"/>
        <v>22</v>
      </c>
      <c r="K210" s="30"/>
    </row>
    <row r="211" spans="8:13" x14ac:dyDescent="0.25">
      <c r="H211" s="60">
        <v>3.91</v>
      </c>
      <c r="I211" s="29">
        <f t="shared" si="13"/>
        <v>535.16495133196781</v>
      </c>
      <c r="J211" s="30">
        <f t="shared" si="14"/>
        <v>23</v>
      </c>
      <c r="K211" s="30"/>
    </row>
    <row r="212" spans="8:13" x14ac:dyDescent="0.25">
      <c r="H212" s="60">
        <v>3.93</v>
      </c>
      <c r="I212" s="29">
        <f t="shared" si="13"/>
        <v>543.94812243852527</v>
      </c>
      <c r="J212" s="30">
        <f t="shared" si="14"/>
        <v>23</v>
      </c>
      <c r="K212" s="30"/>
    </row>
    <row r="213" spans="8:13" x14ac:dyDescent="0.25">
      <c r="H213" s="60">
        <v>3.95</v>
      </c>
      <c r="I213" s="29">
        <f t="shared" si="13"/>
        <v>552.73129354508262</v>
      </c>
      <c r="J213" s="30">
        <f t="shared" si="14"/>
        <v>23</v>
      </c>
      <c r="K213" s="30"/>
    </row>
    <row r="214" spans="8:13" x14ac:dyDescent="0.25">
      <c r="H214" s="60">
        <v>3.96</v>
      </c>
      <c r="I214" s="29">
        <f t="shared" si="13"/>
        <v>557.12287909836118</v>
      </c>
      <c r="J214" s="30">
        <f t="shared" si="14"/>
        <v>23</v>
      </c>
      <c r="K214" s="30"/>
    </row>
    <row r="215" spans="8:13" x14ac:dyDescent="0.25">
      <c r="H215" s="60">
        <v>3.98</v>
      </c>
      <c r="I215" s="29">
        <f t="shared" si="13"/>
        <v>565.90605020491853</v>
      </c>
      <c r="J215" s="30">
        <f t="shared" si="14"/>
        <v>23</v>
      </c>
      <c r="K215" s="30"/>
    </row>
    <row r="216" spans="8:13" x14ac:dyDescent="0.25">
      <c r="H216" s="60">
        <v>4</v>
      </c>
      <c r="I216" s="29">
        <f t="shared" si="13"/>
        <v>574.68922131147599</v>
      </c>
      <c r="J216" s="30">
        <f t="shared" si="14"/>
        <v>23</v>
      </c>
      <c r="K216" s="30"/>
    </row>
    <row r="217" spans="8:13" x14ac:dyDescent="0.25">
      <c r="H217" s="60">
        <v>4.0199999999999996</v>
      </c>
      <c r="I217" s="29">
        <f t="shared" si="13"/>
        <v>583.47239241803311</v>
      </c>
      <c r="J217" s="30">
        <f t="shared" si="14"/>
        <v>23</v>
      </c>
      <c r="K217" s="30"/>
    </row>
    <row r="218" spans="8:13" x14ac:dyDescent="0.25">
      <c r="H218" s="60">
        <v>4.04</v>
      </c>
      <c r="I218" s="29">
        <f t="shared" si="13"/>
        <v>592.25556352459068</v>
      </c>
      <c r="J218" s="30">
        <f t="shared" si="14"/>
        <v>23</v>
      </c>
      <c r="K218" s="30"/>
    </row>
    <row r="219" spans="8:13" x14ac:dyDescent="0.25">
      <c r="H219" s="60">
        <v>4.0599999999999996</v>
      </c>
      <c r="I219" s="29">
        <f t="shared" si="13"/>
        <v>601.03873463114792</v>
      </c>
      <c r="J219" s="30">
        <f t="shared" si="14"/>
        <v>23</v>
      </c>
      <c r="K219" s="30"/>
    </row>
    <row r="220" spans="8:13" x14ac:dyDescent="0.25">
      <c r="H220" s="60">
        <v>4.08</v>
      </c>
      <c r="I220" s="29">
        <f t="shared" si="13"/>
        <v>610.26802622950879</v>
      </c>
      <c r="J220" s="30">
        <f t="shared" si="14"/>
        <v>24</v>
      </c>
      <c r="K220" s="30"/>
    </row>
    <row r="221" spans="8:13" x14ac:dyDescent="0.25">
      <c r="H221" s="60">
        <v>4.0999999999999996</v>
      </c>
      <c r="I221" s="29">
        <f t="shared" si="13"/>
        <v>619.50091557377084</v>
      </c>
      <c r="J221" s="30">
        <f t="shared" si="14"/>
        <v>24</v>
      </c>
      <c r="K221" s="30"/>
    </row>
    <row r="222" spans="8:13" x14ac:dyDescent="0.25">
      <c r="H222" s="60">
        <v>4.12</v>
      </c>
      <c r="I222" s="29">
        <f t="shared" si="13"/>
        <v>628.73380491803334</v>
      </c>
      <c r="J222" s="30">
        <f t="shared" si="14"/>
        <v>24</v>
      </c>
      <c r="K222" s="30"/>
    </row>
    <row r="223" spans="8:13" x14ac:dyDescent="0.25">
      <c r="H223" s="60">
        <v>4.1399999999999997</v>
      </c>
      <c r="I223" s="29">
        <f t="shared" si="13"/>
        <v>637.9666942622955</v>
      </c>
      <c r="J223" s="30">
        <f t="shared" si="14"/>
        <v>24</v>
      </c>
      <c r="K223" s="30"/>
    </row>
    <row r="224" spans="8:13" x14ac:dyDescent="0.25">
      <c r="H224" s="60">
        <v>4.16</v>
      </c>
      <c r="I224" s="29">
        <f t="shared" si="13"/>
        <v>647.19958360655801</v>
      </c>
      <c r="J224" s="30">
        <f t="shared" si="14"/>
        <v>24</v>
      </c>
      <c r="K224" s="30"/>
    </row>
    <row r="225" spans="8:11" x14ac:dyDescent="0.25">
      <c r="H225" s="60">
        <v>4.18</v>
      </c>
      <c r="I225" s="29">
        <f t="shared" si="13"/>
        <v>656.43247295082006</v>
      </c>
      <c r="J225" s="30">
        <f t="shared" si="14"/>
        <v>24</v>
      </c>
      <c r="K225" s="30"/>
    </row>
    <row r="226" spans="8:11" x14ac:dyDescent="0.25">
      <c r="H226" s="60">
        <v>4.2</v>
      </c>
      <c r="I226" s="29">
        <f t="shared" si="13"/>
        <v>665.66536229508256</v>
      </c>
      <c r="J226" s="30">
        <f t="shared" si="14"/>
        <v>24</v>
      </c>
      <c r="K226" s="30"/>
    </row>
    <row r="227" spans="8:11" x14ac:dyDescent="0.25">
      <c r="H227" s="60">
        <v>4.22</v>
      </c>
      <c r="I227" s="29">
        <f t="shared" si="13"/>
        <v>675.1259233606562</v>
      </c>
      <c r="J227" s="30">
        <f t="shared" si="14"/>
        <v>25</v>
      </c>
      <c r="K227" s="30"/>
    </row>
    <row r="228" spans="8:11" x14ac:dyDescent="0.25">
      <c r="H228" s="60">
        <v>4.24</v>
      </c>
      <c r="I228" s="29">
        <f t="shared" si="13"/>
        <v>685.59615901639415</v>
      </c>
      <c r="J228" s="30">
        <f t="shared" si="14"/>
        <v>25</v>
      </c>
      <c r="K228" s="30"/>
    </row>
    <row r="229" spans="8:11" x14ac:dyDescent="0.25">
      <c r="H229" s="60">
        <v>4.26</v>
      </c>
      <c r="I229" s="29">
        <f t="shared" si="13"/>
        <v>696.06639467213165</v>
      </c>
      <c r="J229" s="30">
        <f t="shared" si="14"/>
        <v>25</v>
      </c>
      <c r="K229" s="30"/>
    </row>
    <row r="230" spans="8:11" x14ac:dyDescent="0.25">
      <c r="H230" s="60">
        <v>4.28</v>
      </c>
      <c r="I230" s="29">
        <f t="shared" si="13"/>
        <v>706.53663032786972</v>
      </c>
      <c r="J230" s="30">
        <f t="shared" si="14"/>
        <v>25</v>
      </c>
      <c r="K230" s="30"/>
    </row>
    <row r="231" spans="8:11" x14ac:dyDescent="0.25">
      <c r="H231" s="60">
        <v>4.3</v>
      </c>
      <c r="I231" s="29">
        <f t="shared" si="13"/>
        <v>717.00686598360721</v>
      </c>
      <c r="J231" s="30">
        <f t="shared" si="14"/>
        <v>25</v>
      </c>
      <c r="K231" s="30"/>
    </row>
    <row r="232" spans="8:11" x14ac:dyDescent="0.25">
      <c r="H232" s="60">
        <v>4.32</v>
      </c>
      <c r="I232" s="29">
        <f t="shared" si="13"/>
        <v>727.47710163934516</v>
      </c>
      <c r="J232" s="30">
        <f t="shared" si="14"/>
        <v>25</v>
      </c>
      <c r="K232" s="30"/>
    </row>
    <row r="233" spans="8:11" x14ac:dyDescent="0.25">
      <c r="H233" s="60">
        <v>4.34</v>
      </c>
      <c r="I233" s="29">
        <f t="shared" si="13"/>
        <v>737.94733729508266</v>
      </c>
      <c r="J233" s="30">
        <f t="shared" si="14"/>
        <v>25</v>
      </c>
      <c r="K233" s="30"/>
    </row>
    <row r="234" spans="8:11" x14ac:dyDescent="0.25">
      <c r="H234" s="60">
        <v>4.3600000000000003</v>
      </c>
      <c r="I234" s="29">
        <f t="shared" si="13"/>
        <v>748.41757295082061</v>
      </c>
      <c r="J234" s="30">
        <f t="shared" si="14"/>
        <v>25</v>
      </c>
      <c r="K234" s="30"/>
    </row>
    <row r="235" spans="8:11" x14ac:dyDescent="0.25">
      <c r="H235" s="60">
        <v>4.38</v>
      </c>
      <c r="I235" s="29">
        <f t="shared" si="13"/>
        <v>759.12323237704993</v>
      </c>
      <c r="J235" s="30">
        <f t="shared" si="14"/>
        <v>26</v>
      </c>
      <c r="K235" s="30"/>
    </row>
    <row r="236" spans="8:11" x14ac:dyDescent="0.25">
      <c r="H236" s="60">
        <v>4.3899999999999997</v>
      </c>
      <c r="I236" s="29">
        <f t="shared" si="13"/>
        <v>764.6714137295088</v>
      </c>
      <c r="J236" s="30">
        <f t="shared" si="14"/>
        <v>26</v>
      </c>
      <c r="K236" s="30"/>
    </row>
    <row r="237" spans="8:11" x14ac:dyDescent="0.25">
      <c r="H237" s="60">
        <v>4.41</v>
      </c>
      <c r="I237" s="29">
        <f t="shared" si="13"/>
        <v>775.76777643442711</v>
      </c>
      <c r="J237" s="30">
        <f t="shared" si="14"/>
        <v>26</v>
      </c>
      <c r="K237" s="30"/>
    </row>
    <row r="238" spans="8:11" x14ac:dyDescent="0.25">
      <c r="H238" s="60">
        <v>4.43</v>
      </c>
      <c r="I238" s="29">
        <f t="shared" si="13"/>
        <v>786.86413913934496</v>
      </c>
      <c r="J238" s="30">
        <f t="shared" si="14"/>
        <v>26</v>
      </c>
      <c r="K238" s="30"/>
    </row>
    <row r="239" spans="8:11" x14ac:dyDescent="0.25">
      <c r="H239" s="60">
        <v>4.45</v>
      </c>
      <c r="I239" s="29">
        <f t="shared" si="13"/>
        <v>797.96050184426326</v>
      </c>
      <c r="J239" s="30">
        <f t="shared" si="14"/>
        <v>26</v>
      </c>
      <c r="K239" s="30"/>
    </row>
    <row r="240" spans="8:11" x14ac:dyDescent="0.25">
      <c r="H240" s="60">
        <v>4.47</v>
      </c>
      <c r="I240" s="29">
        <f t="shared" si="13"/>
        <v>809.05686454918111</v>
      </c>
      <c r="J240" s="30">
        <f t="shared" si="14"/>
        <v>26</v>
      </c>
      <c r="K240" s="30"/>
    </row>
    <row r="241" spans="8:11" x14ac:dyDescent="0.25">
      <c r="H241" s="60">
        <v>4.49</v>
      </c>
      <c r="I241" s="29">
        <f t="shared" si="13"/>
        <v>820.15322725409942</v>
      </c>
      <c r="J241" s="30">
        <f t="shared" si="14"/>
        <v>26</v>
      </c>
      <c r="K241" s="30"/>
    </row>
    <row r="242" spans="8:11" x14ac:dyDescent="0.25">
      <c r="H242" s="60">
        <v>4.51</v>
      </c>
      <c r="I242" s="29">
        <f t="shared" si="13"/>
        <v>831.24958995901727</v>
      </c>
      <c r="J242" s="30">
        <f t="shared" si="14"/>
        <v>26</v>
      </c>
      <c r="K242" s="30"/>
    </row>
    <row r="243" spans="8:11" x14ac:dyDescent="0.25">
      <c r="H243" s="60">
        <v>4.53</v>
      </c>
      <c r="I243" s="29">
        <f t="shared" si="13"/>
        <v>842.40491793032913</v>
      </c>
      <c r="J243" s="30">
        <f t="shared" si="14"/>
        <v>27</v>
      </c>
      <c r="K243" s="30"/>
    </row>
    <row r="244" spans="8:11" x14ac:dyDescent="0.25">
      <c r="H244" s="60">
        <v>4.55</v>
      </c>
      <c r="I244" s="29">
        <f t="shared" si="13"/>
        <v>854.36841690573863</v>
      </c>
      <c r="J244" s="30">
        <f t="shared" si="14"/>
        <v>27</v>
      </c>
      <c r="K244" s="30"/>
    </row>
    <row r="245" spans="8:11" x14ac:dyDescent="0.25">
      <c r="H245" s="60">
        <v>4.57</v>
      </c>
      <c r="I245" s="29">
        <f t="shared" si="13"/>
        <v>866.3319158811488</v>
      </c>
      <c r="J245" s="30">
        <f t="shared" si="14"/>
        <v>27</v>
      </c>
      <c r="K245" s="30"/>
    </row>
    <row r="246" spans="8:11" x14ac:dyDescent="0.25">
      <c r="H246" s="60">
        <v>4.59</v>
      </c>
      <c r="I246" s="29">
        <f t="shared" si="13"/>
        <v>878.29541485655841</v>
      </c>
      <c r="J246" s="30">
        <f t="shared" si="14"/>
        <v>27</v>
      </c>
      <c r="K246" s="30"/>
    </row>
    <row r="247" spans="8:11" x14ac:dyDescent="0.25">
      <c r="H247" s="60">
        <v>4.6100000000000003</v>
      </c>
      <c r="I247" s="29">
        <f t="shared" si="13"/>
        <v>890.25891383196847</v>
      </c>
      <c r="J247" s="30">
        <f t="shared" si="14"/>
        <v>27</v>
      </c>
      <c r="K247" s="30"/>
    </row>
    <row r="248" spans="8:11" x14ac:dyDescent="0.25">
      <c r="H248" s="60">
        <v>4.63</v>
      </c>
      <c r="I248" s="29">
        <f t="shared" si="13"/>
        <v>902.22241280737808</v>
      </c>
      <c r="J248" s="30">
        <f t="shared" si="14"/>
        <v>27</v>
      </c>
      <c r="K248" s="30"/>
    </row>
    <row r="249" spans="8:11" x14ac:dyDescent="0.25">
      <c r="H249" s="60">
        <v>4.6500000000000004</v>
      </c>
      <c r="I249" s="29">
        <f t="shared" si="13"/>
        <v>914.18591178278825</v>
      </c>
      <c r="J249" s="30">
        <f t="shared" si="14"/>
        <v>27</v>
      </c>
      <c r="K249" s="30"/>
    </row>
    <row r="250" spans="8:11" x14ac:dyDescent="0.25">
      <c r="H250" s="60">
        <v>4.67</v>
      </c>
      <c r="I250" s="29">
        <f t="shared" si="13"/>
        <v>926.14941075819775</v>
      </c>
      <c r="J250" s="30">
        <f t="shared" si="14"/>
        <v>27</v>
      </c>
      <c r="K250" s="30"/>
    </row>
    <row r="251" spans="8:11" x14ac:dyDescent="0.25">
      <c r="H251" s="60">
        <v>4.6900000000000004</v>
      </c>
      <c r="I251" s="29">
        <f t="shared" si="13"/>
        <v>938.34805522541126</v>
      </c>
      <c r="J251" s="30">
        <f t="shared" si="14"/>
        <v>28</v>
      </c>
      <c r="K251" s="30"/>
    </row>
    <row r="252" spans="8:11" x14ac:dyDescent="0.25">
      <c r="H252" s="60">
        <v>4.71</v>
      </c>
      <c r="I252" s="29">
        <f t="shared" si="13"/>
        <v>951.21595993852577</v>
      </c>
      <c r="J252" s="30">
        <f t="shared" si="14"/>
        <v>28</v>
      </c>
      <c r="K252" s="30"/>
    </row>
    <row r="253" spans="8:11" x14ac:dyDescent="0.25">
      <c r="H253" s="60">
        <v>4.7300000000000004</v>
      </c>
      <c r="I253" s="29">
        <f t="shared" si="13"/>
        <v>964.08386465164085</v>
      </c>
      <c r="J253" s="30">
        <f t="shared" si="14"/>
        <v>28</v>
      </c>
      <c r="K253" s="30"/>
    </row>
    <row r="254" spans="8:11" x14ac:dyDescent="0.25">
      <c r="H254" s="60">
        <v>4.75</v>
      </c>
      <c r="I254" s="29">
        <f t="shared" si="13"/>
        <v>976.95176936475536</v>
      </c>
      <c r="J254" s="30">
        <f t="shared" si="14"/>
        <v>28</v>
      </c>
      <c r="K254" s="30"/>
    </row>
    <row r="255" spans="8:11" x14ac:dyDescent="0.25">
      <c r="H255" s="60">
        <v>4.7699999999999996</v>
      </c>
      <c r="I255" s="29">
        <f t="shared" si="13"/>
        <v>989.81967407786988</v>
      </c>
      <c r="J255" s="30">
        <f t="shared" si="14"/>
        <v>28</v>
      </c>
      <c r="K255" s="30"/>
    </row>
    <row r="256" spans="8:11" x14ac:dyDescent="0.25">
      <c r="H256" s="60">
        <v>4.79</v>
      </c>
      <c r="I256" s="29">
        <f t="shared" si="13"/>
        <v>1002.6875787909848</v>
      </c>
      <c r="J256" s="30">
        <f t="shared" si="14"/>
        <v>28</v>
      </c>
      <c r="K256" s="30"/>
    </row>
    <row r="257" spans="8:11" x14ac:dyDescent="0.25">
      <c r="H257" s="60">
        <v>4.8</v>
      </c>
      <c r="I257" s="29">
        <f t="shared" si="13"/>
        <v>1009.1215311475421</v>
      </c>
      <c r="J257" s="30">
        <f t="shared" si="14"/>
        <v>28</v>
      </c>
      <c r="K257" s="30"/>
    </row>
    <row r="258" spans="8:11" x14ac:dyDescent="0.25">
      <c r="H258" s="60">
        <v>4.82</v>
      </c>
      <c r="I258" s="29">
        <f t="shared" si="13"/>
        <v>1021.9894358606572</v>
      </c>
      <c r="J258" s="30">
        <f t="shared" si="14"/>
        <v>28</v>
      </c>
      <c r="K258" s="30"/>
    </row>
    <row r="259" spans="8:11" x14ac:dyDescent="0.25">
      <c r="H259" s="60">
        <v>4.84</v>
      </c>
      <c r="I259" s="29">
        <f t="shared" si="13"/>
        <v>1034.8573405737718</v>
      </c>
      <c r="J259" s="30">
        <f t="shared" si="14"/>
        <v>28</v>
      </c>
      <c r="K259" s="30"/>
    </row>
    <row r="260" spans="8:11" x14ac:dyDescent="0.25">
      <c r="H260" s="60">
        <v>4.8600000000000003</v>
      </c>
      <c r="I260" s="29">
        <f t="shared" si="13"/>
        <v>1047.3515170081982</v>
      </c>
      <c r="J260" s="30">
        <f t="shared" si="14"/>
        <v>29</v>
      </c>
      <c r="K260" s="30"/>
    </row>
    <row r="261" spans="8:11" x14ac:dyDescent="0.25">
      <c r="H261" s="60">
        <v>4.88</v>
      </c>
      <c r="I261" s="29">
        <f t="shared" si="13"/>
        <v>1059.8268500000013</v>
      </c>
      <c r="J261" s="30">
        <f t="shared" si="14"/>
        <v>29</v>
      </c>
      <c r="K261" s="30"/>
    </row>
    <row r="262" spans="8:11" x14ac:dyDescent="0.25">
      <c r="H262" s="60">
        <v>4.9000000000000004</v>
      </c>
      <c r="I262" s="29">
        <f t="shared" si="13"/>
        <v>1072.3021829918048</v>
      </c>
      <c r="J262" s="30">
        <f t="shared" si="14"/>
        <v>29</v>
      </c>
      <c r="K262" s="30"/>
    </row>
    <row r="263" spans="8:11" x14ac:dyDescent="0.25">
      <c r="H263" s="60">
        <v>4.92</v>
      </c>
      <c r="I263" s="29">
        <f t="shared" si="13"/>
        <v>1084.7775159836078</v>
      </c>
      <c r="J263" s="30">
        <f t="shared" si="14"/>
        <v>29</v>
      </c>
      <c r="K263" s="30"/>
    </row>
    <row r="264" spans="8:11" x14ac:dyDescent="0.25">
      <c r="H264" s="60">
        <v>4.9400000000000004</v>
      </c>
      <c r="I264" s="29">
        <f t="shared" si="13"/>
        <v>1097.2528489754113</v>
      </c>
      <c r="J264" s="30">
        <f t="shared" si="14"/>
        <v>29</v>
      </c>
      <c r="K264" s="30"/>
    </row>
    <row r="265" spans="8:11" x14ac:dyDescent="0.25">
      <c r="H265" s="60">
        <v>4.96</v>
      </c>
      <c r="I265" s="29">
        <f t="shared" si="13"/>
        <v>1109.7281819672144</v>
      </c>
      <c r="J265" s="30">
        <f t="shared" si="14"/>
        <v>29</v>
      </c>
      <c r="K265" s="30"/>
    </row>
    <row r="266" spans="8:11" x14ac:dyDescent="0.25">
      <c r="H266" s="60">
        <v>4.9800000000000004</v>
      </c>
      <c r="I266" s="29">
        <f t="shared" si="13"/>
        <v>1122.2035149590179</v>
      </c>
      <c r="J266" s="30">
        <f t="shared" si="14"/>
        <v>29</v>
      </c>
      <c r="K266" s="30"/>
    </row>
  </sheetData>
  <mergeCells count="3">
    <mergeCell ref="A4:B4"/>
    <mergeCell ref="H9:I9"/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66"/>
  <sheetViews>
    <sheetView zoomScale="80" zoomScaleNormal="80" workbookViewId="0">
      <selection activeCell="F31" sqref="F31:F35"/>
    </sheetView>
  </sheetViews>
  <sheetFormatPr defaultColWidth="9.140625" defaultRowHeight="15" x14ac:dyDescent="0.25"/>
  <cols>
    <col min="1" max="1" width="22.42578125" style="3" customWidth="1"/>
    <col min="2" max="3" width="15.140625" style="3" customWidth="1"/>
    <col min="4" max="4" width="11.28515625" style="3" hidden="1" customWidth="1"/>
    <col min="5" max="5" width="6.85546875" style="3" hidden="1" customWidth="1"/>
    <col min="6" max="6" width="20.85546875" style="3" customWidth="1"/>
    <col min="7" max="7" width="9.42578125" style="3" customWidth="1"/>
    <col min="8" max="8" width="8.42578125" style="7" customWidth="1"/>
    <col min="9" max="9" width="10.85546875" style="90" customWidth="1"/>
    <col min="10" max="10" width="5.85546875" style="96" customWidth="1"/>
    <col min="11" max="11" width="11.85546875" style="96" customWidth="1"/>
    <col min="12" max="12" width="10" style="3" customWidth="1"/>
    <col min="13" max="13" width="10.28515625" style="3" customWidth="1"/>
    <col min="14" max="14" width="9.7109375" style="3" customWidth="1"/>
    <col min="15" max="15" width="10" style="3" customWidth="1"/>
    <col min="16" max="16" width="14.5703125" style="3" customWidth="1"/>
    <col min="17" max="16384" width="9.140625" style="3"/>
  </cols>
  <sheetData>
    <row r="1" spans="1:28" ht="26.25" customHeight="1" x14ac:dyDescent="0.25">
      <c r="A1" s="152" t="s">
        <v>14</v>
      </c>
      <c r="B1" s="153"/>
      <c r="C1" s="153"/>
      <c r="D1" s="153"/>
      <c r="E1" s="153"/>
      <c r="F1" s="153"/>
      <c r="G1" s="153"/>
      <c r="H1" s="153"/>
      <c r="I1" s="153"/>
      <c r="L1" s="92" t="s">
        <v>29</v>
      </c>
      <c r="M1" s="92" t="s">
        <v>30</v>
      </c>
      <c r="N1" s="92" t="s">
        <v>31</v>
      </c>
      <c r="O1" s="92" t="s">
        <v>32</v>
      </c>
      <c r="P1" s="92" t="s">
        <v>33</v>
      </c>
      <c r="Q1" s="96"/>
    </row>
    <row r="2" spans="1:28" ht="77.25" customHeight="1" x14ac:dyDescent="0.25">
      <c r="A2" s="153"/>
      <c r="B2" s="153"/>
      <c r="C2" s="153"/>
      <c r="D2" s="153"/>
      <c r="E2" s="153"/>
      <c r="F2" s="153"/>
      <c r="G2" s="153"/>
      <c r="H2" s="153"/>
      <c r="I2" s="153"/>
      <c r="L2" s="94">
        <f t="array" ref="L2:P2">LINEST(A10:A73,B10:B73^{1,2,3,4},TRUE,FALSE)</f>
        <v>0.64000552900269914</v>
      </c>
      <c r="M2" s="94">
        <v>5.8575250418870999</v>
      </c>
      <c r="N2" s="94">
        <v>4.3327408487124615</v>
      </c>
      <c r="O2" s="94">
        <v>-8.6474624833613303E-2</v>
      </c>
      <c r="P2" s="94">
        <v>0.92401419454824918</v>
      </c>
      <c r="Q2" s="96"/>
    </row>
    <row r="3" spans="1:28" ht="12" customHeight="1" x14ac:dyDescent="0.25">
      <c r="A3" s="14"/>
      <c r="B3" s="14"/>
      <c r="C3" s="14"/>
      <c r="D3" s="14"/>
      <c r="E3" s="14"/>
      <c r="F3" s="14"/>
      <c r="G3" s="14"/>
      <c r="H3" s="14"/>
      <c r="I3" s="95"/>
      <c r="L3" s="79">
        <f t="array" ref="L3:P3">LINEST(F10:F73,C10:C73^{1,2,3,4},TRUE,FALSE)</f>
        <v>0.64000552900269914</v>
      </c>
      <c r="M3" s="79">
        <v>5.8575250418870999</v>
      </c>
      <c r="N3" s="79">
        <v>4.3327408487124615</v>
      </c>
      <c r="O3" s="79">
        <v>-8.6474624833613303E-2</v>
      </c>
      <c r="P3" s="79">
        <v>0.92401419454824918</v>
      </c>
    </row>
    <row r="4" spans="1:28" x14ac:dyDescent="0.25">
      <c r="A4" s="151" t="s">
        <v>19</v>
      </c>
      <c r="B4" s="151"/>
      <c r="L4" s="96"/>
      <c r="M4" s="96"/>
      <c r="N4" s="96"/>
      <c r="O4" s="96"/>
      <c r="P4" s="96"/>
      <c r="Q4" s="96"/>
    </row>
    <row r="5" spans="1:28" x14ac:dyDescent="0.25">
      <c r="A5" s="13" t="s">
        <v>11</v>
      </c>
      <c r="B5" s="13">
        <v>76</v>
      </c>
      <c r="C5" s="16" t="s">
        <v>18</v>
      </c>
      <c r="F5" s="58">
        <v>76</v>
      </c>
      <c r="H5" s="6"/>
      <c r="I5" s="97"/>
      <c r="L5" s="83"/>
      <c r="M5" s="83"/>
      <c r="N5" s="83"/>
      <c r="O5" s="83"/>
      <c r="P5" s="83"/>
    </row>
    <row r="6" spans="1:28" x14ac:dyDescent="0.25">
      <c r="A6" s="13" t="s">
        <v>7</v>
      </c>
      <c r="B6" s="13"/>
      <c r="H6" s="6"/>
      <c r="I6" s="97"/>
    </row>
    <row r="7" spans="1:28" hidden="1" x14ac:dyDescent="0.25">
      <c r="A7" s="3" t="s">
        <v>9</v>
      </c>
      <c r="B7" s="13">
        <f>AVERAGE(E17:E72)</f>
        <v>1.062010248439887</v>
      </c>
      <c r="H7" s="6"/>
      <c r="I7" s="97"/>
    </row>
    <row r="8" spans="1:28" ht="15.75" thickBot="1" x14ac:dyDescent="0.3">
      <c r="H8" s="146" t="s">
        <v>15</v>
      </c>
      <c r="I8" s="146"/>
      <c r="L8" s="5" t="s">
        <v>13</v>
      </c>
    </row>
    <row r="9" spans="1:28" s="5" customFormat="1" ht="15.75" thickTop="1" x14ac:dyDescent="0.25">
      <c r="A9" s="4" t="s">
        <v>1</v>
      </c>
      <c r="B9" s="15" t="s">
        <v>0</v>
      </c>
      <c r="C9" s="17" t="s">
        <v>8</v>
      </c>
      <c r="D9" s="17" t="s">
        <v>10</v>
      </c>
      <c r="E9" s="17"/>
      <c r="F9" s="17" t="s">
        <v>12</v>
      </c>
      <c r="H9" s="27" t="s">
        <v>0</v>
      </c>
      <c r="I9" s="98" t="s">
        <v>4</v>
      </c>
      <c r="J9" s="99"/>
      <c r="K9" s="99"/>
      <c r="L9" s="39" t="s">
        <v>6</v>
      </c>
      <c r="M9" s="31">
        <f>$I10</f>
        <v>-0.81473684210526598</v>
      </c>
      <c r="N9" s="31">
        <f>$I11</f>
        <v>-0.62526315789473852</v>
      </c>
      <c r="O9" s="31">
        <f>$I12</f>
        <v>-0.435789473684211</v>
      </c>
      <c r="P9" s="31">
        <f>$I13</f>
        <v>-0.24631578947368349</v>
      </c>
      <c r="Q9" s="31">
        <f>$I14</f>
        <v>-5.6842105263156001E-2</v>
      </c>
      <c r="R9" s="31">
        <f>$I15</f>
        <v>0.13263157894736904</v>
      </c>
      <c r="S9" s="31">
        <f>$I16</f>
        <v>0.32210526315789401</v>
      </c>
      <c r="T9" s="31">
        <f>$I17</f>
        <v>0.51157894736841913</v>
      </c>
      <c r="U9" s="31">
        <f>$I18</f>
        <v>0.70105263157894404</v>
      </c>
      <c r="V9" s="31">
        <f>$I19</f>
        <v>0.91759398496240274</v>
      </c>
      <c r="W9" s="31">
        <f>$I20</f>
        <v>1.1341353383458619</v>
      </c>
      <c r="X9" s="31">
        <f>$I21</f>
        <v>1.2424060150375911</v>
      </c>
      <c r="Y9" s="31">
        <f>$I22</f>
        <v>1.4589473684210501</v>
      </c>
      <c r="Z9" s="31">
        <f>$I23</f>
        <v>1.648421052631575</v>
      </c>
      <c r="AA9" s="31">
        <f>$I24</f>
        <v>1.8378947368421001</v>
      </c>
      <c r="AB9" s="32">
        <f>$I25</f>
        <v>2.0273684210526248</v>
      </c>
    </row>
    <row r="10" spans="1:28" x14ac:dyDescent="0.25">
      <c r="A10">
        <v>-0.81473684210526598</v>
      </c>
      <c r="B10" s="3">
        <v>0</v>
      </c>
      <c r="C10" s="18">
        <f t="shared" ref="C10:C82" si="0">B10*((100-(B$6*9.090909091))/100)</f>
        <v>0</v>
      </c>
      <c r="D10" s="18"/>
      <c r="E10" s="18"/>
      <c r="F10" s="19">
        <f>($B$5/$F$5)^2*A10</f>
        <v>-0.81473684210526598</v>
      </c>
      <c r="H10" s="60">
        <v>0</v>
      </c>
      <c r="I10" s="100">
        <f>IF(ISNA(INDEX(F$10:F$104,J10) + (H10-INDEX(C$10:C$104,J10)) * (INDEX(F$10:F$104,J10+1)-INDEX(F$10:F$104,J10)) / (INDEX(C$10:C$104,J10+1)-INDEX(C$10:C$104,J10))),0,(INDEX(F$10:F$104,J10) + (H10-INDEX(C$10:C$104,J10)) * (INDEX(F$10:F$104,J10+1)-INDEX(F$10:F$104,J10)) / (INDEX(C$10:C$104,J10+1)-INDEX(C$10:C$104,J10))))</f>
        <v>-0.81473684210526598</v>
      </c>
      <c r="J10" s="92">
        <f t="shared" ref="J10:J73" si="1">MATCH(H10,C$10:C$81)</f>
        <v>1</v>
      </c>
      <c r="K10" s="92">
        <f>(($B$5/$F$5)^2)*(($L$2*H10^4)+($M$2*H10^3)+($N$2*H10^2)+($O$2*H10)+$P$2)</f>
        <v>0.92401419454824918</v>
      </c>
      <c r="L10" s="40"/>
      <c r="M10" s="33">
        <f>$I26</f>
        <v>2.21684210526315</v>
      </c>
      <c r="N10" s="33">
        <f>$I27</f>
        <v>2.4063157894736777</v>
      </c>
      <c r="O10" s="33">
        <f>$I28</f>
        <v>2.5957894736842047</v>
      </c>
      <c r="P10" s="33">
        <f>$I29</f>
        <v>2.7852631578947324</v>
      </c>
      <c r="Q10" s="33">
        <f>$I30</f>
        <v>2.9747368421052598</v>
      </c>
      <c r="R10" s="33">
        <f>$I31</f>
        <v>3.1642105263157871</v>
      </c>
      <c r="S10" s="33">
        <f>$I32</f>
        <v>3.3536842105263149</v>
      </c>
      <c r="T10" s="33">
        <f>$I33</f>
        <v>3.5431578947368427</v>
      </c>
      <c r="U10" s="33">
        <f>$I34</f>
        <v>3.7326315789473701</v>
      </c>
      <c r="V10" s="33">
        <f>$I35</f>
        <v>3.9552631578947381</v>
      </c>
      <c r="W10" s="33">
        <f>$I36</f>
        <v>4.1778947368421058</v>
      </c>
      <c r="X10" s="33">
        <f>$I37</f>
        <v>4.4005263157894738</v>
      </c>
      <c r="Y10" s="33">
        <f>$I38</f>
        <v>4.6231578947368419</v>
      </c>
      <c r="Z10" s="33">
        <f>$I39</f>
        <v>4.7463157894736829</v>
      </c>
      <c r="AA10" s="33">
        <f>$I40</f>
        <v>4.8694736842105257</v>
      </c>
      <c r="AB10" s="34">
        <f>$I41</f>
        <v>4.9926315789473676</v>
      </c>
    </row>
    <row r="11" spans="1:28" x14ac:dyDescent="0.25">
      <c r="A11">
        <v>-5.6842105263156001E-2</v>
      </c>
      <c r="B11" s="3">
        <v>0.08</v>
      </c>
      <c r="C11" s="18">
        <f t="shared" si="0"/>
        <v>0.08</v>
      </c>
      <c r="D11" s="18">
        <f t="shared" ref="D11:D73" si="2">A11/C11</f>
        <v>-0.71052631578945002</v>
      </c>
      <c r="E11" s="18">
        <f>D12/D11</f>
        <v>-6.1666666666668419</v>
      </c>
      <c r="F11" s="19">
        <f t="shared" ref="F11:F74" si="3">($B$5/$F$5)^2*A11</f>
        <v>-5.6842105263156001E-2</v>
      </c>
      <c r="H11" s="60">
        <v>0.02</v>
      </c>
      <c r="I11" s="100">
        <f t="shared" ref="I11:I74" si="4">IF(ISNA(INDEX(F$10:F$104,J11) + (H11-INDEX(C$10:C$104,J11)) * (INDEX(F$10:F$104,J11+1)-INDEX(F$10:F$104,J11)) / (INDEX(C$10:C$104,J11+1)-INDEX(C$10:C$104,J11))),0,(INDEX(F$10:F$104,J11) + (H11-INDEX(C$10:C$104,J11)) * (INDEX(F$10:F$104,J11+1)-INDEX(F$10:F$104,J11)) / (INDEX(C$10:C$104,J11+1)-INDEX(C$10:C$104,J11))))</f>
        <v>-0.62526315789473852</v>
      </c>
      <c r="J11" s="92">
        <f t="shared" si="1"/>
        <v>1</v>
      </c>
      <c r="K11" s="92">
        <f t="shared" ref="K11:K74" si="5">(($B$5/$F$5)^2)*(($L$2*H11^4)+($M$2*H11^3)+($N$2*H11^2)+($O$2*H11)+$P$2)</f>
        <v>0.92406476099228163</v>
      </c>
      <c r="L11" s="40"/>
      <c r="M11" s="33">
        <f>$I42</f>
        <v>5.1157894736842096</v>
      </c>
      <c r="N11" s="33">
        <f>$I43</f>
        <v>5.224060150375939</v>
      </c>
      <c r="O11" s="33">
        <f>$I44</f>
        <v>5.4406015037593987</v>
      </c>
      <c r="P11" s="33">
        <f>$I45</f>
        <v>5.6571428571428575</v>
      </c>
      <c r="Q11" s="33">
        <f>$I46</f>
        <v>5.8736842105263154</v>
      </c>
      <c r="R11" s="33">
        <f>$I47</f>
        <v>6.1294736842105255</v>
      </c>
      <c r="S11" s="33">
        <f>$I48</f>
        <v>6.3852631578947365</v>
      </c>
      <c r="T11" s="33">
        <f>$I49</f>
        <v>6.6410526315789475</v>
      </c>
      <c r="U11" s="33">
        <f>$I50</f>
        <v>6.8968421052631577</v>
      </c>
      <c r="V11" s="33">
        <f>$I51</f>
        <v>7.2331578947368422</v>
      </c>
      <c r="W11" s="33">
        <f>$I52</f>
        <v>7.569473684210525</v>
      </c>
      <c r="X11" s="33">
        <f>$I53</f>
        <v>7.9057894736842096</v>
      </c>
      <c r="Y11" s="33">
        <f>$I54</f>
        <v>8.2421052631578942</v>
      </c>
      <c r="Z11" s="33">
        <f>$I55</f>
        <v>8.65421052631579</v>
      </c>
      <c r="AA11" s="33">
        <f>$I56</f>
        <v>9.0663157894736859</v>
      </c>
      <c r="AB11" s="34">
        <f>$I57</f>
        <v>9.4784210526315817</v>
      </c>
    </row>
    <row r="12" spans="1:28" x14ac:dyDescent="0.25">
      <c r="A12">
        <v>0.70105263157894404</v>
      </c>
      <c r="B12" s="3">
        <v>0.16</v>
      </c>
      <c r="C12" s="18">
        <f t="shared" si="0"/>
        <v>0.16</v>
      </c>
      <c r="D12" s="18">
        <f t="shared" si="2"/>
        <v>4.3815789473683999</v>
      </c>
      <c r="E12" s="18">
        <f t="shared" ref="E12:E73" si="6">D13/D12</f>
        <v>1.4477085781433652</v>
      </c>
      <c r="F12" s="19">
        <f t="shared" si="3"/>
        <v>0.70105263157894404</v>
      </c>
      <c r="H12" s="60">
        <v>0.04</v>
      </c>
      <c r="I12" s="100">
        <f t="shared" si="4"/>
        <v>-0.435789473684211</v>
      </c>
      <c r="J12" s="92">
        <f t="shared" si="1"/>
        <v>1</v>
      </c>
      <c r="K12" s="92">
        <f t="shared" si="5"/>
        <v>0.92786411492967957</v>
      </c>
      <c r="L12" s="40"/>
      <c r="M12" s="33">
        <f>I$58</f>
        <v>9.8905263157894741</v>
      </c>
      <c r="N12" s="33">
        <f>I$59</f>
        <v>10.387894736842107</v>
      </c>
      <c r="O12" s="33">
        <f>I$60</f>
        <v>10.885263157894737</v>
      </c>
      <c r="P12" s="33">
        <f>I$61</f>
        <v>11.382631578947368</v>
      </c>
      <c r="Q12" s="33">
        <f>I$62</f>
        <v>11.88</v>
      </c>
      <c r="R12" s="33">
        <f>I$63</f>
        <v>12.551278195488722</v>
      </c>
      <c r="S12" s="33">
        <f>I$64</f>
        <v>12.886917293233083</v>
      </c>
      <c r="T12" s="33">
        <f>I$65</f>
        <v>13.558195488721804</v>
      </c>
      <c r="U12" s="33">
        <f>I$66</f>
        <v>14.229473684210525</v>
      </c>
      <c r="V12" s="33">
        <f>I$67</f>
        <v>14.906842105263159</v>
      </c>
      <c r="W12" s="33">
        <f>I$68</f>
        <v>15.584210526315784</v>
      </c>
      <c r="X12" s="33">
        <f>I$70</f>
        <v>16.938947368421051</v>
      </c>
      <c r="Y12" s="33">
        <f>I$70</f>
        <v>16.938947368421051</v>
      </c>
      <c r="Z12" s="33">
        <f>I$71</f>
        <v>17.720526315789471</v>
      </c>
      <c r="AA12" s="33">
        <f>I$72</f>
        <v>18.502105263157894</v>
      </c>
      <c r="AB12" s="34">
        <f>I$73</f>
        <v>19.283684210526317</v>
      </c>
    </row>
    <row r="13" spans="1:28" x14ac:dyDescent="0.25">
      <c r="A13">
        <v>1.4589473684210501</v>
      </c>
      <c r="B13" s="3">
        <v>0.23</v>
      </c>
      <c r="C13" s="18">
        <f t="shared" si="0"/>
        <v>0.23</v>
      </c>
      <c r="D13" s="18">
        <f t="shared" si="2"/>
        <v>6.343249427917609</v>
      </c>
      <c r="E13" s="18">
        <f t="shared" si="6"/>
        <v>1.1273565144532867</v>
      </c>
      <c r="F13" s="19">
        <f t="shared" si="3"/>
        <v>1.4589473684210501</v>
      </c>
      <c r="H13" s="60">
        <v>0.06</v>
      </c>
      <c r="I13" s="100">
        <f t="shared" si="4"/>
        <v>-0.24631578947368349</v>
      </c>
      <c r="J13" s="92">
        <f t="shared" si="1"/>
        <v>1</v>
      </c>
      <c r="K13" s="92">
        <f t="shared" si="5"/>
        <v>0.93569710399430073</v>
      </c>
      <c r="L13" s="40"/>
      <c r="M13" s="33">
        <f>$I74</f>
        <v>20.065263157894737</v>
      </c>
      <c r="N13" s="33">
        <f>I$75</f>
        <v>20.951052631578946</v>
      </c>
      <c r="O13" s="33">
        <f>I$76</f>
        <v>21.836842105263159</v>
      </c>
      <c r="P13" s="33">
        <f>I$77</f>
        <v>22.722631578947368</v>
      </c>
      <c r="Q13" s="33">
        <f>I$78</f>
        <v>23.608421052631577</v>
      </c>
      <c r="R13" s="33">
        <f>I$79</f>
        <v>24.603157894736842</v>
      </c>
      <c r="S13" s="33">
        <f>I$80</f>
        <v>25.597894736842111</v>
      </c>
      <c r="T13" s="33">
        <f>I$81</f>
        <v>26.592631578947366</v>
      </c>
      <c r="U13" s="33">
        <f>I$82</f>
        <v>27.587368421052631</v>
      </c>
      <c r="V13" s="33">
        <f>I$83</f>
        <v>28.859548872180451</v>
      </c>
      <c r="W13" s="33">
        <f>I$84</f>
        <v>30.131729323308271</v>
      </c>
      <c r="X13" s="33">
        <f>I$85</f>
        <v>30.767819548872179</v>
      </c>
      <c r="Y13" s="33">
        <f>I$86</f>
        <v>32.04</v>
      </c>
      <c r="Z13" s="33">
        <f>I$87</f>
        <v>33.276315789473685</v>
      </c>
      <c r="AA13" s="33">
        <f>I$88</f>
        <v>34.512631578947364</v>
      </c>
      <c r="AB13" s="34">
        <f>I$89</f>
        <v>35.748947368421049</v>
      </c>
    </row>
    <row r="14" spans="1:28" x14ac:dyDescent="0.25">
      <c r="A14">
        <v>2.21684210526315</v>
      </c>
      <c r="B14" s="3">
        <v>0.31</v>
      </c>
      <c r="C14" s="18">
        <f t="shared" si="0"/>
        <v>0.31</v>
      </c>
      <c r="D14" s="18">
        <f t="shared" si="2"/>
        <v>7.1511035653650001</v>
      </c>
      <c r="E14" s="18">
        <f t="shared" si="6"/>
        <v>1.0666228358536076</v>
      </c>
      <c r="F14" s="19">
        <f t="shared" si="3"/>
        <v>2.21684210526315</v>
      </c>
      <c r="H14" s="60">
        <v>0.08</v>
      </c>
      <c r="I14" s="100">
        <f t="shared" si="4"/>
        <v>-5.6842105263156001E-2</v>
      </c>
      <c r="J14" s="92">
        <f t="shared" si="1"/>
        <v>2</v>
      </c>
      <c r="K14" s="92">
        <f t="shared" si="5"/>
        <v>0.947851033441234</v>
      </c>
      <c r="L14" s="40"/>
      <c r="M14" s="33">
        <f>I$90</f>
        <v>36.985263157894735</v>
      </c>
      <c r="N14" s="33">
        <f>I$91</f>
        <v>38.34947368421053</v>
      </c>
      <c r="O14" s="33">
        <f>I$92</f>
        <v>39.713684210526324</v>
      </c>
      <c r="P14" s="33">
        <f>I$93</f>
        <v>41.077894736842111</v>
      </c>
      <c r="Q14" s="33">
        <f>I$94</f>
        <v>42.442105263157892</v>
      </c>
      <c r="R14" s="33">
        <f>I$95</f>
        <v>43.943684210526314</v>
      </c>
      <c r="S14" s="33">
        <f>I$96</f>
        <v>45.445263157894729</v>
      </c>
      <c r="T14" s="33">
        <f>I$97</f>
        <v>46.946842105263151</v>
      </c>
      <c r="U14" s="33">
        <f>I$98</f>
        <v>48.448421052631574</v>
      </c>
      <c r="V14" s="33">
        <f>I$99</f>
        <v>50.09210526315789</v>
      </c>
      <c r="W14" s="33">
        <f>I$100</f>
        <v>51.735789473684207</v>
      </c>
      <c r="X14" s="33">
        <f>I$101</f>
        <v>53.379473684210524</v>
      </c>
      <c r="Y14" s="33">
        <f>I$102</f>
        <v>55.02315789473684</v>
      </c>
      <c r="Z14" s="33">
        <f>I$103</f>
        <v>56.813684210526318</v>
      </c>
      <c r="AA14" s="33">
        <f>I$104</f>
        <v>58.604210526315796</v>
      </c>
      <c r="AB14" s="34">
        <f>I$105</f>
        <v>60.394736842105281</v>
      </c>
    </row>
    <row r="15" spans="1:28" x14ac:dyDescent="0.25">
      <c r="A15">
        <v>2.9747368421052598</v>
      </c>
      <c r="B15" s="3">
        <v>0.39</v>
      </c>
      <c r="C15" s="18">
        <f t="shared" si="0"/>
        <v>0.39</v>
      </c>
      <c r="D15" s="18">
        <f t="shared" si="2"/>
        <v>7.6275303643724603</v>
      </c>
      <c r="E15" s="18">
        <f t="shared" si="6"/>
        <v>1.0411979943081737</v>
      </c>
      <c r="F15" s="19">
        <f t="shared" si="3"/>
        <v>2.9747368421052598</v>
      </c>
      <c r="H15" s="60">
        <v>0.1</v>
      </c>
      <c r="I15" s="100">
        <f t="shared" si="4"/>
        <v>0.13263157894736904</v>
      </c>
      <c r="J15" s="92">
        <f t="shared" si="1"/>
        <v>2</v>
      </c>
      <c r="K15" s="92">
        <f t="shared" si="5"/>
        <v>0.96461566614679983</v>
      </c>
      <c r="L15" s="40"/>
      <c r="M15" s="33">
        <f>I$106</f>
        <v>62.185263157894738</v>
      </c>
      <c r="N15" s="33">
        <f>I$107</f>
        <v>63.300451127819549</v>
      </c>
      <c r="O15" s="33">
        <f>I$108</f>
        <v>65.530827067669179</v>
      </c>
      <c r="P15" s="33">
        <f>I$109</f>
        <v>67.761203007518802</v>
      </c>
      <c r="Q15" s="33">
        <f>$I$110</f>
        <v>69.991578947368424</v>
      </c>
      <c r="R15" s="33">
        <f>$I$111</f>
        <v>72.099473684210537</v>
      </c>
      <c r="S15" s="33">
        <f>$I$112</f>
        <v>74.207368421052635</v>
      </c>
      <c r="T15" s="33">
        <f>$I$113</f>
        <v>76.315263157894719</v>
      </c>
      <c r="U15" s="33">
        <f>$I$114</f>
        <v>78.423157894736832</v>
      </c>
      <c r="V15" s="33">
        <f>$I$115</f>
        <v>80.706315789473678</v>
      </c>
      <c r="W15" s="33">
        <f>$I$116</f>
        <v>82.989473684210523</v>
      </c>
      <c r="X15" s="33">
        <f>$I$117</f>
        <v>85.272631578947369</v>
      </c>
      <c r="Y15" s="33">
        <f>$I$118</f>
        <v>87.555789473684214</v>
      </c>
      <c r="Z15" s="33">
        <f>$I$119</f>
        <v>90.018947368421053</v>
      </c>
      <c r="AA15" s="33">
        <f>$I$120</f>
        <v>92.482105263157891</v>
      </c>
      <c r="AB15" s="34">
        <f>I$121</f>
        <v>94.945263157894729</v>
      </c>
    </row>
    <row r="16" spans="1:28" x14ac:dyDescent="0.25">
      <c r="A16">
        <v>3.7326315789473701</v>
      </c>
      <c r="B16" s="3">
        <v>0.47</v>
      </c>
      <c r="C16" s="18">
        <f t="shared" si="0"/>
        <v>0.47</v>
      </c>
      <c r="D16" s="18">
        <f t="shared" si="2"/>
        <v>7.9417693169092987</v>
      </c>
      <c r="E16" s="18">
        <f t="shared" si="6"/>
        <v>1.0584217812644203</v>
      </c>
      <c r="F16" s="19">
        <f t="shared" si="3"/>
        <v>3.7326315789473701</v>
      </c>
      <c r="H16" s="60">
        <v>0.12</v>
      </c>
      <c r="I16" s="100">
        <f t="shared" si="4"/>
        <v>0.32210526315789401</v>
      </c>
      <c r="J16" s="92">
        <f t="shared" si="1"/>
        <v>2</v>
      </c>
      <c r="K16" s="92">
        <f t="shared" si="5"/>
        <v>0.98628322260854995</v>
      </c>
      <c r="L16" s="40"/>
      <c r="M16" s="35">
        <f>$I122</f>
        <v>97.408421052631567</v>
      </c>
      <c r="N16" s="35">
        <f>$I123</f>
        <v>100.05631578947367</v>
      </c>
      <c r="O16" s="35">
        <f>$I124</f>
        <v>102.70421052631578</v>
      </c>
      <c r="P16" s="35">
        <f>$I125</f>
        <v>105.35210526315788</v>
      </c>
      <c r="Q16" s="35">
        <f>$I126</f>
        <v>107.99999999999999</v>
      </c>
      <c r="R16" s="35">
        <f>$I127</f>
        <v>111.24812030075188</v>
      </c>
      <c r="S16" s="35">
        <f>$I128</f>
        <v>112.87218045112779</v>
      </c>
      <c r="T16" s="35">
        <f>$I129</f>
        <v>116.12030075187967</v>
      </c>
      <c r="U16" s="35">
        <f>$I130</f>
        <v>119.36842105263156</v>
      </c>
      <c r="V16" s="35">
        <f>$I131</f>
        <v>122.4094736842105</v>
      </c>
      <c r="W16" s="35">
        <f>$I132</f>
        <v>125.45052631578945</v>
      </c>
      <c r="X16" s="35">
        <f>$I133</f>
        <v>128.4915789473684</v>
      </c>
      <c r="Y16" s="35">
        <f>$I134</f>
        <v>131.53263157894733</v>
      </c>
      <c r="Z16" s="35">
        <f>$I135</f>
        <v>134.78684210526313</v>
      </c>
      <c r="AA16" s="35">
        <f>$I136</f>
        <v>138.04105263157894</v>
      </c>
      <c r="AB16" s="36">
        <f>I137</f>
        <v>141.29526315789474</v>
      </c>
    </row>
    <row r="17" spans="1:28" x14ac:dyDescent="0.25">
      <c r="A17">
        <v>4.6231578947368419</v>
      </c>
      <c r="B17" s="3">
        <v>0.55000000000000004</v>
      </c>
      <c r="C17" s="18">
        <f t="shared" si="0"/>
        <v>0.55000000000000004</v>
      </c>
      <c r="D17" s="18">
        <f t="shared" si="2"/>
        <v>8.4057416267942582</v>
      </c>
      <c r="E17" s="18">
        <f t="shared" si="6"/>
        <v>0.96604215456674469</v>
      </c>
      <c r="F17" s="19">
        <f t="shared" si="3"/>
        <v>4.6231578947368419</v>
      </c>
      <c r="H17" s="60">
        <v>0.14000000000000001</v>
      </c>
      <c r="I17" s="100">
        <f t="shared" si="4"/>
        <v>0.51157894736841913</v>
      </c>
      <c r="J17" s="92">
        <f t="shared" si="1"/>
        <v>2</v>
      </c>
      <c r="K17" s="92">
        <f t="shared" si="5"/>
        <v>1.0131483809452675</v>
      </c>
      <c r="L17" s="40"/>
      <c r="M17" s="35">
        <f>$I138</f>
        <v>144.54947368421054</v>
      </c>
      <c r="N17" s="35">
        <f>$I139</f>
        <v>148.0263157894737</v>
      </c>
      <c r="O17" s="35">
        <f>$I140</f>
        <v>151.50315789473683</v>
      </c>
      <c r="P17" s="35">
        <f>$I141</f>
        <v>154.97999999999999</v>
      </c>
      <c r="Q17" s="35">
        <f>$I142</f>
        <v>158.45684210526315</v>
      </c>
      <c r="R17" s="35">
        <f>$I143</f>
        <v>162.15631578947369</v>
      </c>
      <c r="S17" s="35">
        <f>$I144</f>
        <v>165.85578947368421</v>
      </c>
      <c r="T17" s="35">
        <f>$I145</f>
        <v>169.55526315789473</v>
      </c>
      <c r="U17" s="35">
        <f>$I146</f>
        <v>173.25473684210527</v>
      </c>
      <c r="V17" s="35">
        <f>$I147</f>
        <v>177.75338345864662</v>
      </c>
      <c r="W17" s="35">
        <f>$I148</f>
        <v>182.252030075188</v>
      </c>
      <c r="X17" s="35">
        <f>$I149</f>
        <v>184.50135338345865</v>
      </c>
      <c r="Y17" s="35">
        <f>$I150</f>
        <v>189</v>
      </c>
      <c r="Z17" s="35">
        <f>$I151</f>
        <v>193.18263157894737</v>
      </c>
      <c r="AA17" s="35">
        <f>$I152</f>
        <v>197.36526315789473</v>
      </c>
      <c r="AB17" s="36">
        <f>I153</f>
        <v>201.54789473684212</v>
      </c>
    </row>
    <row r="18" spans="1:28" x14ac:dyDescent="0.25">
      <c r="A18">
        <v>5.1157894736842096</v>
      </c>
      <c r="B18" s="3">
        <v>0.63</v>
      </c>
      <c r="C18" s="18">
        <f t="shared" si="0"/>
        <v>0.63</v>
      </c>
      <c r="D18" s="18">
        <f t="shared" si="2"/>
        <v>8.1203007518796984</v>
      </c>
      <c r="E18" s="18">
        <f t="shared" si="6"/>
        <v>1.0333333333333334</v>
      </c>
      <c r="F18" s="19">
        <f t="shared" si="3"/>
        <v>5.1157894736842096</v>
      </c>
      <c r="H18" s="60">
        <v>0.16</v>
      </c>
      <c r="I18" s="100">
        <f t="shared" si="4"/>
        <v>0.70105263157894404</v>
      </c>
      <c r="J18" s="92">
        <f t="shared" si="1"/>
        <v>3</v>
      </c>
      <c r="K18" s="92">
        <f t="shared" si="5"/>
        <v>1.0455082768969668</v>
      </c>
      <c r="L18" s="40"/>
      <c r="M18" s="35">
        <f>$I154</f>
        <v>205.73052631578949</v>
      </c>
      <c r="N18" s="35">
        <f>$I155</f>
        <v>210.16894736842107</v>
      </c>
      <c r="O18" s="35">
        <f>$I156</f>
        <v>214.60736842105263</v>
      </c>
      <c r="P18" s="35">
        <f>$I157</f>
        <v>219.04578947368421</v>
      </c>
      <c r="Q18" s="35">
        <f>$I158</f>
        <v>223.48421052631579</v>
      </c>
      <c r="R18" s="35">
        <f>$I159</f>
        <v>228.18315789473684</v>
      </c>
      <c r="S18" s="35">
        <f>$I160</f>
        <v>232.88210526315791</v>
      </c>
      <c r="T18" s="35">
        <f>$I161</f>
        <v>237.58105263157898</v>
      </c>
      <c r="U18" s="35">
        <f>$I162</f>
        <v>242.28000000000003</v>
      </c>
      <c r="V18" s="35">
        <f>$I163</f>
        <v>247.25368421052636</v>
      </c>
      <c r="W18" s="35">
        <f>$I164</f>
        <v>252.22736842105257</v>
      </c>
      <c r="X18" s="35">
        <f>$I165</f>
        <v>257.20105263157893</v>
      </c>
      <c r="Y18" s="35">
        <f>$I166</f>
        <v>262.17473684210523</v>
      </c>
      <c r="Z18" s="35">
        <f>$I167</f>
        <v>267.43263157894734</v>
      </c>
      <c r="AA18" s="35">
        <f>$I168</f>
        <v>272.69052631578944</v>
      </c>
      <c r="AB18" s="36">
        <f>I169</f>
        <v>277.94842105263155</v>
      </c>
    </row>
    <row r="19" spans="1:28" x14ac:dyDescent="0.25">
      <c r="A19">
        <v>5.8736842105263154</v>
      </c>
      <c r="B19" s="3">
        <v>0.7</v>
      </c>
      <c r="C19" s="18">
        <f t="shared" si="0"/>
        <v>0.7</v>
      </c>
      <c r="D19" s="18">
        <f t="shared" si="2"/>
        <v>8.3909774436090228</v>
      </c>
      <c r="E19" s="18">
        <f t="shared" si="6"/>
        <v>1.053763440860215</v>
      </c>
      <c r="F19" s="19">
        <f t="shared" si="3"/>
        <v>5.8736842105263154</v>
      </c>
      <c r="H19" s="60">
        <v>0.18</v>
      </c>
      <c r="I19" s="100">
        <f t="shared" si="4"/>
        <v>0.91759398496240274</v>
      </c>
      <c r="J19" s="92">
        <f t="shared" si="1"/>
        <v>3</v>
      </c>
      <c r="K19" s="92">
        <f t="shared" si="5"/>
        <v>1.0836625038248939</v>
      </c>
      <c r="L19" s="40"/>
      <c r="M19" s="35">
        <f>$I170</f>
        <v>283.20631578947365</v>
      </c>
      <c r="N19" s="35">
        <f>$I171</f>
        <v>286.3786466165414</v>
      </c>
      <c r="O19" s="35">
        <f>$I172</f>
        <v>292.72330827067668</v>
      </c>
      <c r="P19" s="35">
        <f>$I173</f>
        <v>299.06796992481202</v>
      </c>
      <c r="Q19" s="35">
        <f>$I174</f>
        <v>305.41263157894736</v>
      </c>
      <c r="R19" s="35">
        <f>$I175</f>
        <v>311.26736842105265</v>
      </c>
      <c r="S19" s="35">
        <f>$I176</f>
        <v>317.12210526315795</v>
      </c>
      <c r="T19" s="35">
        <f>$I177</f>
        <v>322.97684210526313</v>
      </c>
      <c r="U19" s="35">
        <f>$I178</f>
        <v>328.83157894736843</v>
      </c>
      <c r="V19" s="35">
        <f>$I179</f>
        <v>334.99894736842106</v>
      </c>
      <c r="W19" s="35">
        <f>$I180</f>
        <v>341.16631578947363</v>
      </c>
      <c r="X19" s="35">
        <f>$I181</f>
        <v>347.33368421052626</v>
      </c>
      <c r="Y19" s="35">
        <f>$I182</f>
        <v>353.50105263157889</v>
      </c>
      <c r="Z19" s="35">
        <f>$I183</f>
        <v>359.99052631578945</v>
      </c>
      <c r="AA19" s="35">
        <f>$I184</f>
        <v>366.47999999999996</v>
      </c>
      <c r="AB19" s="36">
        <f>I185</f>
        <v>372.96947368421047</v>
      </c>
    </row>
    <row r="20" spans="1:28" x14ac:dyDescent="0.25">
      <c r="A20">
        <v>6.8968421052631577</v>
      </c>
      <c r="B20" s="3">
        <v>0.78</v>
      </c>
      <c r="C20" s="18">
        <f t="shared" si="0"/>
        <v>0.78</v>
      </c>
      <c r="D20" s="18">
        <f t="shared" si="2"/>
        <v>8.8421052631578938</v>
      </c>
      <c r="E20" s="18">
        <f t="shared" si="6"/>
        <v>1.0838870431893688</v>
      </c>
      <c r="F20" s="19">
        <f t="shared" si="3"/>
        <v>6.8968421052631577</v>
      </c>
      <c r="H20" s="60">
        <v>0.2</v>
      </c>
      <c r="I20" s="100">
        <f t="shared" si="4"/>
        <v>1.1341353383458619</v>
      </c>
      <c r="J20" s="92">
        <f t="shared" si="1"/>
        <v>3</v>
      </c>
      <c r="K20" s="92">
        <f t="shared" si="5"/>
        <v>1.1279131127115261</v>
      </c>
      <c r="L20" s="40"/>
      <c r="M20" s="35">
        <f>$I186</f>
        <v>379.45894736842104</v>
      </c>
      <c r="N20" s="35">
        <f>$I187</f>
        <v>386.28473684210525</v>
      </c>
      <c r="O20" s="35">
        <f>$I188</f>
        <v>393.11052631578946</v>
      </c>
      <c r="P20" s="35">
        <f>$I189</f>
        <v>399.93631578947367</v>
      </c>
      <c r="Q20" s="35">
        <f>$I190</f>
        <v>406.76210526315788</v>
      </c>
      <c r="R20" s="35">
        <f>$I191</f>
        <v>414.9581954887218</v>
      </c>
      <c r="S20" s="35">
        <f>$I192</f>
        <v>419.0562406015037</v>
      </c>
      <c r="T20" s="35">
        <f>$I193</f>
        <v>427.25233082706768</v>
      </c>
      <c r="U20" s="35">
        <f>$I194</f>
        <v>435.4484210526316</v>
      </c>
      <c r="V20" s="35">
        <f>$I195</f>
        <v>442.97526315789474</v>
      </c>
      <c r="W20" s="35">
        <f>$I196</f>
        <v>450.50210526315789</v>
      </c>
      <c r="X20" s="35">
        <f>$I197</f>
        <v>458.02894736842109</v>
      </c>
      <c r="Y20" s="35">
        <f>$I198</f>
        <v>465.55578947368423</v>
      </c>
      <c r="Z20" s="35">
        <f>$I199</f>
        <v>473.45210526315793</v>
      </c>
      <c r="AA20" s="35">
        <f>$I200</f>
        <v>481.34842105263164</v>
      </c>
      <c r="AB20" s="36">
        <f>I201</f>
        <v>489.24473684210528</v>
      </c>
    </row>
    <row r="21" spans="1:28" x14ac:dyDescent="0.25">
      <c r="A21">
        <v>8.2421052631578942</v>
      </c>
      <c r="B21" s="3">
        <v>0.86</v>
      </c>
      <c r="C21" s="18">
        <f t="shared" si="0"/>
        <v>0.86</v>
      </c>
      <c r="D21" s="18">
        <f t="shared" si="2"/>
        <v>9.5838433292533658</v>
      </c>
      <c r="E21" s="18">
        <f t="shared" si="6"/>
        <v>1.0978723404255319</v>
      </c>
      <c r="F21" s="19">
        <f t="shared" si="3"/>
        <v>8.2421052631578942</v>
      </c>
      <c r="H21" s="60">
        <v>0.21</v>
      </c>
      <c r="I21" s="100">
        <f t="shared" si="4"/>
        <v>1.2424060150375911</v>
      </c>
      <c r="J21" s="92">
        <f t="shared" si="1"/>
        <v>3</v>
      </c>
      <c r="K21" s="92">
        <f t="shared" si="5"/>
        <v>1.1524196233271859</v>
      </c>
      <c r="L21" s="40"/>
      <c r="M21" s="35">
        <f>$I202</f>
        <v>497.14105263157899</v>
      </c>
      <c r="N21" s="35">
        <f>$I203</f>
        <v>505.41631578947369</v>
      </c>
      <c r="O21" s="35">
        <f>$I204</f>
        <v>513.69157894736838</v>
      </c>
      <c r="P21" s="35">
        <f>$I205</f>
        <v>521.96684210526314</v>
      </c>
      <c r="Q21" s="35">
        <f>$I206</f>
        <v>530.24210526315778</v>
      </c>
      <c r="R21" s="35">
        <f>$I207</f>
        <v>538.90578947368408</v>
      </c>
      <c r="S21" s="35">
        <f>$I208</f>
        <v>547.56947368421038</v>
      </c>
      <c r="T21" s="35">
        <f>$I209</f>
        <v>556.23315789473679</v>
      </c>
      <c r="U21" s="35">
        <f>$I210</f>
        <v>564.89684210526309</v>
      </c>
      <c r="V21" s="35">
        <f>$I211</f>
        <v>575.25834586466169</v>
      </c>
      <c r="W21" s="35">
        <f>$I212</f>
        <v>585.61984962406018</v>
      </c>
      <c r="X21" s="35">
        <f>$I213</f>
        <v>590.80060150375937</v>
      </c>
      <c r="Y21" s="35">
        <f>$I214</f>
        <v>601.16210526315797</v>
      </c>
      <c r="Z21" s="35">
        <f>$I215</f>
        <v>610.64052631578954</v>
      </c>
      <c r="AA21" s="35">
        <f>$I216</f>
        <v>620.118947368421</v>
      </c>
      <c r="AB21" s="36">
        <f>I217</f>
        <v>629.59736842105281</v>
      </c>
    </row>
    <row r="22" spans="1:28" x14ac:dyDescent="0.25">
      <c r="A22">
        <v>9.8905263157894741</v>
      </c>
      <c r="B22" s="3">
        <v>0.94</v>
      </c>
      <c r="C22" s="18">
        <f t="shared" si="0"/>
        <v>0.94</v>
      </c>
      <c r="D22" s="18">
        <f t="shared" si="2"/>
        <v>10.521836506159016</v>
      </c>
      <c r="E22" s="18">
        <f t="shared" si="6"/>
        <v>1.106941627225603</v>
      </c>
      <c r="F22" s="19">
        <f t="shared" si="3"/>
        <v>9.8905263157894741</v>
      </c>
      <c r="H22" s="60">
        <v>0.23</v>
      </c>
      <c r="I22" s="100">
        <f t="shared" si="4"/>
        <v>1.4589473684210501</v>
      </c>
      <c r="J22" s="92">
        <f t="shared" si="1"/>
        <v>4</v>
      </c>
      <c r="K22" s="92">
        <f t="shared" si="5"/>
        <v>1.2063865267904641</v>
      </c>
      <c r="L22" s="40"/>
      <c r="M22" s="35">
        <f>$I218</f>
        <v>639.07578947368415</v>
      </c>
      <c r="N22" s="35">
        <f>$I219</f>
        <v>648.98526315789491</v>
      </c>
      <c r="O22" s="35">
        <f>$I220</f>
        <v>658.8947368421052</v>
      </c>
      <c r="P22" s="35">
        <f>$I221</f>
        <v>668.80421052631596</v>
      </c>
      <c r="Q22" s="35">
        <f>$I222</f>
        <v>678.71368421052625</v>
      </c>
      <c r="R22" s="35">
        <f>$I223</f>
        <v>689.05894736842129</v>
      </c>
      <c r="S22" s="35">
        <f>$I224</f>
        <v>699.40421052631575</v>
      </c>
      <c r="T22" s="35">
        <f>$I225</f>
        <v>709.74947368421078</v>
      </c>
      <c r="U22" s="35">
        <f>$I226</f>
        <v>720.09473684210525</v>
      </c>
      <c r="V22" s="35">
        <f>$I227</f>
        <v>730.89000000000021</v>
      </c>
      <c r="W22" s="35">
        <f>$I228</f>
        <v>741.68526315789472</v>
      </c>
      <c r="X22" s="35">
        <f>$I229</f>
        <v>752.48052631578969</v>
      </c>
      <c r="Y22" s="35">
        <f>$I230</f>
        <v>763.2757894736842</v>
      </c>
      <c r="Z22" s="35">
        <f>$I231</f>
        <v>774.53526315789497</v>
      </c>
      <c r="AA22" s="35">
        <f>$I232</f>
        <v>785.79473684210529</v>
      </c>
      <c r="AB22" s="36">
        <f>I233</f>
        <v>797.05421052631596</v>
      </c>
    </row>
    <row r="23" spans="1:28" x14ac:dyDescent="0.25">
      <c r="A23">
        <v>11.88</v>
      </c>
      <c r="B23" s="3">
        <v>1.02</v>
      </c>
      <c r="C23" s="18">
        <f t="shared" si="0"/>
        <v>1.02</v>
      </c>
      <c r="D23" s="18">
        <f t="shared" si="2"/>
        <v>11.647058823529413</v>
      </c>
      <c r="E23" s="18">
        <f t="shared" si="6"/>
        <v>1.1208463193011717</v>
      </c>
      <c r="F23" s="19">
        <f t="shared" si="3"/>
        <v>11.88</v>
      </c>
      <c r="H23" s="60">
        <v>0.25</v>
      </c>
      <c r="I23" s="100">
        <f t="shared" si="4"/>
        <v>1.648421052631575</v>
      </c>
      <c r="J23" s="92">
        <f t="shared" si="1"/>
        <v>4</v>
      </c>
      <c r="K23" s="92">
        <f t="shared" si="5"/>
        <v>1.2672156917615274</v>
      </c>
      <c r="L23" s="40"/>
      <c r="M23" s="35">
        <f>$I234</f>
        <v>808.31368421052628</v>
      </c>
      <c r="N23" s="35">
        <f>$I235</f>
        <v>815.02105263157875</v>
      </c>
      <c r="O23" s="35">
        <f>$I236</f>
        <v>828.43578947368428</v>
      </c>
      <c r="P23" s="35">
        <f>$I237</f>
        <v>841.85052631578924</v>
      </c>
      <c r="Q23" s="35">
        <f>$I238</f>
        <v>855.26526315789476</v>
      </c>
      <c r="R23" s="35">
        <f>$I239</f>
        <v>867.48631578947345</v>
      </c>
      <c r="S23" s="35">
        <f>$I240</f>
        <v>879.70736842105271</v>
      </c>
      <c r="T23" s="35">
        <f>$I241</f>
        <v>891.92842105263128</v>
      </c>
      <c r="U23" s="35">
        <f>$I242</f>
        <v>904.14947368421053</v>
      </c>
      <c r="V23" s="35">
        <f>$I243</f>
        <v>916.87736842105232</v>
      </c>
      <c r="W23" s="35">
        <f>$I244</f>
        <v>929.60526315789468</v>
      </c>
      <c r="X23" s="35">
        <f>$I245</f>
        <v>942.33315789473647</v>
      </c>
      <c r="Y23" s="35">
        <f>$I246</f>
        <v>955.06105263157883</v>
      </c>
      <c r="Z23" s="35">
        <f>$I247</f>
        <v>968.30526315789439</v>
      </c>
      <c r="AA23" s="35">
        <f>$I248</f>
        <v>981.5494736842104</v>
      </c>
      <c r="AB23" s="36">
        <f>I249</f>
        <v>994.79368421052595</v>
      </c>
    </row>
    <row r="24" spans="1:28" ht="15.75" thickBot="1" x14ac:dyDescent="0.3">
      <c r="A24">
        <v>14.229473684210525</v>
      </c>
      <c r="B24" s="3">
        <v>1.0900000000000001</v>
      </c>
      <c r="C24" s="18">
        <f t="shared" si="0"/>
        <v>1.0900000000000001</v>
      </c>
      <c r="D24" s="18">
        <f t="shared" si="2"/>
        <v>13.054563013037178</v>
      </c>
      <c r="E24" s="18">
        <f t="shared" si="6"/>
        <v>1.1090170371129093</v>
      </c>
      <c r="F24" s="19">
        <f t="shared" si="3"/>
        <v>14.229473684210525</v>
      </c>
      <c r="H24" s="60">
        <v>0.27</v>
      </c>
      <c r="I24" s="100">
        <f t="shared" si="4"/>
        <v>1.8378947368421001</v>
      </c>
      <c r="J24" s="92">
        <f t="shared" si="1"/>
        <v>4</v>
      </c>
      <c r="K24" s="92">
        <f t="shared" si="5"/>
        <v>1.3352177708971631</v>
      </c>
      <c r="L24" s="41"/>
      <c r="M24" s="37">
        <f>$I250</f>
        <v>1008.0378947368421</v>
      </c>
      <c r="N24" s="37">
        <f>$I251</f>
        <v>1021.8126315789472</v>
      </c>
      <c r="O24" s="37">
        <f>$I252</f>
        <v>1035.587368421053</v>
      </c>
      <c r="P24" s="37">
        <f>$I253</f>
        <v>1049.3621052631581</v>
      </c>
      <c r="Q24" s="37">
        <f>$I254</f>
        <v>1063.1368421052632</v>
      </c>
      <c r="R24" s="37">
        <f>$I255</f>
        <v>1079.4965413533839</v>
      </c>
      <c r="S24" s="37">
        <f>$I256</f>
        <v>1087.6763909774438</v>
      </c>
      <c r="T24" s="37">
        <f>$I257</f>
        <v>1104.0360902255645</v>
      </c>
      <c r="U24" s="37">
        <f>$I258</f>
        <v>1120.3957894736843</v>
      </c>
      <c r="V24" s="37">
        <f>$I259</f>
        <v>1135.2694736842109</v>
      </c>
      <c r="W24" s="37">
        <f>$I260</f>
        <v>1150.1431578947368</v>
      </c>
      <c r="X24" s="37">
        <f>$I261</f>
        <v>1165.0168421052635</v>
      </c>
      <c r="Y24" s="37">
        <f>$I262</f>
        <v>1179.8905263157894</v>
      </c>
      <c r="Z24" s="37">
        <f>$I263</f>
        <v>1195.1689567745339</v>
      </c>
      <c r="AA24" s="37">
        <f>$I264</f>
        <v>1210.4473872332778</v>
      </c>
      <c r="AB24" s="38">
        <f>I265</f>
        <v>1225.7258176920222</v>
      </c>
    </row>
    <row r="25" spans="1:28" ht="15.75" thickTop="1" x14ac:dyDescent="0.25">
      <c r="A25">
        <v>16.938947368421051</v>
      </c>
      <c r="B25" s="3">
        <v>1.17</v>
      </c>
      <c r="C25" s="18">
        <f t="shared" si="0"/>
        <v>1.17</v>
      </c>
      <c r="D25" s="18">
        <f t="shared" si="2"/>
        <v>14.477732793522266</v>
      </c>
      <c r="E25" s="18">
        <f t="shared" si="6"/>
        <v>1.1087516778523492</v>
      </c>
      <c r="F25" s="19">
        <f t="shared" si="3"/>
        <v>16.938947368421051</v>
      </c>
      <c r="H25" s="60">
        <v>0.28999999999999998</v>
      </c>
      <c r="I25" s="100">
        <f t="shared" si="4"/>
        <v>2.0273684210526248</v>
      </c>
      <c r="J25" s="92">
        <f t="shared" si="1"/>
        <v>4</v>
      </c>
      <c r="K25" s="92">
        <f t="shared" si="5"/>
        <v>1.4107058744753893</v>
      </c>
    </row>
    <row r="26" spans="1:28" x14ac:dyDescent="0.25">
      <c r="A26">
        <v>20.065263157894737</v>
      </c>
      <c r="B26" s="3">
        <v>1.25</v>
      </c>
      <c r="C26" s="18">
        <f t="shared" si="0"/>
        <v>1.25</v>
      </c>
      <c r="D26" s="18">
        <f t="shared" si="2"/>
        <v>16.05221052631579</v>
      </c>
      <c r="E26" s="18">
        <f t="shared" si="6"/>
        <v>1.1058098504050493</v>
      </c>
      <c r="F26" s="19">
        <f t="shared" si="3"/>
        <v>20.065263157894737</v>
      </c>
      <c r="H26" s="60">
        <v>0.31</v>
      </c>
      <c r="I26" s="100">
        <f t="shared" si="4"/>
        <v>2.21684210526315</v>
      </c>
      <c r="J26" s="92">
        <f t="shared" si="1"/>
        <v>5</v>
      </c>
      <c r="K26" s="92">
        <f t="shared" si="5"/>
        <v>1.4939955703954562</v>
      </c>
    </row>
    <row r="27" spans="1:28" x14ac:dyDescent="0.25">
      <c r="A27">
        <v>23.608421052631577</v>
      </c>
      <c r="B27" s="3">
        <v>1.33</v>
      </c>
      <c r="C27" s="18">
        <f t="shared" si="0"/>
        <v>1.33</v>
      </c>
      <c r="D27" s="18">
        <f t="shared" si="2"/>
        <v>17.750692520775623</v>
      </c>
      <c r="E27" s="18">
        <f t="shared" si="6"/>
        <v>1.1022392222487847</v>
      </c>
      <c r="F27" s="19">
        <f t="shared" si="3"/>
        <v>23.608421052631577</v>
      </c>
      <c r="H27" s="60">
        <v>0.33</v>
      </c>
      <c r="I27" s="100">
        <f t="shared" si="4"/>
        <v>2.4063157894736777</v>
      </c>
      <c r="J27" s="92">
        <f t="shared" si="1"/>
        <v>5</v>
      </c>
      <c r="K27" s="92">
        <f t="shared" si="5"/>
        <v>1.5854048841778448</v>
      </c>
    </row>
    <row r="28" spans="1:28" x14ac:dyDescent="0.25">
      <c r="A28">
        <v>27.587368421052631</v>
      </c>
      <c r="B28" s="3">
        <v>1.41</v>
      </c>
      <c r="C28" s="18">
        <f t="shared" si="0"/>
        <v>1.41</v>
      </c>
      <c r="D28" s="18">
        <f t="shared" si="2"/>
        <v>19.565509518477043</v>
      </c>
      <c r="E28" s="18">
        <f t="shared" si="6"/>
        <v>1.1064699658449659</v>
      </c>
      <c r="F28" s="19">
        <f t="shared" si="3"/>
        <v>27.587368421052631</v>
      </c>
      <c r="H28" s="60">
        <v>0.35</v>
      </c>
      <c r="I28" s="100">
        <f t="shared" si="4"/>
        <v>2.5957894736842047</v>
      </c>
      <c r="J28" s="92">
        <f t="shared" si="1"/>
        <v>5</v>
      </c>
      <c r="K28" s="92">
        <f t="shared" si="5"/>
        <v>1.6852542989642672</v>
      </c>
    </row>
    <row r="29" spans="1:28" x14ac:dyDescent="0.25">
      <c r="A29">
        <v>32.04</v>
      </c>
      <c r="B29" s="3">
        <v>1.48</v>
      </c>
      <c r="C29" s="18">
        <f t="shared" si="0"/>
        <v>1.48</v>
      </c>
      <c r="D29" s="18">
        <f t="shared" si="2"/>
        <v>21.648648648648649</v>
      </c>
      <c r="E29" s="18">
        <f t="shared" si="6"/>
        <v>1.0951492820209556</v>
      </c>
      <c r="F29" s="19">
        <f t="shared" si="3"/>
        <v>32.04</v>
      </c>
      <c r="H29" s="60">
        <v>0.37</v>
      </c>
      <c r="I29" s="100">
        <f t="shared" si="4"/>
        <v>2.7852631578947324</v>
      </c>
      <c r="J29" s="92">
        <f t="shared" si="1"/>
        <v>5</v>
      </c>
      <c r="K29" s="92">
        <f t="shared" si="5"/>
        <v>1.7938667555176677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5">
      <c r="A30">
        <v>36.985263157894735</v>
      </c>
      <c r="B30" s="3">
        <v>1.56</v>
      </c>
      <c r="C30" s="18">
        <f t="shared" si="0"/>
        <v>1.56</v>
      </c>
      <c r="D30" s="18">
        <f t="shared" si="2"/>
        <v>23.708502024291498</v>
      </c>
      <c r="E30" s="18">
        <f t="shared" si="6"/>
        <v>1.0915633746501399</v>
      </c>
      <c r="F30" s="19">
        <f t="shared" si="3"/>
        <v>36.985263157894735</v>
      </c>
      <c r="H30" s="60">
        <v>0.39</v>
      </c>
      <c r="I30" s="100">
        <f t="shared" si="4"/>
        <v>2.9747368421052598</v>
      </c>
      <c r="J30" s="92">
        <f t="shared" si="1"/>
        <v>6</v>
      </c>
      <c r="K30" s="92">
        <f t="shared" si="5"/>
        <v>1.9115676522222216</v>
      </c>
      <c r="M30" s="9"/>
    </row>
    <row r="31" spans="1:28" x14ac:dyDescent="0.25">
      <c r="A31">
        <v>42.442105263157892</v>
      </c>
      <c r="B31" s="3">
        <v>1.64</v>
      </c>
      <c r="C31" s="18">
        <f t="shared" si="0"/>
        <v>1.64</v>
      </c>
      <c r="D31" s="18">
        <f t="shared" si="2"/>
        <v>25.8793324775353</v>
      </c>
      <c r="E31" s="18">
        <f t="shared" si="6"/>
        <v>1.088424003322259</v>
      </c>
      <c r="F31" s="19">
        <f t="shared" si="3"/>
        <v>42.442105263157892</v>
      </c>
      <c r="H31" s="60">
        <v>0.41</v>
      </c>
      <c r="I31" s="100">
        <f t="shared" si="4"/>
        <v>3.1642105263157871</v>
      </c>
      <c r="J31" s="92">
        <f t="shared" si="1"/>
        <v>6</v>
      </c>
      <c r="K31" s="92">
        <f t="shared" si="5"/>
        <v>2.0386848450833348</v>
      </c>
      <c r="M31" s="9"/>
    </row>
    <row r="32" spans="1:28" x14ac:dyDescent="0.25">
      <c r="A32">
        <v>48.448421052631574</v>
      </c>
      <c r="B32" s="3">
        <v>1.72</v>
      </c>
      <c r="C32" s="18">
        <f t="shared" si="0"/>
        <v>1.72</v>
      </c>
      <c r="D32" s="18">
        <f t="shared" si="2"/>
        <v>28.167686658506728</v>
      </c>
      <c r="E32" s="18">
        <f t="shared" si="6"/>
        <v>1.0852300873419374</v>
      </c>
      <c r="F32" s="19">
        <f t="shared" si="3"/>
        <v>48.448421052631574</v>
      </c>
      <c r="H32" s="60">
        <v>0.43</v>
      </c>
      <c r="I32" s="100">
        <f t="shared" si="4"/>
        <v>3.3536842105263149</v>
      </c>
      <c r="J32" s="92">
        <f t="shared" si="1"/>
        <v>6</v>
      </c>
      <c r="K32" s="92">
        <f t="shared" si="5"/>
        <v>2.1755486477276467</v>
      </c>
      <c r="M32" s="9"/>
    </row>
    <row r="33" spans="1:13" x14ac:dyDescent="0.25">
      <c r="A33">
        <v>55.02315789473684</v>
      </c>
      <c r="B33" s="3">
        <v>1.8</v>
      </c>
      <c r="C33" s="18">
        <f t="shared" si="0"/>
        <v>1.8</v>
      </c>
      <c r="D33" s="18">
        <f t="shared" si="2"/>
        <v>30.568421052631578</v>
      </c>
      <c r="E33" s="18">
        <f t="shared" si="6"/>
        <v>1.0820731492878495</v>
      </c>
      <c r="F33" s="19">
        <f t="shared" si="3"/>
        <v>55.02315789473684</v>
      </c>
      <c r="H33" s="60">
        <v>0.45</v>
      </c>
      <c r="I33" s="100">
        <f t="shared" si="4"/>
        <v>3.5431578947368427</v>
      </c>
      <c r="J33" s="92">
        <f t="shared" si="1"/>
        <v>6</v>
      </c>
      <c r="K33" s="92">
        <f t="shared" si="5"/>
        <v>2.3224918314030258</v>
      </c>
      <c r="M33" s="9"/>
    </row>
    <row r="34" spans="1:13" x14ac:dyDescent="0.25">
      <c r="A34">
        <v>62.185263157894738</v>
      </c>
      <c r="B34" s="3">
        <v>1.88</v>
      </c>
      <c r="C34" s="18">
        <f t="shared" si="0"/>
        <v>1.88</v>
      </c>
      <c r="D34" s="18">
        <f t="shared" si="2"/>
        <v>33.077267637178053</v>
      </c>
      <c r="E34" s="18">
        <f t="shared" si="6"/>
        <v>1.0851294551477366</v>
      </c>
      <c r="F34" s="19">
        <f t="shared" si="3"/>
        <v>62.185263157894738</v>
      </c>
      <c r="H34" s="60">
        <v>0.47</v>
      </c>
      <c r="I34" s="100">
        <f t="shared" si="4"/>
        <v>3.7326315789473701</v>
      </c>
      <c r="J34" s="92">
        <f t="shared" si="1"/>
        <v>7</v>
      </c>
      <c r="K34" s="92">
        <f t="shared" si="5"/>
        <v>2.4798496249785722</v>
      </c>
      <c r="M34" s="9"/>
    </row>
    <row r="35" spans="1:13" x14ac:dyDescent="0.25">
      <c r="A35">
        <v>69.991578947368424</v>
      </c>
      <c r="B35" s="3">
        <v>1.95</v>
      </c>
      <c r="C35" s="18">
        <f t="shared" si="0"/>
        <v>1.95</v>
      </c>
      <c r="D35" s="18">
        <f t="shared" si="2"/>
        <v>35.893117408906882</v>
      </c>
      <c r="E35" s="18">
        <f t="shared" si="6"/>
        <v>1.0763093393360554</v>
      </c>
      <c r="F35" s="19">
        <f t="shared" si="3"/>
        <v>69.991578947368424</v>
      </c>
      <c r="H35" s="60">
        <v>0.49</v>
      </c>
      <c r="I35" s="100">
        <f t="shared" si="4"/>
        <v>3.9552631578947381</v>
      </c>
      <c r="J35" s="92">
        <f t="shared" si="1"/>
        <v>7</v>
      </c>
      <c r="K35" s="92">
        <f t="shared" si="5"/>
        <v>2.6479597149446188</v>
      </c>
      <c r="M35" s="9"/>
    </row>
    <row r="36" spans="1:13" x14ac:dyDescent="0.25">
      <c r="A36">
        <v>78.423157894736832</v>
      </c>
      <c r="B36" s="3">
        <v>2.0299999999999998</v>
      </c>
      <c r="C36" s="18">
        <f t="shared" si="0"/>
        <v>2.0299999999999998</v>
      </c>
      <c r="D36" s="18">
        <f t="shared" si="2"/>
        <v>38.632097485092039</v>
      </c>
      <c r="E36" s="18">
        <f t="shared" si="6"/>
        <v>1.0741232685505693</v>
      </c>
      <c r="F36" s="19">
        <f t="shared" si="3"/>
        <v>78.423157894736832</v>
      </c>
      <c r="H36" s="60">
        <v>0.51</v>
      </c>
      <c r="I36" s="100">
        <f t="shared" si="4"/>
        <v>4.1778947368421058</v>
      </c>
      <c r="J36" s="92">
        <f t="shared" si="1"/>
        <v>7</v>
      </c>
      <c r="K36" s="92">
        <f t="shared" si="5"/>
        <v>2.8271622454127288</v>
      </c>
      <c r="M36" s="9"/>
    </row>
    <row r="37" spans="1:13" x14ac:dyDescent="0.25">
      <c r="A37">
        <v>87.555789473684214</v>
      </c>
      <c r="B37" s="3">
        <v>2.11</v>
      </c>
      <c r="C37" s="18">
        <f t="shared" si="0"/>
        <v>2.11</v>
      </c>
      <c r="D37" s="18">
        <f t="shared" si="2"/>
        <v>41.495634821651286</v>
      </c>
      <c r="E37" s="18">
        <f t="shared" si="6"/>
        <v>1.0718893991001965</v>
      </c>
      <c r="F37" s="19">
        <f t="shared" si="3"/>
        <v>87.555789473684214</v>
      </c>
      <c r="H37" s="60">
        <v>0.53</v>
      </c>
      <c r="I37" s="100">
        <f t="shared" si="4"/>
        <v>4.4005263157894738</v>
      </c>
      <c r="J37" s="92">
        <f t="shared" si="1"/>
        <v>7</v>
      </c>
      <c r="K37" s="92">
        <f t="shared" si="5"/>
        <v>3.0177998181156984</v>
      </c>
      <c r="M37" s="9"/>
    </row>
    <row r="38" spans="1:13" x14ac:dyDescent="0.25">
      <c r="A38">
        <v>97.408421052631567</v>
      </c>
      <c r="B38" s="3">
        <v>2.19</v>
      </c>
      <c r="C38" s="18">
        <f t="shared" si="0"/>
        <v>2.19</v>
      </c>
      <c r="D38" s="18">
        <f t="shared" si="2"/>
        <v>44.478731074260992</v>
      </c>
      <c r="E38" s="18">
        <f t="shared" si="6"/>
        <v>1.0696593936454537</v>
      </c>
      <c r="F38" s="19">
        <f t="shared" si="3"/>
        <v>97.408421052631567</v>
      </c>
      <c r="H38" s="60">
        <v>0.55000000000000004</v>
      </c>
      <c r="I38" s="100">
        <f t="shared" si="4"/>
        <v>4.6231578947368419</v>
      </c>
      <c r="J38" s="92">
        <f t="shared" si="1"/>
        <v>8</v>
      </c>
      <c r="K38" s="92">
        <f t="shared" si="5"/>
        <v>3.2202174924075511</v>
      </c>
      <c r="M38" s="9"/>
    </row>
    <row r="39" spans="1:13" x14ac:dyDescent="0.25">
      <c r="A39">
        <v>107.99999999999999</v>
      </c>
      <c r="B39" s="3">
        <v>2.27</v>
      </c>
      <c r="C39" s="18">
        <f t="shared" si="0"/>
        <v>2.27</v>
      </c>
      <c r="D39" s="18">
        <f t="shared" si="2"/>
        <v>47.577092511013213</v>
      </c>
      <c r="E39" s="18">
        <f t="shared" si="6"/>
        <v>1.0721997300944668</v>
      </c>
      <c r="F39" s="19">
        <f t="shared" si="3"/>
        <v>107.99999999999999</v>
      </c>
      <c r="H39" s="60">
        <v>0.56999999999999995</v>
      </c>
      <c r="I39" s="100">
        <f t="shared" si="4"/>
        <v>4.7463157894736829</v>
      </c>
      <c r="J39" s="92">
        <f t="shared" si="1"/>
        <v>8</v>
      </c>
      <c r="K39" s="92">
        <f t="shared" si="5"/>
        <v>3.4347627852635463</v>
      </c>
      <c r="M39" s="9"/>
    </row>
    <row r="40" spans="1:13" x14ac:dyDescent="0.25">
      <c r="A40">
        <v>119.36842105263156</v>
      </c>
      <c r="B40" s="3">
        <v>2.34</v>
      </c>
      <c r="C40" s="18">
        <f t="shared" si="0"/>
        <v>2.34</v>
      </c>
      <c r="D40" s="18">
        <f t="shared" si="2"/>
        <v>51.012145748987848</v>
      </c>
      <c r="E40" s="18">
        <f t="shared" si="6"/>
        <v>1.0654781582054309</v>
      </c>
      <c r="F40" s="19">
        <f t="shared" si="3"/>
        <v>119.36842105263156</v>
      </c>
      <c r="H40" s="60">
        <v>0.59</v>
      </c>
      <c r="I40" s="100">
        <f t="shared" si="4"/>
        <v>4.8694736842105257</v>
      </c>
      <c r="J40" s="92">
        <f t="shared" si="1"/>
        <v>8</v>
      </c>
      <c r="K40" s="92">
        <f t="shared" si="5"/>
        <v>3.6617856712801724</v>
      </c>
      <c r="M40" s="9"/>
    </row>
    <row r="41" spans="1:13" x14ac:dyDescent="0.25">
      <c r="A41">
        <v>131.53263157894733</v>
      </c>
      <c r="B41" s="3">
        <v>2.42</v>
      </c>
      <c r="C41" s="18">
        <f t="shared" si="0"/>
        <v>2.42</v>
      </c>
      <c r="D41" s="18">
        <f t="shared" si="2"/>
        <v>54.35232709873857</v>
      </c>
      <c r="E41" s="18">
        <f t="shared" si="6"/>
        <v>1.0637960242005189</v>
      </c>
      <c r="F41" s="19">
        <f t="shared" si="3"/>
        <v>131.53263157894733</v>
      </c>
      <c r="H41" s="60">
        <v>0.61</v>
      </c>
      <c r="I41" s="100">
        <f t="shared" si="4"/>
        <v>4.9926315789473676</v>
      </c>
      <c r="J41" s="92">
        <f t="shared" si="1"/>
        <v>8</v>
      </c>
      <c r="K41" s="92">
        <f t="shared" si="5"/>
        <v>3.9016385826751501</v>
      </c>
      <c r="M41" s="9"/>
    </row>
    <row r="42" spans="1:13" x14ac:dyDescent="0.25">
      <c r="A42">
        <v>144.54947368421054</v>
      </c>
      <c r="B42" s="3">
        <v>2.5</v>
      </c>
      <c r="C42" s="18">
        <f t="shared" si="0"/>
        <v>2.5</v>
      </c>
      <c r="D42" s="18">
        <f t="shared" si="2"/>
        <v>57.819789473684217</v>
      </c>
      <c r="E42" s="18">
        <f t="shared" si="6"/>
        <v>1.0622207590172543</v>
      </c>
      <c r="F42" s="19">
        <f t="shared" si="3"/>
        <v>144.54947368421054</v>
      </c>
      <c r="H42" s="60">
        <v>0.63</v>
      </c>
      <c r="I42" s="100">
        <f t="shared" si="4"/>
        <v>5.1157894736842096</v>
      </c>
      <c r="J42" s="92">
        <f t="shared" si="1"/>
        <v>9</v>
      </c>
      <c r="K42" s="92">
        <f t="shared" si="5"/>
        <v>4.1546764092874318</v>
      </c>
      <c r="M42" s="9"/>
    </row>
    <row r="43" spans="1:13" x14ac:dyDescent="0.25">
      <c r="A43">
        <v>158.45684210526315</v>
      </c>
      <c r="B43" s="3">
        <v>2.58</v>
      </c>
      <c r="C43" s="18">
        <f t="shared" si="0"/>
        <v>2.58</v>
      </c>
      <c r="D43" s="18">
        <f t="shared" si="2"/>
        <v>61.417380660954706</v>
      </c>
      <c r="E43" s="18">
        <f t="shared" si="6"/>
        <v>1.0605037045561412</v>
      </c>
      <c r="F43" s="19">
        <f t="shared" si="3"/>
        <v>158.45684210526315</v>
      </c>
      <c r="H43" s="60">
        <v>0.64</v>
      </c>
      <c r="I43" s="100">
        <f t="shared" si="4"/>
        <v>5.224060150375939</v>
      </c>
      <c r="J43" s="92">
        <f t="shared" si="1"/>
        <v>9</v>
      </c>
      <c r="K43" s="92">
        <f t="shared" si="5"/>
        <v>4.2862512408805387</v>
      </c>
      <c r="M43" s="9"/>
    </row>
    <row r="44" spans="1:13" x14ac:dyDescent="0.25">
      <c r="A44">
        <v>173.25473684210527</v>
      </c>
      <c r="B44" s="3">
        <v>2.66</v>
      </c>
      <c r="C44" s="18">
        <f t="shared" si="0"/>
        <v>2.66</v>
      </c>
      <c r="D44" s="18">
        <f t="shared" si="2"/>
        <v>65.133359715077162</v>
      </c>
      <c r="E44" s="18">
        <f t="shared" si="6"/>
        <v>1.0629080018843799</v>
      </c>
      <c r="F44" s="19">
        <f t="shared" si="3"/>
        <v>173.25473684210527</v>
      </c>
      <c r="H44" s="60">
        <v>0.66</v>
      </c>
      <c r="I44" s="100">
        <f t="shared" si="4"/>
        <v>5.4406015037593987</v>
      </c>
      <c r="J44" s="92">
        <f t="shared" si="1"/>
        <v>9</v>
      </c>
      <c r="K44" s="92">
        <f t="shared" si="5"/>
        <v>4.5597372348132517</v>
      </c>
      <c r="M44" s="9"/>
    </row>
    <row r="45" spans="1:13" x14ac:dyDescent="0.25">
      <c r="A45">
        <v>189</v>
      </c>
      <c r="B45" s="3">
        <v>2.73</v>
      </c>
      <c r="C45" s="18">
        <f t="shared" si="0"/>
        <v>2.73</v>
      </c>
      <c r="D45" s="18">
        <f t="shared" si="2"/>
        <v>69.230769230769226</v>
      </c>
      <c r="E45" s="18">
        <f t="shared" si="6"/>
        <v>1.0575313729162765</v>
      </c>
      <c r="F45" s="19">
        <f t="shared" si="3"/>
        <v>189</v>
      </c>
      <c r="H45" s="60">
        <v>0.68</v>
      </c>
      <c r="I45" s="100">
        <f t="shared" si="4"/>
        <v>5.6571428571428575</v>
      </c>
      <c r="J45" s="92">
        <f t="shared" si="1"/>
        <v>9</v>
      </c>
      <c r="K45" s="92">
        <f t="shared" si="5"/>
        <v>4.8473061206535366</v>
      </c>
      <c r="M45" s="9"/>
    </row>
    <row r="46" spans="1:13" x14ac:dyDescent="0.25">
      <c r="A46">
        <v>205.73052631578949</v>
      </c>
      <c r="B46" s="3">
        <v>2.81</v>
      </c>
      <c r="C46" s="18">
        <f t="shared" si="0"/>
        <v>2.81</v>
      </c>
      <c r="D46" s="18">
        <f t="shared" si="2"/>
        <v>73.213710432665295</v>
      </c>
      <c r="E46" s="18">
        <f t="shared" si="6"/>
        <v>1.0562253462597699</v>
      </c>
      <c r="F46" s="19">
        <f t="shared" si="3"/>
        <v>205.73052631578949</v>
      </c>
      <c r="H46" s="60">
        <v>0.7</v>
      </c>
      <c r="I46" s="100">
        <f t="shared" si="4"/>
        <v>5.8736842105263154</v>
      </c>
      <c r="J46" s="92">
        <f t="shared" si="1"/>
        <v>10</v>
      </c>
      <c r="K46" s="92">
        <f t="shared" si="5"/>
        <v>5.1493213899146495</v>
      </c>
      <c r="M46" s="9"/>
    </row>
    <row r="47" spans="1:13" x14ac:dyDescent="0.25">
      <c r="A47">
        <v>223.48421052631579</v>
      </c>
      <c r="B47" s="3">
        <v>2.89</v>
      </c>
      <c r="C47" s="18">
        <f t="shared" si="0"/>
        <v>2.89</v>
      </c>
      <c r="D47" s="18">
        <f t="shared" si="2"/>
        <v>77.330176652704424</v>
      </c>
      <c r="E47" s="18">
        <f t="shared" si="6"/>
        <v>1.0549019943678697</v>
      </c>
      <c r="F47" s="19">
        <f t="shared" si="3"/>
        <v>223.48421052631579</v>
      </c>
      <c r="H47" s="60">
        <v>0.72</v>
      </c>
      <c r="I47" s="100">
        <f t="shared" si="4"/>
        <v>6.1294736842105255</v>
      </c>
      <c r="J47" s="92">
        <f t="shared" si="1"/>
        <v>10</v>
      </c>
      <c r="K47" s="92">
        <f t="shared" si="5"/>
        <v>5.466148991731087</v>
      </c>
      <c r="M47" s="9"/>
    </row>
    <row r="48" spans="1:13" x14ac:dyDescent="0.25">
      <c r="A48">
        <v>242.28000000000003</v>
      </c>
      <c r="B48" s="3">
        <v>2.97</v>
      </c>
      <c r="C48" s="18">
        <f t="shared" si="0"/>
        <v>2.97</v>
      </c>
      <c r="D48" s="18">
        <f t="shared" si="2"/>
        <v>81.575757575757578</v>
      </c>
      <c r="E48" s="18">
        <f t="shared" si="6"/>
        <v>1.0537313126677068</v>
      </c>
      <c r="F48" s="19">
        <f t="shared" si="3"/>
        <v>242.28000000000003</v>
      </c>
      <c r="H48" s="60">
        <v>0.74</v>
      </c>
      <c r="I48" s="100">
        <f t="shared" si="4"/>
        <v>6.3852631578947365</v>
      </c>
      <c r="J48" s="92">
        <f t="shared" si="1"/>
        <v>10</v>
      </c>
      <c r="K48" s="92">
        <f t="shared" si="5"/>
        <v>5.7981573328585734</v>
      </c>
      <c r="M48" s="9"/>
    </row>
    <row r="49" spans="1:13" x14ac:dyDescent="0.25">
      <c r="A49">
        <v>262.17473684210523</v>
      </c>
      <c r="B49" s="3">
        <v>3.05</v>
      </c>
      <c r="C49" s="18">
        <f t="shared" si="0"/>
        <v>3.05</v>
      </c>
      <c r="D49" s="18">
        <f t="shared" si="2"/>
        <v>85.95893011216566</v>
      </c>
      <c r="E49" s="18">
        <f t="shared" si="6"/>
        <v>1.0526102515804154</v>
      </c>
      <c r="F49" s="19">
        <f t="shared" si="3"/>
        <v>262.17473684210523</v>
      </c>
      <c r="H49" s="60">
        <v>0.76</v>
      </c>
      <c r="I49" s="100">
        <f t="shared" si="4"/>
        <v>6.6410526315789475</v>
      </c>
      <c r="J49" s="92">
        <f t="shared" si="1"/>
        <v>10</v>
      </c>
      <c r="K49" s="92">
        <f t="shared" si="5"/>
        <v>6.1457172776740645</v>
      </c>
      <c r="M49" s="9"/>
    </row>
    <row r="50" spans="1:13" x14ac:dyDescent="0.25">
      <c r="A50">
        <v>283.20631578947365</v>
      </c>
      <c r="B50" s="3">
        <v>3.13</v>
      </c>
      <c r="C50" s="18">
        <f t="shared" si="0"/>
        <v>3.13</v>
      </c>
      <c r="D50" s="18">
        <f t="shared" si="2"/>
        <v>90.48125105095005</v>
      </c>
      <c r="E50" s="18">
        <f t="shared" si="6"/>
        <v>1.0548201562186392</v>
      </c>
      <c r="F50" s="19">
        <f t="shared" si="3"/>
        <v>283.20631578947365</v>
      </c>
      <c r="H50" s="60">
        <v>0.78</v>
      </c>
      <c r="I50" s="100">
        <f t="shared" si="4"/>
        <v>6.8968421052631577</v>
      </c>
      <c r="J50" s="92">
        <f t="shared" si="1"/>
        <v>11</v>
      </c>
      <c r="K50" s="92">
        <f t="shared" si="5"/>
        <v>6.5092021481757447</v>
      </c>
      <c r="M50" s="9"/>
    </row>
    <row r="51" spans="1:13" x14ac:dyDescent="0.25">
      <c r="A51">
        <v>305.41263157894736</v>
      </c>
      <c r="B51" s="3">
        <v>3.2</v>
      </c>
      <c r="C51" s="18">
        <f t="shared" si="0"/>
        <v>3.2</v>
      </c>
      <c r="D51" s="18">
        <f t="shared" si="2"/>
        <v>95.441447368421038</v>
      </c>
      <c r="E51" s="18">
        <f t="shared" si="6"/>
        <v>1.0504192144098998</v>
      </c>
      <c r="F51" s="19">
        <f t="shared" si="3"/>
        <v>305.41263157894736</v>
      </c>
      <c r="H51" s="60">
        <v>0.8</v>
      </c>
      <c r="I51" s="100">
        <f t="shared" si="4"/>
        <v>7.2331578947368422</v>
      </c>
      <c r="J51" s="92">
        <f t="shared" si="1"/>
        <v>11</v>
      </c>
      <c r="K51" s="92">
        <f t="shared" si="5"/>
        <v>6.8889877239830364</v>
      </c>
      <c r="M51" s="9"/>
    </row>
    <row r="52" spans="1:13" x14ac:dyDescent="0.25">
      <c r="A52">
        <v>328.83157894736843</v>
      </c>
      <c r="B52" s="3">
        <v>3.28</v>
      </c>
      <c r="C52" s="18">
        <f t="shared" si="0"/>
        <v>3.28</v>
      </c>
      <c r="D52" s="18">
        <f t="shared" si="2"/>
        <v>100.25353016688062</v>
      </c>
      <c r="E52" s="18">
        <f t="shared" si="6"/>
        <v>1.0494258550438325</v>
      </c>
      <c r="F52" s="19">
        <f t="shared" si="3"/>
        <v>328.83157894736843</v>
      </c>
      <c r="H52" s="60">
        <v>0.82</v>
      </c>
      <c r="I52" s="100">
        <f t="shared" si="4"/>
        <v>7.569473684210525</v>
      </c>
      <c r="J52" s="92">
        <f t="shared" si="1"/>
        <v>11</v>
      </c>
      <c r="K52" s="92">
        <f t="shared" si="5"/>
        <v>7.2854522423365813</v>
      </c>
      <c r="M52" s="9"/>
    </row>
    <row r="53" spans="1:13" x14ac:dyDescent="0.25">
      <c r="A53">
        <v>353.50105263157889</v>
      </c>
      <c r="B53" s="3">
        <v>3.36</v>
      </c>
      <c r="C53" s="18">
        <f t="shared" si="0"/>
        <v>3.36</v>
      </c>
      <c r="D53" s="18">
        <f t="shared" si="2"/>
        <v>105.20864661654134</v>
      </c>
      <c r="E53" s="18">
        <f t="shared" si="6"/>
        <v>1.0484673749238083</v>
      </c>
      <c r="F53" s="19">
        <f t="shared" si="3"/>
        <v>353.50105263157889</v>
      </c>
      <c r="H53" s="60">
        <v>0.84</v>
      </c>
      <c r="I53" s="100">
        <f t="shared" si="4"/>
        <v>7.9057894736842096</v>
      </c>
      <c r="J53" s="92">
        <f t="shared" si="1"/>
        <v>11</v>
      </c>
      <c r="K53" s="92">
        <f t="shared" si="5"/>
        <v>7.6989763980982708</v>
      </c>
      <c r="M53" s="9"/>
    </row>
    <row r="54" spans="1:13" x14ac:dyDescent="0.25">
      <c r="A54">
        <v>379.45894736842104</v>
      </c>
      <c r="B54" s="3">
        <v>3.44</v>
      </c>
      <c r="C54" s="18">
        <f t="shared" si="0"/>
        <v>3.44</v>
      </c>
      <c r="D54" s="18">
        <f t="shared" si="2"/>
        <v>110.3078335373317</v>
      </c>
      <c r="E54" s="18">
        <f t="shared" si="6"/>
        <v>1.0475902985515009</v>
      </c>
      <c r="F54" s="19">
        <f t="shared" si="3"/>
        <v>379.45894736842104</v>
      </c>
      <c r="H54" s="60">
        <v>0.86</v>
      </c>
      <c r="I54" s="100">
        <f t="shared" si="4"/>
        <v>8.2421052631578942</v>
      </c>
      <c r="J54" s="92">
        <f t="shared" si="1"/>
        <v>12</v>
      </c>
      <c r="K54" s="92">
        <f t="shared" si="5"/>
        <v>8.1299433437512114</v>
      </c>
      <c r="M54" s="9"/>
    </row>
    <row r="55" spans="1:13" x14ac:dyDescent="0.25">
      <c r="A55">
        <v>406.76210526315788</v>
      </c>
      <c r="B55" s="3">
        <v>3.52</v>
      </c>
      <c r="C55" s="18">
        <f t="shared" si="0"/>
        <v>3.52</v>
      </c>
      <c r="D55" s="18">
        <f t="shared" si="2"/>
        <v>115.55741626794259</v>
      </c>
      <c r="E55" s="18">
        <f t="shared" si="6"/>
        <v>1.0496498513301913</v>
      </c>
      <c r="F55" s="19">
        <f t="shared" si="3"/>
        <v>406.76210526315788</v>
      </c>
      <c r="H55" s="60">
        <v>0.88</v>
      </c>
      <c r="I55" s="100">
        <f t="shared" si="4"/>
        <v>8.65421052631579</v>
      </c>
      <c r="J55" s="92">
        <f t="shared" si="1"/>
        <v>12</v>
      </c>
      <c r="K55" s="92">
        <f t="shared" si="5"/>
        <v>8.5787386893997493</v>
      </c>
      <c r="M55" s="9"/>
    </row>
    <row r="56" spans="1:13" x14ac:dyDescent="0.25">
      <c r="A56">
        <v>435.4484210526316</v>
      </c>
      <c r="B56" s="3">
        <v>3.59</v>
      </c>
      <c r="C56" s="18">
        <f t="shared" si="0"/>
        <v>3.59</v>
      </c>
      <c r="D56" s="18">
        <f t="shared" si="2"/>
        <v>121.29482480574697</v>
      </c>
      <c r="E56" s="18">
        <f t="shared" si="6"/>
        <v>1.0458355395775916</v>
      </c>
      <c r="F56" s="19">
        <f t="shared" si="3"/>
        <v>435.4484210526316</v>
      </c>
      <c r="H56" s="60">
        <v>0.9</v>
      </c>
      <c r="I56" s="100">
        <f t="shared" si="4"/>
        <v>9.0663157894736859</v>
      </c>
      <c r="J56" s="92">
        <f t="shared" si="1"/>
        <v>12</v>
      </c>
      <c r="K56" s="92">
        <f t="shared" si="5"/>
        <v>9.0457505027694598</v>
      </c>
      <c r="M56" s="9"/>
    </row>
    <row r="57" spans="1:13" x14ac:dyDescent="0.25">
      <c r="A57">
        <v>465.55578947368423</v>
      </c>
      <c r="B57" s="3">
        <v>3.67</v>
      </c>
      <c r="C57" s="18">
        <f t="shared" si="0"/>
        <v>3.67</v>
      </c>
      <c r="D57" s="18">
        <f t="shared" si="2"/>
        <v>126.85443854868781</v>
      </c>
      <c r="E57" s="18">
        <f t="shared" si="6"/>
        <v>1.0450635301778519</v>
      </c>
      <c r="F57" s="19">
        <f t="shared" si="3"/>
        <v>465.55578947368423</v>
      </c>
      <c r="H57" s="60">
        <v>0.92</v>
      </c>
      <c r="I57" s="100">
        <f t="shared" si="4"/>
        <v>9.4784210526315817</v>
      </c>
      <c r="J57" s="92">
        <f t="shared" si="1"/>
        <v>12</v>
      </c>
      <c r="K57" s="92">
        <f t="shared" si="5"/>
        <v>9.531369309207145</v>
      </c>
      <c r="M57" s="9"/>
    </row>
    <row r="58" spans="1:13" x14ac:dyDescent="0.25">
      <c r="A58">
        <v>497.14105263157899</v>
      </c>
      <c r="B58" s="3">
        <v>3.75</v>
      </c>
      <c r="C58" s="18">
        <f t="shared" si="0"/>
        <v>3.75</v>
      </c>
      <c r="D58" s="18">
        <f t="shared" si="2"/>
        <v>132.57094736842106</v>
      </c>
      <c r="E58" s="18">
        <f t="shared" si="6"/>
        <v>1.0443043265134555</v>
      </c>
      <c r="F58" s="19">
        <f t="shared" si="3"/>
        <v>497.14105263157899</v>
      </c>
      <c r="H58" s="60">
        <v>0.94</v>
      </c>
      <c r="I58" s="100">
        <f t="shared" si="4"/>
        <v>9.8905263157894741</v>
      </c>
      <c r="J58" s="92">
        <f t="shared" si="1"/>
        <v>13</v>
      </c>
      <c r="K58" s="92">
        <f t="shared" si="5"/>
        <v>10.035988091680844</v>
      </c>
      <c r="M58" s="9"/>
    </row>
    <row r="59" spans="1:13" x14ac:dyDescent="0.25">
      <c r="A59">
        <v>530.24210526315778</v>
      </c>
      <c r="B59" s="3">
        <v>3.83</v>
      </c>
      <c r="C59" s="18">
        <f t="shared" si="0"/>
        <v>3.83</v>
      </c>
      <c r="D59" s="18">
        <f t="shared" si="2"/>
        <v>138.44441390682971</v>
      </c>
      <c r="E59" s="18">
        <f t="shared" si="6"/>
        <v>1.0435588667111126</v>
      </c>
      <c r="F59" s="19">
        <f t="shared" si="3"/>
        <v>530.24210526315778</v>
      </c>
      <c r="H59" s="60">
        <v>0.96</v>
      </c>
      <c r="I59" s="100">
        <f t="shared" si="4"/>
        <v>10.387894736842107</v>
      </c>
      <c r="J59" s="92">
        <f t="shared" si="1"/>
        <v>13</v>
      </c>
      <c r="K59" s="92">
        <f t="shared" si="5"/>
        <v>10.560002290779833</v>
      </c>
      <c r="M59" s="9"/>
    </row>
    <row r="60" spans="1:13" x14ac:dyDescent="0.25">
      <c r="A60">
        <v>564.89684210526309</v>
      </c>
      <c r="B60" s="3">
        <v>3.91</v>
      </c>
      <c r="C60" s="18">
        <f t="shared" si="0"/>
        <v>3.91</v>
      </c>
      <c r="D60" s="18">
        <f t="shared" si="2"/>
        <v>144.47489567909543</v>
      </c>
      <c r="E60" s="18">
        <f t="shared" si="6"/>
        <v>1.045480977032476</v>
      </c>
      <c r="F60" s="19">
        <f t="shared" si="3"/>
        <v>564.89684210526309</v>
      </c>
      <c r="H60" s="60">
        <v>0.98</v>
      </c>
      <c r="I60" s="100">
        <f t="shared" si="4"/>
        <v>10.885263157894737</v>
      </c>
      <c r="J60" s="92">
        <f t="shared" si="1"/>
        <v>13</v>
      </c>
      <c r="K60" s="92">
        <f t="shared" si="5"/>
        <v>11.103809804714604</v>
      </c>
      <c r="M60" s="9"/>
    </row>
    <row r="61" spans="1:13" x14ac:dyDescent="0.25">
      <c r="A61">
        <v>601.16210526315797</v>
      </c>
      <c r="B61" s="3">
        <v>3.98</v>
      </c>
      <c r="C61" s="18">
        <f t="shared" si="0"/>
        <v>3.98</v>
      </c>
      <c r="D61" s="18">
        <f t="shared" si="2"/>
        <v>151.04575509124572</v>
      </c>
      <c r="E61" s="18">
        <f t="shared" si="6"/>
        <v>1.0421201828845681</v>
      </c>
      <c r="F61" s="19">
        <f t="shared" si="3"/>
        <v>601.16210526315797</v>
      </c>
      <c r="H61" s="60">
        <v>1</v>
      </c>
      <c r="I61" s="100">
        <f t="shared" si="4"/>
        <v>11.382631578947368</v>
      </c>
      <c r="J61" s="92">
        <f t="shared" si="1"/>
        <v>13</v>
      </c>
      <c r="K61" s="92">
        <f t="shared" si="5"/>
        <v>11.667810989316896</v>
      </c>
      <c r="M61" s="9"/>
    </row>
    <row r="62" spans="1:13" x14ac:dyDescent="0.25">
      <c r="A62">
        <v>639.07578947368415</v>
      </c>
      <c r="B62" s="3">
        <v>4.0599999999999996</v>
      </c>
      <c r="C62" s="18">
        <f t="shared" si="0"/>
        <v>4.0599999999999996</v>
      </c>
      <c r="D62" s="18">
        <f t="shared" si="2"/>
        <v>157.40782991962666</v>
      </c>
      <c r="E62" s="18">
        <f t="shared" si="6"/>
        <v>1.0415015791539928</v>
      </c>
      <c r="F62" s="19">
        <f t="shared" si="3"/>
        <v>639.07578947368415</v>
      </c>
      <c r="H62" s="60">
        <v>1.02</v>
      </c>
      <c r="I62" s="100">
        <f t="shared" si="4"/>
        <v>11.88</v>
      </c>
      <c r="J62" s="92">
        <f t="shared" si="1"/>
        <v>14</v>
      </c>
      <c r="K62" s="92">
        <f t="shared" si="5"/>
        <v>12.252408658039668</v>
      </c>
      <c r="M62" s="9"/>
    </row>
    <row r="63" spans="1:13" x14ac:dyDescent="0.25">
      <c r="A63">
        <v>678.71368421052625</v>
      </c>
      <c r="B63" s="3">
        <v>4.1399999999999997</v>
      </c>
      <c r="C63" s="18">
        <f t="shared" si="0"/>
        <v>4.1399999999999997</v>
      </c>
      <c r="D63" s="18">
        <f t="shared" si="2"/>
        <v>163.94050343249427</v>
      </c>
      <c r="E63" s="18">
        <f t="shared" si="6"/>
        <v>1.0408566501870611</v>
      </c>
      <c r="F63" s="19">
        <f t="shared" si="3"/>
        <v>678.71368421052625</v>
      </c>
      <c r="H63" s="60">
        <v>1.04</v>
      </c>
      <c r="I63" s="100">
        <f t="shared" si="4"/>
        <v>12.551278195488722</v>
      </c>
      <c r="J63" s="92">
        <f t="shared" si="1"/>
        <v>14</v>
      </c>
      <c r="K63" s="92">
        <f t="shared" si="5"/>
        <v>12.858008081957118</v>
      </c>
      <c r="M63" s="9"/>
    </row>
    <row r="64" spans="1:13" x14ac:dyDescent="0.25">
      <c r="A64">
        <v>720.09473684210525</v>
      </c>
      <c r="B64" s="3">
        <v>4.22</v>
      </c>
      <c r="C64" s="18">
        <f t="shared" si="0"/>
        <v>4.22</v>
      </c>
      <c r="D64" s="18">
        <f t="shared" si="2"/>
        <v>170.63856323272637</v>
      </c>
      <c r="E64" s="18">
        <f t="shared" si="6"/>
        <v>1.0402455001330915</v>
      </c>
      <c r="F64" s="19">
        <f t="shared" si="3"/>
        <v>720.09473684210525</v>
      </c>
      <c r="H64" s="60">
        <v>1.05</v>
      </c>
      <c r="I64" s="100">
        <f t="shared" si="4"/>
        <v>12.886917293233083</v>
      </c>
      <c r="J64" s="92">
        <f t="shared" si="1"/>
        <v>14</v>
      </c>
      <c r="K64" s="92">
        <f t="shared" si="5"/>
        <v>13.168810771330337</v>
      </c>
      <c r="M64" s="9"/>
    </row>
    <row r="65" spans="1:13" x14ac:dyDescent="0.25">
      <c r="A65">
        <v>763.2757894736842</v>
      </c>
      <c r="B65" s="3">
        <v>4.3</v>
      </c>
      <c r="C65" s="18">
        <f t="shared" si="0"/>
        <v>4.3</v>
      </c>
      <c r="D65" s="18">
        <f t="shared" si="2"/>
        <v>177.50599755201958</v>
      </c>
      <c r="E65" s="18">
        <f t="shared" si="6"/>
        <v>1.0396634806118568</v>
      </c>
      <c r="F65" s="19">
        <f t="shared" si="3"/>
        <v>763.2757894736842</v>
      </c>
      <c r="H65" s="60">
        <v>1.07</v>
      </c>
      <c r="I65" s="100">
        <f t="shared" si="4"/>
        <v>13.558195488721804</v>
      </c>
      <c r="J65" s="92">
        <f t="shared" si="1"/>
        <v>14</v>
      </c>
      <c r="K65" s="92">
        <f t="shared" si="5"/>
        <v>13.806678087350356</v>
      </c>
      <c r="M65" s="9"/>
    </row>
    <row r="66" spans="1:13" x14ac:dyDescent="0.25">
      <c r="A66">
        <v>808.31368421052628</v>
      </c>
      <c r="B66" s="3">
        <v>4.38</v>
      </c>
      <c r="C66" s="18">
        <f t="shared" si="0"/>
        <v>4.38</v>
      </c>
      <c r="D66" s="18">
        <f t="shared" si="2"/>
        <v>184.54650324441241</v>
      </c>
      <c r="E66" s="18">
        <f t="shared" si="6"/>
        <v>1.0414417926116766</v>
      </c>
      <c r="F66" s="19">
        <f t="shared" si="3"/>
        <v>808.31368421052628</v>
      </c>
      <c r="H66" s="60">
        <v>1.0900000000000001</v>
      </c>
      <c r="I66" s="100">
        <f t="shared" si="4"/>
        <v>14.229473684210525</v>
      </c>
      <c r="J66" s="92">
        <f t="shared" si="1"/>
        <v>15</v>
      </c>
      <c r="K66" s="92">
        <f t="shared" si="5"/>
        <v>14.466571088343429</v>
      </c>
      <c r="M66" s="9"/>
    </row>
    <row r="67" spans="1:13" x14ac:dyDescent="0.25">
      <c r="A67">
        <v>855.26526315789476</v>
      </c>
      <c r="B67" s="3">
        <v>4.45</v>
      </c>
      <c r="C67" s="18">
        <f t="shared" si="0"/>
        <v>4.45</v>
      </c>
      <c r="D67" s="18">
        <f t="shared" si="2"/>
        <v>192.19444115907746</v>
      </c>
      <c r="E67" s="18">
        <f t="shared" si="6"/>
        <v>1.0384873469328271</v>
      </c>
      <c r="F67" s="19">
        <f t="shared" si="3"/>
        <v>855.26526315789476</v>
      </c>
      <c r="H67" s="60">
        <v>1.1100000000000001</v>
      </c>
      <c r="I67" s="100">
        <f t="shared" si="4"/>
        <v>14.906842105263159</v>
      </c>
      <c r="J67" s="92">
        <f t="shared" si="1"/>
        <v>15</v>
      </c>
      <c r="K67" s="92">
        <f t="shared" si="5"/>
        <v>15.148903647058056</v>
      </c>
      <c r="M67" s="9"/>
    </row>
    <row r="68" spans="1:13" x14ac:dyDescent="0.25">
      <c r="A68">
        <v>904.14947368421053</v>
      </c>
      <c r="B68" s="3">
        <v>4.53</v>
      </c>
      <c r="C68" s="18">
        <f t="shared" si="0"/>
        <v>4.53</v>
      </c>
      <c r="D68" s="18">
        <f t="shared" si="2"/>
        <v>199.5914952945277</v>
      </c>
      <c r="E68" s="18">
        <f t="shared" si="6"/>
        <v>1.0379780692820344</v>
      </c>
      <c r="F68" s="19">
        <f t="shared" si="3"/>
        <v>904.14947368421053</v>
      </c>
      <c r="H68" s="60">
        <v>1.1299999999999999</v>
      </c>
      <c r="I68" s="100">
        <f t="shared" si="4"/>
        <v>15.584210526315784</v>
      </c>
      <c r="J68" s="92">
        <f t="shared" si="1"/>
        <v>15</v>
      </c>
      <c r="K68" s="92">
        <f t="shared" si="5"/>
        <v>15.854092093863963</v>
      </c>
      <c r="M68" s="9"/>
    </row>
    <row r="69" spans="1:13" x14ac:dyDescent="0.25">
      <c r="A69">
        <v>955.06105263157883</v>
      </c>
      <c r="B69" s="3">
        <v>4.6100000000000003</v>
      </c>
      <c r="C69" s="18">
        <f t="shared" si="0"/>
        <v>4.6100000000000003</v>
      </c>
      <c r="D69" s="18">
        <f t="shared" si="2"/>
        <v>207.17159493092814</v>
      </c>
      <c r="E69" s="18">
        <f t="shared" si="6"/>
        <v>1.037465841334251</v>
      </c>
      <c r="F69" s="19">
        <f t="shared" si="3"/>
        <v>955.06105263157883</v>
      </c>
      <c r="H69" s="60">
        <v>1.1499999999999999</v>
      </c>
      <c r="I69" s="100">
        <f t="shared" si="4"/>
        <v>16.261578947368417</v>
      </c>
      <c r="J69" s="92">
        <f t="shared" si="1"/>
        <v>15</v>
      </c>
      <c r="K69" s="92">
        <f t="shared" si="5"/>
        <v>16.582555216752141</v>
      </c>
      <c r="M69" s="9"/>
    </row>
    <row r="70" spans="1:13" x14ac:dyDescent="0.25">
      <c r="A70">
        <v>1008.0378947368421</v>
      </c>
      <c r="B70" s="3">
        <v>4.6900000000000004</v>
      </c>
      <c r="C70" s="18">
        <f t="shared" si="0"/>
        <v>4.6900000000000004</v>
      </c>
      <c r="D70" s="18">
        <f t="shared" si="2"/>
        <v>214.93345303557399</v>
      </c>
      <c r="E70" s="18">
        <f t="shared" si="6"/>
        <v>1.0369713879547886</v>
      </c>
      <c r="F70" s="19">
        <f t="shared" si="3"/>
        <v>1008.0378947368421</v>
      </c>
      <c r="H70" s="60">
        <v>1.17</v>
      </c>
      <c r="I70" s="100">
        <f t="shared" si="4"/>
        <v>16.938947368421051</v>
      </c>
      <c r="J70" s="92">
        <f t="shared" si="1"/>
        <v>16</v>
      </c>
      <c r="K70" s="92">
        <f t="shared" si="5"/>
        <v>17.334714261334774</v>
      </c>
      <c r="M70" s="9"/>
    </row>
    <row r="71" spans="1:13" x14ac:dyDescent="0.25">
      <c r="A71">
        <v>1063.1368421052632</v>
      </c>
      <c r="B71" s="3">
        <v>4.7699999999999996</v>
      </c>
      <c r="C71" s="18">
        <f t="shared" si="0"/>
        <v>4.7699999999999996</v>
      </c>
      <c r="D71" s="18">
        <f t="shared" si="2"/>
        <v>222.87984111221454</v>
      </c>
      <c r="E71" s="18">
        <f t="shared" si="6"/>
        <v>1.0386167371942068</v>
      </c>
      <c r="F71" s="19">
        <f t="shared" si="3"/>
        <v>1063.1368421052632</v>
      </c>
      <c r="H71" s="60">
        <v>1.19</v>
      </c>
      <c r="I71" s="100">
        <f t="shared" si="4"/>
        <v>17.720526315789471</v>
      </c>
      <c r="J71" s="92">
        <f t="shared" si="1"/>
        <v>16</v>
      </c>
      <c r="K71" s="92">
        <f t="shared" si="5"/>
        <v>18.110992930845292</v>
      </c>
      <c r="M71" s="9"/>
    </row>
    <row r="72" spans="1:13" x14ac:dyDescent="0.25">
      <c r="A72">
        <v>1120.3957894736843</v>
      </c>
      <c r="B72" s="3">
        <v>4.84</v>
      </c>
      <c r="C72" s="18">
        <f t="shared" si="0"/>
        <v>4.84</v>
      </c>
      <c r="D72" s="18">
        <f t="shared" si="2"/>
        <v>231.48673336233148</v>
      </c>
      <c r="E72" s="18">
        <f t="shared" si="6"/>
        <v>1.0359779333435624</v>
      </c>
      <c r="F72" s="19">
        <f t="shared" si="3"/>
        <v>1120.3957894736843</v>
      </c>
      <c r="H72" s="60">
        <v>1.21</v>
      </c>
      <c r="I72" s="100">
        <f t="shared" si="4"/>
        <v>18.502105263157894</v>
      </c>
      <c r="J72" s="92">
        <f t="shared" si="1"/>
        <v>16</v>
      </c>
      <c r="K72" s="92">
        <f t="shared" si="5"/>
        <v>18.91181738613836</v>
      </c>
      <c r="M72" s="9"/>
    </row>
    <row r="73" spans="1:13" ht="15.75" thickBot="1" x14ac:dyDescent="0.3">
      <c r="A73">
        <v>1179.8905263157894</v>
      </c>
      <c r="B73" s="3">
        <v>4.92</v>
      </c>
      <c r="C73" s="18">
        <f t="shared" si="0"/>
        <v>4.92</v>
      </c>
      <c r="D73" s="18">
        <f t="shared" si="2"/>
        <v>239.81514762516045</v>
      </c>
      <c r="E73" s="18">
        <f t="shared" si="6"/>
        <v>1.062010248439887</v>
      </c>
      <c r="F73" s="19">
        <f t="shared" si="3"/>
        <v>1179.8905263157894</v>
      </c>
      <c r="H73" s="60">
        <v>1.23</v>
      </c>
      <c r="I73" s="100">
        <f t="shared" si="4"/>
        <v>19.283684210526317</v>
      </c>
      <c r="J73" s="92">
        <f t="shared" si="1"/>
        <v>16</v>
      </c>
      <c r="K73" s="92">
        <f t="shared" si="5"/>
        <v>19.737616245689868</v>
      </c>
      <c r="M73" s="9"/>
    </row>
    <row r="74" spans="1:13" x14ac:dyDescent="0.25">
      <c r="A74" s="24">
        <f t="shared" ref="A74:A104" si="7">($L$2*B74^4)+($M$2*B74^3)+($N$2*B74^2)+($O$2*B74)+$P$2</f>
        <v>1241.0042481507662</v>
      </c>
      <c r="B74" s="22">
        <f t="shared" ref="B74:B104" si="8">B73+B73-B72</f>
        <v>5</v>
      </c>
      <c r="C74" s="20">
        <f t="shared" si="0"/>
        <v>5</v>
      </c>
      <c r="D74" s="20">
        <f t="shared" ref="D74:D81" si="9">D73*B$7</f>
        <v>254.68614450904482</v>
      </c>
      <c r="E74" s="20"/>
      <c r="F74" s="19">
        <f t="shared" si="3"/>
        <v>1241.0042481507662</v>
      </c>
      <c r="H74" s="60">
        <v>1.25</v>
      </c>
      <c r="I74" s="100">
        <f t="shared" si="4"/>
        <v>20.065263157894737</v>
      </c>
      <c r="J74" s="92">
        <f t="shared" ref="J74:J137" si="10">MATCH(H74,C$10:C$81)</f>
        <v>17</v>
      </c>
      <c r="K74" s="92">
        <f t="shared" si="5"/>
        <v>20.588820585596942</v>
      </c>
      <c r="M74" s="9"/>
    </row>
    <row r="75" spans="1:13" x14ac:dyDescent="0.25">
      <c r="A75" s="24">
        <f t="shared" si="7"/>
        <v>1306.4229304485402</v>
      </c>
      <c r="B75" s="24">
        <f t="shared" si="8"/>
        <v>5.08</v>
      </c>
      <c r="C75" s="20">
        <f t="shared" si="0"/>
        <v>5.08</v>
      </c>
      <c r="D75" s="20">
        <f t="shared" si="9"/>
        <v>270.47929560424768</v>
      </c>
      <c r="E75" s="20"/>
      <c r="F75" s="19">
        <f t="shared" ref="F75:F104" si="11">($B$5/$F$5)^2*A75</f>
        <v>1306.4229304485402</v>
      </c>
      <c r="H75" s="60">
        <v>1.27</v>
      </c>
      <c r="I75" s="100">
        <f t="shared" ref="I75:I138" si="12">IF(ISNA(INDEX(F$10:F$104,J75) + (H75-INDEX(C$10:C$104,J75)) * (INDEX(F$10:F$104,J75+1)-INDEX(F$10:F$104,J75)) / (INDEX(C$10:C$104,J75+1)-INDEX(C$10:C$104,J75))),0,(INDEX(F$10:F$104,J75) + (H75-INDEX(C$10:C$104,J75)) * (INDEX(F$10:F$104,J75+1)-INDEX(F$10:F$104,J75)) / (INDEX(C$10:C$104,J75+1)-INDEX(C$10:C$104,J75))))</f>
        <v>20.951052631578946</v>
      </c>
      <c r="J75" s="92">
        <f t="shared" si="10"/>
        <v>17</v>
      </c>
      <c r="K75" s="92">
        <f t="shared" ref="K75:K138" si="13">(($B$5/$F$5)^2)*(($L$2*H75^4)+($M$2*H75^3)+($N$2*H75^2)+($O$2*H75)+$P$2)</f>
        <v>21.465863939577932</v>
      </c>
      <c r="M75" s="9"/>
    </row>
    <row r="76" spans="1:13" x14ac:dyDescent="0.25">
      <c r="A76" s="24">
        <f t="shared" si="7"/>
        <v>1374.3082105143071</v>
      </c>
      <c r="B76" s="24">
        <f t="shared" si="8"/>
        <v>5.16</v>
      </c>
      <c r="C76" s="20">
        <f t="shared" si="0"/>
        <v>5.16</v>
      </c>
      <c r="D76" s="20">
        <f t="shared" si="9"/>
        <v>287.25178392251274</v>
      </c>
      <c r="E76" s="20"/>
      <c r="F76" s="19">
        <f t="shared" si="11"/>
        <v>1374.3082105143071</v>
      </c>
      <c r="H76" s="60">
        <v>1.29</v>
      </c>
      <c r="I76" s="100">
        <f t="shared" si="12"/>
        <v>21.836842105263159</v>
      </c>
      <c r="J76" s="92">
        <f t="shared" si="10"/>
        <v>17</v>
      </c>
      <c r="K76" s="92">
        <f t="shared" si="13"/>
        <v>22.36918229897244</v>
      </c>
      <c r="M76" s="9"/>
    </row>
    <row r="77" spans="1:13" x14ac:dyDescent="0.25">
      <c r="A77" s="24">
        <f t="shared" si="7"/>
        <v>1444.7183483312492</v>
      </c>
      <c r="B77" s="24">
        <f t="shared" si="8"/>
        <v>5.24</v>
      </c>
      <c r="C77" s="20">
        <f t="shared" si="0"/>
        <v>5.24</v>
      </c>
      <c r="D77" s="20">
        <f t="shared" si="9"/>
        <v>305.06433840834848</v>
      </c>
      <c r="E77" s="20"/>
      <c r="F77" s="19">
        <f t="shared" si="11"/>
        <v>1444.7183483312492</v>
      </c>
      <c r="H77" s="60">
        <v>1.31</v>
      </c>
      <c r="I77" s="100">
        <f t="shared" si="12"/>
        <v>22.722631578947368</v>
      </c>
      <c r="J77" s="92">
        <f t="shared" si="10"/>
        <v>17</v>
      </c>
      <c r="K77" s="92">
        <f t="shared" si="13"/>
        <v>23.299214112741272</v>
      </c>
      <c r="M77" s="9"/>
    </row>
    <row r="78" spans="1:13" x14ac:dyDescent="0.25">
      <c r="A78" s="24">
        <f t="shared" si="7"/>
        <v>1517.7122330335856</v>
      </c>
      <c r="B78" s="24">
        <f t="shared" si="8"/>
        <v>5.32</v>
      </c>
      <c r="C78" s="20">
        <f t="shared" si="0"/>
        <v>5.32</v>
      </c>
      <c r="D78" s="20">
        <f t="shared" si="9"/>
        <v>323.98145382319996</v>
      </c>
      <c r="E78" s="20"/>
      <c r="F78" s="19">
        <f t="shared" si="11"/>
        <v>1517.7122330335856</v>
      </c>
      <c r="H78" s="60">
        <v>1.33</v>
      </c>
      <c r="I78" s="100">
        <f t="shared" si="12"/>
        <v>23.608421052631577</v>
      </c>
      <c r="J78" s="92">
        <f t="shared" si="10"/>
        <v>18</v>
      </c>
      <c r="K78" s="92">
        <f t="shared" si="13"/>
        <v>24.256400287466469</v>
      </c>
      <c r="M78" s="9"/>
    </row>
    <row r="79" spans="1:13" x14ac:dyDescent="0.25">
      <c r="A79" s="24">
        <f t="shared" si="7"/>
        <v>1593.3493829065701</v>
      </c>
      <c r="B79" s="24">
        <f t="shared" si="8"/>
        <v>5.4</v>
      </c>
      <c r="C79" s="20">
        <f t="shared" si="0"/>
        <v>5.4</v>
      </c>
      <c r="D79" s="20">
        <f t="shared" si="9"/>
        <v>344.07162426469239</v>
      </c>
      <c r="E79" s="20"/>
      <c r="F79" s="19">
        <f t="shared" si="11"/>
        <v>1593.3493829065701</v>
      </c>
      <c r="H79" s="60">
        <v>1.35</v>
      </c>
      <c r="I79" s="100">
        <f t="shared" si="12"/>
        <v>24.603157894736842</v>
      </c>
      <c r="J79" s="92">
        <f t="shared" si="10"/>
        <v>18</v>
      </c>
      <c r="K79" s="92">
        <f t="shared" si="13"/>
        <v>25.241184187351333</v>
      </c>
      <c r="M79" s="9"/>
    </row>
    <row r="80" spans="1:13" x14ac:dyDescent="0.25">
      <c r="A80" s="24">
        <f t="shared" si="7"/>
        <v>1671.6899453864921</v>
      </c>
      <c r="B80" s="24">
        <f t="shared" si="8"/>
        <v>5.48</v>
      </c>
      <c r="C80" s="20">
        <f t="shared" si="0"/>
        <v>5.48</v>
      </c>
      <c r="D80" s="20">
        <f t="shared" si="9"/>
        <v>365.40759116646143</v>
      </c>
      <c r="E80" s="20"/>
      <c r="F80" s="19">
        <f t="shared" si="11"/>
        <v>1671.6899453864921</v>
      </c>
      <c r="H80" s="60">
        <v>1.37</v>
      </c>
      <c r="I80" s="100">
        <f t="shared" si="12"/>
        <v>25.597894736842111</v>
      </c>
      <c r="J80" s="92">
        <f t="shared" si="10"/>
        <v>18</v>
      </c>
      <c r="K80" s="92">
        <f t="shared" si="13"/>
        <v>26.254011634220358</v>
      </c>
      <c r="M80" s="9"/>
    </row>
    <row r="81" spans="1:13" x14ac:dyDescent="0.25">
      <c r="A81" s="24">
        <f t="shared" si="7"/>
        <v>1752.7946970606758</v>
      </c>
      <c r="B81" s="24">
        <f t="shared" si="8"/>
        <v>5.5600000000000005</v>
      </c>
      <c r="C81" s="20">
        <f t="shared" si="0"/>
        <v>5.5600000000000005</v>
      </c>
      <c r="D81" s="20">
        <f t="shared" si="9"/>
        <v>388.06660667651437</v>
      </c>
      <c r="E81" s="20"/>
      <c r="F81" s="19">
        <f t="shared" si="11"/>
        <v>1752.7946970606758</v>
      </c>
      <c r="H81" s="60">
        <v>1.39</v>
      </c>
      <c r="I81" s="100">
        <f t="shared" si="12"/>
        <v>26.592631578947366</v>
      </c>
      <c r="J81" s="92">
        <f t="shared" si="10"/>
        <v>18</v>
      </c>
      <c r="K81" s="92">
        <f t="shared" si="13"/>
        <v>27.29533090751929</v>
      </c>
      <c r="M81" s="9"/>
    </row>
    <row r="82" spans="1:13" x14ac:dyDescent="0.25">
      <c r="A82" s="24">
        <f t="shared" si="7"/>
        <v>1836.7250436674813</v>
      </c>
      <c r="B82" s="24">
        <f t="shared" si="8"/>
        <v>5.6400000000000006</v>
      </c>
      <c r="C82" s="20">
        <f t="shared" si="0"/>
        <v>5.6400000000000006</v>
      </c>
      <c r="D82" s="30"/>
      <c r="E82" s="30"/>
      <c r="F82" s="19">
        <f t="shared" si="11"/>
        <v>1836.7250436674813</v>
      </c>
      <c r="H82" s="60">
        <v>1.41</v>
      </c>
      <c r="I82" s="100">
        <f t="shared" si="12"/>
        <v>27.587368421052631</v>
      </c>
      <c r="J82" s="92">
        <f t="shared" si="10"/>
        <v>19</v>
      </c>
      <c r="K82" s="92">
        <f t="shared" si="13"/>
        <v>28.365592744315119</v>
      </c>
      <c r="M82" s="9"/>
    </row>
    <row r="83" spans="1:13" x14ac:dyDescent="0.25">
      <c r="A83" s="24">
        <f t="shared" si="7"/>
        <v>1923.5430200963028</v>
      </c>
      <c r="B83" s="24">
        <f t="shared" si="8"/>
        <v>5.7200000000000006</v>
      </c>
      <c r="C83" s="20">
        <f t="shared" ref="C83:C104" si="14">B83*((100-(B$6*9.090909091))/100)</f>
        <v>5.7200000000000006</v>
      </c>
      <c r="F83" s="19">
        <f t="shared" si="11"/>
        <v>1923.5430200963028</v>
      </c>
      <c r="H83" s="60">
        <v>1.43</v>
      </c>
      <c r="I83" s="100">
        <f t="shared" si="12"/>
        <v>28.859548872180451</v>
      </c>
      <c r="J83" s="92">
        <f t="shared" si="10"/>
        <v>19</v>
      </c>
      <c r="K83" s="92">
        <f t="shared" si="13"/>
        <v>29.465250339296045</v>
      </c>
      <c r="M83" s="9"/>
    </row>
    <row r="84" spans="1:13" x14ac:dyDescent="0.25">
      <c r="A84" s="24">
        <f t="shared" si="7"/>
        <v>2013.3112903875699</v>
      </c>
      <c r="B84" s="24">
        <f t="shared" si="8"/>
        <v>5.8000000000000007</v>
      </c>
      <c r="C84" s="20">
        <f t="shared" si="14"/>
        <v>5.8000000000000007</v>
      </c>
      <c r="F84" s="19">
        <f t="shared" si="11"/>
        <v>2013.3112903875699</v>
      </c>
      <c r="H84" s="60">
        <v>1.45</v>
      </c>
      <c r="I84" s="100">
        <f t="shared" si="12"/>
        <v>30.131729323308271</v>
      </c>
      <c r="J84" s="92">
        <f t="shared" si="10"/>
        <v>19</v>
      </c>
      <c r="K84" s="92">
        <f t="shared" si="13"/>
        <v>30.594759344771507</v>
      </c>
      <c r="M84" s="9"/>
    </row>
    <row r="85" spans="1:13" x14ac:dyDescent="0.25">
      <c r="A85" s="24">
        <f t="shared" si="7"/>
        <v>2106.093147732749</v>
      </c>
      <c r="B85" s="24">
        <f t="shared" si="8"/>
        <v>5.8800000000000008</v>
      </c>
      <c r="C85" s="20">
        <f t="shared" si="14"/>
        <v>5.8800000000000008</v>
      </c>
      <c r="F85" s="19">
        <f t="shared" si="11"/>
        <v>2106.093147732749</v>
      </c>
      <c r="H85" s="60">
        <v>1.46</v>
      </c>
      <c r="I85" s="100">
        <f t="shared" si="12"/>
        <v>30.767819548872179</v>
      </c>
      <c r="J85" s="92">
        <f t="shared" si="10"/>
        <v>19</v>
      </c>
      <c r="K85" s="92">
        <f t="shared" si="13"/>
        <v>31.17085118979719</v>
      </c>
      <c r="M85" s="9"/>
    </row>
    <row r="86" spans="1:13" x14ac:dyDescent="0.25">
      <c r="A86" s="24">
        <f t="shared" si="7"/>
        <v>2201.9525144743407</v>
      </c>
      <c r="B86" s="24">
        <f t="shared" si="8"/>
        <v>5.9600000000000009</v>
      </c>
      <c r="C86" s="20">
        <f t="shared" si="14"/>
        <v>5.9600000000000009</v>
      </c>
      <c r="F86" s="19">
        <f t="shared" si="11"/>
        <v>2201.9525144743407</v>
      </c>
      <c r="H86" s="60">
        <v>1.48</v>
      </c>
      <c r="I86" s="100">
        <f t="shared" si="12"/>
        <v>32.04</v>
      </c>
      <c r="J86" s="92">
        <f t="shared" si="10"/>
        <v>20</v>
      </c>
      <c r="K86" s="92">
        <f t="shared" si="13"/>
        <v>32.345997035141082</v>
      </c>
      <c r="M86" s="9"/>
    </row>
    <row r="87" spans="1:13" x14ac:dyDescent="0.25">
      <c r="A87" s="24">
        <f t="shared" si="7"/>
        <v>2300.9539421058798</v>
      </c>
      <c r="B87" s="24">
        <f t="shared" si="8"/>
        <v>6.0400000000000009</v>
      </c>
      <c r="C87" s="20">
        <f t="shared" si="14"/>
        <v>6.0400000000000009</v>
      </c>
      <c r="F87" s="19">
        <f t="shared" si="11"/>
        <v>2300.9539421058798</v>
      </c>
      <c r="H87" s="60">
        <v>1.5</v>
      </c>
      <c r="I87" s="100">
        <f t="shared" si="12"/>
        <v>33.276315789473685</v>
      </c>
      <c r="J87" s="92">
        <f t="shared" si="10"/>
        <v>20</v>
      </c>
      <c r="K87" s="92">
        <f t="shared" si="13"/>
        <v>33.552144173845988</v>
      </c>
      <c r="M87" s="9"/>
    </row>
    <row r="88" spans="1:13" x14ac:dyDescent="0.25">
      <c r="A88" s="24">
        <f t="shared" si="7"/>
        <v>2403.1626112719373</v>
      </c>
      <c r="B88" s="24">
        <f t="shared" si="8"/>
        <v>6.120000000000001</v>
      </c>
      <c r="C88" s="20">
        <f t="shared" si="14"/>
        <v>6.120000000000001</v>
      </c>
      <c r="F88" s="19">
        <f t="shared" si="11"/>
        <v>2403.1626112719373</v>
      </c>
      <c r="H88" s="60">
        <v>1.52</v>
      </c>
      <c r="I88" s="100">
        <f t="shared" si="12"/>
        <v>34.512631578947364</v>
      </c>
      <c r="J88" s="92">
        <f t="shared" si="10"/>
        <v>20</v>
      </c>
      <c r="K88" s="92">
        <f t="shared" si="13"/>
        <v>34.789756859895668</v>
      </c>
      <c r="M88" s="9"/>
    </row>
    <row r="89" spans="1:13" x14ac:dyDescent="0.25">
      <c r="A89" s="24">
        <f t="shared" si="7"/>
        <v>2508.6443317681196</v>
      </c>
      <c r="B89" s="24">
        <f t="shared" si="8"/>
        <v>6.2000000000000011</v>
      </c>
      <c r="C89" s="20">
        <f t="shared" si="14"/>
        <v>6.2000000000000011</v>
      </c>
      <c r="F89" s="19">
        <f t="shared" si="11"/>
        <v>2508.6443317681196</v>
      </c>
      <c r="H89" s="60">
        <v>1.54</v>
      </c>
      <c r="I89" s="100">
        <f t="shared" si="12"/>
        <v>35.748947368421049</v>
      </c>
      <c r="J89" s="92">
        <f t="shared" si="10"/>
        <v>20</v>
      </c>
      <c r="K89" s="92">
        <f t="shared" si="13"/>
        <v>36.059301804895078</v>
      </c>
      <c r="M89" s="9"/>
    </row>
    <row r="90" spans="1:13" x14ac:dyDescent="0.25">
      <c r="A90" s="24">
        <f t="shared" si="7"/>
        <v>2617.4655425410697</v>
      </c>
      <c r="B90" s="24">
        <f t="shared" si="8"/>
        <v>6.2800000000000011</v>
      </c>
      <c r="C90" s="20">
        <f t="shared" si="14"/>
        <v>6.2800000000000011</v>
      </c>
      <c r="F90" s="19">
        <f t="shared" si="11"/>
        <v>2617.4655425410697</v>
      </c>
      <c r="H90" s="60">
        <v>1.56</v>
      </c>
      <c r="I90" s="100">
        <f t="shared" si="12"/>
        <v>36.985263157894735</v>
      </c>
      <c r="J90" s="92">
        <f t="shared" si="10"/>
        <v>21</v>
      </c>
      <c r="K90" s="92">
        <f t="shared" si="13"/>
        <v>37.361248178070447</v>
      </c>
      <c r="M90" s="9"/>
    </row>
    <row r="91" spans="1:13" x14ac:dyDescent="0.25">
      <c r="A91" s="24">
        <f t="shared" si="7"/>
        <v>2729.693311688462</v>
      </c>
      <c r="B91" s="24">
        <f t="shared" si="8"/>
        <v>6.3600000000000012</v>
      </c>
      <c r="C91" s="20">
        <f t="shared" si="14"/>
        <v>6.3600000000000012</v>
      </c>
      <c r="F91" s="19">
        <f t="shared" si="11"/>
        <v>2729.693311688462</v>
      </c>
      <c r="H91" s="60">
        <v>1.58</v>
      </c>
      <c r="I91" s="100">
        <f t="shared" si="12"/>
        <v>38.34947368421053</v>
      </c>
      <c r="J91" s="92">
        <f t="shared" si="10"/>
        <v>21</v>
      </c>
      <c r="K91" s="92">
        <f t="shared" si="13"/>
        <v>38.69606760626921</v>
      </c>
      <c r="M91" s="9"/>
    </row>
    <row r="92" spans="1:13" x14ac:dyDescent="0.25">
      <c r="A92" s="24">
        <f t="shared" si="7"/>
        <v>2845.3953364590093</v>
      </c>
      <c r="B92" s="24">
        <f t="shared" si="8"/>
        <v>6.4400000000000013</v>
      </c>
      <c r="C92" s="20">
        <f t="shared" si="14"/>
        <v>6.4400000000000013</v>
      </c>
      <c r="F92" s="19">
        <f t="shared" si="11"/>
        <v>2845.3953364590093</v>
      </c>
      <c r="H92" s="60">
        <v>1.6</v>
      </c>
      <c r="I92" s="100">
        <f t="shared" si="12"/>
        <v>39.713684210526324</v>
      </c>
      <c r="J92" s="92">
        <f t="shared" si="10"/>
        <v>21</v>
      </c>
      <c r="K92" s="92">
        <f t="shared" si="13"/>
        <v>40.064234173960031</v>
      </c>
      <c r="M92" s="9"/>
    </row>
    <row r="93" spans="1:13" x14ac:dyDescent="0.25">
      <c r="A93" s="24">
        <f t="shared" si="7"/>
        <v>2964.6399432524586</v>
      </c>
      <c r="B93" s="24">
        <f t="shared" si="8"/>
        <v>6.5200000000000014</v>
      </c>
      <c r="C93" s="20">
        <f t="shared" si="14"/>
        <v>6.5200000000000014</v>
      </c>
      <c r="F93" s="19">
        <f t="shared" si="11"/>
        <v>2964.6399432524586</v>
      </c>
      <c r="H93" s="60">
        <v>1.62</v>
      </c>
      <c r="I93" s="100">
        <f t="shared" si="12"/>
        <v>41.077894736842111</v>
      </c>
      <c r="J93" s="92">
        <f t="shared" si="10"/>
        <v>21</v>
      </c>
      <c r="K93" s="92">
        <f t="shared" si="13"/>
        <v>41.466224423232831</v>
      </c>
      <c r="M93" s="9"/>
    </row>
    <row r="94" spans="1:13" x14ac:dyDescent="0.25">
      <c r="A94" s="24">
        <f t="shared" si="7"/>
        <v>3087.4960876195928</v>
      </c>
      <c r="B94" s="24">
        <f t="shared" si="8"/>
        <v>6.6000000000000014</v>
      </c>
      <c r="C94" s="20">
        <f t="shared" si="14"/>
        <v>6.6000000000000014</v>
      </c>
      <c r="F94" s="19">
        <f t="shared" si="11"/>
        <v>3087.4960876195928</v>
      </c>
      <c r="H94" s="60">
        <v>1.64</v>
      </c>
      <c r="I94" s="100">
        <f t="shared" si="12"/>
        <v>42.442105263157892</v>
      </c>
      <c r="J94" s="92">
        <f t="shared" si="10"/>
        <v>22</v>
      </c>
      <c r="K94" s="92">
        <f t="shared" si="13"/>
        <v>42.9025173537987</v>
      </c>
      <c r="M94" s="9"/>
    </row>
    <row r="95" spans="1:13" x14ac:dyDescent="0.25">
      <c r="A95" s="24">
        <f t="shared" si="7"/>
        <v>3214.0333542622298</v>
      </c>
      <c r="B95" s="24">
        <f t="shared" si="8"/>
        <v>6.6800000000000015</v>
      </c>
      <c r="C95" s="20">
        <f t="shared" si="14"/>
        <v>6.6800000000000015</v>
      </c>
      <c r="F95" s="19">
        <f t="shared" si="11"/>
        <v>3214.0333542622298</v>
      </c>
      <c r="H95" s="60">
        <v>1.66</v>
      </c>
      <c r="I95" s="100">
        <f t="shared" si="12"/>
        <v>43.943684210526314</v>
      </c>
      <c r="J95" s="92">
        <f t="shared" si="10"/>
        <v>22</v>
      </c>
      <c r="K95" s="92">
        <f t="shared" si="13"/>
        <v>44.373594422990088</v>
      </c>
      <c r="M95" s="9"/>
    </row>
    <row r="96" spans="1:13" x14ac:dyDescent="0.25">
      <c r="A96" s="24">
        <f t="shared" si="7"/>
        <v>3344.3219570332212</v>
      </c>
      <c r="B96" s="24">
        <f t="shared" si="8"/>
        <v>6.7600000000000016</v>
      </c>
      <c r="C96" s="20">
        <f t="shared" si="14"/>
        <v>6.7600000000000016</v>
      </c>
      <c r="F96" s="19">
        <f t="shared" si="11"/>
        <v>3344.3219570332212</v>
      </c>
      <c r="H96" s="60">
        <v>1.68</v>
      </c>
      <c r="I96" s="100">
        <f t="shared" si="12"/>
        <v>45.445263157894729</v>
      </c>
      <c r="J96" s="92">
        <f t="shared" si="10"/>
        <v>22</v>
      </c>
      <c r="K96" s="92">
        <f t="shared" si="13"/>
        <v>45.879939545760529</v>
      </c>
      <c r="M96" s="9"/>
    </row>
    <row r="97" spans="1:13" x14ac:dyDescent="0.25">
      <c r="A97" s="24">
        <f t="shared" si="7"/>
        <v>3478.4327389364562</v>
      </c>
      <c r="B97" s="24">
        <f t="shared" si="8"/>
        <v>6.8400000000000016</v>
      </c>
      <c r="C97" s="20">
        <f t="shared" si="14"/>
        <v>6.8400000000000016</v>
      </c>
      <c r="F97" s="19">
        <f t="shared" si="11"/>
        <v>3478.4327389364562</v>
      </c>
      <c r="H97" s="60">
        <v>1.7</v>
      </c>
      <c r="I97" s="100">
        <f t="shared" si="12"/>
        <v>46.946842105263151</v>
      </c>
      <c r="J97" s="92">
        <f t="shared" si="10"/>
        <v>22</v>
      </c>
      <c r="K97" s="92">
        <f t="shared" si="13"/>
        <v>47.422039094684877</v>
      </c>
      <c r="M97" s="9"/>
    </row>
    <row r="98" spans="1:13" x14ac:dyDescent="0.25">
      <c r="A98" s="24">
        <f t="shared" si="7"/>
        <v>3616.4371721268571</v>
      </c>
      <c r="B98" s="24">
        <f t="shared" si="8"/>
        <v>6.9200000000000017</v>
      </c>
      <c r="C98" s="20">
        <f t="shared" si="14"/>
        <v>6.9200000000000017</v>
      </c>
      <c r="F98" s="19">
        <f t="shared" si="11"/>
        <v>3616.4371721268571</v>
      </c>
      <c r="H98" s="60">
        <v>1.72</v>
      </c>
      <c r="I98" s="100">
        <f t="shared" si="12"/>
        <v>48.448421052631574</v>
      </c>
      <c r="J98" s="92">
        <f t="shared" si="10"/>
        <v>23</v>
      </c>
      <c r="K98" s="92">
        <f t="shared" si="13"/>
        <v>49.000381899959194</v>
      </c>
      <c r="M98" s="9"/>
    </row>
    <row r="99" spans="1:13" x14ac:dyDescent="0.25">
      <c r="A99" s="24">
        <f t="shared" si="7"/>
        <v>3758.4073579103829</v>
      </c>
      <c r="B99" s="24">
        <f t="shared" si="8"/>
        <v>7.0000000000000018</v>
      </c>
      <c r="C99" s="20">
        <f t="shared" si="14"/>
        <v>7.0000000000000018</v>
      </c>
      <c r="F99" s="19">
        <f t="shared" si="11"/>
        <v>3758.4073579103829</v>
      </c>
      <c r="H99" s="60">
        <v>1.74</v>
      </c>
      <c r="I99" s="100">
        <f t="shared" si="12"/>
        <v>50.09210526315789</v>
      </c>
      <c r="J99" s="92">
        <f t="shared" si="10"/>
        <v>23</v>
      </c>
      <c r="K99" s="92">
        <f t="shared" si="13"/>
        <v>50.615459249400779</v>
      </c>
      <c r="M99" s="9"/>
    </row>
    <row r="100" spans="1:13" x14ac:dyDescent="0.25">
      <c r="A100" s="24">
        <f t="shared" si="7"/>
        <v>3904.416026744027</v>
      </c>
      <c r="B100" s="24">
        <f t="shared" si="8"/>
        <v>7.0800000000000018</v>
      </c>
      <c r="C100" s="20">
        <f t="shared" si="14"/>
        <v>7.0800000000000018</v>
      </c>
      <c r="F100" s="19">
        <f t="shared" si="11"/>
        <v>3904.416026744027</v>
      </c>
      <c r="H100" s="60">
        <v>1.76</v>
      </c>
      <c r="I100" s="100">
        <f t="shared" si="12"/>
        <v>51.735789473684207</v>
      </c>
      <c r="J100" s="92">
        <f t="shared" si="10"/>
        <v>23</v>
      </c>
      <c r="K100" s="92">
        <f t="shared" si="13"/>
        <v>52.26776488844812</v>
      </c>
      <c r="M100" s="9"/>
    </row>
    <row r="101" spans="1:13" x14ac:dyDescent="0.25">
      <c r="A101" s="24">
        <f t="shared" si="7"/>
        <v>4054.5365382358191</v>
      </c>
      <c r="B101" s="24">
        <f t="shared" si="8"/>
        <v>7.1600000000000019</v>
      </c>
      <c r="C101" s="20">
        <f t="shared" si="14"/>
        <v>7.1600000000000019</v>
      </c>
      <c r="F101" s="19">
        <f t="shared" si="11"/>
        <v>4054.5365382358191</v>
      </c>
      <c r="H101" s="60">
        <v>1.78</v>
      </c>
      <c r="I101" s="100">
        <f t="shared" si="12"/>
        <v>53.379473684210524</v>
      </c>
      <c r="J101" s="92">
        <f t="shared" si="10"/>
        <v>23</v>
      </c>
      <c r="K101" s="92">
        <f t="shared" si="13"/>
        <v>53.957795020161008</v>
      </c>
      <c r="M101" s="9"/>
    </row>
    <row r="102" spans="1:13" x14ac:dyDescent="0.25">
      <c r="A102" s="24">
        <f t="shared" si="7"/>
        <v>4208.8428811448239</v>
      </c>
      <c r="B102" s="24">
        <f t="shared" si="8"/>
        <v>7.240000000000002</v>
      </c>
      <c r="C102" s="20">
        <f t="shared" si="14"/>
        <v>7.240000000000002</v>
      </c>
      <c r="F102" s="19">
        <f t="shared" si="11"/>
        <v>4208.8428811448239</v>
      </c>
      <c r="H102" s="60">
        <v>1.8</v>
      </c>
      <c r="I102" s="100">
        <f t="shared" si="12"/>
        <v>55.02315789473684</v>
      </c>
      <c r="J102" s="92">
        <f t="shared" si="10"/>
        <v>24</v>
      </c>
      <c r="K102" s="92">
        <f t="shared" si="13"/>
        <v>55.686048305220424</v>
      </c>
      <c r="M102" s="9"/>
    </row>
    <row r="103" spans="1:13" x14ac:dyDescent="0.25">
      <c r="A103" s="24">
        <f t="shared" si="7"/>
        <v>4367.4096733811384</v>
      </c>
      <c r="B103" s="24">
        <f t="shared" si="8"/>
        <v>7.3200000000000021</v>
      </c>
      <c r="C103" s="20">
        <f t="shared" si="14"/>
        <v>7.3200000000000021</v>
      </c>
      <c r="F103" s="19">
        <f t="shared" si="11"/>
        <v>4367.4096733811384</v>
      </c>
      <c r="H103" s="60">
        <v>1.82</v>
      </c>
      <c r="I103" s="100">
        <f t="shared" si="12"/>
        <v>56.813684210526318</v>
      </c>
      <c r="J103" s="92">
        <f t="shared" si="10"/>
        <v>24</v>
      </c>
      <c r="K103" s="92">
        <f t="shared" si="13"/>
        <v>57.45302586192858</v>
      </c>
      <c r="M103" s="9"/>
    </row>
    <row r="104" spans="1:13" x14ac:dyDescent="0.25">
      <c r="A104" s="24">
        <f t="shared" si="7"/>
        <v>4530.312162005901</v>
      </c>
      <c r="B104" s="24">
        <f t="shared" si="8"/>
        <v>7.4000000000000021</v>
      </c>
      <c r="C104" s="20">
        <f t="shared" si="14"/>
        <v>7.4000000000000021</v>
      </c>
      <c r="F104" s="78">
        <f t="shared" si="11"/>
        <v>4530.312162005901</v>
      </c>
      <c r="H104" s="60">
        <v>1.84</v>
      </c>
      <c r="I104" s="100">
        <f t="shared" si="12"/>
        <v>58.604210526315796</v>
      </c>
      <c r="J104" s="92">
        <f t="shared" si="10"/>
        <v>24</v>
      </c>
      <c r="K104" s="92">
        <f t="shared" si="13"/>
        <v>59.259231266208921</v>
      </c>
      <c r="M104" s="9"/>
    </row>
    <row r="105" spans="1:13" x14ac:dyDescent="0.25">
      <c r="F105" s="48"/>
      <c r="H105" s="60">
        <v>1.86</v>
      </c>
      <c r="I105" s="100">
        <f t="shared" si="12"/>
        <v>60.394736842105281</v>
      </c>
      <c r="J105" s="92">
        <f t="shared" si="10"/>
        <v>24</v>
      </c>
      <c r="K105" s="92">
        <f t="shared" si="13"/>
        <v>61.105170551606143</v>
      </c>
      <c r="M105" s="9"/>
    </row>
    <row r="106" spans="1:13" x14ac:dyDescent="0.25">
      <c r="H106" s="60">
        <v>1.88</v>
      </c>
      <c r="I106" s="100">
        <f t="shared" si="12"/>
        <v>62.185263157894738</v>
      </c>
      <c r="J106" s="92">
        <f t="shared" si="10"/>
        <v>25</v>
      </c>
      <c r="K106" s="92">
        <f t="shared" si="13"/>
        <v>62.991352209286127</v>
      </c>
      <c r="M106" s="9"/>
    </row>
    <row r="107" spans="1:13" x14ac:dyDescent="0.25">
      <c r="H107" s="60">
        <v>1.89</v>
      </c>
      <c r="I107" s="100">
        <f t="shared" si="12"/>
        <v>63.300451127819549</v>
      </c>
      <c r="J107" s="92">
        <f t="shared" si="10"/>
        <v>25</v>
      </c>
      <c r="K107" s="92">
        <f t="shared" si="13"/>
        <v>63.94969350322733</v>
      </c>
      <c r="M107" s="9"/>
    </row>
    <row r="108" spans="1:13" x14ac:dyDescent="0.25">
      <c r="H108" s="60">
        <v>1.91</v>
      </c>
      <c r="I108" s="100">
        <f t="shared" si="12"/>
        <v>65.530827067669179</v>
      </c>
      <c r="J108" s="92">
        <f t="shared" si="10"/>
        <v>25</v>
      </c>
      <c r="K108" s="92">
        <f t="shared" si="13"/>
        <v>65.897197516314037</v>
      </c>
      <c r="M108" s="9"/>
    </row>
    <row r="109" spans="1:13" x14ac:dyDescent="0.25">
      <c r="H109" s="60">
        <v>1.93</v>
      </c>
      <c r="I109" s="100">
        <f t="shared" si="12"/>
        <v>67.761203007518802</v>
      </c>
      <c r="J109" s="92">
        <f t="shared" si="10"/>
        <v>25</v>
      </c>
      <c r="K109" s="92">
        <f t="shared" si="13"/>
        <v>67.886225881691189</v>
      </c>
      <c r="M109" s="9"/>
    </row>
    <row r="110" spans="1:13" x14ac:dyDescent="0.25">
      <c r="H110" s="60">
        <v>1.95</v>
      </c>
      <c r="I110" s="100">
        <f t="shared" si="12"/>
        <v>69.991578947368424</v>
      </c>
      <c r="J110" s="92">
        <f t="shared" si="10"/>
        <v>26</v>
      </c>
      <c r="K110" s="92">
        <f t="shared" si="13"/>
        <v>69.917295692199033</v>
      </c>
      <c r="M110" s="9"/>
    </row>
    <row r="111" spans="1:13" x14ac:dyDescent="0.25">
      <c r="H111" s="60">
        <v>1.97</v>
      </c>
      <c r="I111" s="100">
        <f t="shared" si="12"/>
        <v>72.099473684210537</v>
      </c>
      <c r="J111" s="92">
        <f t="shared" si="10"/>
        <v>26</v>
      </c>
      <c r="K111" s="92">
        <f t="shared" si="13"/>
        <v>71.99092649829899</v>
      </c>
      <c r="M111" s="9"/>
    </row>
    <row r="112" spans="1:13" x14ac:dyDescent="0.25">
      <c r="H112" s="60">
        <v>1.99</v>
      </c>
      <c r="I112" s="100">
        <f t="shared" si="12"/>
        <v>74.207368421052635</v>
      </c>
      <c r="J112" s="92">
        <f t="shared" si="10"/>
        <v>26</v>
      </c>
      <c r="K112" s="92">
        <f t="shared" si="13"/>
        <v>74.107640308073783</v>
      </c>
      <c r="M112" s="9"/>
    </row>
    <row r="113" spans="8:13" x14ac:dyDescent="0.25">
      <c r="H113" s="60">
        <v>2.0099999999999998</v>
      </c>
      <c r="I113" s="100">
        <f t="shared" si="12"/>
        <v>76.315263157894719</v>
      </c>
      <c r="J113" s="92">
        <f t="shared" si="10"/>
        <v>26</v>
      </c>
      <c r="K113" s="92">
        <f t="shared" si="13"/>
        <v>76.267961587227234</v>
      </c>
      <c r="M113" s="9"/>
    </row>
    <row r="114" spans="8:13" x14ac:dyDescent="0.25">
      <c r="H114" s="60">
        <v>2.0299999999999998</v>
      </c>
      <c r="I114" s="100">
        <f t="shared" si="12"/>
        <v>78.423157894736832</v>
      </c>
      <c r="J114" s="92">
        <f t="shared" si="10"/>
        <v>27</v>
      </c>
      <c r="K114" s="92">
        <f t="shared" si="13"/>
        <v>78.472417259084622</v>
      </c>
      <c r="M114" s="9"/>
    </row>
    <row r="115" spans="8:13" x14ac:dyDescent="0.25">
      <c r="H115" s="60">
        <v>2.0499999999999998</v>
      </c>
      <c r="I115" s="100">
        <f t="shared" si="12"/>
        <v>80.706315789473678</v>
      </c>
      <c r="J115" s="92">
        <f t="shared" si="10"/>
        <v>27</v>
      </c>
      <c r="K115" s="92">
        <f t="shared" si="13"/>
        <v>80.721536704592282</v>
      </c>
      <c r="M115" s="9"/>
    </row>
    <row r="116" spans="8:13" x14ac:dyDescent="0.25">
      <c r="H116" s="60">
        <v>2.0699999999999998</v>
      </c>
      <c r="I116" s="100">
        <f t="shared" si="12"/>
        <v>82.989473684210523</v>
      </c>
      <c r="J116" s="92">
        <f t="shared" si="10"/>
        <v>27</v>
      </c>
      <c r="K116" s="92">
        <f t="shared" si="13"/>
        <v>83.01585176231778</v>
      </c>
      <c r="M116" s="9"/>
    </row>
    <row r="117" spans="8:13" x14ac:dyDescent="0.25">
      <c r="H117" s="60">
        <v>2.09</v>
      </c>
      <c r="I117" s="100">
        <f t="shared" si="12"/>
        <v>85.272631578947369</v>
      </c>
      <c r="J117" s="92">
        <f t="shared" si="10"/>
        <v>27</v>
      </c>
      <c r="K117" s="92">
        <f t="shared" si="13"/>
        <v>85.355896728449977</v>
      </c>
      <c r="M117" s="9"/>
    </row>
    <row r="118" spans="8:13" x14ac:dyDescent="0.25">
      <c r="H118" s="60">
        <v>2.11</v>
      </c>
      <c r="I118" s="100">
        <f t="shared" si="12"/>
        <v>87.555789473684214</v>
      </c>
      <c r="J118" s="92">
        <f t="shared" si="10"/>
        <v>28</v>
      </c>
      <c r="K118" s="92">
        <f t="shared" si="13"/>
        <v>87.742208356798983</v>
      </c>
      <c r="M118" s="9"/>
    </row>
    <row r="119" spans="8:13" x14ac:dyDescent="0.25">
      <c r="H119" s="60">
        <v>2.13</v>
      </c>
      <c r="I119" s="100">
        <f t="shared" si="12"/>
        <v>90.018947368421053</v>
      </c>
      <c r="J119" s="92">
        <f t="shared" si="10"/>
        <v>28</v>
      </c>
      <c r="K119" s="92">
        <f t="shared" si="13"/>
        <v>90.175325858796057</v>
      </c>
      <c r="M119" s="9"/>
    </row>
    <row r="120" spans="8:13" x14ac:dyDescent="0.25">
      <c r="H120" s="60">
        <v>2.15</v>
      </c>
      <c r="I120" s="100">
        <f t="shared" si="12"/>
        <v>92.482105263157891</v>
      </c>
      <c r="J120" s="92">
        <f t="shared" si="10"/>
        <v>28</v>
      </c>
      <c r="K120" s="92">
        <f t="shared" si="13"/>
        <v>92.655790903493767</v>
      </c>
      <c r="M120" s="9"/>
    </row>
    <row r="121" spans="8:13" x14ac:dyDescent="0.25">
      <c r="H121" s="60">
        <v>2.17</v>
      </c>
      <c r="I121" s="100">
        <f t="shared" si="12"/>
        <v>94.945263157894729</v>
      </c>
      <c r="J121" s="92">
        <f t="shared" si="10"/>
        <v>28</v>
      </c>
      <c r="K121" s="92">
        <f t="shared" si="13"/>
        <v>95.184147617565856</v>
      </c>
      <c r="M121" s="9"/>
    </row>
    <row r="122" spans="8:13" x14ac:dyDescent="0.25">
      <c r="H122" s="60">
        <v>2.19</v>
      </c>
      <c r="I122" s="100">
        <f t="shared" si="12"/>
        <v>97.408421052631567</v>
      </c>
      <c r="J122" s="92">
        <f t="shared" si="10"/>
        <v>29</v>
      </c>
      <c r="K122" s="92">
        <f t="shared" si="13"/>
        <v>97.760942585307333</v>
      </c>
      <c r="M122" s="9"/>
    </row>
    <row r="123" spans="8:13" x14ac:dyDescent="0.25">
      <c r="H123" s="60">
        <v>2.21</v>
      </c>
      <c r="I123" s="100">
        <f t="shared" si="12"/>
        <v>100.05631578947367</v>
      </c>
      <c r="J123" s="92">
        <f t="shared" si="10"/>
        <v>29</v>
      </c>
      <c r="K123" s="92">
        <f t="shared" si="13"/>
        <v>100.38672484863442</v>
      </c>
      <c r="M123" s="9"/>
    </row>
    <row r="124" spans="8:13" x14ac:dyDescent="0.25">
      <c r="H124" s="60">
        <v>2.23</v>
      </c>
      <c r="I124" s="100">
        <f t="shared" si="12"/>
        <v>102.70421052631578</v>
      </c>
      <c r="J124" s="92">
        <f t="shared" si="10"/>
        <v>29</v>
      </c>
      <c r="K124" s="92">
        <f t="shared" si="13"/>
        <v>103.06204590708461</v>
      </c>
      <c r="M124" s="9"/>
    </row>
    <row r="125" spans="8:13" x14ac:dyDescent="0.25">
      <c r="H125" s="60">
        <v>2.25</v>
      </c>
      <c r="I125" s="100">
        <f t="shared" si="12"/>
        <v>105.35210526315788</v>
      </c>
      <c r="J125" s="92">
        <f t="shared" si="10"/>
        <v>29</v>
      </c>
      <c r="K125" s="92">
        <f t="shared" si="13"/>
        <v>105.78745971781655</v>
      </c>
      <c r="M125" s="9"/>
    </row>
    <row r="126" spans="8:13" x14ac:dyDescent="0.25">
      <c r="H126" s="60">
        <v>2.27</v>
      </c>
      <c r="I126" s="100">
        <f t="shared" si="12"/>
        <v>107.99999999999999</v>
      </c>
      <c r="J126" s="92">
        <f t="shared" si="10"/>
        <v>30</v>
      </c>
      <c r="K126" s="92">
        <f t="shared" si="13"/>
        <v>108.56352269561015</v>
      </c>
      <c r="M126" s="9"/>
    </row>
    <row r="127" spans="8:13" x14ac:dyDescent="0.25">
      <c r="H127" s="60">
        <v>2.29</v>
      </c>
      <c r="I127" s="100">
        <f t="shared" si="12"/>
        <v>111.24812030075188</v>
      </c>
      <c r="J127" s="92">
        <f t="shared" si="10"/>
        <v>30</v>
      </c>
      <c r="K127" s="92">
        <f t="shared" si="13"/>
        <v>111.39079371286667</v>
      </c>
      <c r="M127" s="9"/>
    </row>
    <row r="128" spans="8:13" x14ac:dyDescent="0.25">
      <c r="H128" s="60">
        <v>2.2999999999999998</v>
      </c>
      <c r="I128" s="100">
        <f t="shared" si="12"/>
        <v>112.87218045112779</v>
      </c>
      <c r="J128" s="92">
        <f t="shared" si="10"/>
        <v>30</v>
      </c>
      <c r="K128" s="92">
        <f t="shared" si="13"/>
        <v>112.82380755592462</v>
      </c>
      <c r="M128" s="9"/>
    </row>
    <row r="129" spans="8:13" x14ac:dyDescent="0.25">
      <c r="H129" s="60">
        <v>2.3199999999999998</v>
      </c>
      <c r="I129" s="100">
        <f t="shared" si="12"/>
        <v>116.12030075187967</v>
      </c>
      <c r="J129" s="92">
        <f t="shared" si="10"/>
        <v>30</v>
      </c>
      <c r="K129" s="92">
        <f t="shared" si="13"/>
        <v>115.72894389417399</v>
      </c>
      <c r="M129" s="9"/>
    </row>
    <row r="130" spans="8:13" x14ac:dyDescent="0.25">
      <c r="H130" s="60">
        <v>2.34</v>
      </c>
      <c r="I130" s="100">
        <f t="shared" si="12"/>
        <v>119.36842105263156</v>
      </c>
      <c r="J130" s="92">
        <f t="shared" si="10"/>
        <v>31</v>
      </c>
      <c r="K130" s="92">
        <f t="shared" si="13"/>
        <v>118.68669620498198</v>
      </c>
      <c r="M130" s="9"/>
    </row>
    <row r="131" spans="8:13" x14ac:dyDescent="0.25">
      <c r="H131" s="60">
        <v>2.36</v>
      </c>
      <c r="I131" s="100">
        <f t="shared" si="12"/>
        <v>122.4094736842105</v>
      </c>
      <c r="J131" s="92">
        <f t="shared" si="10"/>
        <v>31</v>
      </c>
      <c r="K131" s="92">
        <f t="shared" si="13"/>
        <v>121.6976319624241</v>
      </c>
      <c r="M131" s="9"/>
    </row>
    <row r="132" spans="8:13" x14ac:dyDescent="0.25">
      <c r="H132" s="60">
        <v>2.38</v>
      </c>
      <c r="I132" s="100">
        <f t="shared" si="12"/>
        <v>125.45052631578945</v>
      </c>
      <c r="J132" s="92">
        <f t="shared" si="10"/>
        <v>31</v>
      </c>
      <c r="K132" s="92">
        <f t="shared" si="13"/>
        <v>124.76232109819696</v>
      </c>
      <c r="M132" s="9"/>
    </row>
    <row r="133" spans="8:13" x14ac:dyDescent="0.25">
      <c r="H133" s="60">
        <v>2.4</v>
      </c>
      <c r="I133" s="100">
        <f t="shared" si="12"/>
        <v>128.4915789473684</v>
      </c>
      <c r="J133" s="92">
        <f t="shared" si="10"/>
        <v>31</v>
      </c>
      <c r="K133" s="92">
        <f t="shared" si="13"/>
        <v>127.88133600161858</v>
      </c>
      <c r="M133" s="9"/>
    </row>
    <row r="134" spans="8:13" x14ac:dyDescent="0.25">
      <c r="H134" s="60">
        <v>2.42</v>
      </c>
      <c r="I134" s="100">
        <f t="shared" si="12"/>
        <v>131.53263157894733</v>
      </c>
      <c r="J134" s="92">
        <f t="shared" si="10"/>
        <v>32</v>
      </c>
      <c r="K134" s="92">
        <f t="shared" si="13"/>
        <v>131.05525151962806</v>
      </c>
      <c r="M134" s="9"/>
    </row>
    <row r="135" spans="8:13" x14ac:dyDescent="0.25">
      <c r="H135" s="60">
        <v>2.44</v>
      </c>
      <c r="I135" s="100">
        <f t="shared" si="12"/>
        <v>134.78684210526313</v>
      </c>
      <c r="J135" s="92">
        <f t="shared" si="10"/>
        <v>32</v>
      </c>
      <c r="K135" s="92">
        <f t="shared" si="13"/>
        <v>134.28464495678577</v>
      </c>
      <c r="M135" s="9"/>
    </row>
    <row r="136" spans="8:13" x14ac:dyDescent="0.25">
      <c r="H136" s="60">
        <v>2.46</v>
      </c>
      <c r="I136" s="100">
        <f t="shared" si="12"/>
        <v>138.04105263157894</v>
      </c>
      <c r="J136" s="92">
        <f t="shared" si="10"/>
        <v>32</v>
      </c>
      <c r="K136" s="92">
        <f t="shared" si="13"/>
        <v>137.57009607527343</v>
      </c>
      <c r="M136" s="9"/>
    </row>
    <row r="137" spans="8:13" x14ac:dyDescent="0.25">
      <c r="H137" s="60">
        <v>2.48</v>
      </c>
      <c r="I137" s="100">
        <f t="shared" si="12"/>
        <v>141.29526315789474</v>
      </c>
      <c r="J137" s="92">
        <f t="shared" si="10"/>
        <v>32</v>
      </c>
      <c r="K137" s="92">
        <f t="shared" si="13"/>
        <v>140.9121870948938</v>
      </c>
      <c r="M137" s="9"/>
    </row>
    <row r="138" spans="8:13" x14ac:dyDescent="0.25">
      <c r="H138" s="60">
        <v>2.5</v>
      </c>
      <c r="I138" s="100">
        <f t="shared" si="12"/>
        <v>144.54947368421054</v>
      </c>
      <c r="J138" s="92">
        <f t="shared" ref="J138:J201" si="15">MATCH(H138,C$10:C$81)</f>
        <v>33</v>
      </c>
      <c r="K138" s="92">
        <f t="shared" si="13"/>
        <v>144.31150269307096</v>
      </c>
      <c r="M138" s="9"/>
    </row>
    <row r="139" spans="8:13" x14ac:dyDescent="0.25">
      <c r="H139" s="60">
        <v>2.52</v>
      </c>
      <c r="I139" s="100">
        <f t="shared" ref="I139:I202" si="16">IF(ISNA(INDEX(F$10:F$104,J139) + (H139-INDEX(C$10:C$104,J139)) * (INDEX(F$10:F$104,J139+1)-INDEX(F$10:F$104,J139)) / (INDEX(C$10:C$104,J139+1)-INDEX(C$10:C$104,J139))),0,(INDEX(F$10:F$104,J139) + (H139-INDEX(C$10:C$104,J139)) * (INDEX(F$10:F$104,J139+1)-INDEX(F$10:F$104,J139)) / (INDEX(C$10:C$104,J139+1)-INDEX(C$10:C$104,J139))))</f>
        <v>148.0263157894737</v>
      </c>
      <c r="J139" s="92">
        <f t="shared" si="15"/>
        <v>33</v>
      </c>
      <c r="K139" s="92">
        <f t="shared" ref="K139:K202" si="17">(($B$5/$F$5)^2)*(($L$2*H139^4)+($M$2*H139^3)+($N$2*H139^2)+($O$2*H139)+$P$2)</f>
        <v>147.76863000485031</v>
      </c>
      <c r="M139" s="9"/>
    </row>
    <row r="140" spans="8:13" x14ac:dyDescent="0.25">
      <c r="H140" s="60">
        <v>2.54</v>
      </c>
      <c r="I140" s="100">
        <f t="shared" si="16"/>
        <v>151.50315789473683</v>
      </c>
      <c r="J140" s="92">
        <f t="shared" si="15"/>
        <v>33</v>
      </c>
      <c r="K140" s="92">
        <f t="shared" si="17"/>
        <v>151.2841586228983</v>
      </c>
      <c r="M140" s="9"/>
    </row>
    <row r="141" spans="8:13" x14ac:dyDescent="0.25">
      <c r="H141" s="60">
        <v>2.56</v>
      </c>
      <c r="I141" s="100">
        <f t="shared" si="16"/>
        <v>154.97999999999999</v>
      </c>
      <c r="J141" s="92">
        <f t="shared" si="15"/>
        <v>33</v>
      </c>
      <c r="K141" s="92">
        <f t="shared" si="17"/>
        <v>154.85868059750285</v>
      </c>
      <c r="M141" s="9"/>
    </row>
    <row r="142" spans="8:13" x14ac:dyDescent="0.25">
      <c r="H142" s="60">
        <v>2.58</v>
      </c>
      <c r="I142" s="100">
        <f t="shared" si="16"/>
        <v>158.45684210526315</v>
      </c>
      <c r="J142" s="92">
        <f t="shared" si="15"/>
        <v>34</v>
      </c>
      <c r="K142" s="92">
        <f t="shared" si="17"/>
        <v>158.49279043657285</v>
      </c>
      <c r="M142" s="9"/>
    </row>
    <row r="143" spans="8:13" x14ac:dyDescent="0.25">
      <c r="H143" s="60">
        <v>2.6</v>
      </c>
      <c r="I143" s="100">
        <f t="shared" si="16"/>
        <v>162.15631578947369</v>
      </c>
      <c r="J143" s="92">
        <f t="shared" si="15"/>
        <v>34</v>
      </c>
      <c r="K143" s="92">
        <f t="shared" si="17"/>
        <v>162.18708510563854</v>
      </c>
      <c r="M143" s="9"/>
    </row>
    <row r="144" spans="8:13" x14ac:dyDescent="0.25">
      <c r="H144" s="60">
        <v>2.62</v>
      </c>
      <c r="I144" s="100">
        <f t="shared" si="16"/>
        <v>165.85578947368421</v>
      </c>
      <c r="J144" s="92">
        <f t="shared" si="15"/>
        <v>34</v>
      </c>
      <c r="K144" s="92">
        <f t="shared" si="17"/>
        <v>165.94216402785142</v>
      </c>
      <c r="M144" s="9"/>
    </row>
    <row r="145" spans="8:13" x14ac:dyDescent="0.25">
      <c r="H145" s="60">
        <v>2.64</v>
      </c>
      <c r="I145" s="100">
        <f t="shared" si="16"/>
        <v>169.55526315789473</v>
      </c>
      <c r="J145" s="92">
        <f t="shared" si="15"/>
        <v>34</v>
      </c>
      <c r="K145" s="92">
        <f t="shared" si="17"/>
        <v>169.7586290839842</v>
      </c>
      <c r="M145" s="9"/>
    </row>
    <row r="146" spans="8:13" x14ac:dyDescent="0.25">
      <c r="H146" s="60">
        <v>2.66</v>
      </c>
      <c r="I146" s="100">
        <f t="shared" si="16"/>
        <v>173.25473684210527</v>
      </c>
      <c r="J146" s="92">
        <f t="shared" si="15"/>
        <v>35</v>
      </c>
      <c r="K146" s="92">
        <f t="shared" si="17"/>
        <v>173.63708461243081</v>
      </c>
      <c r="M146" s="9"/>
    </row>
    <row r="147" spans="8:13" x14ac:dyDescent="0.25">
      <c r="H147" s="60">
        <v>2.68</v>
      </c>
      <c r="I147" s="100">
        <f t="shared" si="16"/>
        <v>177.75338345864662</v>
      </c>
      <c r="J147" s="92">
        <f t="shared" si="15"/>
        <v>35</v>
      </c>
      <c r="K147" s="92">
        <f t="shared" si="17"/>
        <v>177.57813740920648</v>
      </c>
      <c r="M147" s="9"/>
    </row>
    <row r="148" spans="8:13" x14ac:dyDescent="0.25">
      <c r="H148" s="60">
        <v>2.7</v>
      </c>
      <c r="I148" s="100">
        <f t="shared" si="16"/>
        <v>182.252030075188</v>
      </c>
      <c r="J148" s="92">
        <f t="shared" si="15"/>
        <v>35</v>
      </c>
      <c r="K148" s="92">
        <f t="shared" si="17"/>
        <v>181.5823967279475</v>
      </c>
      <c r="M148" s="9"/>
    </row>
    <row r="149" spans="8:13" x14ac:dyDescent="0.25">
      <c r="H149" s="60">
        <v>2.71</v>
      </c>
      <c r="I149" s="100">
        <f t="shared" si="16"/>
        <v>184.50135338345865</v>
      </c>
      <c r="J149" s="92">
        <f t="shared" si="15"/>
        <v>35</v>
      </c>
      <c r="K149" s="92">
        <f t="shared" si="17"/>
        <v>183.6084198968222</v>
      </c>
      <c r="M149" s="9"/>
    </row>
    <row r="150" spans="8:13" x14ac:dyDescent="0.25">
      <c r="H150" s="60">
        <v>2.73</v>
      </c>
      <c r="I150" s="100">
        <f t="shared" si="16"/>
        <v>189</v>
      </c>
      <c r="J150" s="92">
        <f t="shared" si="15"/>
        <v>36</v>
      </c>
      <c r="K150" s="92">
        <f t="shared" si="17"/>
        <v>187.70863672512601</v>
      </c>
      <c r="M150" s="9"/>
    </row>
    <row r="151" spans="8:13" x14ac:dyDescent="0.25">
      <c r="H151" s="60">
        <v>2.75</v>
      </c>
      <c r="I151" s="100">
        <f t="shared" si="16"/>
        <v>193.18263157894737</v>
      </c>
      <c r="J151" s="92">
        <f t="shared" si="15"/>
        <v>36</v>
      </c>
      <c r="K151" s="92">
        <f t="shared" si="17"/>
        <v>191.8735939615791</v>
      </c>
      <c r="M151" s="9"/>
    </row>
    <row r="152" spans="8:13" x14ac:dyDescent="0.25">
      <c r="H152" s="60">
        <v>2.77</v>
      </c>
      <c r="I152" s="100">
        <f t="shared" si="16"/>
        <v>197.36526315789473</v>
      </c>
      <c r="J152" s="92">
        <f t="shared" si="15"/>
        <v>36</v>
      </c>
      <c r="K152" s="92">
        <f t="shared" si="17"/>
        <v>196.10390946149218</v>
      </c>
      <c r="M152" s="9"/>
    </row>
    <row r="153" spans="8:13" x14ac:dyDescent="0.25">
      <c r="H153" s="60">
        <v>2.79</v>
      </c>
      <c r="I153" s="100">
        <f t="shared" si="16"/>
        <v>201.54789473684212</v>
      </c>
      <c r="J153" s="92">
        <f t="shared" si="15"/>
        <v>36</v>
      </c>
      <c r="K153" s="92">
        <f t="shared" si="17"/>
        <v>200.40020353779721</v>
      </c>
      <c r="M153" s="9"/>
    </row>
    <row r="154" spans="8:13" x14ac:dyDescent="0.25">
      <c r="H154" s="60">
        <v>2.81</v>
      </c>
      <c r="I154" s="100">
        <f t="shared" si="16"/>
        <v>205.73052631578949</v>
      </c>
      <c r="J154" s="92">
        <f t="shared" si="15"/>
        <v>37</v>
      </c>
      <c r="K154" s="92">
        <f t="shared" si="17"/>
        <v>204.76309896104738</v>
      </c>
      <c r="M154" s="9"/>
    </row>
    <row r="155" spans="8:13" x14ac:dyDescent="0.25">
      <c r="H155" s="60">
        <v>2.83</v>
      </c>
      <c r="I155" s="100">
        <f t="shared" si="16"/>
        <v>210.16894736842107</v>
      </c>
      <c r="J155" s="92">
        <f t="shared" si="15"/>
        <v>37</v>
      </c>
      <c r="K155" s="92">
        <f t="shared" si="17"/>
        <v>209.19322095941703</v>
      </c>
      <c r="M155" s="9"/>
    </row>
    <row r="156" spans="8:13" x14ac:dyDescent="0.25">
      <c r="H156" s="60">
        <v>2.85</v>
      </c>
      <c r="I156" s="100">
        <f t="shared" si="16"/>
        <v>214.60736842105263</v>
      </c>
      <c r="J156" s="92">
        <f t="shared" si="15"/>
        <v>37</v>
      </c>
      <c r="K156" s="92">
        <f t="shared" si="17"/>
        <v>213.69119721870177</v>
      </c>
      <c r="M156" s="9"/>
    </row>
    <row r="157" spans="8:13" x14ac:dyDescent="0.25">
      <c r="H157" s="60">
        <v>2.87</v>
      </c>
      <c r="I157" s="100">
        <f t="shared" si="16"/>
        <v>219.04578947368421</v>
      </c>
      <c r="J157" s="92">
        <f t="shared" si="15"/>
        <v>37</v>
      </c>
      <c r="K157" s="92">
        <f t="shared" si="17"/>
        <v>218.25765788231854</v>
      </c>
      <c r="M157" s="9"/>
    </row>
    <row r="158" spans="8:13" x14ac:dyDescent="0.25">
      <c r="H158" s="60">
        <v>2.89</v>
      </c>
      <c r="I158" s="100">
        <f t="shared" si="16"/>
        <v>223.48421052631579</v>
      </c>
      <c r="J158" s="92">
        <f t="shared" si="15"/>
        <v>38</v>
      </c>
      <c r="K158" s="92">
        <f t="shared" si="17"/>
        <v>222.89323555130545</v>
      </c>
      <c r="M158" s="9"/>
    </row>
    <row r="159" spans="8:13" x14ac:dyDescent="0.25">
      <c r="H159" s="60">
        <v>2.91</v>
      </c>
      <c r="I159" s="100">
        <f t="shared" si="16"/>
        <v>228.18315789473684</v>
      </c>
      <c r="J159" s="92">
        <f t="shared" si="15"/>
        <v>38</v>
      </c>
      <c r="K159" s="92">
        <f t="shared" si="17"/>
        <v>227.59856528432178</v>
      </c>
      <c r="M159" s="9"/>
    </row>
    <row r="160" spans="8:13" x14ac:dyDescent="0.25">
      <c r="H160" s="60">
        <v>2.93</v>
      </c>
      <c r="I160" s="100">
        <f t="shared" si="16"/>
        <v>232.88210526315791</v>
      </c>
      <c r="J160" s="92">
        <f t="shared" si="15"/>
        <v>38</v>
      </c>
      <c r="K160" s="92">
        <f t="shared" si="17"/>
        <v>232.37428459764809</v>
      </c>
      <c r="M160" s="9"/>
    </row>
    <row r="161" spans="8:13" x14ac:dyDescent="0.25">
      <c r="H161" s="60">
        <v>2.95</v>
      </c>
      <c r="I161" s="100">
        <f t="shared" si="16"/>
        <v>237.58105263157898</v>
      </c>
      <c r="J161" s="92">
        <f t="shared" si="15"/>
        <v>38</v>
      </c>
      <c r="K161" s="92">
        <f t="shared" si="17"/>
        <v>237.22103346518611</v>
      </c>
      <c r="M161" s="9"/>
    </row>
    <row r="162" spans="8:13" x14ac:dyDescent="0.25">
      <c r="H162" s="60">
        <v>2.97</v>
      </c>
      <c r="I162" s="100">
        <f t="shared" si="16"/>
        <v>242.28000000000003</v>
      </c>
      <c r="J162" s="92">
        <f t="shared" si="15"/>
        <v>39</v>
      </c>
      <c r="K162" s="92">
        <f t="shared" si="17"/>
        <v>242.13945431845906</v>
      </c>
      <c r="M162" s="9"/>
    </row>
    <row r="163" spans="8:13" x14ac:dyDescent="0.25">
      <c r="H163" s="60">
        <v>2.99</v>
      </c>
      <c r="I163" s="100">
        <f t="shared" si="16"/>
        <v>247.25368421052636</v>
      </c>
      <c r="J163" s="92">
        <f t="shared" si="15"/>
        <v>39</v>
      </c>
      <c r="K163" s="92">
        <f t="shared" si="17"/>
        <v>247.13019204661097</v>
      </c>
      <c r="M163" s="9"/>
    </row>
    <row r="164" spans="8:13" x14ac:dyDescent="0.25">
      <c r="H164" s="60">
        <v>3.01</v>
      </c>
      <c r="I164" s="100">
        <f t="shared" si="16"/>
        <v>252.22736842105257</v>
      </c>
      <c r="J164" s="92">
        <f t="shared" si="15"/>
        <v>39</v>
      </c>
      <c r="K164" s="92">
        <f t="shared" si="17"/>
        <v>252.19389399640733</v>
      </c>
      <c r="M164" s="9"/>
    </row>
    <row r="165" spans="8:13" x14ac:dyDescent="0.25">
      <c r="H165" s="60">
        <v>3.03</v>
      </c>
      <c r="I165" s="100">
        <f t="shared" si="16"/>
        <v>257.20105263157893</v>
      </c>
      <c r="J165" s="92">
        <f t="shared" si="15"/>
        <v>39</v>
      </c>
      <c r="K165" s="92">
        <f t="shared" si="17"/>
        <v>257.33120997223506</v>
      </c>
      <c r="M165" s="9"/>
    </row>
    <row r="166" spans="8:13" x14ac:dyDescent="0.25">
      <c r="H166" s="60">
        <v>3.05</v>
      </c>
      <c r="I166" s="100">
        <f t="shared" si="16"/>
        <v>262.17473684210523</v>
      </c>
      <c r="J166" s="92">
        <f t="shared" si="15"/>
        <v>40</v>
      </c>
      <c r="K166" s="92">
        <f t="shared" si="17"/>
        <v>262.54279223610195</v>
      </c>
      <c r="M166" s="9"/>
    </row>
    <row r="167" spans="8:13" x14ac:dyDescent="0.25">
      <c r="H167" s="60">
        <v>3.07</v>
      </c>
      <c r="I167" s="100">
        <f t="shared" si="16"/>
        <v>267.43263157894734</v>
      </c>
      <c r="J167" s="92">
        <f t="shared" si="15"/>
        <v>40</v>
      </c>
      <c r="K167" s="92">
        <f t="shared" si="17"/>
        <v>267.82929550763726</v>
      </c>
      <c r="M167" s="9"/>
    </row>
    <row r="168" spans="8:13" x14ac:dyDescent="0.25">
      <c r="H168" s="60">
        <v>3.09</v>
      </c>
      <c r="I168" s="100">
        <f t="shared" si="16"/>
        <v>272.69052631578944</v>
      </c>
      <c r="J168" s="92">
        <f t="shared" si="15"/>
        <v>40</v>
      </c>
      <c r="K168" s="92">
        <f t="shared" si="17"/>
        <v>273.19137696409138</v>
      </c>
      <c r="M168" s="9"/>
    </row>
    <row r="169" spans="8:13" x14ac:dyDescent="0.25">
      <c r="H169" s="60">
        <v>3.11</v>
      </c>
      <c r="I169" s="100">
        <f t="shared" si="16"/>
        <v>277.94842105263155</v>
      </c>
      <c r="J169" s="92">
        <f t="shared" si="15"/>
        <v>40</v>
      </c>
      <c r="K169" s="92">
        <f t="shared" si="17"/>
        <v>278.62969624033587</v>
      </c>
      <c r="M169" s="9"/>
    </row>
    <row r="170" spans="8:13" x14ac:dyDescent="0.25">
      <c r="H170" s="60">
        <v>3.13</v>
      </c>
      <c r="I170" s="100">
        <f t="shared" si="16"/>
        <v>283.20631578947365</v>
      </c>
      <c r="J170" s="92">
        <f t="shared" si="15"/>
        <v>41</v>
      </c>
      <c r="K170" s="92">
        <f t="shared" si="17"/>
        <v>284.14491542886378</v>
      </c>
      <c r="M170" s="9"/>
    </row>
    <row r="171" spans="8:13" x14ac:dyDescent="0.25">
      <c r="H171" s="60">
        <v>3.14</v>
      </c>
      <c r="I171" s="100">
        <f t="shared" si="16"/>
        <v>286.3786466165414</v>
      </c>
      <c r="J171" s="92">
        <f t="shared" si="15"/>
        <v>41</v>
      </c>
      <c r="K171" s="92">
        <f t="shared" si="17"/>
        <v>286.93157006614376</v>
      </c>
      <c r="M171" s="9"/>
    </row>
    <row r="172" spans="8:13" x14ac:dyDescent="0.25">
      <c r="H172" s="60">
        <v>3.16</v>
      </c>
      <c r="I172" s="100">
        <f t="shared" si="16"/>
        <v>292.72330827067668</v>
      </c>
      <c r="J172" s="92">
        <f t="shared" si="15"/>
        <v>41</v>
      </c>
      <c r="K172" s="92">
        <f t="shared" si="17"/>
        <v>292.56338592256719</v>
      </c>
      <c r="M172" s="9"/>
    </row>
    <row r="173" spans="8:13" x14ac:dyDescent="0.25">
      <c r="H173" s="60">
        <v>3.18</v>
      </c>
      <c r="I173" s="100">
        <f t="shared" si="16"/>
        <v>299.06796992481202</v>
      </c>
      <c r="J173" s="92">
        <f t="shared" si="15"/>
        <v>41</v>
      </c>
      <c r="K173" s="92">
        <f t="shared" si="17"/>
        <v>298.27376767459896</v>
      </c>
      <c r="M173" s="9"/>
    </row>
    <row r="174" spans="8:13" x14ac:dyDescent="0.25">
      <c r="H174" s="60">
        <v>3.2</v>
      </c>
      <c r="I174" s="100">
        <f t="shared" si="16"/>
        <v>305.41263157894736</v>
      </c>
      <c r="J174" s="92">
        <f t="shared" si="15"/>
        <v>42</v>
      </c>
      <c r="K174" s="92">
        <f t="shared" si="17"/>
        <v>304.0633860164063</v>
      </c>
      <c r="M174" s="9"/>
    </row>
    <row r="175" spans="8:13" x14ac:dyDescent="0.25">
      <c r="H175" s="60">
        <v>3.22</v>
      </c>
      <c r="I175" s="100">
        <f t="shared" si="16"/>
        <v>311.26736842105265</v>
      </c>
      <c r="J175" s="92">
        <f t="shared" si="15"/>
        <v>42</v>
      </c>
      <c r="K175" s="92">
        <f t="shared" si="17"/>
        <v>309.93291409977752</v>
      </c>
      <c r="M175" s="9"/>
    </row>
    <row r="176" spans="8:13" x14ac:dyDescent="0.25">
      <c r="H176" s="60">
        <v>3.24</v>
      </c>
      <c r="I176" s="100">
        <f t="shared" si="16"/>
        <v>317.12210526315795</v>
      </c>
      <c r="J176" s="92">
        <f t="shared" si="15"/>
        <v>42</v>
      </c>
      <c r="K176" s="92">
        <f t="shared" si="17"/>
        <v>315.8830275341225</v>
      </c>
      <c r="M176" s="9"/>
    </row>
    <row r="177" spans="8:13" x14ac:dyDescent="0.25">
      <c r="H177" s="60">
        <v>3.26</v>
      </c>
      <c r="I177" s="100">
        <f t="shared" si="16"/>
        <v>322.97684210526313</v>
      </c>
      <c r="J177" s="92">
        <f t="shared" si="15"/>
        <v>42</v>
      </c>
      <c r="K177" s="92">
        <f t="shared" si="17"/>
        <v>321.91440438647174</v>
      </c>
      <c r="M177" s="9"/>
    </row>
    <row r="178" spans="8:13" x14ac:dyDescent="0.25">
      <c r="H178" s="60">
        <v>3.28</v>
      </c>
      <c r="I178" s="100">
        <f t="shared" si="16"/>
        <v>328.83157894736843</v>
      </c>
      <c r="J178" s="92">
        <f t="shared" si="15"/>
        <v>43</v>
      </c>
      <c r="K178" s="92">
        <f t="shared" si="17"/>
        <v>328.02772518147771</v>
      </c>
      <c r="M178" s="9"/>
    </row>
    <row r="179" spans="8:13" x14ac:dyDescent="0.25">
      <c r="H179" s="60">
        <v>3.3</v>
      </c>
      <c r="I179" s="100">
        <f t="shared" si="16"/>
        <v>334.99894736842106</v>
      </c>
      <c r="J179" s="92">
        <f t="shared" si="15"/>
        <v>43</v>
      </c>
      <c r="K179" s="92">
        <f t="shared" si="17"/>
        <v>334.22367290141369</v>
      </c>
      <c r="M179" s="9"/>
    </row>
    <row r="180" spans="8:13" x14ac:dyDescent="0.25">
      <c r="H180" s="60">
        <v>3.32</v>
      </c>
      <c r="I180" s="100">
        <f t="shared" si="16"/>
        <v>341.16631578947363</v>
      </c>
      <c r="J180" s="92">
        <f t="shared" si="15"/>
        <v>43</v>
      </c>
      <c r="K180" s="92">
        <f t="shared" si="17"/>
        <v>340.50293298617419</v>
      </c>
      <c r="M180" s="9"/>
    </row>
    <row r="181" spans="8:13" x14ac:dyDescent="0.25">
      <c r="H181" s="60">
        <v>3.34</v>
      </c>
      <c r="I181" s="100">
        <f t="shared" si="16"/>
        <v>347.33368421052626</v>
      </c>
      <c r="J181" s="92">
        <f t="shared" si="15"/>
        <v>43</v>
      </c>
      <c r="K181" s="92">
        <f t="shared" si="17"/>
        <v>346.86619333327496</v>
      </c>
      <c r="M181" s="9"/>
    </row>
    <row r="182" spans="8:13" x14ac:dyDescent="0.25">
      <c r="H182" s="60">
        <v>3.36</v>
      </c>
      <c r="I182" s="100">
        <f t="shared" si="16"/>
        <v>353.50105263157889</v>
      </c>
      <c r="J182" s="92">
        <f t="shared" si="15"/>
        <v>44</v>
      </c>
      <c r="K182" s="92">
        <f t="shared" si="17"/>
        <v>353.31414429785298</v>
      </c>
      <c r="M182" s="9"/>
    </row>
    <row r="183" spans="8:13" x14ac:dyDescent="0.25">
      <c r="H183" s="60">
        <v>3.38</v>
      </c>
      <c r="I183" s="100">
        <f t="shared" si="16"/>
        <v>359.99052631578945</v>
      </c>
      <c r="J183" s="92">
        <f t="shared" si="15"/>
        <v>44</v>
      </c>
      <c r="K183" s="92">
        <f t="shared" si="17"/>
        <v>359.84747869266675</v>
      </c>
      <c r="M183" s="9"/>
    </row>
    <row r="184" spans="8:13" x14ac:dyDescent="0.25">
      <c r="H184" s="60">
        <v>3.4</v>
      </c>
      <c r="I184" s="100">
        <f t="shared" si="16"/>
        <v>366.47999999999996</v>
      </c>
      <c r="J184" s="92">
        <f t="shared" si="15"/>
        <v>44</v>
      </c>
      <c r="K184" s="92">
        <f t="shared" si="17"/>
        <v>366.46689178809561</v>
      </c>
      <c r="M184" s="9"/>
    </row>
    <row r="185" spans="8:13" x14ac:dyDescent="0.25">
      <c r="H185" s="60">
        <v>3.42</v>
      </c>
      <c r="I185" s="100">
        <f t="shared" si="16"/>
        <v>372.96947368421047</v>
      </c>
      <c r="J185" s="92">
        <f t="shared" si="15"/>
        <v>44</v>
      </c>
      <c r="K185" s="92">
        <f t="shared" si="17"/>
        <v>373.17308131214037</v>
      </c>
      <c r="M185" s="9"/>
    </row>
    <row r="186" spans="8:13" x14ac:dyDescent="0.25">
      <c r="H186" s="60">
        <v>3.44</v>
      </c>
      <c r="I186" s="100">
        <f t="shared" si="16"/>
        <v>379.45894736842104</v>
      </c>
      <c r="J186" s="92">
        <f t="shared" si="15"/>
        <v>45</v>
      </c>
      <c r="K186" s="92">
        <f t="shared" si="17"/>
        <v>379.96674745042287</v>
      </c>
      <c r="M186" s="9"/>
    </row>
    <row r="187" spans="8:13" x14ac:dyDescent="0.25">
      <c r="H187" s="60">
        <v>3.46</v>
      </c>
      <c r="I187" s="100">
        <f t="shared" si="16"/>
        <v>386.28473684210525</v>
      </c>
      <c r="J187" s="92">
        <f t="shared" si="15"/>
        <v>45</v>
      </c>
      <c r="K187" s="92">
        <f t="shared" si="17"/>
        <v>386.84859284618636</v>
      </c>
      <c r="M187" s="9"/>
    </row>
    <row r="188" spans="8:13" x14ac:dyDescent="0.25">
      <c r="H188" s="60">
        <v>3.48</v>
      </c>
      <c r="I188" s="100">
        <f t="shared" si="16"/>
        <v>393.11052631578946</v>
      </c>
      <c r="J188" s="92">
        <f t="shared" si="15"/>
        <v>45</v>
      </c>
      <c r="K188" s="92">
        <f t="shared" si="17"/>
        <v>393.81932260029527</v>
      </c>
      <c r="M188" s="9"/>
    </row>
    <row r="189" spans="8:13" x14ac:dyDescent="0.25">
      <c r="H189" s="60">
        <v>3.5</v>
      </c>
      <c r="I189" s="100">
        <f t="shared" si="16"/>
        <v>399.93631578947367</v>
      </c>
      <c r="J189" s="92">
        <f t="shared" si="15"/>
        <v>45</v>
      </c>
      <c r="K189" s="92">
        <f t="shared" si="17"/>
        <v>400.87964427123524</v>
      </c>
      <c r="M189" s="9"/>
    </row>
    <row r="190" spans="8:13" x14ac:dyDescent="0.25">
      <c r="H190" s="60">
        <v>3.52</v>
      </c>
      <c r="I190" s="100">
        <f t="shared" si="16"/>
        <v>406.76210526315788</v>
      </c>
      <c r="J190" s="92">
        <f t="shared" si="15"/>
        <v>46</v>
      </c>
      <c r="K190" s="92">
        <f t="shared" si="17"/>
        <v>408.03026787511305</v>
      </c>
      <c r="M190" s="9"/>
    </row>
    <row r="191" spans="8:13" x14ac:dyDescent="0.25">
      <c r="H191" s="60">
        <v>3.54</v>
      </c>
      <c r="I191" s="100">
        <f t="shared" si="16"/>
        <v>414.9581954887218</v>
      </c>
      <c r="J191" s="92">
        <f t="shared" si="15"/>
        <v>46</v>
      </c>
      <c r="K191" s="92">
        <f t="shared" si="17"/>
        <v>415.27190588565708</v>
      </c>
      <c r="M191" s="9"/>
    </row>
    <row r="192" spans="8:13" x14ac:dyDescent="0.25">
      <c r="H192" s="60">
        <v>3.55</v>
      </c>
      <c r="I192" s="100">
        <f t="shared" si="16"/>
        <v>419.0562406015037</v>
      </c>
      <c r="J192" s="92">
        <f t="shared" si="15"/>
        <v>46</v>
      </c>
      <c r="K192" s="92">
        <f t="shared" si="17"/>
        <v>418.92707861347458</v>
      </c>
      <c r="M192" s="9"/>
    </row>
    <row r="193" spans="8:13" x14ac:dyDescent="0.25">
      <c r="H193" s="60">
        <v>3.57</v>
      </c>
      <c r="I193" s="100">
        <f t="shared" si="16"/>
        <v>427.25233082706768</v>
      </c>
      <c r="J193" s="92">
        <f t="shared" si="15"/>
        <v>46</v>
      </c>
      <c r="K193" s="92">
        <f t="shared" si="17"/>
        <v>426.30657949830436</v>
      </c>
      <c r="M193" s="9"/>
    </row>
    <row r="194" spans="8:13" x14ac:dyDescent="0.25">
      <c r="H194" s="60">
        <v>3.59</v>
      </c>
      <c r="I194" s="100">
        <f t="shared" si="16"/>
        <v>435.4484210526316</v>
      </c>
      <c r="J194" s="92">
        <f t="shared" si="15"/>
        <v>47</v>
      </c>
      <c r="K194" s="92">
        <f t="shared" si="17"/>
        <v>433.77888672621344</v>
      </c>
      <c r="M194" s="9"/>
    </row>
    <row r="195" spans="8:13" x14ac:dyDescent="0.25">
      <c r="H195" s="60">
        <v>3.61</v>
      </c>
      <c r="I195" s="100">
        <f t="shared" si="16"/>
        <v>442.97526315789474</v>
      </c>
      <c r="J195" s="92">
        <f t="shared" si="15"/>
        <v>47</v>
      </c>
      <c r="K195" s="92">
        <f t="shared" si="17"/>
        <v>441.344721372604</v>
      </c>
      <c r="M195" s="9"/>
    </row>
    <row r="196" spans="8:13" x14ac:dyDescent="0.25">
      <c r="H196" s="60">
        <v>3.63</v>
      </c>
      <c r="I196" s="100">
        <f t="shared" si="16"/>
        <v>450.50210526315789</v>
      </c>
      <c r="J196" s="92">
        <f t="shared" si="15"/>
        <v>47</v>
      </c>
      <c r="K196" s="92">
        <f t="shared" si="17"/>
        <v>449.00480697050006</v>
      </c>
      <c r="M196" s="9"/>
    </row>
    <row r="197" spans="8:13" x14ac:dyDescent="0.25">
      <c r="H197" s="60">
        <v>3.65</v>
      </c>
      <c r="I197" s="100">
        <f t="shared" si="16"/>
        <v>458.02894736842109</v>
      </c>
      <c r="J197" s="92">
        <f t="shared" si="15"/>
        <v>47</v>
      </c>
      <c r="K197" s="92">
        <f t="shared" si="17"/>
        <v>456.75986951054614</v>
      </c>
      <c r="M197" s="9"/>
    </row>
    <row r="198" spans="8:13" x14ac:dyDescent="0.25">
      <c r="H198" s="60">
        <v>3.67</v>
      </c>
      <c r="I198" s="100">
        <f t="shared" si="16"/>
        <v>465.55578947368423</v>
      </c>
      <c r="J198" s="92">
        <f t="shared" si="15"/>
        <v>48</v>
      </c>
      <c r="K198" s="92">
        <f t="shared" si="17"/>
        <v>464.61063744100869</v>
      </c>
      <c r="M198" s="9"/>
    </row>
    <row r="199" spans="8:13" x14ac:dyDescent="0.25">
      <c r="H199" s="60">
        <v>3.69</v>
      </c>
      <c r="I199" s="100">
        <f t="shared" si="16"/>
        <v>473.45210526315793</v>
      </c>
      <c r="J199" s="92">
        <f t="shared" si="15"/>
        <v>48</v>
      </c>
      <c r="K199" s="92">
        <f t="shared" si="17"/>
        <v>472.55784166777488</v>
      </c>
      <c r="M199" s="9"/>
    </row>
    <row r="200" spans="8:13" x14ac:dyDescent="0.25">
      <c r="H200" s="60">
        <v>3.71</v>
      </c>
      <c r="I200" s="100">
        <f t="shared" si="16"/>
        <v>481.34842105263164</v>
      </c>
      <c r="J200" s="92">
        <f t="shared" si="15"/>
        <v>48</v>
      </c>
      <c r="K200" s="92">
        <f t="shared" si="17"/>
        <v>480.60221555435339</v>
      </c>
      <c r="M200" s="9"/>
    </row>
    <row r="201" spans="8:13" x14ac:dyDescent="0.25">
      <c r="H201" s="60">
        <v>3.73</v>
      </c>
      <c r="I201" s="100">
        <f t="shared" si="16"/>
        <v>489.24473684210528</v>
      </c>
      <c r="J201" s="92">
        <f t="shared" si="15"/>
        <v>48</v>
      </c>
      <c r="K201" s="92">
        <f t="shared" si="17"/>
        <v>488.74449492187392</v>
      </c>
      <c r="M201" s="9"/>
    </row>
    <row r="202" spans="8:13" x14ac:dyDescent="0.25">
      <c r="H202" s="60">
        <v>3.75</v>
      </c>
      <c r="I202" s="100">
        <f t="shared" si="16"/>
        <v>497.14105263157899</v>
      </c>
      <c r="J202" s="92">
        <f t="shared" ref="J202:J265" si="18">MATCH(H202,C$10:C$81)</f>
        <v>49</v>
      </c>
      <c r="K202" s="92">
        <f t="shared" si="17"/>
        <v>496.98541804908757</v>
      </c>
      <c r="M202" s="9"/>
    </row>
    <row r="203" spans="8:13" x14ac:dyDescent="0.25">
      <c r="H203" s="60">
        <v>3.77</v>
      </c>
      <c r="I203" s="100">
        <f t="shared" ref="I203:I265" si="19">IF(ISNA(INDEX(F$10:F$104,J203) + (H203-INDEX(C$10:C$104,J203)) * (INDEX(F$10:F$104,J203+1)-INDEX(F$10:F$104,J203)) / (INDEX(C$10:C$104,J203+1)-INDEX(C$10:C$104,J203))),0,(INDEX(F$10:F$104,J203) + (H203-INDEX(C$10:C$104,J203)) * (INDEX(F$10:F$104,J203+1)-INDEX(F$10:F$104,J203)) / (INDEX(C$10:C$104,J203+1)-INDEX(C$10:C$104,J203))))</f>
        <v>505.41631578947369</v>
      </c>
      <c r="J203" s="92">
        <f t="shared" si="18"/>
        <v>49</v>
      </c>
      <c r="K203" s="92">
        <f t="shared" ref="K203:K265" si="20">(($B$5/$F$5)^2)*(($L$2*H203^4)+($M$2*H203^3)+($N$2*H203^2)+($O$2*H203)+$P$2)</f>
        <v>505.32572567236679</v>
      </c>
      <c r="M203" s="9"/>
    </row>
    <row r="204" spans="8:13" x14ac:dyDescent="0.25">
      <c r="H204" s="60">
        <v>3.79</v>
      </c>
      <c r="I204" s="100">
        <f t="shared" si="19"/>
        <v>513.69157894736838</v>
      </c>
      <c r="J204" s="92">
        <f t="shared" si="18"/>
        <v>49</v>
      </c>
      <c r="K204" s="92">
        <f t="shared" si="20"/>
        <v>513.76616098570469</v>
      </c>
      <c r="M204" s="9"/>
    </row>
    <row r="205" spans="8:13" x14ac:dyDescent="0.25">
      <c r="H205" s="60">
        <v>3.81</v>
      </c>
      <c r="I205" s="100">
        <f t="shared" si="19"/>
        <v>521.96684210526314</v>
      </c>
      <c r="J205" s="92">
        <f t="shared" si="18"/>
        <v>49</v>
      </c>
      <c r="K205" s="92">
        <f t="shared" si="20"/>
        <v>522.30746964071636</v>
      </c>
      <c r="M205" s="9"/>
    </row>
    <row r="206" spans="8:13" x14ac:dyDescent="0.25">
      <c r="H206" s="60">
        <v>3.83</v>
      </c>
      <c r="I206" s="100">
        <f t="shared" si="19"/>
        <v>530.24210526315778</v>
      </c>
      <c r="J206" s="92">
        <f t="shared" si="18"/>
        <v>50</v>
      </c>
      <c r="K206" s="92">
        <f t="shared" si="20"/>
        <v>530.95039974663769</v>
      </c>
      <c r="M206" s="9"/>
    </row>
    <row r="207" spans="8:13" x14ac:dyDescent="0.25">
      <c r="H207" s="60">
        <v>3.85</v>
      </c>
      <c r="I207" s="100">
        <f t="shared" si="19"/>
        <v>538.90578947368408</v>
      </c>
      <c r="J207" s="92">
        <f t="shared" si="18"/>
        <v>50</v>
      </c>
      <c r="K207" s="92">
        <f t="shared" si="20"/>
        <v>539.69570187032593</v>
      </c>
      <c r="M207" s="9"/>
    </row>
    <row r="208" spans="8:13" x14ac:dyDescent="0.25">
      <c r="H208" s="60">
        <v>3.87</v>
      </c>
      <c r="I208" s="100">
        <f t="shared" si="19"/>
        <v>547.56947368421038</v>
      </c>
      <c r="J208" s="92">
        <f t="shared" si="18"/>
        <v>50</v>
      </c>
      <c r="K208" s="92">
        <f t="shared" si="20"/>
        <v>548.54412903625916</v>
      </c>
      <c r="M208" s="9"/>
    </row>
    <row r="209" spans="8:11" x14ac:dyDescent="0.25">
      <c r="H209" s="60">
        <v>3.89</v>
      </c>
      <c r="I209" s="100">
        <f t="shared" si="19"/>
        <v>556.23315789473679</v>
      </c>
      <c r="J209" s="92">
        <f t="shared" si="18"/>
        <v>50</v>
      </c>
      <c r="K209" s="92">
        <f t="shared" si="20"/>
        <v>557.49643672653758</v>
      </c>
    </row>
    <row r="210" spans="8:11" x14ac:dyDescent="0.25">
      <c r="H210" s="60">
        <v>3.91</v>
      </c>
      <c r="I210" s="100">
        <f t="shared" si="19"/>
        <v>564.89684210526309</v>
      </c>
      <c r="J210" s="92">
        <f t="shared" si="18"/>
        <v>51</v>
      </c>
      <c r="K210" s="92">
        <f t="shared" si="20"/>
        <v>566.55338288088171</v>
      </c>
    </row>
    <row r="211" spans="8:11" x14ac:dyDescent="0.25">
      <c r="H211" s="60">
        <v>3.93</v>
      </c>
      <c r="I211" s="100">
        <f t="shared" si="19"/>
        <v>575.25834586466169</v>
      </c>
      <c r="J211" s="92">
        <f t="shared" si="18"/>
        <v>51</v>
      </c>
      <c r="K211" s="92">
        <f t="shared" si="20"/>
        <v>575.71572789663367</v>
      </c>
    </row>
    <row r="212" spans="8:11" x14ac:dyDescent="0.25">
      <c r="H212" s="60">
        <v>3.95</v>
      </c>
      <c r="I212" s="100">
        <f t="shared" si="19"/>
        <v>585.61984962406018</v>
      </c>
      <c r="J212" s="92">
        <f t="shared" si="18"/>
        <v>51</v>
      </c>
      <c r="K212" s="92">
        <f t="shared" si="20"/>
        <v>584.98423462875712</v>
      </c>
    </row>
    <row r="213" spans="8:11" x14ac:dyDescent="0.25">
      <c r="H213" s="60">
        <v>3.96</v>
      </c>
      <c r="I213" s="100">
        <f t="shared" si="19"/>
        <v>590.80060150375937</v>
      </c>
      <c r="J213" s="92">
        <f t="shared" si="18"/>
        <v>51</v>
      </c>
      <c r="K213" s="92">
        <f t="shared" si="20"/>
        <v>589.65853770263982</v>
      </c>
    </row>
    <row r="214" spans="8:11" x14ac:dyDescent="0.25">
      <c r="H214" s="60">
        <v>3.98</v>
      </c>
      <c r="I214" s="100">
        <f t="shared" si="19"/>
        <v>601.16210526315797</v>
      </c>
      <c r="J214" s="92">
        <f t="shared" si="18"/>
        <v>52</v>
      </c>
      <c r="K214" s="92">
        <f t="shared" si="20"/>
        <v>599.08772273842283</v>
      </c>
    </row>
    <row r="215" spans="8:11" x14ac:dyDescent="0.25">
      <c r="H215" s="60">
        <v>4</v>
      </c>
      <c r="I215" s="100">
        <f t="shared" si="19"/>
        <v>610.64052631578954</v>
      </c>
      <c r="J215" s="92">
        <f t="shared" si="18"/>
        <v>52</v>
      </c>
      <c r="K215" s="92">
        <f t="shared" si="20"/>
        <v>608.62498738007855</v>
      </c>
    </row>
    <row r="216" spans="8:11" x14ac:dyDescent="0.25">
      <c r="H216" s="60">
        <v>4.0199999999999996</v>
      </c>
      <c r="I216" s="100">
        <f t="shared" si="19"/>
        <v>620.118947368421</v>
      </c>
      <c r="J216" s="92">
        <f t="shared" si="18"/>
        <v>52</v>
      </c>
      <c r="K216" s="92">
        <f t="shared" si="20"/>
        <v>618.27110308424426</v>
      </c>
    </row>
    <row r="217" spans="8:11" x14ac:dyDescent="0.25">
      <c r="H217" s="60">
        <v>4.04</v>
      </c>
      <c r="I217" s="100">
        <f t="shared" si="19"/>
        <v>629.59736842105281</v>
      </c>
      <c r="J217" s="92">
        <f t="shared" si="18"/>
        <v>52</v>
      </c>
      <c r="K217" s="92">
        <f t="shared" si="20"/>
        <v>628.02684376517959</v>
      </c>
    </row>
    <row r="218" spans="8:11" x14ac:dyDescent="0.25">
      <c r="H218" s="60">
        <v>4.0599999999999996</v>
      </c>
      <c r="I218" s="100">
        <f t="shared" si="19"/>
        <v>639.07578947368415</v>
      </c>
      <c r="J218" s="92">
        <f t="shared" si="18"/>
        <v>53</v>
      </c>
      <c r="K218" s="92">
        <f t="shared" si="20"/>
        <v>637.89298579476372</v>
      </c>
    </row>
    <row r="219" spans="8:11" x14ac:dyDescent="0.25">
      <c r="H219" s="60">
        <v>4.08</v>
      </c>
      <c r="I219" s="100">
        <f t="shared" si="19"/>
        <v>648.98526315789491</v>
      </c>
      <c r="J219" s="92">
        <f t="shared" si="18"/>
        <v>53</v>
      </c>
      <c r="K219" s="92">
        <f t="shared" si="20"/>
        <v>647.87030800249897</v>
      </c>
    </row>
    <row r="220" spans="8:11" x14ac:dyDescent="0.25">
      <c r="H220" s="60">
        <v>4.0999999999999996</v>
      </c>
      <c r="I220" s="100">
        <f t="shared" si="19"/>
        <v>658.8947368421052</v>
      </c>
      <c r="J220" s="92">
        <f t="shared" si="18"/>
        <v>53</v>
      </c>
      <c r="K220" s="92">
        <f t="shared" si="20"/>
        <v>657.95959167550723</v>
      </c>
    </row>
    <row r="221" spans="8:11" x14ac:dyDescent="0.25">
      <c r="H221" s="60">
        <v>4.12</v>
      </c>
      <c r="I221" s="100">
        <f t="shared" si="19"/>
        <v>668.80421052631596</v>
      </c>
      <c r="J221" s="92">
        <f t="shared" si="18"/>
        <v>53</v>
      </c>
      <c r="K221" s="92">
        <f t="shared" si="20"/>
        <v>668.16162055853272</v>
      </c>
    </row>
    <row r="222" spans="8:11" x14ac:dyDescent="0.25">
      <c r="H222" s="60">
        <v>4.1399999999999997</v>
      </c>
      <c r="I222" s="100">
        <f t="shared" si="19"/>
        <v>678.71368421052625</v>
      </c>
      <c r="J222" s="92">
        <f t="shared" si="18"/>
        <v>54</v>
      </c>
      <c r="K222" s="92">
        <f t="shared" si="20"/>
        <v>678.47718085394001</v>
      </c>
    </row>
    <row r="223" spans="8:11" x14ac:dyDescent="0.25">
      <c r="H223" s="60">
        <v>4.16</v>
      </c>
      <c r="I223" s="100">
        <f t="shared" si="19"/>
        <v>689.05894736842129</v>
      </c>
      <c r="J223" s="92">
        <f t="shared" si="18"/>
        <v>54</v>
      </c>
      <c r="K223" s="92">
        <f t="shared" si="20"/>
        <v>688.90706122171616</v>
      </c>
    </row>
    <row r="224" spans="8:11" x14ac:dyDescent="0.25">
      <c r="H224" s="60">
        <v>4.18</v>
      </c>
      <c r="I224" s="100">
        <f t="shared" si="19"/>
        <v>699.40421052631575</v>
      </c>
      <c r="J224" s="92">
        <f t="shared" si="18"/>
        <v>54</v>
      </c>
      <c r="K224" s="92">
        <f t="shared" si="20"/>
        <v>699.45205277946798</v>
      </c>
    </row>
    <row r="225" spans="8:11" x14ac:dyDescent="0.25">
      <c r="H225" s="60">
        <v>4.2</v>
      </c>
      <c r="I225" s="100">
        <f t="shared" si="19"/>
        <v>709.74947368421078</v>
      </c>
      <c r="J225" s="92">
        <f t="shared" si="18"/>
        <v>54</v>
      </c>
      <c r="K225" s="92">
        <f t="shared" si="20"/>
        <v>710.11294910242475</v>
      </c>
    </row>
    <row r="226" spans="8:11" x14ac:dyDescent="0.25">
      <c r="H226" s="60">
        <v>4.22</v>
      </c>
      <c r="I226" s="100">
        <f t="shared" si="19"/>
        <v>720.09473684210525</v>
      </c>
      <c r="J226" s="92">
        <f t="shared" si="18"/>
        <v>55</v>
      </c>
      <c r="K226" s="92">
        <f t="shared" si="20"/>
        <v>720.89054622343576</v>
      </c>
    </row>
    <row r="227" spans="8:11" x14ac:dyDescent="0.25">
      <c r="H227" s="60">
        <v>4.24</v>
      </c>
      <c r="I227" s="100">
        <f t="shared" si="19"/>
        <v>730.89000000000021</v>
      </c>
      <c r="J227" s="92">
        <f t="shared" si="18"/>
        <v>55</v>
      </c>
      <c r="K227" s="92">
        <f t="shared" si="20"/>
        <v>731.78564263297324</v>
      </c>
    </row>
    <row r="228" spans="8:11" x14ac:dyDescent="0.25">
      <c r="H228" s="60">
        <v>4.26</v>
      </c>
      <c r="I228" s="100">
        <f t="shared" si="19"/>
        <v>741.68526315789472</v>
      </c>
      <c r="J228" s="92">
        <f t="shared" si="18"/>
        <v>55</v>
      </c>
      <c r="K228" s="92">
        <f t="shared" si="20"/>
        <v>742.79903927912835</v>
      </c>
    </row>
    <row r="229" spans="8:11" x14ac:dyDescent="0.25">
      <c r="H229" s="60">
        <v>4.28</v>
      </c>
      <c r="I229" s="100">
        <f t="shared" si="19"/>
        <v>752.48052631578969</v>
      </c>
      <c r="J229" s="92">
        <f t="shared" si="18"/>
        <v>55</v>
      </c>
      <c r="K229" s="92">
        <f t="shared" si="20"/>
        <v>753.93153956761614</v>
      </c>
    </row>
    <row r="230" spans="8:11" x14ac:dyDescent="0.25">
      <c r="H230" s="60">
        <v>4.3</v>
      </c>
      <c r="I230" s="100">
        <f t="shared" si="19"/>
        <v>763.2757894736842</v>
      </c>
      <c r="J230" s="92">
        <f t="shared" si="18"/>
        <v>56</v>
      </c>
      <c r="K230" s="92">
        <f t="shared" si="20"/>
        <v>765.18394936177037</v>
      </c>
    </row>
    <row r="231" spans="8:11" x14ac:dyDescent="0.25">
      <c r="H231" s="60">
        <v>4.32</v>
      </c>
      <c r="I231" s="100">
        <f t="shared" si="19"/>
        <v>774.53526315789497</v>
      </c>
      <c r="J231" s="92">
        <f t="shared" si="18"/>
        <v>56</v>
      </c>
      <c r="K231" s="92">
        <f t="shared" si="20"/>
        <v>776.5570769825481</v>
      </c>
    </row>
    <row r="232" spans="8:11" x14ac:dyDescent="0.25">
      <c r="H232" s="60">
        <v>4.34</v>
      </c>
      <c r="I232" s="100">
        <f t="shared" si="19"/>
        <v>785.79473684210529</v>
      </c>
      <c r="J232" s="92">
        <f t="shared" si="18"/>
        <v>56</v>
      </c>
      <c r="K232" s="92">
        <f t="shared" si="20"/>
        <v>788.05173320852577</v>
      </c>
    </row>
    <row r="233" spans="8:11" x14ac:dyDescent="0.25">
      <c r="H233" s="60">
        <v>4.3600000000000003</v>
      </c>
      <c r="I233" s="100">
        <f t="shared" si="19"/>
        <v>797.05421052631596</v>
      </c>
      <c r="J233" s="92">
        <f t="shared" si="18"/>
        <v>56</v>
      </c>
      <c r="K233" s="92">
        <f t="shared" si="20"/>
        <v>799.66873127590293</v>
      </c>
    </row>
    <row r="234" spans="8:11" x14ac:dyDescent="0.25">
      <c r="H234" s="60">
        <v>4.38</v>
      </c>
      <c r="I234" s="100">
        <f t="shared" si="19"/>
        <v>808.31368421052628</v>
      </c>
      <c r="J234" s="92">
        <f t="shared" si="18"/>
        <v>57</v>
      </c>
      <c r="K234" s="92">
        <f t="shared" si="20"/>
        <v>811.40888687849861</v>
      </c>
    </row>
    <row r="235" spans="8:11" x14ac:dyDescent="0.25">
      <c r="H235" s="60">
        <v>4.3899999999999997</v>
      </c>
      <c r="I235" s="100">
        <f t="shared" si="19"/>
        <v>815.02105263157875</v>
      </c>
      <c r="J235" s="92">
        <f t="shared" si="18"/>
        <v>57</v>
      </c>
      <c r="K235" s="92">
        <f t="shared" si="20"/>
        <v>817.32540433182794</v>
      </c>
    </row>
    <row r="236" spans="8:11" x14ac:dyDescent="0.25">
      <c r="H236" s="60">
        <v>4.41</v>
      </c>
      <c r="I236" s="100">
        <f t="shared" si="19"/>
        <v>828.43578947368428</v>
      </c>
      <c r="J236" s="92">
        <f t="shared" si="18"/>
        <v>57</v>
      </c>
      <c r="K236" s="92">
        <f t="shared" si="20"/>
        <v>829.25183103921097</v>
      </c>
    </row>
    <row r="237" spans="8:11" x14ac:dyDescent="0.25">
      <c r="H237" s="60">
        <v>4.43</v>
      </c>
      <c r="I237" s="100">
        <f t="shared" si="19"/>
        <v>841.85052631578924</v>
      </c>
      <c r="J237" s="92">
        <f t="shared" si="18"/>
        <v>57</v>
      </c>
      <c r="K237" s="92">
        <f t="shared" si="20"/>
        <v>841.30346526845472</v>
      </c>
    </row>
    <row r="238" spans="8:11" x14ac:dyDescent="0.25">
      <c r="H238" s="60">
        <v>4.45</v>
      </c>
      <c r="I238" s="100">
        <f t="shared" si="19"/>
        <v>855.26526315789476</v>
      </c>
      <c r="J238" s="92">
        <f t="shared" si="18"/>
        <v>58</v>
      </c>
      <c r="K238" s="92">
        <f t="shared" si="20"/>
        <v>853.48113131505465</v>
      </c>
    </row>
    <row r="239" spans="8:11" x14ac:dyDescent="0.25">
      <c r="H239" s="60">
        <v>4.47</v>
      </c>
      <c r="I239" s="100">
        <f t="shared" si="19"/>
        <v>867.48631578947345</v>
      </c>
      <c r="J239" s="92">
        <f t="shared" si="18"/>
        <v>58</v>
      </c>
      <c r="K239" s="92">
        <f t="shared" si="20"/>
        <v>865.78565593212477</v>
      </c>
    </row>
    <row r="240" spans="8:11" x14ac:dyDescent="0.25">
      <c r="H240" s="60">
        <v>4.49</v>
      </c>
      <c r="I240" s="100">
        <f t="shared" si="19"/>
        <v>879.70736842105271</v>
      </c>
      <c r="J240" s="92">
        <f t="shared" si="18"/>
        <v>58</v>
      </c>
      <c r="K240" s="92">
        <f t="shared" si="20"/>
        <v>878.21786833040301</v>
      </c>
    </row>
    <row r="241" spans="8:11" x14ac:dyDescent="0.25">
      <c r="H241" s="60">
        <v>4.51</v>
      </c>
      <c r="I241" s="100">
        <f t="shared" si="19"/>
        <v>891.92842105263128</v>
      </c>
      <c r="J241" s="92">
        <f t="shared" si="18"/>
        <v>58</v>
      </c>
      <c r="K241" s="92">
        <f t="shared" si="20"/>
        <v>890.77860017824605</v>
      </c>
    </row>
    <row r="242" spans="8:11" x14ac:dyDescent="0.25">
      <c r="H242" s="60">
        <v>4.53</v>
      </c>
      <c r="I242" s="100">
        <f t="shared" si="19"/>
        <v>904.14947368421053</v>
      </c>
      <c r="J242" s="92">
        <f t="shared" si="18"/>
        <v>59</v>
      </c>
      <c r="K242" s="92">
        <f t="shared" si="20"/>
        <v>903.46868560163375</v>
      </c>
    </row>
    <row r="243" spans="8:11" x14ac:dyDescent="0.25">
      <c r="H243" s="60">
        <v>4.55</v>
      </c>
      <c r="I243" s="100">
        <f t="shared" si="19"/>
        <v>916.87736842105232</v>
      </c>
      <c r="J243" s="92">
        <f t="shared" si="18"/>
        <v>59</v>
      </c>
      <c r="K243" s="92">
        <f t="shared" si="20"/>
        <v>916.28896118416583</v>
      </c>
    </row>
    <row r="244" spans="8:11" x14ac:dyDescent="0.25">
      <c r="H244" s="60">
        <v>4.57</v>
      </c>
      <c r="I244" s="100">
        <f t="shared" si="19"/>
        <v>929.60526315789468</v>
      </c>
      <c r="J244" s="92">
        <f t="shared" si="18"/>
        <v>59</v>
      </c>
      <c r="K244" s="92">
        <f t="shared" si="20"/>
        <v>929.24026596706449</v>
      </c>
    </row>
    <row r="245" spans="8:11" x14ac:dyDescent="0.25">
      <c r="H245" s="60">
        <v>4.59</v>
      </c>
      <c r="I245" s="100">
        <f t="shared" si="19"/>
        <v>942.33315789473647</v>
      </c>
      <c r="J245" s="92">
        <f t="shared" si="18"/>
        <v>59</v>
      </c>
      <c r="K245" s="92">
        <f t="shared" si="20"/>
        <v>942.3234414491717</v>
      </c>
    </row>
    <row r="246" spans="8:11" x14ac:dyDescent="0.25">
      <c r="H246" s="60">
        <v>4.6100000000000003</v>
      </c>
      <c r="I246" s="100">
        <f t="shared" si="19"/>
        <v>955.06105263157883</v>
      </c>
      <c r="J246" s="92">
        <f t="shared" si="18"/>
        <v>60</v>
      </c>
      <c r="K246" s="92">
        <f t="shared" si="20"/>
        <v>955.53933158695247</v>
      </c>
    </row>
    <row r="247" spans="8:11" x14ac:dyDescent="0.25">
      <c r="H247" s="60">
        <v>4.63</v>
      </c>
      <c r="I247" s="100">
        <f t="shared" si="19"/>
        <v>968.30526315789439</v>
      </c>
      <c r="J247" s="92">
        <f t="shared" si="18"/>
        <v>60</v>
      </c>
      <c r="K247" s="92">
        <f t="shared" si="20"/>
        <v>968.88878279449045</v>
      </c>
    </row>
    <row r="248" spans="8:11" x14ac:dyDescent="0.25">
      <c r="H248" s="60">
        <v>4.6500000000000004</v>
      </c>
      <c r="I248" s="100">
        <f t="shared" si="19"/>
        <v>981.5494736842104</v>
      </c>
      <c r="J248" s="92">
        <f t="shared" si="18"/>
        <v>60</v>
      </c>
      <c r="K248" s="92">
        <f t="shared" si="20"/>
        <v>982.37264394349415</v>
      </c>
    </row>
    <row r="249" spans="8:11" x14ac:dyDescent="0.25">
      <c r="H249" s="60">
        <v>4.67</v>
      </c>
      <c r="I249" s="100">
        <f t="shared" si="19"/>
        <v>994.79368421052595</v>
      </c>
      <c r="J249" s="92">
        <f t="shared" si="18"/>
        <v>60</v>
      </c>
      <c r="K249" s="92">
        <f t="shared" si="20"/>
        <v>995.99176636328923</v>
      </c>
    </row>
    <row r="250" spans="8:11" x14ac:dyDescent="0.25">
      <c r="H250" s="60">
        <v>4.6900000000000004</v>
      </c>
      <c r="I250" s="100">
        <f t="shared" si="19"/>
        <v>1008.0378947368421</v>
      </c>
      <c r="J250" s="92">
        <f t="shared" si="18"/>
        <v>61</v>
      </c>
      <c r="K250" s="92">
        <f t="shared" si="20"/>
        <v>1009.7470038408263</v>
      </c>
    </row>
    <row r="251" spans="8:11" x14ac:dyDescent="0.25">
      <c r="H251" s="60">
        <v>4.71</v>
      </c>
      <c r="I251" s="100">
        <f t="shared" si="19"/>
        <v>1021.8126315789472</v>
      </c>
      <c r="J251" s="92">
        <f t="shared" si="18"/>
        <v>61</v>
      </c>
      <c r="K251" s="92">
        <f t="shared" si="20"/>
        <v>1023.6392126206744</v>
      </c>
    </row>
    <row r="252" spans="8:11" x14ac:dyDescent="0.25">
      <c r="H252" s="60">
        <v>4.7300000000000004</v>
      </c>
      <c r="I252" s="100">
        <f t="shared" si="19"/>
        <v>1035.587368421053</v>
      </c>
      <c r="J252" s="92">
        <f t="shared" si="18"/>
        <v>61</v>
      </c>
      <c r="K252" s="92">
        <f t="shared" si="20"/>
        <v>1037.6692514050255</v>
      </c>
    </row>
    <row r="253" spans="8:11" x14ac:dyDescent="0.25">
      <c r="H253" s="60">
        <v>4.75</v>
      </c>
      <c r="I253" s="100">
        <f t="shared" si="19"/>
        <v>1049.3621052631581</v>
      </c>
      <c r="J253" s="92">
        <f t="shared" si="18"/>
        <v>61</v>
      </c>
      <c r="K253" s="92">
        <f t="shared" si="20"/>
        <v>1051.8379813536917</v>
      </c>
    </row>
    <row r="254" spans="8:11" x14ac:dyDescent="0.25">
      <c r="H254" s="60">
        <v>4.7699999999999996</v>
      </c>
      <c r="I254" s="100">
        <f t="shared" si="19"/>
        <v>1063.1368421052632</v>
      </c>
      <c r="J254" s="92">
        <f t="shared" si="18"/>
        <v>62</v>
      </c>
      <c r="K254" s="92">
        <f t="shared" si="20"/>
        <v>1066.1462660841071</v>
      </c>
    </row>
    <row r="255" spans="8:11" x14ac:dyDescent="0.25">
      <c r="H255" s="60">
        <v>4.79</v>
      </c>
      <c r="I255" s="100">
        <f t="shared" si="19"/>
        <v>1079.4965413533839</v>
      </c>
      <c r="J255" s="92">
        <f t="shared" si="18"/>
        <v>62</v>
      </c>
      <c r="K255" s="92">
        <f t="shared" si="20"/>
        <v>1080.5949716713271</v>
      </c>
    </row>
    <row r="256" spans="8:11" x14ac:dyDescent="0.25">
      <c r="H256" s="60">
        <v>4.8</v>
      </c>
      <c r="I256" s="100">
        <f t="shared" si="19"/>
        <v>1087.6763909774438</v>
      </c>
      <c r="J256" s="92">
        <f t="shared" si="18"/>
        <v>62</v>
      </c>
      <c r="K256" s="92">
        <f t="shared" si="20"/>
        <v>1087.8722536066994</v>
      </c>
    </row>
    <row r="257" spans="8:11" x14ac:dyDescent="0.25">
      <c r="H257" s="60">
        <v>4.82</v>
      </c>
      <c r="I257" s="100">
        <f t="shared" si="19"/>
        <v>1104.0360902255645</v>
      </c>
      <c r="J257" s="92">
        <f t="shared" si="18"/>
        <v>62</v>
      </c>
      <c r="K257" s="92">
        <f t="shared" si="20"/>
        <v>1102.5332197459006</v>
      </c>
    </row>
    <row r="258" spans="8:11" x14ac:dyDescent="0.25">
      <c r="H258" s="60">
        <v>4.84</v>
      </c>
      <c r="I258" s="100">
        <f t="shared" si="19"/>
        <v>1120.3957894736843</v>
      </c>
      <c r="J258" s="92">
        <f t="shared" si="18"/>
        <v>63</v>
      </c>
      <c r="K258" s="92">
        <f t="shared" si="20"/>
        <v>1117.3367826816366</v>
      </c>
    </row>
    <row r="259" spans="8:11" x14ac:dyDescent="0.25">
      <c r="H259" s="60">
        <v>4.8600000000000003</v>
      </c>
      <c r="I259" s="100">
        <f t="shared" si="19"/>
        <v>1135.2694736842109</v>
      </c>
      <c r="J259" s="92">
        <f t="shared" si="18"/>
        <v>63</v>
      </c>
      <c r="K259" s="92">
        <f t="shared" si="20"/>
        <v>1132.2838170906371</v>
      </c>
    </row>
    <row r="260" spans="8:11" x14ac:dyDescent="0.25">
      <c r="H260" s="60">
        <v>4.88</v>
      </c>
      <c r="I260" s="100">
        <f t="shared" si="19"/>
        <v>1150.1431578947368</v>
      </c>
      <c r="J260" s="92">
        <f t="shared" si="18"/>
        <v>63</v>
      </c>
      <c r="K260" s="92">
        <f t="shared" si="20"/>
        <v>1147.3752001072517</v>
      </c>
    </row>
    <row r="261" spans="8:11" x14ac:dyDescent="0.25">
      <c r="H261" s="60">
        <v>4.9000000000000004</v>
      </c>
      <c r="I261" s="100">
        <f t="shared" si="19"/>
        <v>1165.0168421052635</v>
      </c>
      <c r="J261" s="92">
        <f t="shared" si="18"/>
        <v>63</v>
      </c>
      <c r="K261" s="92">
        <f t="shared" si="20"/>
        <v>1162.6118113234543</v>
      </c>
    </row>
    <row r="262" spans="8:11" x14ac:dyDescent="0.25">
      <c r="H262" s="60">
        <v>4.92</v>
      </c>
      <c r="I262" s="100">
        <f t="shared" si="19"/>
        <v>1179.8905263157894</v>
      </c>
      <c r="J262" s="92">
        <f t="shared" si="18"/>
        <v>64</v>
      </c>
      <c r="K262" s="92">
        <f t="shared" si="20"/>
        <v>1177.9945327888358</v>
      </c>
    </row>
    <row r="263" spans="8:11" x14ac:dyDescent="0.25">
      <c r="H263" s="60">
        <v>4.9400000000000004</v>
      </c>
      <c r="I263" s="100">
        <f t="shared" si="19"/>
        <v>1195.1689567745339</v>
      </c>
      <c r="J263" s="92">
        <f t="shared" si="18"/>
        <v>64</v>
      </c>
      <c r="K263" s="92">
        <f t="shared" si="20"/>
        <v>1193.524249010612</v>
      </c>
    </row>
    <row r="264" spans="8:11" x14ac:dyDescent="0.25">
      <c r="H264" s="60">
        <v>4.96</v>
      </c>
      <c r="I264" s="100">
        <f t="shared" si="19"/>
        <v>1210.4473872332778</v>
      </c>
      <c r="J264" s="92">
        <f t="shared" si="18"/>
        <v>64</v>
      </c>
      <c r="K264" s="92">
        <f t="shared" si="20"/>
        <v>1209.2018469536174</v>
      </c>
    </row>
    <row r="265" spans="8:11" x14ac:dyDescent="0.25">
      <c r="H265" s="60">
        <v>4.9800000000000004</v>
      </c>
      <c r="I265" s="100">
        <f t="shared" si="19"/>
        <v>1225.7258176920222</v>
      </c>
      <c r="J265" s="92">
        <f t="shared" si="18"/>
        <v>64</v>
      </c>
      <c r="K265" s="92">
        <f t="shared" si="20"/>
        <v>1225.0282160403094</v>
      </c>
    </row>
    <row r="266" spans="8:11" x14ac:dyDescent="0.25">
      <c r="H266" s="30"/>
      <c r="I266" s="92"/>
      <c r="J266" s="92"/>
      <c r="K266" s="92"/>
    </row>
  </sheetData>
  <sheetProtection formatColumns="0" formatRows="0"/>
  <mergeCells count="3">
    <mergeCell ref="A1:I2"/>
    <mergeCell ref="A4:B4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40"/>
  <sheetViews>
    <sheetView zoomScale="80" zoomScaleNormal="80" workbookViewId="0">
      <selection activeCell="Q39" sqref="Q39"/>
    </sheetView>
  </sheetViews>
  <sheetFormatPr defaultColWidth="8.85546875" defaultRowHeight="15" x14ac:dyDescent="0.25"/>
  <cols>
    <col min="1" max="2" width="19.85546875" customWidth="1"/>
    <col min="3" max="3" width="16.28515625" customWidth="1"/>
    <col min="4" max="4" width="13.7109375" customWidth="1"/>
    <col min="5" max="5" width="8.85546875" customWidth="1"/>
    <col min="6" max="6" width="22.85546875" customWidth="1"/>
    <col min="7" max="7" width="6.85546875" customWidth="1"/>
    <col min="8" max="8" width="14.42578125" style="51" customWidth="1"/>
    <col min="9" max="9" width="13.85546875" style="7" customWidth="1"/>
    <col min="10" max="10" width="18.42578125" style="7" hidden="1" customWidth="1"/>
    <col min="12" max="12" width="17.140625" customWidth="1"/>
    <col min="13" max="13" width="14.140625" customWidth="1"/>
    <col min="28" max="28" width="11.42578125" customWidth="1"/>
  </cols>
  <sheetData>
    <row r="1" spans="1:29" ht="24.6" customHeight="1" x14ac:dyDescent="0.25">
      <c r="A1" s="147" t="s">
        <v>24</v>
      </c>
      <c r="B1" s="147"/>
      <c r="C1" s="147"/>
      <c r="D1" s="147"/>
      <c r="E1" s="147"/>
      <c r="F1" s="147"/>
      <c r="G1" s="147"/>
      <c r="H1" s="147"/>
      <c r="I1" s="147"/>
      <c r="J1" s="44"/>
      <c r="K1" s="93"/>
      <c r="L1" s="93"/>
      <c r="M1" s="91"/>
      <c r="N1" s="91"/>
      <c r="O1" s="91"/>
      <c r="P1" s="91"/>
      <c r="Q1" s="91"/>
      <c r="R1" s="91"/>
      <c r="S1" s="91"/>
    </row>
    <row r="2" spans="1:29" ht="33.6" customHeight="1" x14ac:dyDescent="0.25">
      <c r="A2" s="147"/>
      <c r="B2" s="147"/>
      <c r="C2" s="147"/>
      <c r="D2" s="147"/>
      <c r="E2" s="147"/>
      <c r="F2" s="147"/>
      <c r="G2" s="147"/>
      <c r="H2" s="147"/>
      <c r="I2" s="147"/>
      <c r="J2" s="44"/>
      <c r="K2" s="93"/>
      <c r="L2" s="93"/>
      <c r="M2" s="91"/>
      <c r="N2" s="91"/>
      <c r="O2" s="91"/>
      <c r="P2" s="91"/>
      <c r="Q2" s="91"/>
      <c r="R2" s="91"/>
      <c r="S2" s="91"/>
    </row>
    <row r="3" spans="1:29" ht="48.6" customHeight="1" x14ac:dyDescent="0.25">
      <c r="A3" s="147"/>
      <c r="B3" s="147"/>
      <c r="C3" s="147"/>
      <c r="D3" s="147"/>
      <c r="E3" s="147"/>
      <c r="F3" s="147"/>
      <c r="G3" s="147"/>
      <c r="H3" s="147"/>
      <c r="I3" s="147"/>
      <c r="J3" s="67"/>
      <c r="K3" s="93"/>
      <c r="L3" s="93"/>
      <c r="M3" s="91"/>
      <c r="N3" s="91"/>
      <c r="O3" s="91"/>
      <c r="P3" s="91"/>
      <c r="Q3" s="91"/>
      <c r="R3" s="91"/>
      <c r="S3" s="91"/>
    </row>
    <row r="4" spans="1:29" x14ac:dyDescent="0.25">
      <c r="A4" s="55"/>
      <c r="B4" s="55"/>
      <c r="C4" s="55"/>
      <c r="D4" s="55"/>
      <c r="E4" s="55"/>
      <c r="F4" s="55"/>
      <c r="G4" s="55"/>
      <c r="K4" s="44"/>
      <c r="L4" s="53"/>
      <c r="M4" s="54"/>
      <c r="N4" s="54"/>
      <c r="O4" s="54"/>
      <c r="P4" s="54"/>
      <c r="Q4" s="54"/>
      <c r="R4" s="54"/>
    </row>
    <row r="5" spans="1:29" x14ac:dyDescent="0.25">
      <c r="A5" s="66" t="s">
        <v>11</v>
      </c>
      <c r="B5" s="66">
        <v>84</v>
      </c>
      <c r="C5" s="56" t="s">
        <v>17</v>
      </c>
      <c r="F5" s="59">
        <v>70.103999999999999</v>
      </c>
      <c r="I5" s="6"/>
      <c r="J5" s="6"/>
      <c r="L5" s="54"/>
      <c r="M5" s="54"/>
      <c r="N5" s="54"/>
      <c r="O5" s="54"/>
      <c r="P5" s="54"/>
      <c r="Q5" s="54"/>
      <c r="R5" s="54"/>
    </row>
    <row r="6" spans="1:29" x14ac:dyDescent="0.25">
      <c r="A6" s="66" t="s">
        <v>10</v>
      </c>
      <c r="B6" s="66">
        <v>1</v>
      </c>
      <c r="C6" s="63"/>
      <c r="F6" s="59"/>
      <c r="I6" s="6"/>
      <c r="J6" s="6"/>
      <c r="L6" s="54"/>
      <c r="M6" s="54"/>
      <c r="N6" s="54"/>
      <c r="O6" s="54"/>
      <c r="P6" s="54"/>
      <c r="Q6" s="54"/>
      <c r="R6" s="54"/>
    </row>
    <row r="7" spans="1:29" x14ac:dyDescent="0.25">
      <c r="A7" s="66" t="s">
        <v>7</v>
      </c>
      <c r="B7" s="66">
        <v>0</v>
      </c>
      <c r="I7" s="6"/>
      <c r="J7" s="6"/>
      <c r="L7" s="54"/>
      <c r="M7" s="54"/>
      <c r="N7" s="54"/>
      <c r="O7" s="54"/>
      <c r="P7" s="54"/>
      <c r="Q7" s="54"/>
      <c r="R7" s="54"/>
    </row>
    <row r="8" spans="1:29" x14ac:dyDescent="0.25">
      <c r="A8" s="3" t="s">
        <v>9</v>
      </c>
      <c r="B8" s="66">
        <f>AVERAGE(E11:E266)</f>
        <v>1.0044979716926092</v>
      </c>
      <c r="I8" s="6"/>
      <c r="J8" s="6"/>
      <c r="L8" s="54"/>
      <c r="M8" s="145"/>
      <c r="N8" s="145"/>
      <c r="O8" s="145"/>
      <c r="P8" s="145"/>
      <c r="Q8" s="145"/>
      <c r="R8" s="145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 s="3"/>
      <c r="H9" s="146" t="s">
        <v>15</v>
      </c>
      <c r="I9" s="146"/>
      <c r="J9" s="146"/>
      <c r="L9" s="5" t="s">
        <v>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Top="1" x14ac:dyDescent="0.25">
      <c r="A10" s="72" t="s">
        <v>0</v>
      </c>
      <c r="B10" s="73" t="s">
        <v>25</v>
      </c>
      <c r="C10" s="17" t="s">
        <v>8</v>
      </c>
      <c r="D10" s="17" t="s">
        <v>10</v>
      </c>
      <c r="E10" s="17"/>
      <c r="F10" s="49" t="s">
        <v>12</v>
      </c>
      <c r="G10" s="52"/>
      <c r="H10" s="27" t="s">
        <v>0</v>
      </c>
      <c r="I10" s="27" t="s">
        <v>4</v>
      </c>
      <c r="J10" s="28"/>
      <c r="K10" s="30"/>
      <c r="L10" s="39" t="s">
        <v>6</v>
      </c>
      <c r="M10" s="31">
        <f>$I11</f>
        <v>3.2000077500155002</v>
      </c>
      <c r="N10" s="31">
        <f>$I12</f>
        <v>3.2172864095728197</v>
      </c>
      <c r="O10" s="31">
        <f>$I13</f>
        <v>3.2345650691301384</v>
      </c>
      <c r="P10" s="31">
        <f>$I14</f>
        <v>3.251843728687458</v>
      </c>
      <c r="Q10" s="31">
        <f>$I15</f>
        <v>3.2691223882447766</v>
      </c>
      <c r="R10" s="31">
        <f>$I16</f>
        <v>3.2864010478020962</v>
      </c>
      <c r="S10" s="31">
        <f>$I17</f>
        <v>3.3036797073594153</v>
      </c>
      <c r="T10" s="31">
        <f>$I18</f>
        <v>3.3209583669167344</v>
      </c>
      <c r="U10" s="31">
        <f>$I19</f>
        <v>3.3382370264740535</v>
      </c>
      <c r="V10" s="31">
        <f>$I20</f>
        <v>3.3555156860313722</v>
      </c>
      <c r="W10" s="31">
        <f>$I21</f>
        <v>3.3727943455886917</v>
      </c>
      <c r="X10" s="31">
        <f>$I22</f>
        <v>3.3900730051460104</v>
      </c>
      <c r="Y10" s="31">
        <f>$I23</f>
        <v>3.40735166470333</v>
      </c>
      <c r="Z10" s="31">
        <f>$I24</f>
        <v>3.4246303242606486</v>
      </c>
      <c r="AA10" s="31">
        <f>$I25</f>
        <v>3.4557319114638236</v>
      </c>
      <c r="AB10" s="32">
        <f>$I26</f>
        <v>3.4557319114638236</v>
      </c>
    </row>
    <row r="11" spans="1:29" x14ac:dyDescent="0.25">
      <c r="A11" s="3">
        <v>0</v>
      </c>
      <c r="B11" s="80">
        <v>2.2288356999999999</v>
      </c>
      <c r="C11" s="18">
        <f t="shared" ref="C11:C74" si="0">A11*((100-(B$7*9.090909091))/100)</f>
        <v>0</v>
      </c>
      <c r="D11" s="18" t="e">
        <f t="shared" ref="D11:D75" si="1">B11/C11</f>
        <v>#DIV/0!</v>
      </c>
      <c r="E11" s="18"/>
      <c r="F11" s="50">
        <f>($B$5/$F$5)^2*B11</f>
        <v>3.2000077500155002</v>
      </c>
      <c r="G11" s="48"/>
      <c r="H11" s="60">
        <v>0</v>
      </c>
      <c r="I11" s="29">
        <f>(IF(ISNA(INDEX(F$11:F$329,J11) + (H11-INDEX(C$11:C$329,J11)) * (INDEX(F$11:F$329,J11+1)-INDEX(F$11:F$329,J11)) / (INDEX(C$11:C$329,J11+1)-INDEX(C$11:C$329,J11))),0,(INDEX(F$11:F$329,J11) + (H11-INDEX(C$11:C$329,J11)) * (INDEX(F$11:F$329,J11+1)-INDEX(F$11:F$329,J11)) / (INDEX(C$11:C$329,J11+1)-INDEX(C$11:C$329,J11))))*$B$6)</f>
        <v>3.2000077500155002</v>
      </c>
      <c r="J11" s="30">
        <f t="shared" ref="J11:J74" si="2">MATCH(H11,C$11:C$329)</f>
        <v>1</v>
      </c>
      <c r="K11" s="30"/>
      <c r="L11" s="40"/>
      <c r="M11" s="33">
        <f>$I27</f>
        <v>3.4557319114638236</v>
      </c>
      <c r="N11" s="33">
        <f>$I28</f>
        <v>3.4902892305784619</v>
      </c>
      <c r="O11" s="33">
        <f>$I29</f>
        <v>3.5248465496931001</v>
      </c>
      <c r="P11" s="33">
        <f>$I30</f>
        <v>3.5594038688077383</v>
      </c>
      <c r="Q11" s="33">
        <f>$I31</f>
        <v>3.6285185070370143</v>
      </c>
      <c r="R11" s="33">
        <f>$I32</f>
        <v>3.6976331452662907</v>
      </c>
      <c r="S11" s="33">
        <f>$I33</f>
        <v>3.7667477834955672</v>
      </c>
      <c r="T11" s="33">
        <f>$I34</f>
        <v>3.8704197408394823</v>
      </c>
      <c r="U11" s="33">
        <f>$I35</f>
        <v>3.9740916981833969</v>
      </c>
      <c r="V11" s="33">
        <f>$I36</f>
        <v>4.1123209746419498</v>
      </c>
      <c r="W11" s="33">
        <f>$I37</f>
        <v>4.2505502511005027</v>
      </c>
      <c r="X11" s="33">
        <f>$I38</f>
        <v>4.3887795275590555</v>
      </c>
      <c r="Y11" s="33">
        <f>$I39</f>
        <v>4.5615661231322466</v>
      </c>
      <c r="Z11" s="33">
        <f>$I40</f>
        <v>4.7343527187054386</v>
      </c>
      <c r="AA11" s="33">
        <f>$I41</f>
        <v>4.9071393142786288</v>
      </c>
      <c r="AB11" s="34">
        <f>$I42</f>
        <v>5.1144832289664581</v>
      </c>
    </row>
    <row r="12" spans="1:29" x14ac:dyDescent="0.25">
      <c r="A12" s="3">
        <v>0.02</v>
      </c>
      <c r="B12" s="80">
        <v>2.2408704500000001</v>
      </c>
      <c r="C12" s="18">
        <f t="shared" si="0"/>
        <v>0.02</v>
      </c>
      <c r="D12" s="18">
        <f t="shared" si="1"/>
        <v>112.04352249999999</v>
      </c>
      <c r="E12" s="18">
        <f>D13/D12</f>
        <v>0.50268528464017181</v>
      </c>
      <c r="F12" s="50">
        <f t="shared" ref="F12:F75" si="3">($B$5/$F$5)^2*B12</f>
        <v>3.2172864095728197</v>
      </c>
      <c r="G12" s="48"/>
      <c r="H12" s="60">
        <v>0.02</v>
      </c>
      <c r="I12" s="29">
        <f t="shared" ref="I12:I75" si="4">(IF(ISNA(INDEX(F$11:F$329,J12) + (H12-INDEX(C$11:C$329,J12)) * (INDEX(F$11:F$329,J12+1)-INDEX(F$11:F$329,J12)) / (INDEX(C$11:C$329,J12+1)-INDEX(C$11:C$329,J12))),0,(INDEX(F$11:F$329,J12) + (H12-INDEX(C$11:C$329,J12)) * (INDEX(F$11:F$329,J12+1)-INDEX(F$11:F$329,J12)) / (INDEX(C$11:C$329,J12+1)-INDEX(C$11:C$329,J12))))*$B$6)</f>
        <v>3.2172864095728197</v>
      </c>
      <c r="J12" s="30">
        <f t="shared" si="2"/>
        <v>2</v>
      </c>
      <c r="K12" s="30"/>
      <c r="L12" s="40"/>
      <c r="M12" s="33">
        <f>$I43</f>
        <v>5.3563844627689265</v>
      </c>
      <c r="N12" s="33">
        <f>$I44</f>
        <v>5.4600564201128412</v>
      </c>
      <c r="O12" s="33">
        <f>$I45</f>
        <v>5.7019576539153087</v>
      </c>
      <c r="P12" s="33">
        <f>$I46</f>
        <v>5.9784162068324145</v>
      </c>
      <c r="Q12" s="33">
        <f>$I47</f>
        <v>6.2548747597495193</v>
      </c>
      <c r="R12" s="33">
        <f>$I48</f>
        <v>6.5658906317812642</v>
      </c>
      <c r="S12" s="33">
        <f>$I49</f>
        <v>6.8769065038130082</v>
      </c>
      <c r="T12" s="33">
        <f>$I50</f>
        <v>7.2224796949593912</v>
      </c>
      <c r="U12" s="33">
        <f>$I51</f>
        <v>7.5680528861057734</v>
      </c>
      <c r="V12" s="33">
        <f>$I52</f>
        <v>7.9481833963667938</v>
      </c>
      <c r="W12" s="33">
        <f>$I53</f>
        <v>8.3283139066278142</v>
      </c>
      <c r="X12" s="33">
        <f>$I54</f>
        <v>8.5526778887152748</v>
      </c>
      <c r="Y12" s="33">
        <f>$I55</f>
        <v>8.9025139327727008</v>
      </c>
      <c r="Z12" s="33">
        <f>$I56</f>
        <v>9.2374676049425464</v>
      </c>
      <c r="AA12" s="33">
        <f>$I57</f>
        <v>9.683229052580991</v>
      </c>
      <c r="AB12" s="34">
        <f>$I58</f>
        <v>10.175285285101893</v>
      </c>
    </row>
    <row r="13" spans="1:29" x14ac:dyDescent="0.25">
      <c r="A13" s="3">
        <v>0.04</v>
      </c>
      <c r="B13" s="80">
        <v>2.2529051999999998</v>
      </c>
      <c r="C13" s="18">
        <f t="shared" si="0"/>
        <v>0.04</v>
      </c>
      <c r="D13" s="18">
        <f t="shared" si="1"/>
        <v>56.322629999999997</v>
      </c>
      <c r="E13" s="18">
        <f t="shared" ref="E13:E76" si="5">D14/D13</f>
        <v>0.67022792022792033</v>
      </c>
      <c r="F13" s="50">
        <f t="shared" si="3"/>
        <v>3.2345650691301384</v>
      </c>
      <c r="G13" s="48"/>
      <c r="H13" s="60">
        <v>0.04</v>
      </c>
      <c r="I13" s="29">
        <f t="shared" si="4"/>
        <v>3.2345650691301384</v>
      </c>
      <c r="J13" s="30">
        <f t="shared" si="2"/>
        <v>3</v>
      </c>
      <c r="K13" s="30"/>
      <c r="L13" s="40"/>
      <c r="M13" s="33">
        <f>I$59</f>
        <v>10.700596726975366</v>
      </c>
      <c r="N13" s="33">
        <f>I$60</f>
        <v>11.231385272850948</v>
      </c>
      <c r="O13" s="33">
        <f>I$61</f>
        <v>11.73494147268457</v>
      </c>
      <c r="P13" s="33">
        <f>I$62</f>
        <v>12.301787637889902</v>
      </c>
      <c r="Q13" s="33">
        <f>I$63</f>
        <v>12.821330953944711</v>
      </c>
      <c r="R13" s="33">
        <f>I$64</f>
        <v>13.362228318906915</v>
      </c>
      <c r="S13" s="33">
        <f>I$65</f>
        <v>13.753359161779013</v>
      </c>
      <c r="T13" s="33">
        <f>I$66</f>
        <v>14.263698294745092</v>
      </c>
      <c r="U13" s="33">
        <f>I$67</f>
        <v>14.795399451148898</v>
      </c>
      <c r="V13" s="33">
        <f>I$68</f>
        <v>15.483194349734696</v>
      </c>
      <c r="W13" s="33">
        <f>I$69</f>
        <v>15.937161065949251</v>
      </c>
      <c r="X13" s="33">
        <f>I$71</f>
        <v>17.214215555337557</v>
      </c>
      <c r="Y13" s="33">
        <f>I$71</f>
        <v>17.214215555337557</v>
      </c>
      <c r="Z13" s="33">
        <f>I$72</f>
        <v>17.906240570876669</v>
      </c>
      <c r="AA13" s="33">
        <f>I$73</f>
        <v>17.945333250656077</v>
      </c>
      <c r="AB13" s="34">
        <f>I$74</f>
        <v>18.873501146765179</v>
      </c>
    </row>
    <row r="14" spans="1:29" x14ac:dyDescent="0.25">
      <c r="A14" s="3">
        <v>0.06</v>
      </c>
      <c r="B14" s="80">
        <v>2.26493995</v>
      </c>
      <c r="C14" s="18">
        <f t="shared" si="0"/>
        <v>0.06</v>
      </c>
      <c r="D14" s="18">
        <f t="shared" si="1"/>
        <v>37.748999166666671</v>
      </c>
      <c r="E14" s="18">
        <f t="shared" si="5"/>
        <v>0.75398512221041425</v>
      </c>
      <c r="F14" s="50">
        <f t="shared" si="3"/>
        <v>3.251843728687458</v>
      </c>
      <c r="G14" s="48"/>
      <c r="H14" s="60">
        <v>0.06</v>
      </c>
      <c r="I14" s="29">
        <f t="shared" si="4"/>
        <v>3.251843728687458</v>
      </c>
      <c r="J14" s="30">
        <f t="shared" si="2"/>
        <v>4</v>
      </c>
      <c r="K14" s="30"/>
      <c r="L14" s="40"/>
      <c r="M14" s="33">
        <f>$I75</f>
        <v>19.824847754982951</v>
      </c>
      <c r="N14" s="33">
        <f>I$76</f>
        <v>20.908384852082275</v>
      </c>
      <c r="O14" s="33">
        <f>I$77</f>
        <v>21.95275590471665</v>
      </c>
      <c r="P14" s="33">
        <f>I$78</f>
        <v>23.716807716707279</v>
      </c>
      <c r="Q14" s="33">
        <f>I$79</f>
        <v>24.575038749933931</v>
      </c>
      <c r="R14" s="33">
        <f>I$80</f>
        <v>26.439860544123075</v>
      </c>
      <c r="S14" s="33">
        <f>I$81</f>
        <v>27.993426264387814</v>
      </c>
      <c r="T14" s="33">
        <f>I$82</f>
        <v>29.324808961980899</v>
      </c>
      <c r="U14" s="33">
        <f>I$83</f>
        <v>30.983047422087335</v>
      </c>
      <c r="V14" s="33">
        <f>I$84</f>
        <v>32.666647808316796</v>
      </c>
      <c r="W14" s="33">
        <f>I$85</f>
        <v>35.056637113277084</v>
      </c>
      <c r="X14" s="33">
        <f>I$86</f>
        <v>38.475220219654389</v>
      </c>
      <c r="Y14" s="33">
        <f>I$87</f>
        <v>40.877131254262508</v>
      </c>
      <c r="Z14" s="33">
        <f>I$88</f>
        <v>42.91613686097174</v>
      </c>
      <c r="AA14" s="33">
        <f>I$89</f>
        <v>46.724822168597989</v>
      </c>
      <c r="AB14" s="34">
        <f>I$90</f>
        <v>47.65720131440262</v>
      </c>
    </row>
    <row r="15" spans="1:29" x14ac:dyDescent="0.25">
      <c r="A15" s="3">
        <v>0.08</v>
      </c>
      <c r="B15" s="80">
        <v>2.2769746999999998</v>
      </c>
      <c r="C15" s="18">
        <f t="shared" si="0"/>
        <v>0.08</v>
      </c>
      <c r="D15" s="18">
        <f t="shared" si="1"/>
        <v>28.462183749999998</v>
      </c>
      <c r="E15" s="18">
        <f t="shared" si="5"/>
        <v>0.80422832980972525</v>
      </c>
      <c r="F15" s="50">
        <f t="shared" si="3"/>
        <v>3.2691223882447766</v>
      </c>
      <c r="G15" s="48"/>
      <c r="H15" s="60">
        <v>0.08</v>
      </c>
      <c r="I15" s="29">
        <f t="shared" si="4"/>
        <v>3.2691223882447766</v>
      </c>
      <c r="J15" s="30">
        <f t="shared" si="2"/>
        <v>5</v>
      </c>
      <c r="K15" s="30"/>
      <c r="L15" s="40"/>
      <c r="M15" s="33">
        <f>I$91</f>
        <v>49.717663835415024</v>
      </c>
      <c r="N15" s="33">
        <f>I$92</f>
        <v>50.348910347748706</v>
      </c>
      <c r="O15" s="33">
        <f>I$93</f>
        <v>52.265580349400189</v>
      </c>
      <c r="P15" s="33">
        <f>I$94</f>
        <v>54.146931839261839</v>
      </c>
      <c r="Q15" s="33">
        <f>I$95</f>
        <v>56.639066278132553</v>
      </c>
      <c r="R15" s="33">
        <f>I$96</f>
        <v>59.56968813880512</v>
      </c>
      <c r="S15" s="33">
        <f>I$97</f>
        <v>61.116523032988177</v>
      </c>
      <c r="T15" s="33">
        <f>I$98</f>
        <v>63.170859941660154</v>
      </c>
      <c r="U15" s="33">
        <f>I$99</f>
        <v>65.26799553592933</v>
      </c>
      <c r="V15" s="33">
        <f>I$100</f>
        <v>67.407929815795853</v>
      </c>
      <c r="W15" s="33">
        <f>I$101</f>
        <v>69.633461466857057</v>
      </c>
      <c r="X15" s="33">
        <f>I$102</f>
        <v>71.901791803515621</v>
      </c>
      <c r="Y15" s="33">
        <f>I$103</f>
        <v>74.212920825771377</v>
      </c>
      <c r="Z15" s="33">
        <f>I$104</f>
        <v>76.566848533624636</v>
      </c>
      <c r="AA15" s="33">
        <f>I$105</f>
        <v>78.963574927075214</v>
      </c>
      <c r="AB15" s="34">
        <f>I$106</f>
        <v>81.445898691720359</v>
      </c>
    </row>
    <row r="16" spans="1:29" x14ac:dyDescent="0.25">
      <c r="A16" s="3">
        <v>0.1</v>
      </c>
      <c r="B16" s="80">
        <v>2.28900945</v>
      </c>
      <c r="C16" s="18">
        <f t="shared" si="0"/>
        <v>0.1</v>
      </c>
      <c r="D16" s="18">
        <f t="shared" si="1"/>
        <v>22.8900945</v>
      </c>
      <c r="E16" s="18">
        <f t="shared" si="5"/>
        <v>0.83771468629512802</v>
      </c>
      <c r="F16" s="50">
        <f t="shared" si="3"/>
        <v>3.2864010478020962</v>
      </c>
      <c r="G16" s="48"/>
      <c r="H16" s="60">
        <v>0.1</v>
      </c>
      <c r="I16" s="29">
        <f t="shared" si="4"/>
        <v>3.2864010478020962</v>
      </c>
      <c r="J16" s="30">
        <f t="shared" si="2"/>
        <v>6</v>
      </c>
      <c r="K16" s="30"/>
      <c r="L16" s="40"/>
      <c r="M16" s="33">
        <f>I$107</f>
        <v>83.971021141962837</v>
      </c>
      <c r="N16" s="33">
        <f>I$108</f>
        <v>85.25498170988277</v>
      </c>
      <c r="O16" s="33">
        <f>I$109</f>
        <v>87.822902845722581</v>
      </c>
      <c r="P16" s="33">
        <f>I$110</f>
        <v>90.4764213527571</v>
      </c>
      <c r="Q16" s="33">
        <f>$I$111</f>
        <v>93.215537230986314</v>
      </c>
      <c r="R16" s="33">
        <f>$I$112</f>
        <v>95.997451794812733</v>
      </c>
      <c r="S16" s="33">
        <f>$I$113</f>
        <v>98.822165044236613</v>
      </c>
      <c r="T16" s="33">
        <f>$I$114</f>
        <v>101.68967697925773</v>
      </c>
      <c r="U16" s="33">
        <f>$I$115</f>
        <v>104.64278628547365</v>
      </c>
      <c r="V16" s="33">
        <f>$I$116</f>
        <v>107.63869427728677</v>
      </c>
      <c r="W16" s="33">
        <f>$I$117</f>
        <v>110.72019964029461</v>
      </c>
      <c r="X16" s="33">
        <f>$I$118</f>
        <v>113.84450368889978</v>
      </c>
      <c r="Y16" s="33">
        <f>$I$119</f>
        <v>117.05440510869948</v>
      </c>
      <c r="Z16" s="33">
        <f>$I$120</f>
        <v>120.30710521409669</v>
      </c>
      <c r="AA16" s="33">
        <f>$I$121</f>
        <v>123.60260400509108</v>
      </c>
      <c r="AB16" s="34">
        <f>I$122</f>
        <v>126.98370016728033</v>
      </c>
    </row>
    <row r="17" spans="1:28" x14ac:dyDescent="0.25">
      <c r="A17" s="3">
        <v>0.12</v>
      </c>
      <c r="B17" s="80">
        <v>2.3010442000000002</v>
      </c>
      <c r="C17" s="18">
        <f t="shared" si="0"/>
        <v>0.12</v>
      </c>
      <c r="D17" s="18">
        <f t="shared" si="1"/>
        <v>19.175368333333335</v>
      </c>
      <c r="E17" s="18">
        <f t="shared" si="5"/>
        <v>0.86162582187686776</v>
      </c>
      <c r="F17" s="50">
        <f t="shared" si="3"/>
        <v>3.3036797073594153</v>
      </c>
      <c r="G17" s="48"/>
      <c r="H17" s="60">
        <v>0.12</v>
      </c>
      <c r="I17" s="29">
        <f t="shared" si="4"/>
        <v>3.3036797073594153</v>
      </c>
      <c r="J17" s="30">
        <f t="shared" si="2"/>
        <v>7</v>
      </c>
      <c r="K17" s="30"/>
      <c r="L17" s="40"/>
      <c r="M17" s="35">
        <f>$I123</f>
        <v>130.40759501506676</v>
      </c>
      <c r="N17" s="35">
        <f>$I124</f>
        <v>133.9170872340479</v>
      </c>
      <c r="O17" s="35">
        <f>$I125</f>
        <v>137.51217682422356</v>
      </c>
      <c r="P17" s="35">
        <f>$I126</f>
        <v>141.15006509999674</v>
      </c>
      <c r="Q17" s="35">
        <f>$I127</f>
        <v>144.87355074696416</v>
      </c>
      <c r="R17" s="35">
        <f>$I128</f>
        <v>148.63983507952878</v>
      </c>
      <c r="S17" s="35">
        <f>$I129</f>
        <v>150.56577593140858</v>
      </c>
      <c r="T17" s="35">
        <f>$I130</f>
        <v>154.41765763516815</v>
      </c>
      <c r="U17" s="35">
        <f>$I131</f>
        <v>158.39793539572022</v>
      </c>
      <c r="V17" s="35">
        <f>$I132</f>
        <v>162.42101184186978</v>
      </c>
      <c r="W17" s="35">
        <f>$I133</f>
        <v>166.48688697361538</v>
      </c>
      <c r="X17" s="35">
        <f>$I134</f>
        <v>170.6811581621549</v>
      </c>
      <c r="Y17" s="35">
        <f>$I135</f>
        <v>174.91822803629046</v>
      </c>
      <c r="Z17" s="35">
        <f>$I136</f>
        <v>179.24089528162099</v>
      </c>
      <c r="AA17" s="35">
        <f>$I137</f>
        <v>183.6063612125476</v>
      </c>
      <c r="AB17" s="36">
        <f>I138</f>
        <v>188.10022320026806</v>
      </c>
    </row>
    <row r="18" spans="1:28" x14ac:dyDescent="0.25">
      <c r="A18" s="3">
        <v>0.14000000000000001</v>
      </c>
      <c r="B18" s="80">
        <v>2.31307895</v>
      </c>
      <c r="C18" s="18">
        <f t="shared" si="0"/>
        <v>0.14000000000000001</v>
      </c>
      <c r="D18" s="18">
        <f t="shared" si="1"/>
        <v>16.5219925</v>
      </c>
      <c r="E18" s="18">
        <f t="shared" si="5"/>
        <v>0.87955254942767946</v>
      </c>
      <c r="F18" s="50">
        <f t="shared" si="3"/>
        <v>3.3209583669167344</v>
      </c>
      <c r="G18" s="48"/>
      <c r="H18" s="60">
        <v>0.14000000000000001</v>
      </c>
      <c r="I18" s="29">
        <f t="shared" si="4"/>
        <v>3.3209583669167344</v>
      </c>
      <c r="J18" s="30">
        <f t="shared" si="2"/>
        <v>8</v>
      </c>
      <c r="K18" s="30"/>
      <c r="L18" s="40"/>
      <c r="M18" s="35">
        <f>$I139</f>
        <v>192.63688387358462</v>
      </c>
      <c r="N18" s="35">
        <f>$I140</f>
        <v>197.25914191809613</v>
      </c>
      <c r="O18" s="35">
        <f>$I141</f>
        <v>201.92419864820513</v>
      </c>
      <c r="P18" s="35">
        <f>$I142</f>
        <v>206.71765143510663</v>
      </c>
      <c r="Q18" s="35">
        <f>$I143</f>
        <v>211.55390290760556</v>
      </c>
      <c r="R18" s="35">
        <f>$I144</f>
        <v>216.47575175129808</v>
      </c>
      <c r="S18" s="35">
        <f>$I145</f>
        <v>221.52599665178303</v>
      </c>
      <c r="T18" s="35">
        <f>$I146</f>
        <v>226.61904023786548</v>
      </c>
      <c r="U18" s="35">
        <f>$I147</f>
        <v>231.79768119514296</v>
      </c>
      <c r="V18" s="35">
        <f>$I148</f>
        <v>237.06191952361391</v>
      </c>
      <c r="W18" s="35">
        <f>$I149</f>
        <v>242.41175522328129</v>
      </c>
      <c r="X18" s="35">
        <f>$I150</f>
        <v>245.108072415913</v>
      </c>
      <c r="Y18" s="35">
        <f>$I151</f>
        <v>250.58630417237143</v>
      </c>
      <c r="Z18" s="35">
        <f>$I152</f>
        <v>256.15013330002341</v>
      </c>
      <c r="AA18" s="35">
        <f>$I153</f>
        <v>261.79955979887171</v>
      </c>
      <c r="AB18" s="36">
        <f>I154</f>
        <v>267.53458366891368</v>
      </c>
    </row>
    <row r="19" spans="1:28" x14ac:dyDescent="0.25">
      <c r="A19" s="3">
        <v>0.16</v>
      </c>
      <c r="B19" s="80">
        <v>2.3251137000000002</v>
      </c>
      <c r="C19" s="18">
        <f t="shared" si="0"/>
        <v>0.16</v>
      </c>
      <c r="D19" s="18">
        <f t="shared" si="1"/>
        <v>14.531960625</v>
      </c>
      <c r="E19" s="18">
        <f t="shared" si="5"/>
        <v>0.8934897630549804</v>
      </c>
      <c r="F19" s="50">
        <f t="shared" si="3"/>
        <v>3.3382370264740535</v>
      </c>
      <c r="G19" s="48"/>
      <c r="H19" s="60">
        <v>0.16</v>
      </c>
      <c r="I19" s="29">
        <f t="shared" si="4"/>
        <v>3.3382370264740535</v>
      </c>
      <c r="J19" s="30">
        <f t="shared" si="2"/>
        <v>9</v>
      </c>
      <c r="K19" s="30"/>
      <c r="L19" s="40"/>
      <c r="M19" s="35">
        <f>$I155</f>
        <v>273.35520491015058</v>
      </c>
      <c r="N19" s="35">
        <f>$I156</f>
        <v>279.26142352258239</v>
      </c>
      <c r="O19" s="35">
        <f>$I157</f>
        <v>285.25323950620924</v>
      </c>
      <c r="P19" s="35">
        <f>$I158</f>
        <v>291.33065286102965</v>
      </c>
      <c r="Q19" s="35">
        <f>$I159</f>
        <v>297.5364622726425</v>
      </c>
      <c r="R19" s="35">
        <f>$I160</f>
        <v>303.82786905545032</v>
      </c>
      <c r="S19" s="35">
        <f>$I161</f>
        <v>310.20487320945313</v>
      </c>
      <c r="T19" s="35">
        <f>$I162</f>
        <v>316.66747473464943</v>
      </c>
      <c r="U19" s="35">
        <f>$I163</f>
        <v>323.21567363104077</v>
      </c>
      <c r="V19" s="35">
        <f>$I164</f>
        <v>329.89226858422455</v>
      </c>
      <c r="W19" s="35">
        <f>$I165</f>
        <v>336.65446090860331</v>
      </c>
      <c r="X19" s="35">
        <f>$I166</f>
        <v>343.50225060417557</v>
      </c>
      <c r="Y19" s="35">
        <f>$I167</f>
        <v>350.43563767094287</v>
      </c>
      <c r="Z19" s="35">
        <f>$I168</f>
        <v>357.49742079450266</v>
      </c>
      <c r="AA19" s="35">
        <f>$I169</f>
        <v>364.64480128925737</v>
      </c>
      <c r="AB19" s="36">
        <f>I170</f>
        <v>371.92057784080311</v>
      </c>
    </row>
    <row r="20" spans="1:28" x14ac:dyDescent="0.25">
      <c r="A20" s="3">
        <v>0.18</v>
      </c>
      <c r="B20" s="80">
        <v>2.3371484499999999</v>
      </c>
      <c r="C20" s="18">
        <f t="shared" si="0"/>
        <v>0.18</v>
      </c>
      <c r="D20" s="18">
        <f t="shared" si="1"/>
        <v>12.984158055555556</v>
      </c>
      <c r="E20" s="18">
        <f t="shared" si="5"/>
        <v>0.90463439752832131</v>
      </c>
      <c r="F20" s="50">
        <f t="shared" si="3"/>
        <v>3.3555156860313722</v>
      </c>
      <c r="G20" s="48"/>
      <c r="H20" s="60">
        <v>0.18</v>
      </c>
      <c r="I20" s="29">
        <f t="shared" si="4"/>
        <v>3.3555156860313722</v>
      </c>
      <c r="J20" s="30">
        <f t="shared" si="2"/>
        <v>10</v>
      </c>
      <c r="K20" s="30"/>
      <c r="L20" s="40"/>
      <c r="M20" s="35">
        <f>$I171</f>
        <v>379.28195176354382</v>
      </c>
      <c r="N20" s="35">
        <f>$I172</f>
        <v>382.96263872491494</v>
      </c>
      <c r="O20" s="35">
        <f>$I173</f>
        <v>390.49520739004555</v>
      </c>
      <c r="P20" s="35">
        <f>$I174</f>
        <v>398.11337342636978</v>
      </c>
      <c r="Q20" s="35">
        <f>$I175</f>
        <v>405.81713683388904</v>
      </c>
      <c r="R20" s="35">
        <f>$I176</f>
        <v>413.64929629820062</v>
      </c>
      <c r="S20" s="35">
        <f>$I177</f>
        <v>421.60985181930477</v>
      </c>
      <c r="T20" s="35">
        <f>$I178</f>
        <v>429.65600471160246</v>
      </c>
      <c r="U20" s="35">
        <f>$I179</f>
        <v>437.78775497509508</v>
      </c>
      <c r="V20" s="35">
        <f>$I180</f>
        <v>446.0479012953802</v>
      </c>
      <c r="W20" s="35">
        <f>$I181</f>
        <v>454.43644367245781</v>
      </c>
      <c r="X20" s="35">
        <f>$I182</f>
        <v>462.95338210632639</v>
      </c>
      <c r="Y20" s="35">
        <f>$I183</f>
        <v>471.51311922579254</v>
      </c>
      <c r="Z20" s="35">
        <f>$I184</f>
        <v>480.24405108764705</v>
      </c>
      <c r="AA20" s="35">
        <f>$I185</f>
        <v>489.06058032069814</v>
      </c>
      <c r="AB20" s="36">
        <f>I186</f>
        <v>498.00550561054018</v>
      </c>
    </row>
    <row r="21" spans="1:28" x14ac:dyDescent="0.25">
      <c r="A21" s="3">
        <v>0.2</v>
      </c>
      <c r="B21" s="80">
        <v>2.3491832000000001</v>
      </c>
      <c r="C21" s="18">
        <f t="shared" si="0"/>
        <v>0.2</v>
      </c>
      <c r="D21" s="18">
        <f t="shared" si="1"/>
        <v>11.745915999999999</v>
      </c>
      <c r="E21" s="18">
        <f t="shared" si="5"/>
        <v>0.95725995316159262</v>
      </c>
      <c r="F21" s="50">
        <f t="shared" si="3"/>
        <v>3.3727943455886917</v>
      </c>
      <c r="G21" s="48"/>
      <c r="H21" s="60">
        <v>0.2</v>
      </c>
      <c r="I21" s="29">
        <f t="shared" si="4"/>
        <v>3.3727943455886917</v>
      </c>
      <c r="J21" s="30">
        <f t="shared" si="2"/>
        <v>11</v>
      </c>
      <c r="K21" s="30"/>
      <c r="L21" s="40"/>
      <c r="M21" s="35">
        <f>$I187</f>
        <v>507.07882695717473</v>
      </c>
      <c r="N21" s="35">
        <f>$I188</f>
        <v>516.23774567500277</v>
      </c>
      <c r="O21" s="35">
        <f>$I189</f>
        <v>525.56785913522071</v>
      </c>
      <c r="P21" s="35">
        <f>$I190</f>
        <v>534.9835699666337</v>
      </c>
      <c r="Q21" s="35">
        <f>$I191</f>
        <v>544.52767685483786</v>
      </c>
      <c r="R21" s="35">
        <f>$I192</f>
        <v>554.15738111423821</v>
      </c>
      <c r="S21" s="35">
        <f>$I193</f>
        <v>559.03643127233329</v>
      </c>
      <c r="T21" s="35">
        <f>$I194</f>
        <v>568.88012895971963</v>
      </c>
      <c r="U21" s="35">
        <f>$I195</f>
        <v>578.85222270389716</v>
      </c>
      <c r="V21" s="35">
        <f>$I196</f>
        <v>588.95271250486712</v>
      </c>
      <c r="W21" s="35">
        <f>$I197</f>
        <v>599.13879967703201</v>
      </c>
      <c r="X21" s="35">
        <f>$I198</f>
        <v>609.49608159158686</v>
      </c>
      <c r="Y21" s="35">
        <f>$I199</f>
        <v>619.98175956293278</v>
      </c>
      <c r="Z21" s="35">
        <f>$I200</f>
        <v>630.55303490547362</v>
      </c>
      <c r="AA21" s="35">
        <f>$I201</f>
        <v>641.29550499040306</v>
      </c>
      <c r="AB21" s="34">
        <f>I$202</f>
        <v>652.16637113212494</v>
      </c>
    </row>
    <row r="22" spans="1:28" x14ac:dyDescent="0.25">
      <c r="A22" s="3">
        <v>0.21</v>
      </c>
      <c r="B22" s="80">
        <v>2.3612179499999999</v>
      </c>
      <c r="C22" s="18">
        <f t="shared" si="0"/>
        <v>0.21</v>
      </c>
      <c r="D22" s="18">
        <f t="shared" si="1"/>
        <v>11.243895</v>
      </c>
      <c r="E22" s="18">
        <f t="shared" si="5"/>
        <v>0.91769711474537963</v>
      </c>
      <c r="F22" s="50">
        <f t="shared" si="3"/>
        <v>3.3900730051460104</v>
      </c>
      <c r="G22" s="48"/>
      <c r="H22" s="60">
        <v>0.21</v>
      </c>
      <c r="I22" s="29">
        <f t="shared" si="4"/>
        <v>3.3900730051460104</v>
      </c>
      <c r="J22" s="30">
        <f t="shared" si="2"/>
        <v>12</v>
      </c>
      <c r="K22" s="30"/>
      <c r="L22" s="40"/>
      <c r="M22" s="35">
        <f>$I203</f>
        <v>663.16563333063914</v>
      </c>
      <c r="N22" s="35">
        <f>$I204</f>
        <v>674.25049290034849</v>
      </c>
      <c r="O22" s="35">
        <f>$I205</f>
        <v>685.54934589804373</v>
      </c>
      <c r="P22" s="35">
        <f>$I206</f>
        <v>696.93379626693263</v>
      </c>
      <c r="Q22" s="35">
        <f>$I207</f>
        <v>708.44664269261546</v>
      </c>
      <c r="R22" s="35">
        <f>$I208</f>
        <v>720.13068386068664</v>
      </c>
      <c r="S22" s="35">
        <f>$I209</f>
        <v>731.90032239995287</v>
      </c>
      <c r="T22" s="35">
        <f>$I210</f>
        <v>743.84115568160757</v>
      </c>
      <c r="U22" s="35">
        <f>$I211</f>
        <v>755.95318370565235</v>
      </c>
      <c r="V22" s="35">
        <f>$I212</f>
        <v>768.15080910089193</v>
      </c>
      <c r="W22" s="35">
        <f>$I213</f>
        <v>780.51962923852034</v>
      </c>
      <c r="X22" s="35">
        <f>$I214</f>
        <v>786.76823733573065</v>
      </c>
      <c r="Y22" s="35">
        <f>$I215</f>
        <v>799.30825221574867</v>
      </c>
      <c r="Z22" s="35">
        <f>$I216</f>
        <v>812.0622605237528</v>
      </c>
      <c r="AA22" s="35">
        <f>$I217</f>
        <v>824.90186620295196</v>
      </c>
      <c r="AB22" s="36">
        <f>I218</f>
        <v>837.91266662454109</v>
      </c>
    </row>
    <row r="23" spans="1:28" x14ac:dyDescent="0.25">
      <c r="A23" s="3">
        <v>0.23</v>
      </c>
      <c r="B23" s="80">
        <v>2.3732527000000001</v>
      </c>
      <c r="C23" s="18">
        <f t="shared" si="0"/>
        <v>0.23</v>
      </c>
      <c r="D23" s="18">
        <f t="shared" si="1"/>
        <v>10.318490000000001</v>
      </c>
      <c r="E23" s="18">
        <f t="shared" si="5"/>
        <v>0.92466531440162258</v>
      </c>
      <c r="F23" s="50">
        <f t="shared" si="3"/>
        <v>3.40735166470333</v>
      </c>
      <c r="G23" s="48"/>
      <c r="H23" s="60">
        <v>0.23</v>
      </c>
      <c r="I23" s="29">
        <f t="shared" si="4"/>
        <v>3.40735166470333</v>
      </c>
      <c r="J23" s="30">
        <f t="shared" si="2"/>
        <v>13</v>
      </c>
      <c r="K23" s="30"/>
      <c r="L23" s="40"/>
      <c r="M23" s="35">
        <f>$I219</f>
        <v>851.09466178851881</v>
      </c>
      <c r="N23" s="35">
        <f>$I220</f>
        <v>864.40505300928874</v>
      </c>
      <c r="O23" s="35">
        <f>$I221</f>
        <v>877.84384028684997</v>
      </c>
      <c r="P23" s="35">
        <f>$I222</f>
        <v>891.45382230680093</v>
      </c>
      <c r="Q23" s="35">
        <f>$I223</f>
        <v>905.23499906914208</v>
      </c>
      <c r="R23" s="35">
        <f>$I224</f>
        <v>919.14457188827407</v>
      </c>
      <c r="S23" s="35">
        <f>$I225</f>
        <v>933.22533944979614</v>
      </c>
      <c r="T23" s="35">
        <f>$I226</f>
        <v>947.43450306811042</v>
      </c>
      <c r="U23" s="35">
        <f>$I227</f>
        <v>961.81486142881351</v>
      </c>
      <c r="V23" s="35">
        <f>$I228</f>
        <v>976.36641453190498</v>
      </c>
      <c r="W23" s="35">
        <f>$I229</f>
        <v>991.04636369179048</v>
      </c>
      <c r="X23" s="35">
        <f>$I230</f>
        <v>1005.8975075940642</v>
      </c>
      <c r="Y23" s="35">
        <f>$I231</f>
        <v>1020.9198462387267</v>
      </c>
      <c r="Z23" s="35">
        <f>$I232</f>
        <v>1036.1133796257791</v>
      </c>
      <c r="AA23" s="35">
        <f>$I233</f>
        <v>1051.4353090696241</v>
      </c>
      <c r="AB23" s="36">
        <f>I234</f>
        <v>1066.9284332558573</v>
      </c>
    </row>
    <row r="24" spans="1:28" x14ac:dyDescent="0.25">
      <c r="A24" s="3">
        <v>0.25</v>
      </c>
      <c r="B24" s="80">
        <v>2.3852874499999999</v>
      </c>
      <c r="C24" s="18">
        <f t="shared" si="0"/>
        <v>0.25</v>
      </c>
      <c r="D24" s="18">
        <f t="shared" si="1"/>
        <v>9.5411497999999995</v>
      </c>
      <c r="E24" s="18">
        <f t="shared" si="5"/>
        <v>0.93433494038943088</v>
      </c>
      <c r="F24" s="50">
        <f t="shared" si="3"/>
        <v>3.4246303242606486</v>
      </c>
      <c r="G24" s="48"/>
      <c r="H24" s="60">
        <v>0.25</v>
      </c>
      <c r="I24" s="29">
        <f t="shared" si="4"/>
        <v>3.4246303242606486</v>
      </c>
      <c r="J24" s="30">
        <f t="shared" si="2"/>
        <v>14</v>
      </c>
      <c r="K24" s="30"/>
      <c r="L24" s="40"/>
      <c r="M24" s="35">
        <f>$I235</f>
        <v>1082.5927521844806</v>
      </c>
      <c r="N24" s="35">
        <f>$I236</f>
        <v>1090.5105090199875</v>
      </c>
      <c r="O24" s="35">
        <f>$I237</f>
        <v>1106.431620062194</v>
      </c>
      <c r="P24" s="35">
        <f>$I238</f>
        <v>1122.481127161192</v>
      </c>
      <c r="Q24" s="35">
        <f>$I239</f>
        <v>1138.7446276881788</v>
      </c>
      <c r="R24" s="35">
        <f>$I240</f>
        <v>1155.1793229575539</v>
      </c>
      <c r="S24" s="35">
        <f>$I241</f>
        <v>1171.7852129693179</v>
      </c>
      <c r="T24" s="35">
        <f>$I242</f>
        <v>1188.5194990378741</v>
      </c>
      <c r="U24" s="35">
        <f>$I243</f>
        <v>1205.4677785344177</v>
      </c>
      <c r="V24" s="35">
        <f>$I244</f>
        <v>1222.5872527733497</v>
      </c>
      <c r="W24" s="35">
        <f>$I245</f>
        <v>1239.8779217546705</v>
      </c>
      <c r="X24" s="35">
        <f>$I246</f>
        <v>1257.3397854783827</v>
      </c>
      <c r="Y24" s="35">
        <f>$I247</f>
        <v>1274.9728439444818</v>
      </c>
      <c r="Z24" s="35">
        <f>$I248</f>
        <v>1292.8198958385685</v>
      </c>
      <c r="AA24" s="35">
        <f>$I249</f>
        <v>1310.8381424750451</v>
      </c>
      <c r="AB24" s="36">
        <f>I250</f>
        <v>1328.9847851683139</v>
      </c>
    </row>
    <row r="25" spans="1:28" ht="15.75" thickBot="1" x14ac:dyDescent="0.3">
      <c r="A25" s="3">
        <v>0.27</v>
      </c>
      <c r="B25" s="80">
        <v>2.4069500000000001</v>
      </c>
      <c r="C25" s="18">
        <f t="shared" si="0"/>
        <v>0.27</v>
      </c>
      <c r="D25" s="18">
        <f t="shared" si="1"/>
        <v>8.9146296296296299</v>
      </c>
      <c r="E25" s="18">
        <f t="shared" si="5"/>
        <v>0.93103448275862066</v>
      </c>
      <c r="F25" s="50">
        <f t="shared" si="3"/>
        <v>3.4557319114638236</v>
      </c>
      <c r="G25" s="48"/>
      <c r="H25" s="60">
        <v>0.27</v>
      </c>
      <c r="I25" s="29">
        <f t="shared" si="4"/>
        <v>3.4557319114638236</v>
      </c>
      <c r="J25" s="30">
        <f t="shared" si="2"/>
        <v>15</v>
      </c>
      <c r="K25" s="30"/>
      <c r="L25" s="41"/>
      <c r="M25" s="37">
        <f>$I251</f>
        <v>1347.3882199751665</v>
      </c>
      <c r="N25" s="37">
        <f>$I252</f>
        <v>1365.9200508388101</v>
      </c>
      <c r="O25" s="37">
        <f>$I253</f>
        <v>1384.6658751304412</v>
      </c>
      <c r="P25" s="37">
        <f>$I254</f>
        <v>1403.5828941644606</v>
      </c>
      <c r="Q25" s="37">
        <f>$I255</f>
        <v>1422.6711079408701</v>
      </c>
      <c r="R25" s="37">
        <f>$I256</f>
        <v>1441.973315145264</v>
      </c>
      <c r="S25" s="37">
        <f>$I257</f>
        <v>1451.688616775848</v>
      </c>
      <c r="T25" s="37">
        <f>$I258</f>
        <v>1471.2904147794288</v>
      </c>
      <c r="U25" s="37">
        <f>$I259</f>
        <v>1491.0634075253938</v>
      </c>
      <c r="V25" s="37">
        <f>$I260</f>
        <v>1511.0075950137573</v>
      </c>
      <c r="W25" s="37">
        <f>$I261</f>
        <v>1531.165775930094</v>
      </c>
      <c r="X25" s="37">
        <f>$I262</f>
        <v>1551.5379502744324</v>
      </c>
      <c r="Y25" s="37">
        <f>$I263</f>
        <v>1572.0813193611407</v>
      </c>
      <c r="Z25" s="37">
        <f>$I264</f>
        <v>1592.8386818758509</v>
      </c>
      <c r="AA25" s="37">
        <f>$I265</f>
        <v>1613.7672391329452</v>
      </c>
      <c r="AB25" s="38">
        <f>I266</f>
        <v>1634.9097898180269</v>
      </c>
    </row>
    <row r="26" spans="1:28" ht="15.75" thickTop="1" x14ac:dyDescent="0.25">
      <c r="A26" s="3">
        <v>0.28999999999999998</v>
      </c>
      <c r="B26" s="80">
        <v>2.4069500000000001</v>
      </c>
      <c r="C26" s="18">
        <f t="shared" si="0"/>
        <v>0.28999999999999998</v>
      </c>
      <c r="D26" s="18">
        <f t="shared" si="1"/>
        <v>8.2998275862068969</v>
      </c>
      <c r="E26" s="18">
        <f t="shared" si="5"/>
        <v>0.93548387096774188</v>
      </c>
      <c r="F26" s="50">
        <f t="shared" si="3"/>
        <v>3.4557319114638236</v>
      </c>
      <c r="G26" s="48"/>
      <c r="H26" s="60">
        <v>0.28999999999999998</v>
      </c>
      <c r="I26" s="29">
        <f t="shared" si="4"/>
        <v>3.4557319114638236</v>
      </c>
      <c r="J26" s="30">
        <f t="shared" si="2"/>
        <v>16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5">
      <c r="A27" s="3">
        <v>0.31</v>
      </c>
      <c r="B27" s="80">
        <v>2.4069500000000001</v>
      </c>
      <c r="C27" s="18">
        <f t="shared" si="0"/>
        <v>0.31</v>
      </c>
      <c r="D27" s="18">
        <f t="shared" si="1"/>
        <v>7.7643548387096777</v>
      </c>
      <c r="E27" s="18">
        <f t="shared" si="5"/>
        <v>0.94878787878787874</v>
      </c>
      <c r="F27" s="50">
        <f t="shared" si="3"/>
        <v>3.4557319114638236</v>
      </c>
      <c r="G27" s="48"/>
      <c r="H27" s="60">
        <v>0.31</v>
      </c>
      <c r="I27" s="29">
        <f t="shared" si="4"/>
        <v>3.4557319114638236</v>
      </c>
      <c r="J27" s="30">
        <f t="shared" si="2"/>
        <v>17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25">
      <c r="A28" s="3">
        <v>0.33</v>
      </c>
      <c r="B28" s="80">
        <v>2.4310195000000001</v>
      </c>
      <c r="C28" s="18">
        <f t="shared" si="0"/>
        <v>0.33</v>
      </c>
      <c r="D28" s="18">
        <f t="shared" si="1"/>
        <v>7.3667257575757574</v>
      </c>
      <c r="E28" s="18">
        <f t="shared" si="5"/>
        <v>0.95219236209335234</v>
      </c>
      <c r="F28" s="50">
        <f t="shared" si="3"/>
        <v>3.4902892305784619</v>
      </c>
      <c r="G28" s="48"/>
      <c r="H28" s="60">
        <v>0.33</v>
      </c>
      <c r="I28" s="29">
        <f t="shared" si="4"/>
        <v>3.4902892305784619</v>
      </c>
      <c r="J28" s="30">
        <f t="shared" si="2"/>
        <v>18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5">
      <c r="A29" s="3">
        <v>0.35</v>
      </c>
      <c r="B29" s="80">
        <v>2.4550890000000001</v>
      </c>
      <c r="C29" s="18">
        <f t="shared" si="0"/>
        <v>0.35</v>
      </c>
      <c r="D29" s="18">
        <f t="shared" si="1"/>
        <v>7.0145400000000011</v>
      </c>
      <c r="E29" s="18">
        <f t="shared" si="5"/>
        <v>0.95521992580816106</v>
      </c>
      <c r="F29" s="50">
        <f t="shared" si="3"/>
        <v>3.5248465496931001</v>
      </c>
      <c r="G29" s="48"/>
      <c r="H29" s="60">
        <v>0.35</v>
      </c>
      <c r="I29" s="29">
        <f t="shared" si="4"/>
        <v>3.5248465496931001</v>
      </c>
      <c r="J29" s="30">
        <f t="shared" si="2"/>
        <v>19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5">
      <c r="A30" s="3">
        <v>0.37</v>
      </c>
      <c r="B30" s="80">
        <v>2.4791585</v>
      </c>
      <c r="C30" s="18">
        <f t="shared" si="0"/>
        <v>0.37</v>
      </c>
      <c r="D30" s="18">
        <f t="shared" si="1"/>
        <v>6.7004283783783789</v>
      </c>
      <c r="E30" s="18">
        <f t="shared" si="5"/>
        <v>0.96713965646004474</v>
      </c>
      <c r="F30" s="50">
        <f t="shared" si="3"/>
        <v>3.5594038688077383</v>
      </c>
      <c r="G30" s="48"/>
      <c r="H30" s="60">
        <v>0.37</v>
      </c>
      <c r="I30" s="29">
        <f t="shared" si="4"/>
        <v>3.5594038688077383</v>
      </c>
      <c r="J30" s="30">
        <f t="shared" si="2"/>
        <v>20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5">
      <c r="A31" s="3">
        <v>0.39</v>
      </c>
      <c r="B31" s="80">
        <v>2.5272975</v>
      </c>
      <c r="C31" s="18">
        <f t="shared" si="0"/>
        <v>0.39</v>
      </c>
      <c r="D31" s="18">
        <f t="shared" si="1"/>
        <v>6.4802499999999998</v>
      </c>
      <c r="E31" s="18">
        <f t="shared" si="5"/>
        <v>0.96933797909407671</v>
      </c>
      <c r="F31" s="50">
        <f t="shared" si="3"/>
        <v>3.6285185070370143</v>
      </c>
      <c r="G31" s="48"/>
      <c r="H31" s="60">
        <v>0.39</v>
      </c>
      <c r="I31" s="29">
        <f t="shared" si="4"/>
        <v>3.6285185070370143</v>
      </c>
      <c r="J31" s="30">
        <f t="shared" si="2"/>
        <v>21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5">
      <c r="A32" s="3">
        <v>0.41</v>
      </c>
      <c r="B32" s="80">
        <v>2.5754364999999999</v>
      </c>
      <c r="C32" s="18">
        <f t="shared" si="0"/>
        <v>0.41</v>
      </c>
      <c r="D32" s="18">
        <f t="shared" si="1"/>
        <v>6.2815524390243906</v>
      </c>
      <c r="E32" s="18">
        <f t="shared" si="5"/>
        <v>0.97131058465550957</v>
      </c>
      <c r="F32" s="50">
        <f t="shared" si="3"/>
        <v>3.6976331452662907</v>
      </c>
      <c r="G32" s="48"/>
      <c r="H32" s="60">
        <v>0.41</v>
      </c>
      <c r="I32" s="29">
        <f t="shared" si="4"/>
        <v>3.6976331452662907</v>
      </c>
      <c r="J32" s="30">
        <f t="shared" si="2"/>
        <v>22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5">
      <c r="A33" s="3">
        <v>0.43</v>
      </c>
      <c r="B33" s="80">
        <v>2.6235754999999998</v>
      </c>
      <c r="C33" s="18">
        <f t="shared" si="0"/>
        <v>0.43</v>
      </c>
      <c r="D33" s="18">
        <f t="shared" si="1"/>
        <v>6.1013383720930232</v>
      </c>
      <c r="E33" s="18">
        <f t="shared" si="5"/>
        <v>0.98185524974515803</v>
      </c>
      <c r="F33" s="50">
        <f t="shared" si="3"/>
        <v>3.7667477834955672</v>
      </c>
      <c r="G33" s="48"/>
      <c r="H33" s="60">
        <v>0.43</v>
      </c>
      <c r="I33" s="29">
        <f t="shared" si="4"/>
        <v>3.7667477834955672</v>
      </c>
      <c r="J33" s="30">
        <f t="shared" si="2"/>
        <v>23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5">
      <c r="A34" s="3">
        <v>0.45</v>
      </c>
      <c r="B34" s="80">
        <v>2.6957840000000002</v>
      </c>
      <c r="C34" s="18">
        <f t="shared" si="0"/>
        <v>0.45</v>
      </c>
      <c r="D34" s="18">
        <f t="shared" si="1"/>
        <v>5.990631111111111</v>
      </c>
      <c r="E34" s="18">
        <f t="shared" si="5"/>
        <v>0.9830927051671734</v>
      </c>
      <c r="F34" s="50">
        <f t="shared" si="3"/>
        <v>3.8704197408394823</v>
      </c>
      <c r="G34" s="48"/>
      <c r="H34" s="60">
        <v>0.45</v>
      </c>
      <c r="I34" s="29">
        <f t="shared" si="4"/>
        <v>3.8704197408394823</v>
      </c>
      <c r="J34" s="30">
        <f t="shared" si="2"/>
        <v>24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5">
      <c r="A35" s="3">
        <v>0.47</v>
      </c>
      <c r="B35" s="80">
        <v>2.7679925000000001</v>
      </c>
      <c r="C35" s="18">
        <f t="shared" si="0"/>
        <v>0.47</v>
      </c>
      <c r="D35" s="18">
        <f t="shared" si="1"/>
        <v>5.8893457446808517</v>
      </c>
      <c r="E35" s="18">
        <f t="shared" si="5"/>
        <v>0.99254658385093153</v>
      </c>
      <c r="F35" s="50">
        <f t="shared" si="3"/>
        <v>3.9740916981833969</v>
      </c>
      <c r="G35" s="48"/>
      <c r="H35" s="60">
        <v>0.47</v>
      </c>
      <c r="I35" s="29">
        <f t="shared" si="4"/>
        <v>3.9740916981833969</v>
      </c>
      <c r="J35" s="30">
        <f t="shared" si="2"/>
        <v>25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5">
      <c r="A36" s="3">
        <v>0.49</v>
      </c>
      <c r="B36" s="80">
        <v>2.8642704999999999</v>
      </c>
      <c r="C36" s="18">
        <f t="shared" si="0"/>
        <v>0.49</v>
      </c>
      <c r="D36" s="18">
        <f t="shared" si="1"/>
        <v>5.8454499999999996</v>
      </c>
      <c r="E36" s="18">
        <f t="shared" si="5"/>
        <v>0.99307958477508651</v>
      </c>
      <c r="F36" s="50">
        <f t="shared" si="3"/>
        <v>4.1123209746419498</v>
      </c>
      <c r="G36" s="48"/>
      <c r="H36" s="60">
        <v>0.49</v>
      </c>
      <c r="I36" s="29">
        <f t="shared" si="4"/>
        <v>4.1123209746419498</v>
      </c>
      <c r="J36" s="30">
        <f t="shared" si="2"/>
        <v>26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5">
      <c r="A37" s="3">
        <v>0.51</v>
      </c>
      <c r="B37" s="80">
        <v>2.9605484999999998</v>
      </c>
      <c r="C37" s="18">
        <f t="shared" si="0"/>
        <v>0.51</v>
      </c>
      <c r="D37" s="18">
        <f t="shared" si="1"/>
        <v>5.8049970588235293</v>
      </c>
      <c r="E37" s="18">
        <f t="shared" si="5"/>
        <v>0.99355729406350668</v>
      </c>
      <c r="F37" s="50">
        <f t="shared" si="3"/>
        <v>4.2505502511005027</v>
      </c>
      <c r="G37" s="48"/>
      <c r="H37" s="60">
        <v>0.51</v>
      </c>
      <c r="I37" s="29">
        <f t="shared" si="4"/>
        <v>4.2505502511005027</v>
      </c>
      <c r="J37" s="30">
        <f t="shared" si="2"/>
        <v>27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5">
      <c r="A38" s="3">
        <v>0.53</v>
      </c>
      <c r="B38" s="80">
        <v>3.0568265000000001</v>
      </c>
      <c r="C38" s="18">
        <f t="shared" si="0"/>
        <v>0.53</v>
      </c>
      <c r="D38" s="18">
        <f t="shared" si="1"/>
        <v>5.7675971698113209</v>
      </c>
      <c r="E38" s="18">
        <f t="shared" si="5"/>
        <v>1.0015748031496063</v>
      </c>
      <c r="F38" s="50">
        <f t="shared" si="3"/>
        <v>4.3887795275590555</v>
      </c>
      <c r="G38" s="48"/>
      <c r="H38" s="60">
        <v>0.53</v>
      </c>
      <c r="I38" s="29">
        <f t="shared" si="4"/>
        <v>4.3887795275590555</v>
      </c>
      <c r="J38" s="30">
        <f t="shared" si="2"/>
        <v>28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5">
      <c r="A39" s="3">
        <v>0.55000000000000004</v>
      </c>
      <c r="B39" s="80">
        <v>3.1771739999999999</v>
      </c>
      <c r="C39" s="18">
        <f t="shared" si="0"/>
        <v>0.55000000000000004</v>
      </c>
      <c r="D39" s="18">
        <f t="shared" si="1"/>
        <v>5.7766799999999998</v>
      </c>
      <c r="E39" s="18">
        <f t="shared" si="5"/>
        <v>1.0014619883040938</v>
      </c>
      <c r="F39" s="50">
        <f t="shared" si="3"/>
        <v>4.5615661231322466</v>
      </c>
      <c r="G39" s="48"/>
      <c r="H39" s="60">
        <v>0.55000000000000004</v>
      </c>
      <c r="I39" s="29">
        <f t="shared" si="4"/>
        <v>4.5615661231322466</v>
      </c>
      <c r="J39" s="30">
        <f t="shared" si="2"/>
        <v>29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5">
      <c r="A40" s="3">
        <v>0.56999999999999995</v>
      </c>
      <c r="B40" s="80">
        <v>3.2975215000000002</v>
      </c>
      <c r="C40" s="18">
        <f t="shared" si="0"/>
        <v>0.56999999999999995</v>
      </c>
      <c r="D40" s="18">
        <f t="shared" si="1"/>
        <v>5.7851254385964923</v>
      </c>
      <c r="E40" s="18">
        <f t="shared" si="5"/>
        <v>1.0013608808610663</v>
      </c>
      <c r="F40" s="50">
        <f t="shared" si="3"/>
        <v>4.7343527187054386</v>
      </c>
      <c r="G40" s="48"/>
      <c r="H40" s="60">
        <v>0.56999999999999995</v>
      </c>
      <c r="I40" s="29">
        <f t="shared" si="4"/>
        <v>4.7343527187054386</v>
      </c>
      <c r="J40" s="30">
        <f t="shared" si="2"/>
        <v>30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5">
      <c r="A41" s="3">
        <v>0.59</v>
      </c>
      <c r="B41" s="80">
        <v>3.417869</v>
      </c>
      <c r="C41" s="18">
        <f t="shared" si="0"/>
        <v>0.59</v>
      </c>
      <c r="D41" s="18">
        <f t="shared" si="1"/>
        <v>5.7929983050847458</v>
      </c>
      <c r="E41" s="18">
        <f t="shared" si="5"/>
        <v>1.0080812745324406</v>
      </c>
      <c r="F41" s="50">
        <f t="shared" si="3"/>
        <v>4.9071393142786288</v>
      </c>
      <c r="G41" s="48"/>
      <c r="H41" s="60">
        <v>0.59</v>
      </c>
      <c r="I41" s="29">
        <f t="shared" si="4"/>
        <v>4.9071393142786288</v>
      </c>
      <c r="J41" s="30">
        <f t="shared" si="2"/>
        <v>31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5">
      <c r="A42" s="3">
        <v>0.61</v>
      </c>
      <c r="B42" s="80">
        <v>3.5622859999999998</v>
      </c>
      <c r="C42" s="18">
        <f t="shared" si="0"/>
        <v>0.61</v>
      </c>
      <c r="D42" s="18">
        <f t="shared" si="1"/>
        <v>5.8398131147540981</v>
      </c>
      <c r="E42" s="18">
        <f t="shared" si="5"/>
        <v>1.0140497640497641</v>
      </c>
      <c r="F42" s="50">
        <f t="shared" si="3"/>
        <v>5.1144832289664581</v>
      </c>
      <c r="G42" s="48"/>
      <c r="H42" s="60">
        <v>0.61</v>
      </c>
      <c r="I42" s="29">
        <f t="shared" si="4"/>
        <v>5.1144832289664581</v>
      </c>
      <c r="J42" s="30">
        <f t="shared" si="2"/>
        <v>32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5">
      <c r="A43" s="3">
        <v>0.63</v>
      </c>
      <c r="B43" s="80">
        <v>3.7307725</v>
      </c>
      <c r="C43" s="18">
        <f t="shared" si="0"/>
        <v>0.63</v>
      </c>
      <c r="D43" s="18">
        <f t="shared" si="1"/>
        <v>5.9218611111111112</v>
      </c>
      <c r="E43" s="18">
        <f t="shared" si="5"/>
        <v>1.0034274193548387</v>
      </c>
      <c r="F43" s="50">
        <f t="shared" si="3"/>
        <v>5.3563844627689265</v>
      </c>
      <c r="G43" s="48"/>
      <c r="H43" s="60">
        <v>0.63</v>
      </c>
      <c r="I43" s="29">
        <f t="shared" si="4"/>
        <v>5.3563844627689265</v>
      </c>
      <c r="J43" s="30">
        <f t="shared" si="2"/>
        <v>33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5">
      <c r="A44" s="3">
        <v>0.64</v>
      </c>
      <c r="B44" s="80">
        <v>3.8029809999999999</v>
      </c>
      <c r="C44" s="18">
        <f t="shared" si="0"/>
        <v>0.64</v>
      </c>
      <c r="D44" s="18">
        <f t="shared" si="1"/>
        <v>5.9421578124999996</v>
      </c>
      <c r="E44" s="18">
        <f t="shared" si="5"/>
        <v>1.0126582278481013</v>
      </c>
      <c r="F44" s="50">
        <f t="shared" si="3"/>
        <v>5.4600564201128412</v>
      </c>
      <c r="G44" s="48"/>
      <c r="H44" s="60">
        <v>0.64</v>
      </c>
      <c r="I44" s="29">
        <f t="shared" si="4"/>
        <v>5.4600564201128412</v>
      </c>
      <c r="J44" s="30">
        <f t="shared" si="2"/>
        <v>34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5">
      <c r="A45" s="3">
        <v>0.66</v>
      </c>
      <c r="B45" s="80">
        <v>3.9714675000000002</v>
      </c>
      <c r="C45" s="18">
        <f t="shared" si="0"/>
        <v>0.66</v>
      </c>
      <c r="D45" s="18">
        <f t="shared" si="1"/>
        <v>6.0173750000000004</v>
      </c>
      <c r="E45" s="18">
        <f t="shared" si="5"/>
        <v>1.0176470588235291</v>
      </c>
      <c r="F45" s="50">
        <f t="shared" si="3"/>
        <v>5.7019576539153087</v>
      </c>
      <c r="G45" s="48"/>
      <c r="H45" s="60">
        <v>0.66</v>
      </c>
      <c r="I45" s="29">
        <f t="shared" si="4"/>
        <v>5.7019576539153087</v>
      </c>
      <c r="J45" s="30">
        <f t="shared" si="2"/>
        <v>35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5">
      <c r="A46" s="3">
        <v>0.68</v>
      </c>
      <c r="B46" s="80">
        <v>4.1640234999999999</v>
      </c>
      <c r="C46" s="18">
        <f t="shared" si="0"/>
        <v>0.68</v>
      </c>
      <c r="D46" s="18">
        <f t="shared" si="1"/>
        <v>6.1235639705882345</v>
      </c>
      <c r="E46" s="18">
        <f t="shared" si="5"/>
        <v>1.0163501238645749</v>
      </c>
      <c r="F46" s="50">
        <f t="shared" si="3"/>
        <v>5.9784162068324145</v>
      </c>
      <c r="G46" s="48"/>
      <c r="H46" s="60">
        <v>0.68</v>
      </c>
      <c r="I46" s="29">
        <f t="shared" si="4"/>
        <v>5.9784162068324145</v>
      </c>
      <c r="J46" s="30">
        <f t="shared" si="2"/>
        <v>36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5">
      <c r="A47" s="3">
        <v>0.7</v>
      </c>
      <c r="B47" s="80">
        <v>4.3565794999999996</v>
      </c>
      <c r="C47" s="18">
        <f t="shared" si="0"/>
        <v>0.7</v>
      </c>
      <c r="D47" s="18">
        <f t="shared" si="1"/>
        <v>6.2236849999999997</v>
      </c>
      <c r="E47" s="18">
        <f t="shared" si="5"/>
        <v>1.0205647636586863</v>
      </c>
      <c r="F47" s="50">
        <f t="shared" si="3"/>
        <v>6.2548747597495193</v>
      </c>
      <c r="G47" s="48"/>
      <c r="H47" s="60">
        <v>0.7</v>
      </c>
      <c r="I47" s="29">
        <f t="shared" si="4"/>
        <v>6.2548747597495193</v>
      </c>
      <c r="J47" s="30">
        <f t="shared" si="2"/>
        <v>37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5">
      <c r="A48" s="3">
        <v>0.72</v>
      </c>
      <c r="B48" s="80">
        <v>4.5732049999999997</v>
      </c>
      <c r="C48" s="18">
        <f t="shared" si="0"/>
        <v>0.72</v>
      </c>
      <c r="D48" s="18">
        <f t="shared" si="1"/>
        <v>6.351673611111111</v>
      </c>
      <c r="E48" s="18">
        <f t="shared" si="5"/>
        <v>1.0190611664295874</v>
      </c>
      <c r="F48" s="50">
        <f t="shared" si="3"/>
        <v>6.5658906317812642</v>
      </c>
      <c r="G48" s="48"/>
      <c r="H48" s="60">
        <v>0.72</v>
      </c>
      <c r="I48" s="29">
        <f t="shared" si="4"/>
        <v>6.5658906317812642</v>
      </c>
      <c r="J48" s="30">
        <f t="shared" si="2"/>
        <v>38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5">
      <c r="A49" s="3">
        <v>0.74</v>
      </c>
      <c r="B49" s="80">
        <v>4.7898304999999999</v>
      </c>
      <c r="C49" s="18">
        <f t="shared" si="0"/>
        <v>0.74</v>
      </c>
      <c r="D49" s="18">
        <f t="shared" si="1"/>
        <v>6.4727439189189191</v>
      </c>
      <c r="E49" s="18">
        <f t="shared" si="5"/>
        <v>1.0226130653266332</v>
      </c>
      <c r="F49" s="50">
        <f t="shared" si="3"/>
        <v>6.8769065038130082</v>
      </c>
      <c r="G49" s="48"/>
      <c r="H49" s="60">
        <v>0.74</v>
      </c>
      <c r="I49" s="29">
        <f t="shared" si="4"/>
        <v>6.8769065038130082</v>
      </c>
      <c r="J49" s="30">
        <f t="shared" si="2"/>
        <v>39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5">
      <c r="A50" s="3">
        <v>0.76</v>
      </c>
      <c r="B50" s="80">
        <v>5.0305255000000004</v>
      </c>
      <c r="C50" s="18">
        <f t="shared" si="0"/>
        <v>0.76</v>
      </c>
      <c r="D50" s="18">
        <f t="shared" si="1"/>
        <v>6.6191125000000008</v>
      </c>
      <c r="E50" s="18">
        <f t="shared" si="5"/>
        <v>1.0209790209790208</v>
      </c>
      <c r="F50" s="50">
        <f t="shared" si="3"/>
        <v>7.2224796949593912</v>
      </c>
      <c r="G50" s="48"/>
      <c r="H50" s="60">
        <v>0.76</v>
      </c>
      <c r="I50" s="29">
        <f t="shared" si="4"/>
        <v>7.2224796949593912</v>
      </c>
      <c r="J50" s="30">
        <f t="shared" si="2"/>
        <v>40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5">
      <c r="A51" s="3">
        <v>0.78</v>
      </c>
      <c r="B51" s="80">
        <v>5.2712205000000001</v>
      </c>
      <c r="C51" s="18">
        <f t="shared" si="0"/>
        <v>0.78</v>
      </c>
      <c r="D51" s="18">
        <f t="shared" si="1"/>
        <v>6.7579750000000001</v>
      </c>
      <c r="E51" s="18">
        <f t="shared" si="5"/>
        <v>1.023972602739726</v>
      </c>
      <c r="F51" s="50">
        <f t="shared" si="3"/>
        <v>7.5680528861057734</v>
      </c>
      <c r="G51" s="48"/>
      <c r="H51" s="60">
        <v>0.78</v>
      </c>
      <c r="I51" s="29">
        <f t="shared" si="4"/>
        <v>7.5680528861057734</v>
      </c>
      <c r="J51" s="30">
        <f t="shared" si="2"/>
        <v>41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5">
      <c r="A52" s="3">
        <v>0.8</v>
      </c>
      <c r="B52" s="80">
        <v>5.5359850000000002</v>
      </c>
      <c r="C52" s="18">
        <f t="shared" si="0"/>
        <v>0.8</v>
      </c>
      <c r="D52" s="18">
        <f t="shared" si="1"/>
        <v>6.9199812500000002</v>
      </c>
      <c r="E52" s="18">
        <f t="shared" si="5"/>
        <v>1.022269353128314</v>
      </c>
      <c r="F52" s="50">
        <f t="shared" si="3"/>
        <v>7.9481833963667938</v>
      </c>
      <c r="G52" s="48"/>
      <c r="H52" s="60">
        <v>0.8</v>
      </c>
      <c r="I52" s="29">
        <f t="shared" si="4"/>
        <v>7.9481833963667938</v>
      </c>
      <c r="J52" s="30">
        <f t="shared" si="2"/>
        <v>42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5">
      <c r="A53" s="3">
        <v>0.82</v>
      </c>
      <c r="B53" s="80">
        <v>5.8007495000000002</v>
      </c>
      <c r="C53" s="18">
        <f t="shared" si="0"/>
        <v>0.82</v>
      </c>
      <c r="D53" s="18">
        <f t="shared" si="1"/>
        <v>7.0740847560975615</v>
      </c>
      <c r="E53" s="18">
        <f t="shared" si="5"/>
        <v>1.0024889544862627</v>
      </c>
      <c r="F53" s="50">
        <f t="shared" si="3"/>
        <v>8.3283139066278142</v>
      </c>
      <c r="G53" s="48"/>
      <c r="H53" s="60">
        <v>0.82</v>
      </c>
      <c r="I53" s="29">
        <f t="shared" si="4"/>
        <v>8.3283139066278142</v>
      </c>
      <c r="J53" s="30">
        <f t="shared" si="2"/>
        <v>43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5">
      <c r="A54" s="3">
        <v>0.84</v>
      </c>
      <c r="B54" s="80">
        <v>5.9570211381134603</v>
      </c>
      <c r="C54" s="18">
        <f t="shared" si="0"/>
        <v>0.84</v>
      </c>
      <c r="D54" s="18">
        <f t="shared" si="1"/>
        <v>7.091691831087453</v>
      </c>
      <c r="E54" s="18">
        <f t="shared" si="5"/>
        <v>1.0166966227626721</v>
      </c>
      <c r="F54" s="50">
        <f t="shared" si="3"/>
        <v>8.5526778887152748</v>
      </c>
      <c r="G54" s="48"/>
      <c r="H54" s="60">
        <v>0.84</v>
      </c>
      <c r="I54" s="29">
        <f t="shared" si="4"/>
        <v>8.5526778887152748</v>
      </c>
      <c r="J54" s="30">
        <f t="shared" si="2"/>
        <v>44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5">
      <c r="A55" s="3">
        <v>0.86</v>
      </c>
      <c r="B55" s="80">
        <v>6.2006852555326102</v>
      </c>
      <c r="C55" s="18">
        <f t="shared" si="0"/>
        <v>0.86</v>
      </c>
      <c r="D55" s="18">
        <f t="shared" si="1"/>
        <v>7.2100991343402443</v>
      </c>
      <c r="E55" s="18">
        <f t="shared" si="5"/>
        <v>1.0140422388043413</v>
      </c>
      <c r="F55" s="50">
        <f t="shared" si="3"/>
        <v>8.9025139327727008</v>
      </c>
      <c r="G55" s="48"/>
      <c r="H55" s="60">
        <v>0.86</v>
      </c>
      <c r="I55" s="29">
        <f t="shared" si="4"/>
        <v>8.9025139327727008</v>
      </c>
      <c r="J55" s="30">
        <f t="shared" si="2"/>
        <v>45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5">
      <c r="A56" s="3">
        <v>0.88</v>
      </c>
      <c r="B56" s="80">
        <v>6.4339836600051097</v>
      </c>
      <c r="C56" s="18">
        <f t="shared" si="0"/>
        <v>0.88</v>
      </c>
      <c r="D56" s="18">
        <f t="shared" si="1"/>
        <v>7.3113450681876246</v>
      </c>
      <c r="E56" s="18">
        <f t="shared" si="5"/>
        <v>1.0249612328469697</v>
      </c>
      <c r="F56" s="50">
        <f t="shared" si="3"/>
        <v>9.2374676049425464</v>
      </c>
      <c r="G56" s="48"/>
      <c r="H56" s="60">
        <v>0.88</v>
      </c>
      <c r="I56" s="29">
        <f t="shared" si="4"/>
        <v>9.2374676049425464</v>
      </c>
      <c r="J56" s="30">
        <f t="shared" si="2"/>
        <v>46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5">
      <c r="A57" s="3">
        <v>0.9</v>
      </c>
      <c r="B57" s="80">
        <v>6.7444607293732801</v>
      </c>
      <c r="C57" s="18">
        <f t="shared" si="0"/>
        <v>0.9</v>
      </c>
      <c r="D57" s="18">
        <f t="shared" si="1"/>
        <v>7.4938452548591998</v>
      </c>
      <c r="E57" s="18">
        <f t="shared" si="5"/>
        <v>1.0279714934993458</v>
      </c>
      <c r="F57" s="50">
        <f t="shared" si="3"/>
        <v>9.683229052580991</v>
      </c>
      <c r="G57" s="48"/>
      <c r="H57" s="60">
        <v>0.9</v>
      </c>
      <c r="I57" s="29">
        <f t="shared" si="4"/>
        <v>9.683229052580991</v>
      </c>
      <c r="J57" s="30">
        <f t="shared" si="2"/>
        <v>47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25">
      <c r="A58" s="3">
        <v>0.92</v>
      </c>
      <c r="B58" s="80">
        <v>7.0871825547953504</v>
      </c>
      <c r="C58" s="18">
        <f t="shared" si="0"/>
        <v>0.92</v>
      </c>
      <c r="D58" s="18">
        <f t="shared" si="1"/>
        <v>7.7034592986905981</v>
      </c>
      <c r="E58" s="18">
        <f t="shared" si="5"/>
        <v>1.0292511868460879</v>
      </c>
      <c r="F58" s="50">
        <f t="shared" si="3"/>
        <v>10.175285285101893</v>
      </c>
      <c r="G58" s="48"/>
      <c r="H58" s="60">
        <v>0.92</v>
      </c>
      <c r="I58" s="29">
        <f t="shared" si="4"/>
        <v>10.175285285101893</v>
      </c>
      <c r="J58" s="30">
        <f t="shared" si="2"/>
        <v>48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5">
      <c r="A59" s="3">
        <v>0.94</v>
      </c>
      <c r="B59" s="80">
        <v>7.4530669484379599</v>
      </c>
      <c r="C59" s="18">
        <f t="shared" si="0"/>
        <v>0.94</v>
      </c>
      <c r="D59" s="18">
        <f t="shared" si="1"/>
        <v>7.9287946259978304</v>
      </c>
      <c r="E59" s="18">
        <f t="shared" si="5"/>
        <v>1.0277368973211536</v>
      </c>
      <c r="F59" s="50">
        <f t="shared" si="3"/>
        <v>10.700596726975366</v>
      </c>
      <c r="G59" s="48"/>
      <c r="H59" s="60">
        <v>0.94</v>
      </c>
      <c r="I59" s="29">
        <f t="shared" si="4"/>
        <v>10.700596726975366</v>
      </c>
      <c r="J59" s="30">
        <f t="shared" si="2"/>
        <v>49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5">
      <c r="A60" s="3">
        <v>0.96</v>
      </c>
      <c r="B60" s="80">
        <v>7.8227661968828599</v>
      </c>
      <c r="C60" s="18">
        <f t="shared" si="0"/>
        <v>0.96</v>
      </c>
      <c r="D60" s="18">
        <f t="shared" si="1"/>
        <v>8.148714788419646</v>
      </c>
      <c r="E60" s="18">
        <f t="shared" si="5"/>
        <v>1.0235115786641726</v>
      </c>
      <c r="F60" s="50">
        <f t="shared" si="3"/>
        <v>11.231385272850948</v>
      </c>
      <c r="G60" s="48"/>
      <c r="H60" s="60">
        <v>0.96</v>
      </c>
      <c r="I60" s="29">
        <f t="shared" si="4"/>
        <v>11.231385272850948</v>
      </c>
      <c r="J60" s="30">
        <f t="shared" si="2"/>
        <v>50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5">
      <c r="A61" s="3">
        <v>0.98</v>
      </c>
      <c r="B61" s="80">
        <v>8.1734978584358906</v>
      </c>
      <c r="C61" s="18">
        <f t="shared" si="0"/>
        <v>0.98</v>
      </c>
      <c r="D61" s="18">
        <f t="shared" si="1"/>
        <v>8.3403039371794812</v>
      </c>
      <c r="E61" s="18">
        <f t="shared" si="5"/>
        <v>1.0273380496352951</v>
      </c>
      <c r="F61" s="50">
        <f t="shared" si="3"/>
        <v>11.73494147268457</v>
      </c>
      <c r="G61" s="48"/>
      <c r="H61" s="60">
        <v>0.98</v>
      </c>
      <c r="I61" s="29">
        <f t="shared" si="4"/>
        <v>11.73494147268457</v>
      </c>
      <c r="J61" s="30">
        <f t="shared" si="2"/>
        <v>51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5">
      <c r="A62" s="3">
        <v>1</v>
      </c>
      <c r="B62" s="80">
        <v>8.5683115801875402</v>
      </c>
      <c r="C62" s="18">
        <f t="shared" si="0"/>
        <v>1</v>
      </c>
      <c r="D62" s="18">
        <f t="shared" si="1"/>
        <v>8.5683115801875402</v>
      </c>
      <c r="E62" s="18">
        <f t="shared" si="5"/>
        <v>1.0217972117380028</v>
      </c>
      <c r="F62" s="50">
        <f t="shared" si="3"/>
        <v>12.301787637889902</v>
      </c>
      <c r="G62" s="48"/>
      <c r="H62" s="60">
        <v>1</v>
      </c>
      <c r="I62" s="29">
        <f t="shared" si="4"/>
        <v>12.301787637889902</v>
      </c>
      <c r="J62" s="30">
        <f t="shared" si="2"/>
        <v>52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5">
      <c r="A63" s="3">
        <v>1.02</v>
      </c>
      <c r="B63" s="80">
        <v>8.9301784195768299</v>
      </c>
      <c r="C63" s="18">
        <f t="shared" si="0"/>
        <v>1.02</v>
      </c>
      <c r="D63" s="18">
        <f t="shared" si="1"/>
        <v>8.7550768819380682</v>
      </c>
      <c r="E63" s="18">
        <f t="shared" si="5"/>
        <v>1.0221452388033943</v>
      </c>
      <c r="F63" s="50">
        <f t="shared" si="3"/>
        <v>12.821330953944711</v>
      </c>
      <c r="G63" s="48"/>
      <c r="H63" s="60">
        <v>1.02</v>
      </c>
      <c r="I63" s="29">
        <f t="shared" si="4"/>
        <v>12.821330953944711</v>
      </c>
      <c r="J63" s="30">
        <f t="shared" si="2"/>
        <v>53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5">
      <c r="A64" s="3">
        <v>1.04</v>
      </c>
      <c r="B64" s="80">
        <v>9.3069185562398893</v>
      </c>
      <c r="C64" s="18">
        <f t="shared" si="0"/>
        <v>1.04</v>
      </c>
      <c r="D64" s="18">
        <f t="shared" si="1"/>
        <v>8.948960150230663</v>
      </c>
      <c r="E64" s="18">
        <f t="shared" si="5"/>
        <v>1.019468793953676</v>
      </c>
      <c r="F64" s="50">
        <f t="shared" si="3"/>
        <v>13.362228318906915</v>
      </c>
      <c r="G64" s="48"/>
      <c r="H64" s="60">
        <v>1.04</v>
      </c>
      <c r="I64" s="29">
        <f t="shared" si="4"/>
        <v>13.362228318906915</v>
      </c>
      <c r="J64" s="30">
        <f t="shared" si="2"/>
        <v>54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5">
      <c r="A65" s="3">
        <v>1.05</v>
      </c>
      <c r="B65" s="80">
        <v>9.5793448920699191</v>
      </c>
      <c r="C65" s="18">
        <f t="shared" si="0"/>
        <v>1.05</v>
      </c>
      <c r="D65" s="18">
        <f t="shared" si="1"/>
        <v>9.1231856114951615</v>
      </c>
      <c r="E65" s="18">
        <f t="shared" si="5"/>
        <v>1.017721339711978</v>
      </c>
      <c r="F65" s="50">
        <f t="shared" si="3"/>
        <v>13.753359161779013</v>
      </c>
      <c r="G65" s="48"/>
      <c r="H65" s="60">
        <v>1.05</v>
      </c>
      <c r="I65" s="29">
        <f t="shared" si="4"/>
        <v>13.753359161779013</v>
      </c>
      <c r="J65" s="30">
        <f t="shared" si="2"/>
        <v>55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5">
      <c r="A66" s="3">
        <v>1.07</v>
      </c>
      <c r="B66" s="80">
        <v>9.9348009307799305</v>
      </c>
      <c r="C66" s="18">
        <f t="shared" si="0"/>
        <v>1.07</v>
      </c>
      <c r="D66" s="18">
        <f t="shared" si="1"/>
        <v>9.2848606829718978</v>
      </c>
      <c r="E66" s="18">
        <f t="shared" si="5"/>
        <v>1.0182439316746161</v>
      </c>
      <c r="F66" s="50">
        <f t="shared" si="3"/>
        <v>14.263698294745092</v>
      </c>
      <c r="G66" s="48"/>
      <c r="H66" s="60">
        <v>1.07</v>
      </c>
      <c r="I66" s="29">
        <f t="shared" si="4"/>
        <v>14.263698294745092</v>
      </c>
      <c r="J66" s="30">
        <f t="shared" si="2"/>
        <v>56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5">
      <c r="A67" s="3">
        <v>1.0900000000000001</v>
      </c>
      <c r="B67" s="80">
        <v>10.305135821099601</v>
      </c>
      <c r="C67" s="18">
        <f t="shared" si="0"/>
        <v>1.0900000000000001</v>
      </c>
      <c r="D67" s="18">
        <f t="shared" si="1"/>
        <v>9.4542530468803676</v>
      </c>
      <c r="E67" s="18">
        <f t="shared" si="5"/>
        <v>1.0276314556538759</v>
      </c>
      <c r="F67" s="50">
        <f t="shared" si="3"/>
        <v>14.795399451148898</v>
      </c>
      <c r="G67" s="48"/>
      <c r="H67" s="60">
        <v>1.0900000000000001</v>
      </c>
      <c r="I67" s="29">
        <f t="shared" si="4"/>
        <v>14.795399451148898</v>
      </c>
      <c r="J67" s="30">
        <f t="shared" si="2"/>
        <v>57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5">
      <c r="A68" s="3">
        <v>1.1100000000000001</v>
      </c>
      <c r="B68" s="80">
        <v>10.7841914809612</v>
      </c>
      <c r="C68" s="18">
        <f t="shared" si="0"/>
        <v>1.1100000000000001</v>
      </c>
      <c r="D68" s="18">
        <f t="shared" si="1"/>
        <v>9.7154878206857642</v>
      </c>
      <c r="E68" s="18">
        <f t="shared" si="5"/>
        <v>1.0111019125089367</v>
      </c>
      <c r="F68" s="50">
        <f t="shared" si="3"/>
        <v>15.483194349734696</v>
      </c>
      <c r="G68" s="48"/>
      <c r="H68" s="60">
        <v>1.1100000000000001</v>
      </c>
      <c r="I68" s="29">
        <f t="shared" si="4"/>
        <v>15.483194349734696</v>
      </c>
      <c r="J68" s="30">
        <f t="shared" si="2"/>
        <v>58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5">
      <c r="A69" s="3">
        <v>1.1299999999999999</v>
      </c>
      <c r="B69" s="80">
        <v>11.100383597591501</v>
      </c>
      <c r="C69" s="18">
        <f t="shared" si="0"/>
        <v>1.1299999999999999</v>
      </c>
      <c r="D69" s="18">
        <f t="shared" si="1"/>
        <v>9.8233483164526572</v>
      </c>
      <c r="E69" s="18">
        <f t="shared" si="5"/>
        <v>1.0697126175648668</v>
      </c>
      <c r="F69" s="50">
        <f t="shared" si="3"/>
        <v>15.937161065949251</v>
      </c>
      <c r="G69" s="48"/>
      <c r="H69" s="60">
        <v>1.1299999999999999</v>
      </c>
      <c r="I69" s="29">
        <f t="shared" si="4"/>
        <v>15.937161065949251</v>
      </c>
      <c r="J69" s="30">
        <f t="shared" si="2"/>
        <v>59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5">
      <c r="A70" s="3">
        <v>1.1499999999999999</v>
      </c>
      <c r="B70" s="80">
        <v>12.084383586970599</v>
      </c>
      <c r="C70" s="18">
        <f t="shared" si="0"/>
        <v>1.1499999999999999</v>
      </c>
      <c r="D70" s="18">
        <f t="shared" si="1"/>
        <v>10.508159640843999</v>
      </c>
      <c r="E70" s="18">
        <f t="shared" si="5"/>
        <v>0.97521806676812328</v>
      </c>
      <c r="F70" s="50">
        <f t="shared" si="3"/>
        <v>17.349920019885733</v>
      </c>
      <c r="G70" s="48"/>
      <c r="H70" s="60">
        <v>1.1499999999999999</v>
      </c>
      <c r="I70" s="29">
        <f t="shared" si="4"/>
        <v>17.349920019885733</v>
      </c>
      <c r="J70" s="30">
        <f t="shared" si="2"/>
        <v>60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5">
      <c r="A71" s="3">
        <v>1.17</v>
      </c>
      <c r="B71" s="80">
        <v>11.9898641423746</v>
      </c>
      <c r="C71" s="18">
        <f t="shared" si="0"/>
        <v>1.17</v>
      </c>
      <c r="D71" s="18">
        <f t="shared" si="1"/>
        <v>10.247747130234702</v>
      </c>
      <c r="E71" s="18">
        <f t="shared" si="5"/>
        <v>1.0227184209819686</v>
      </c>
      <c r="F71" s="50">
        <f t="shared" si="3"/>
        <v>17.214215555337557</v>
      </c>
      <c r="G71" s="48"/>
      <c r="H71" s="60">
        <v>1.17</v>
      </c>
      <c r="I71" s="29">
        <f t="shared" si="4"/>
        <v>17.214215555337557</v>
      </c>
      <c r="J71" s="30">
        <f t="shared" si="2"/>
        <v>61</v>
      </c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5">
      <c r="A72" s="3">
        <v>1.19</v>
      </c>
      <c r="B72" s="80">
        <v>12.4718661187508</v>
      </c>
      <c r="C72" s="18">
        <f t="shared" si="0"/>
        <v>1.19</v>
      </c>
      <c r="D72" s="18">
        <f t="shared" si="1"/>
        <v>10.480559763656135</v>
      </c>
      <c r="E72" s="18">
        <f t="shared" si="5"/>
        <v>0.98561817609204461</v>
      </c>
      <c r="F72" s="50">
        <f t="shared" si="3"/>
        <v>17.906240570876669</v>
      </c>
      <c r="G72" s="48"/>
      <c r="H72" s="60">
        <v>1.19</v>
      </c>
      <c r="I72" s="29">
        <f t="shared" si="4"/>
        <v>17.906240570876669</v>
      </c>
      <c r="J72" s="30">
        <f t="shared" si="2"/>
        <v>62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5">
      <c r="A73" s="3">
        <v>1.21</v>
      </c>
      <c r="B73" s="80">
        <v>12.4990945404009</v>
      </c>
      <c r="C73" s="18">
        <f t="shared" si="0"/>
        <v>1.21</v>
      </c>
      <c r="D73" s="18">
        <f t="shared" si="1"/>
        <v>10.32983019867843</v>
      </c>
      <c r="E73" s="18">
        <f t="shared" si="5"/>
        <v>1.0346207947170896</v>
      </c>
      <c r="F73" s="50">
        <f t="shared" si="3"/>
        <v>17.945333250656077</v>
      </c>
      <c r="G73" s="48"/>
      <c r="H73" s="60">
        <v>1.21</v>
      </c>
      <c r="I73" s="29">
        <f t="shared" si="4"/>
        <v>17.945333250656077</v>
      </c>
      <c r="J73" s="30">
        <f t="shared" si="2"/>
        <v>63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5">
      <c r="A74" s="3">
        <v>1.23</v>
      </c>
      <c r="B74" s="80">
        <v>13.145572269222599</v>
      </c>
      <c r="C74" s="18">
        <f t="shared" si="0"/>
        <v>1.23</v>
      </c>
      <c r="D74" s="18">
        <f t="shared" si="1"/>
        <v>10.687457129449268</v>
      </c>
      <c r="E74" s="18">
        <f t="shared" si="5"/>
        <v>1.0335999685064652</v>
      </c>
      <c r="F74" s="50">
        <f t="shared" si="3"/>
        <v>18.873501146765179</v>
      </c>
      <c r="G74" s="48"/>
      <c r="H74" s="60">
        <v>1.23</v>
      </c>
      <c r="I74" s="29">
        <f t="shared" si="4"/>
        <v>18.873501146765179</v>
      </c>
      <c r="J74" s="30">
        <f t="shared" si="2"/>
        <v>64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5">
      <c r="A75" s="3">
        <v>1.25</v>
      </c>
      <c r="B75" s="80">
        <v>13.8081941905162</v>
      </c>
      <c r="C75" s="18">
        <f t="shared" ref="C75:C138" si="6">A75*((100-(B$7*9.090909091))/100)</f>
        <v>1.25</v>
      </c>
      <c r="D75" s="18">
        <f t="shared" si="1"/>
        <v>11.046555352412961</v>
      </c>
      <c r="E75" s="18">
        <f t="shared" si="5"/>
        <v>1.0380467584537865</v>
      </c>
      <c r="F75" s="50">
        <f t="shared" si="3"/>
        <v>19.824847754982951</v>
      </c>
      <c r="G75" s="48"/>
      <c r="H75" s="60">
        <v>1.25</v>
      </c>
      <c r="I75" s="29">
        <f t="shared" si="4"/>
        <v>19.824847754982951</v>
      </c>
      <c r="J75" s="30">
        <f t="shared" ref="J75:J138" si="7">MATCH(H75,C$11:C$329)</f>
        <v>65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5">
      <c r="A76" s="3">
        <v>1.27</v>
      </c>
      <c r="B76" s="80">
        <v>14.5628880390788</v>
      </c>
      <c r="C76" s="18">
        <f t="shared" si="6"/>
        <v>1.27</v>
      </c>
      <c r="D76" s="18">
        <f t="shared" ref="D76:D139" si="8">B76/C76</f>
        <v>11.466840975652598</v>
      </c>
      <c r="E76" s="18">
        <f t="shared" si="5"/>
        <v>1.03367157496338</v>
      </c>
      <c r="F76" s="50">
        <f t="shared" ref="F76:F139" si="9">($B$5/$F$5)^2*B76</f>
        <v>20.908384852082275</v>
      </c>
      <c r="G76" s="48"/>
      <c r="H76" s="60">
        <v>1.27</v>
      </c>
      <c r="I76" s="29">
        <f t="shared" ref="I76:I139" si="10">(IF(ISNA(INDEX(F$11:F$329,J76) + (H76-INDEX(C$11:C$329,J76)) * (INDEX(F$11:F$329,J76+1)-INDEX(F$11:F$329,J76)) / (INDEX(C$11:C$329,J76+1)-INDEX(C$11:C$329,J76))),0,(INDEX(F$11:F$329,J76) + (H76-INDEX(C$11:C$329,J76)) * (INDEX(F$11:F$329,J76+1)-INDEX(F$11:F$329,J76)) / (INDEX(C$11:C$329,J76+1)-INDEX(C$11:C$329,J76))))*$B$6)</f>
        <v>20.908384852082275</v>
      </c>
      <c r="J76" s="30">
        <f t="shared" si="7"/>
        <v>66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5">
      <c r="A77" s="3">
        <v>1.29</v>
      </c>
      <c r="B77" s="80">
        <v>15.2903023667931</v>
      </c>
      <c r="C77" s="18">
        <f t="shared" si="6"/>
        <v>1.29</v>
      </c>
      <c r="D77" s="18">
        <f t="shared" si="8"/>
        <v>11.852947571157442</v>
      </c>
      <c r="E77" s="18">
        <f t="shared" ref="E77:E140" si="11">D78/D77</f>
        <v>1.06386274008808</v>
      </c>
      <c r="F77" s="50">
        <f t="shared" si="9"/>
        <v>21.95275590471665</v>
      </c>
      <c r="G77" s="48"/>
      <c r="H77" s="60">
        <v>1.29</v>
      </c>
      <c r="I77" s="29">
        <f t="shared" si="10"/>
        <v>21.95275590471665</v>
      </c>
      <c r="J77" s="30">
        <f t="shared" si="7"/>
        <v>67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5">
      <c r="A78" s="3">
        <v>1.31</v>
      </c>
      <c r="B78" s="80">
        <v>16.518981158335201</v>
      </c>
      <c r="C78" s="18">
        <f t="shared" si="6"/>
        <v>1.31</v>
      </c>
      <c r="D78" s="18">
        <f t="shared" si="8"/>
        <v>12.609909281171909</v>
      </c>
      <c r="E78" s="18">
        <f t="shared" si="11"/>
        <v>1.0206048631914393</v>
      </c>
      <c r="F78" s="50">
        <f t="shared" si="9"/>
        <v>23.716807716707279</v>
      </c>
      <c r="G78" s="48"/>
      <c r="H78" s="60">
        <v>1.31</v>
      </c>
      <c r="I78" s="29">
        <f t="shared" si="10"/>
        <v>23.716807716707279</v>
      </c>
      <c r="J78" s="30">
        <f t="shared" si="7"/>
        <v>68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5">
      <c r="A79" s="3">
        <v>1.33</v>
      </c>
      <c r="B79" s="80">
        <v>17.116747199900001</v>
      </c>
      <c r="C79" s="18">
        <f t="shared" si="6"/>
        <v>1.33</v>
      </c>
      <c r="D79" s="18">
        <f t="shared" si="8"/>
        <v>12.869734736766917</v>
      </c>
      <c r="E79" s="18">
        <f t="shared" si="11"/>
        <v>1.0599437572200121</v>
      </c>
      <c r="F79" s="50">
        <f t="shared" si="9"/>
        <v>24.575038749933931</v>
      </c>
      <c r="G79" s="48"/>
      <c r="H79" s="60">
        <v>1.33</v>
      </c>
      <c r="I79" s="29">
        <f t="shared" si="10"/>
        <v>24.575038749933931</v>
      </c>
      <c r="J79" s="30">
        <f t="shared" si="7"/>
        <v>69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5">
      <c r="A80" s="3">
        <v>1.35</v>
      </c>
      <c r="B80" s="80">
        <v>18.415613238273401</v>
      </c>
      <c r="C80" s="18">
        <f t="shared" si="6"/>
        <v>1.35</v>
      </c>
      <c r="D80" s="18">
        <f t="shared" si="8"/>
        <v>13.641194991313629</v>
      </c>
      <c r="E80" s="18">
        <f t="shared" si="11"/>
        <v>1.0433021407662029</v>
      </c>
      <c r="F80" s="50">
        <f t="shared" si="9"/>
        <v>26.439860544123075</v>
      </c>
      <c r="G80" s="48"/>
      <c r="H80" s="60">
        <v>1.35</v>
      </c>
      <c r="I80" s="29">
        <f t="shared" si="10"/>
        <v>26.439860544123075</v>
      </c>
      <c r="J80" s="30">
        <f t="shared" si="7"/>
        <v>70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5">
      <c r="A81" s="3">
        <v>1.37</v>
      </c>
      <c r="B81" s="80">
        <v>19.497686473754001</v>
      </c>
      <c r="C81" s="18">
        <f t="shared" si="6"/>
        <v>1.37</v>
      </c>
      <c r="D81" s="18">
        <f t="shared" si="8"/>
        <v>14.231887937046714</v>
      </c>
      <c r="E81" s="18">
        <f t="shared" si="11"/>
        <v>1.0324877345027021</v>
      </c>
      <c r="F81" s="50">
        <f t="shared" si="9"/>
        <v>27.993426264387814</v>
      </c>
      <c r="G81" s="48"/>
      <c r="H81" s="60">
        <v>1.37</v>
      </c>
      <c r="I81" s="29">
        <f t="shared" si="10"/>
        <v>27.993426264387814</v>
      </c>
      <c r="J81" s="30">
        <f t="shared" si="7"/>
        <v>71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5">
      <c r="A82" s="3">
        <v>1.39</v>
      </c>
      <c r="B82" s="80">
        <v>20.425007130006598</v>
      </c>
      <c r="C82" s="18">
        <f t="shared" si="6"/>
        <v>1.39</v>
      </c>
      <c r="D82" s="18">
        <f t="shared" si="8"/>
        <v>14.694249733817697</v>
      </c>
      <c r="E82" s="18">
        <f t="shared" si="11"/>
        <v>1.0415608030636401</v>
      </c>
      <c r="F82" s="50">
        <f t="shared" si="9"/>
        <v>29.324808961980899</v>
      </c>
      <c r="G82" s="48"/>
      <c r="H82" s="60">
        <v>1.39</v>
      </c>
      <c r="I82" s="29">
        <f t="shared" si="10"/>
        <v>29.324808961980899</v>
      </c>
      <c r="J82" s="30">
        <f t="shared" si="7"/>
        <v>72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5">
      <c r="A83" s="3">
        <v>1.41</v>
      </c>
      <c r="B83" s="80">
        <v>21.579985919973701</v>
      </c>
      <c r="C83" s="18">
        <f t="shared" si="6"/>
        <v>1.41</v>
      </c>
      <c r="D83" s="18">
        <f t="shared" si="8"/>
        <v>15.304954553172839</v>
      </c>
      <c r="E83" s="18">
        <f t="shared" si="11"/>
        <v>1.0395934001066542</v>
      </c>
      <c r="F83" s="50">
        <f t="shared" si="9"/>
        <v>30.983047422087335</v>
      </c>
      <c r="G83" s="48"/>
      <c r="H83" s="60">
        <v>1.41</v>
      </c>
      <c r="I83" s="29">
        <f t="shared" si="10"/>
        <v>30.983047422087335</v>
      </c>
      <c r="J83" s="30">
        <f t="shared" si="7"/>
        <v>73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5">
      <c r="A84" s="3">
        <v>1.43</v>
      </c>
      <c r="B84" s="80">
        <v>22.752629531647401</v>
      </c>
      <c r="C84" s="18">
        <f t="shared" si="6"/>
        <v>1.43</v>
      </c>
      <c r="D84" s="18">
        <f t="shared" si="8"/>
        <v>15.910929742410771</v>
      </c>
      <c r="E84" s="18">
        <f t="shared" si="11"/>
        <v>1.0583607321416928</v>
      </c>
      <c r="F84" s="50">
        <f t="shared" si="9"/>
        <v>32.666647808316796</v>
      </c>
      <c r="G84" s="48"/>
      <c r="H84" s="60">
        <v>1.43</v>
      </c>
      <c r="I84" s="29">
        <f t="shared" si="10"/>
        <v>32.666647808316796</v>
      </c>
      <c r="J84" s="30">
        <f t="shared" si="7"/>
        <v>74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5">
      <c r="A85" s="3">
        <v>1.45</v>
      </c>
      <c r="B85" s="80">
        <v>24.417279714287702</v>
      </c>
      <c r="C85" s="18">
        <f t="shared" si="6"/>
        <v>1.45</v>
      </c>
      <c r="D85" s="18">
        <f t="shared" si="8"/>
        <v>16.839503251232898</v>
      </c>
      <c r="E85" s="18">
        <f t="shared" si="11"/>
        <v>1.0899987694361108</v>
      </c>
      <c r="F85" s="50">
        <f t="shared" si="9"/>
        <v>35.056637113277084</v>
      </c>
      <c r="G85" s="48"/>
      <c r="H85" s="60">
        <v>1.45</v>
      </c>
      <c r="I85" s="29">
        <f t="shared" si="10"/>
        <v>35.056637113277084</v>
      </c>
      <c r="J85" s="30">
        <f t="shared" si="7"/>
        <v>75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5">
      <c r="A86" s="3">
        <v>1.46</v>
      </c>
      <c r="B86" s="80">
        <v>26.798355219768499</v>
      </c>
      <c r="C86" s="18">
        <f t="shared" si="6"/>
        <v>1.46</v>
      </c>
      <c r="D86" s="18">
        <f t="shared" si="8"/>
        <v>18.355037821759247</v>
      </c>
      <c r="E86" s="18">
        <f t="shared" si="11"/>
        <v>1.04807035173421</v>
      </c>
      <c r="F86" s="50">
        <f t="shared" si="9"/>
        <v>38.475220219654389</v>
      </c>
      <c r="G86" s="48"/>
      <c r="H86" s="60">
        <v>1.46</v>
      </c>
      <c r="I86" s="29">
        <f t="shared" si="10"/>
        <v>38.475220219654389</v>
      </c>
      <c r="J86" s="30">
        <f t="shared" si="7"/>
        <v>76</v>
      </c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5">
      <c r="A87" s="3">
        <v>1.48</v>
      </c>
      <c r="B87" s="80">
        <v>28.471308999999998</v>
      </c>
      <c r="C87" s="18">
        <f t="shared" si="6"/>
        <v>1.48</v>
      </c>
      <c r="D87" s="18">
        <f t="shared" si="8"/>
        <v>19.237370945945944</v>
      </c>
      <c r="E87" s="18">
        <f t="shared" si="11"/>
        <v>1.0358829106533738</v>
      </c>
      <c r="F87" s="50">
        <f t="shared" si="9"/>
        <v>40.877131254262508</v>
      </c>
      <c r="G87" s="48"/>
      <c r="H87" s="60">
        <v>1.48</v>
      </c>
      <c r="I87" s="29">
        <f t="shared" si="10"/>
        <v>40.877131254262508</v>
      </c>
      <c r="J87" s="30">
        <f t="shared" si="7"/>
        <v>77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25">
      <c r="A88" s="3">
        <v>1.5</v>
      </c>
      <c r="B88" s="80">
        <v>29.8914957132077</v>
      </c>
      <c r="C88" s="18">
        <f t="shared" si="6"/>
        <v>1.5</v>
      </c>
      <c r="D88" s="18">
        <f t="shared" si="8"/>
        <v>19.927663808805132</v>
      </c>
      <c r="E88" s="18">
        <f t="shared" si="11"/>
        <v>1.0744215404634594</v>
      </c>
      <c r="F88" s="50">
        <f t="shared" si="9"/>
        <v>42.91613686097174</v>
      </c>
      <c r="G88" s="48"/>
      <c r="H88" s="60">
        <v>1.5</v>
      </c>
      <c r="I88" s="29">
        <f t="shared" si="10"/>
        <v>42.91613686097174</v>
      </c>
      <c r="J88" s="30">
        <f t="shared" si="7"/>
        <v>78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5">
      <c r="A89" s="3">
        <v>1.52</v>
      </c>
      <c r="B89" s="80">
        <v>32.544281095887399</v>
      </c>
      <c r="C89" s="18">
        <f t="shared" si="6"/>
        <v>1.52</v>
      </c>
      <c r="D89" s="18">
        <f t="shared" si="8"/>
        <v>21.410711247294341</v>
      </c>
      <c r="E89" s="18">
        <f t="shared" si="11"/>
        <v>1.0067085210571536</v>
      </c>
      <c r="F89" s="50">
        <f t="shared" si="9"/>
        <v>46.724822168597989</v>
      </c>
      <c r="G89" s="48"/>
      <c r="H89" s="60">
        <v>1.52</v>
      </c>
      <c r="I89" s="29">
        <f t="shared" si="10"/>
        <v>46.724822168597989</v>
      </c>
      <c r="J89" s="30">
        <f t="shared" si="7"/>
        <v>79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25">
      <c r="A90" s="3">
        <v>1.54</v>
      </c>
      <c r="B90" s="80">
        <v>33.193691999999992</v>
      </c>
      <c r="C90" s="18">
        <f t="shared" si="6"/>
        <v>1.54</v>
      </c>
      <c r="D90" s="18">
        <f t="shared" si="8"/>
        <v>21.554345454545448</v>
      </c>
      <c r="E90" s="18">
        <f t="shared" si="11"/>
        <v>1.0298602631954061</v>
      </c>
      <c r="F90" s="50">
        <f t="shared" si="9"/>
        <v>47.65720131440262</v>
      </c>
      <c r="G90" s="48"/>
      <c r="H90" s="60">
        <v>1.54</v>
      </c>
      <c r="I90" s="29">
        <f t="shared" si="10"/>
        <v>47.65720131440262</v>
      </c>
      <c r="J90" s="30">
        <f t="shared" si="7"/>
        <v>80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5">
      <c r="A91" s="3">
        <v>1.56</v>
      </c>
      <c r="B91" s="80">
        <v>34.628823657203696</v>
      </c>
      <c r="C91" s="18">
        <f t="shared" si="6"/>
        <v>1.56</v>
      </c>
      <c r="D91" s="18">
        <f t="shared" si="8"/>
        <v>22.197963882822883</v>
      </c>
      <c r="E91" s="18">
        <f t="shared" si="11"/>
        <v>0.99987767995753229</v>
      </c>
      <c r="F91" s="50">
        <f t="shared" si="9"/>
        <v>49.717663835415024</v>
      </c>
      <c r="G91" s="48"/>
      <c r="H91" s="60">
        <v>1.56</v>
      </c>
      <c r="I91" s="29">
        <f t="shared" si="10"/>
        <v>49.717663835415024</v>
      </c>
      <c r="J91" s="30">
        <f t="shared" si="7"/>
        <v>81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5">
      <c r="A92" s="3">
        <v>1.58</v>
      </c>
      <c r="B92" s="80">
        <v>35.0684928305621</v>
      </c>
      <c r="C92" s="18">
        <f t="shared" si="6"/>
        <v>1.58</v>
      </c>
      <c r="D92" s="18">
        <f t="shared" si="8"/>
        <v>22.195248626938039</v>
      </c>
      <c r="E92" s="18">
        <f t="shared" si="11"/>
        <v>1.0250919084158583</v>
      </c>
      <c r="F92" s="50">
        <f t="shared" si="9"/>
        <v>50.348910347748706</v>
      </c>
      <c r="G92" s="48"/>
      <c r="H92" s="60">
        <v>1.58</v>
      </c>
      <c r="I92" s="29">
        <f t="shared" si="10"/>
        <v>50.348910347748706</v>
      </c>
      <c r="J92" s="30">
        <f t="shared" si="7"/>
        <v>82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25">
      <c r="A93" s="3">
        <v>1.6</v>
      </c>
      <c r="B93" s="80">
        <v>36.4034716364038</v>
      </c>
      <c r="C93" s="18">
        <f t="shared" si="6"/>
        <v>1.6</v>
      </c>
      <c r="D93" s="18">
        <f t="shared" si="8"/>
        <v>22.752169772752374</v>
      </c>
      <c r="E93" s="18">
        <f t="shared" si="11"/>
        <v>1.0232059194935292</v>
      </c>
      <c r="F93" s="50">
        <f t="shared" si="9"/>
        <v>52.265580349400189</v>
      </c>
      <c r="G93" s="48"/>
      <c r="H93" s="60">
        <v>1.6</v>
      </c>
      <c r="I93" s="29">
        <f t="shared" si="10"/>
        <v>52.265580349400189</v>
      </c>
      <c r="J93" s="30">
        <f t="shared" si="7"/>
        <v>83</v>
      </c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25">
      <c r="A94" s="3">
        <v>1.62</v>
      </c>
      <c r="B94" s="80">
        <v>37.713850764339199</v>
      </c>
      <c r="C94" s="18">
        <f t="shared" si="6"/>
        <v>1.62</v>
      </c>
      <c r="D94" s="18">
        <f t="shared" si="8"/>
        <v>23.280154792801973</v>
      </c>
      <c r="E94" s="18">
        <f t="shared" si="11"/>
        <v>1.0332689971013185</v>
      </c>
      <c r="F94" s="50">
        <f t="shared" si="9"/>
        <v>54.146931839261839</v>
      </c>
      <c r="G94" s="48"/>
      <c r="H94" s="60">
        <v>1.62</v>
      </c>
      <c r="I94" s="29">
        <f t="shared" si="10"/>
        <v>54.146931839261839</v>
      </c>
      <c r="J94" s="30">
        <f t="shared" si="7"/>
        <v>84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5">
      <c r="A95" s="3">
        <v>1.64</v>
      </c>
      <c r="B95" s="80">
        <v>39.449645999999994</v>
      </c>
      <c r="C95" s="18">
        <f t="shared" si="6"/>
        <v>1.64</v>
      </c>
      <c r="D95" s="18">
        <f t="shared" si="8"/>
        <v>24.054662195121949</v>
      </c>
      <c r="E95" s="18">
        <f t="shared" si="11"/>
        <v>1.0390704670835513</v>
      </c>
      <c r="F95" s="50">
        <f t="shared" si="9"/>
        <v>56.639066278132553</v>
      </c>
      <c r="G95" s="48"/>
      <c r="H95" s="60">
        <v>1.64</v>
      </c>
      <c r="I95" s="29">
        <f t="shared" si="10"/>
        <v>56.639066278132553</v>
      </c>
      <c r="J95" s="30">
        <f t="shared" si="7"/>
        <v>85</v>
      </c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5">
      <c r="A96" s="3">
        <v>1.66</v>
      </c>
      <c r="B96" s="80">
        <v>41.490851877153197</v>
      </c>
      <c r="C96" s="18">
        <f t="shared" si="6"/>
        <v>1.66</v>
      </c>
      <c r="D96" s="18">
        <f t="shared" si="8"/>
        <v>24.994489082622408</v>
      </c>
      <c r="E96" s="18">
        <f t="shared" si="11"/>
        <v>1.0137529214039105</v>
      </c>
      <c r="F96" s="50">
        <f t="shared" si="9"/>
        <v>59.56968813880512</v>
      </c>
      <c r="G96" s="48"/>
      <c r="H96" s="60">
        <v>1.66</v>
      </c>
      <c r="I96" s="29">
        <f t="shared" si="10"/>
        <v>59.56968813880512</v>
      </c>
      <c r="J96" s="30">
        <f t="shared" si="7"/>
        <v>86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25">
      <c r="A97" s="3">
        <v>1.68</v>
      </c>
      <c r="B97" s="80">
        <v>42.568237028531101</v>
      </c>
      <c r="C97" s="18">
        <f t="shared" si="6"/>
        <v>1.68</v>
      </c>
      <c r="D97" s="18">
        <f t="shared" si="8"/>
        <v>25.33823632650661</v>
      </c>
      <c r="E97" s="18">
        <f t="shared" si="11"/>
        <v>1.0214532871972335</v>
      </c>
      <c r="F97" s="50">
        <f t="shared" si="9"/>
        <v>61.116523032988177</v>
      </c>
      <c r="G97" s="48"/>
      <c r="H97" s="60">
        <v>1.68</v>
      </c>
      <c r="I97" s="29">
        <f t="shared" si="10"/>
        <v>61.116523032988177</v>
      </c>
      <c r="J97" s="30">
        <f t="shared" si="7"/>
        <v>87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25">
      <c r="A98" s="3">
        <v>1.7</v>
      </c>
      <c r="B98" s="80">
        <v>43.999102138733903</v>
      </c>
      <c r="C98" s="18">
        <f t="shared" si="6"/>
        <v>1.7</v>
      </c>
      <c r="D98" s="18">
        <f t="shared" si="8"/>
        <v>25.881824787490533</v>
      </c>
      <c r="E98" s="18">
        <f t="shared" si="11"/>
        <v>1.0211839036995016</v>
      </c>
      <c r="F98" s="50">
        <f t="shared" si="9"/>
        <v>63.170859941660154</v>
      </c>
      <c r="G98" s="48"/>
      <c r="H98" s="60">
        <v>1.7</v>
      </c>
      <c r="I98" s="29">
        <f t="shared" si="10"/>
        <v>63.170859941660154</v>
      </c>
      <c r="J98" s="30">
        <f t="shared" si="7"/>
        <v>88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5">
      <c r="A99" s="3">
        <v>1.72</v>
      </c>
      <c r="B99" s="80">
        <v>45.459776938732503</v>
      </c>
      <c r="C99" s="18">
        <f t="shared" si="6"/>
        <v>1.72</v>
      </c>
      <c r="D99" s="18">
        <f t="shared" si="8"/>
        <v>26.430102871356105</v>
      </c>
      <c r="E99" s="18">
        <f t="shared" si="11"/>
        <v>1.0209157716223853</v>
      </c>
      <c r="F99" s="50">
        <f t="shared" si="9"/>
        <v>65.26799553592933</v>
      </c>
      <c r="G99" s="48"/>
      <c r="H99" s="60">
        <v>1.72</v>
      </c>
      <c r="I99" s="29">
        <f t="shared" si="10"/>
        <v>65.26799553592933</v>
      </c>
      <c r="J99" s="30">
        <f t="shared" si="7"/>
        <v>89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5">
      <c r="A100" s="3">
        <v>1.74</v>
      </c>
      <c r="B100" s="80">
        <v>46.950261428527</v>
      </c>
      <c r="C100" s="18">
        <f t="shared" si="6"/>
        <v>1.74</v>
      </c>
      <c r="D100" s="18">
        <f t="shared" si="8"/>
        <v>26.982908866969542</v>
      </c>
      <c r="E100" s="18">
        <f t="shared" si="11"/>
        <v>1.0212770562770563</v>
      </c>
      <c r="F100" s="50">
        <f t="shared" si="9"/>
        <v>67.407929815795853</v>
      </c>
      <c r="G100" s="48"/>
      <c r="H100" s="60">
        <v>1.74</v>
      </c>
      <c r="I100" s="29">
        <f t="shared" si="10"/>
        <v>67.407929815795853</v>
      </c>
      <c r="J100" s="30">
        <f t="shared" si="7"/>
        <v>90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25">
      <c r="A101" s="3">
        <v>1.76</v>
      </c>
      <c r="B101" s="80">
        <v>48.500365297913298</v>
      </c>
      <c r="C101" s="18">
        <f t="shared" si="6"/>
        <v>1.76</v>
      </c>
      <c r="D101" s="18">
        <f t="shared" si="8"/>
        <v>27.557025737450736</v>
      </c>
      <c r="E101" s="18">
        <f t="shared" si="11"/>
        <v>1.0209733223759181</v>
      </c>
      <c r="F101" s="50">
        <f t="shared" si="9"/>
        <v>69.633461466857057</v>
      </c>
      <c r="G101" s="48"/>
      <c r="H101" s="60">
        <v>1.76</v>
      </c>
      <c r="I101" s="29">
        <f t="shared" si="10"/>
        <v>69.633461466857057</v>
      </c>
      <c r="J101" s="30">
        <f t="shared" si="7"/>
        <v>91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25">
      <c r="A102" s="3">
        <v>1.78</v>
      </c>
      <c r="B102" s="80">
        <v>50.0802788570955</v>
      </c>
      <c r="C102" s="18">
        <f t="shared" si="6"/>
        <v>1.78</v>
      </c>
      <c r="D102" s="18">
        <f t="shared" si="8"/>
        <v>28.134988121963765</v>
      </c>
      <c r="E102" s="18">
        <f t="shared" si="11"/>
        <v>1.0206746031746017</v>
      </c>
      <c r="F102" s="50">
        <f t="shared" si="9"/>
        <v>71.901791803515621</v>
      </c>
      <c r="G102" s="48"/>
      <c r="H102" s="60">
        <v>1.78</v>
      </c>
      <c r="I102" s="29">
        <f t="shared" si="10"/>
        <v>71.901791803515621</v>
      </c>
      <c r="J102" s="30">
        <f t="shared" si="7"/>
        <v>92</v>
      </c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5">
      <c r="A103" s="3">
        <v>1.8</v>
      </c>
      <c r="B103" s="80">
        <v>51.6900021060735</v>
      </c>
      <c r="C103" s="18">
        <f t="shared" si="6"/>
        <v>1.8</v>
      </c>
      <c r="D103" s="18">
        <f t="shared" si="8"/>
        <v>28.716667836707501</v>
      </c>
      <c r="E103" s="18">
        <f t="shared" si="11"/>
        <v>1.0203810030799658</v>
      </c>
      <c r="F103" s="50">
        <f t="shared" si="9"/>
        <v>74.212920825771377</v>
      </c>
      <c r="G103" s="48"/>
      <c r="H103" s="60">
        <v>1.8</v>
      </c>
      <c r="I103" s="29">
        <f t="shared" si="10"/>
        <v>74.212920825771377</v>
      </c>
      <c r="J103" s="30">
        <f t="shared" si="7"/>
        <v>93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25">
      <c r="A104" s="3">
        <v>1.82</v>
      </c>
      <c r="B104" s="80">
        <v>53.329535044847503</v>
      </c>
      <c r="C104" s="18">
        <f t="shared" si="6"/>
        <v>1.82</v>
      </c>
      <c r="D104" s="18">
        <f t="shared" si="8"/>
        <v>29.301942332333791</v>
      </c>
      <c r="E104" s="18">
        <f t="shared" si="11"/>
        <v>1.0200925948428814</v>
      </c>
      <c r="F104" s="50">
        <f t="shared" si="9"/>
        <v>76.566848533624636</v>
      </c>
      <c r="G104" s="48"/>
      <c r="H104" s="60">
        <v>1.82</v>
      </c>
      <c r="I104" s="29">
        <f t="shared" si="10"/>
        <v>76.566848533624636</v>
      </c>
      <c r="J104" s="30">
        <f t="shared" si="7"/>
        <v>94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25">
      <c r="A105" s="3">
        <v>1.84</v>
      </c>
      <c r="B105" s="80">
        <v>54.998877673417397</v>
      </c>
      <c r="C105" s="18">
        <f t="shared" si="6"/>
        <v>1.84</v>
      </c>
      <c r="D105" s="18">
        <f t="shared" si="8"/>
        <v>29.890694387726846</v>
      </c>
      <c r="E105" s="18">
        <f t="shared" si="11"/>
        <v>1.0203456013054748</v>
      </c>
      <c r="F105" s="50">
        <f t="shared" si="9"/>
        <v>78.963574927075214</v>
      </c>
      <c r="G105" s="48"/>
      <c r="H105" s="60">
        <v>1.84</v>
      </c>
      <c r="I105" s="29">
        <f t="shared" si="10"/>
        <v>78.963574927075214</v>
      </c>
      <c r="J105" s="30">
        <f t="shared" si="7"/>
        <v>95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25">
      <c r="A106" s="3">
        <v>1.86</v>
      </c>
      <c r="B106" s="80">
        <v>56.727839681578999</v>
      </c>
      <c r="C106" s="18">
        <f t="shared" si="6"/>
        <v>1.86</v>
      </c>
      <c r="D106" s="18">
        <f t="shared" si="8"/>
        <v>30.49883853848333</v>
      </c>
      <c r="E106" s="18">
        <f t="shared" si="11"/>
        <v>1.0200355541641974</v>
      </c>
      <c r="F106" s="50">
        <f t="shared" si="9"/>
        <v>81.445898691720359</v>
      </c>
      <c r="G106" s="48"/>
      <c r="H106" s="60">
        <v>1.86</v>
      </c>
      <c r="I106" s="29">
        <f t="shared" si="10"/>
        <v>81.445898691720359</v>
      </c>
      <c r="J106" s="30">
        <f t="shared" si="7"/>
        <v>96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25">
      <c r="A107" s="3">
        <v>1.88</v>
      </c>
      <c r="B107" s="80">
        <v>58.486611379536498</v>
      </c>
      <c r="C107" s="18">
        <f t="shared" si="6"/>
        <v>1.88</v>
      </c>
      <c r="D107" s="18">
        <f t="shared" si="8"/>
        <v>31.109899669966225</v>
      </c>
      <c r="E107" s="18">
        <f t="shared" si="11"/>
        <v>1.0099186123650956</v>
      </c>
      <c r="F107" s="50">
        <f t="shared" si="9"/>
        <v>83.971021141962837</v>
      </c>
      <c r="G107" s="48"/>
      <c r="H107" s="60">
        <v>1.88</v>
      </c>
      <c r="I107" s="29">
        <f t="shared" si="10"/>
        <v>83.971021141962837</v>
      </c>
      <c r="J107" s="30">
        <f t="shared" si="7"/>
        <v>97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25">
      <c r="A108" s="3">
        <v>1.89</v>
      </c>
      <c r="B108" s="80">
        <v>59.380902073413203</v>
      </c>
      <c r="C108" s="18">
        <f t="shared" si="6"/>
        <v>1.89</v>
      </c>
      <c r="D108" s="18">
        <f t="shared" si="8"/>
        <v>31.418466705509633</v>
      </c>
      <c r="E108" s="18">
        <f t="shared" si="11"/>
        <v>1.0193338800227083</v>
      </c>
      <c r="F108" s="50">
        <f t="shared" si="9"/>
        <v>85.25498170988277</v>
      </c>
      <c r="G108" s="48"/>
      <c r="H108" s="60">
        <v>1.89</v>
      </c>
      <c r="I108" s="29">
        <f t="shared" si="10"/>
        <v>85.25498170988277</v>
      </c>
      <c r="J108" s="30">
        <f t="shared" si="7"/>
        <v>98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5">
      <c r="A109" s="3">
        <v>1.91</v>
      </c>
      <c r="B109" s="80">
        <v>61.1694834611666</v>
      </c>
      <c r="C109" s="18">
        <f t="shared" si="6"/>
        <v>1.91</v>
      </c>
      <c r="D109" s="18">
        <f t="shared" si="8"/>
        <v>32.025907571291413</v>
      </c>
      <c r="E109" s="18">
        <f t="shared" si="11"/>
        <v>1.0195386278015131</v>
      </c>
      <c r="F109" s="50">
        <f t="shared" si="9"/>
        <v>87.822902845722581</v>
      </c>
      <c r="G109" s="48"/>
      <c r="H109" s="60">
        <v>1.91</v>
      </c>
      <c r="I109" s="29">
        <f t="shared" si="10"/>
        <v>87.822902845722581</v>
      </c>
      <c r="J109" s="30">
        <f t="shared" si="7"/>
        <v>99</v>
      </c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25">
      <c r="A110" s="3">
        <v>1.93</v>
      </c>
      <c r="B110" s="80">
        <v>63.017684228511797</v>
      </c>
      <c r="C110" s="18">
        <f t="shared" si="6"/>
        <v>1.93</v>
      </c>
      <c r="D110" s="18">
        <f t="shared" si="8"/>
        <v>32.651649859332537</v>
      </c>
      <c r="E110" s="18">
        <f t="shared" si="11"/>
        <v>1.0197074448730084</v>
      </c>
      <c r="F110" s="50">
        <f t="shared" si="9"/>
        <v>90.4764213527571</v>
      </c>
      <c r="G110" s="48"/>
      <c r="H110" s="60">
        <v>1.93</v>
      </c>
      <c r="I110" s="29">
        <f t="shared" si="10"/>
        <v>90.4764213527571</v>
      </c>
      <c r="J110" s="30">
        <f t="shared" si="7"/>
        <v>100</v>
      </c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25">
      <c r="A111" s="3">
        <v>1.95</v>
      </c>
      <c r="B111" s="80">
        <v>64.925504375448796</v>
      </c>
      <c r="C111" s="18">
        <f t="shared" si="6"/>
        <v>1.95</v>
      </c>
      <c r="D111" s="18">
        <f t="shared" si="8"/>
        <v>33.2951304489481</v>
      </c>
      <c r="E111" s="18">
        <f t="shared" si="11"/>
        <v>1.019388625526142</v>
      </c>
      <c r="F111" s="50">
        <f t="shared" si="9"/>
        <v>93.215537230986314</v>
      </c>
      <c r="G111" s="48"/>
      <c r="H111" s="60">
        <v>1.95</v>
      </c>
      <c r="I111" s="29">
        <f t="shared" si="10"/>
        <v>93.215537230986314</v>
      </c>
      <c r="J111" s="30">
        <f t="shared" si="7"/>
        <v>101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25">
      <c r="A112" s="3">
        <v>1.97</v>
      </c>
      <c r="B112" s="80">
        <v>66.863134212181606</v>
      </c>
      <c r="C112" s="18">
        <f t="shared" si="6"/>
        <v>1.97</v>
      </c>
      <c r="D112" s="18">
        <f t="shared" si="8"/>
        <v>33.940677265066803</v>
      </c>
      <c r="E112" s="18">
        <f t="shared" si="11"/>
        <v>1.0190788987290449</v>
      </c>
      <c r="F112" s="50">
        <f t="shared" si="9"/>
        <v>95.997451794812733</v>
      </c>
      <c r="G112" s="48"/>
      <c r="H112" s="60">
        <v>1.97</v>
      </c>
      <c r="I112" s="29">
        <f t="shared" si="10"/>
        <v>95.997451794812733</v>
      </c>
      <c r="J112" s="30">
        <f t="shared" si="7"/>
        <v>102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25">
      <c r="A113" s="3">
        <v>1.99</v>
      </c>
      <c r="B113" s="80">
        <v>68.830573738710399</v>
      </c>
      <c r="C113" s="18">
        <f t="shared" si="6"/>
        <v>1.99</v>
      </c>
      <c r="D113" s="18">
        <f t="shared" si="8"/>
        <v>34.588228009402208</v>
      </c>
      <c r="E113" s="18">
        <f t="shared" si="11"/>
        <v>1.0187779163946398</v>
      </c>
      <c r="F113" s="50">
        <f t="shared" si="9"/>
        <v>98.822165044236613</v>
      </c>
      <c r="G113" s="48"/>
      <c r="H113" s="60">
        <v>1.99</v>
      </c>
      <c r="I113" s="29">
        <f t="shared" si="10"/>
        <v>98.822165044236613</v>
      </c>
      <c r="J113" s="30">
        <f t="shared" si="7"/>
        <v>103</v>
      </c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5">
      <c r="A114" s="3">
        <v>2.0099999999999998</v>
      </c>
      <c r="B114" s="80">
        <v>70.827822955035003</v>
      </c>
      <c r="C114" s="18">
        <f t="shared" si="6"/>
        <v>2.0099999999999998</v>
      </c>
      <c r="D114" s="18">
        <f t="shared" si="8"/>
        <v>35.237722863201498</v>
      </c>
      <c r="E114" s="18">
        <f t="shared" si="11"/>
        <v>1.0189020749365587</v>
      </c>
      <c r="F114" s="50">
        <f t="shared" si="9"/>
        <v>101.68967697925773</v>
      </c>
      <c r="G114" s="48"/>
      <c r="H114" s="60">
        <v>2.0099999999999998</v>
      </c>
      <c r="I114" s="29">
        <f t="shared" si="10"/>
        <v>101.68967697925773</v>
      </c>
      <c r="J114" s="30">
        <f t="shared" si="7"/>
        <v>104</v>
      </c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25">
      <c r="A115" s="3">
        <v>2.0299999999999998</v>
      </c>
      <c r="B115" s="80">
        <v>72.884691550951501</v>
      </c>
      <c r="C115" s="18">
        <f t="shared" si="6"/>
        <v>2.0299999999999998</v>
      </c>
      <c r="D115" s="18">
        <f t="shared" si="8"/>
        <v>35.903788941355423</v>
      </c>
      <c r="E115" s="18">
        <f t="shared" si="11"/>
        <v>1.0185944436131475</v>
      </c>
      <c r="F115" s="50">
        <f t="shared" si="9"/>
        <v>104.64278628547365</v>
      </c>
      <c r="G115" s="48"/>
      <c r="H115" s="60">
        <v>2.0299999999999998</v>
      </c>
      <c r="I115" s="29">
        <f t="shared" si="10"/>
        <v>104.64278628547365</v>
      </c>
      <c r="J115" s="30">
        <f t="shared" si="7"/>
        <v>105</v>
      </c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25">
      <c r="A116" s="3">
        <v>2.0499999999999998</v>
      </c>
      <c r="B116" s="80">
        <v>74.971369836663797</v>
      </c>
      <c r="C116" s="18">
        <f t="shared" si="6"/>
        <v>2.0499999999999998</v>
      </c>
      <c r="D116" s="18">
        <f t="shared" si="8"/>
        <v>36.571399920323806</v>
      </c>
      <c r="E116" s="18">
        <f t="shared" si="11"/>
        <v>1.0186897936055168</v>
      </c>
      <c r="F116" s="50">
        <f t="shared" si="9"/>
        <v>107.63869427728677</v>
      </c>
      <c r="G116" s="48"/>
      <c r="H116" s="60">
        <v>2.0499999999999998</v>
      </c>
      <c r="I116" s="29">
        <f t="shared" si="10"/>
        <v>107.63869427728677</v>
      </c>
      <c r="J116" s="30">
        <f t="shared" si="7"/>
        <v>106</v>
      </c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25">
      <c r="A117" s="3">
        <v>2.0699999999999998</v>
      </c>
      <c r="B117" s="80">
        <v>77.117667501967901</v>
      </c>
      <c r="C117" s="18">
        <f t="shared" si="6"/>
        <v>2.0699999999999998</v>
      </c>
      <c r="D117" s="18">
        <f t="shared" si="8"/>
        <v>37.25491183669947</v>
      </c>
      <c r="E117" s="18">
        <f t="shared" si="11"/>
        <v>1.0183786063183051</v>
      </c>
      <c r="F117" s="50">
        <f t="shared" si="9"/>
        <v>110.72019964029461</v>
      </c>
      <c r="G117" s="48"/>
      <c r="H117" s="60">
        <v>2.0699999999999998</v>
      </c>
      <c r="I117" s="29">
        <f t="shared" si="10"/>
        <v>110.72019964029461</v>
      </c>
      <c r="J117" s="30">
        <f t="shared" si="7"/>
        <v>107</v>
      </c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5">
      <c r="A118" s="3">
        <v>2.09</v>
      </c>
      <c r="B118" s="80">
        <v>79.293774857067902</v>
      </c>
      <c r="C118" s="18">
        <f t="shared" si="6"/>
        <v>2.09</v>
      </c>
      <c r="D118" s="18">
        <f t="shared" si="8"/>
        <v>37.939605194769335</v>
      </c>
      <c r="E118" s="18">
        <f t="shared" si="11"/>
        <v>1.0184495599187533</v>
      </c>
      <c r="F118" s="50">
        <f t="shared" si="9"/>
        <v>113.84450368889978</v>
      </c>
      <c r="G118" s="48"/>
      <c r="H118" s="60">
        <v>2.09</v>
      </c>
      <c r="I118" s="29">
        <f t="shared" si="10"/>
        <v>113.84450368889978</v>
      </c>
      <c r="J118" s="30">
        <f t="shared" si="7"/>
        <v>108</v>
      </c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5">
      <c r="A119" s="3">
        <v>2.11</v>
      </c>
      <c r="B119" s="80">
        <v>81.529501591759598</v>
      </c>
      <c r="C119" s="18">
        <f t="shared" si="6"/>
        <v>2.11</v>
      </c>
      <c r="D119" s="18">
        <f t="shared" si="8"/>
        <v>38.63957421410408</v>
      </c>
      <c r="E119" s="18">
        <f t="shared" si="11"/>
        <v>1.0181373432551439</v>
      </c>
      <c r="F119" s="50">
        <f t="shared" si="9"/>
        <v>117.05440510869948</v>
      </c>
      <c r="G119" s="48"/>
      <c r="H119" s="60">
        <v>2.11</v>
      </c>
      <c r="I119" s="29">
        <f t="shared" si="10"/>
        <v>117.05440510869948</v>
      </c>
      <c r="J119" s="30">
        <f t="shared" si="7"/>
        <v>109</v>
      </c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5">
      <c r="A120" s="3">
        <v>2.13</v>
      </c>
      <c r="B120" s="80">
        <v>83.795038016247304</v>
      </c>
      <c r="C120" s="18">
        <f t="shared" si="6"/>
        <v>2.13</v>
      </c>
      <c r="D120" s="18">
        <f t="shared" si="8"/>
        <v>39.340393434857894</v>
      </c>
      <c r="E120" s="18">
        <f t="shared" si="11"/>
        <v>1.0178352485666766</v>
      </c>
      <c r="F120" s="50">
        <f t="shared" si="9"/>
        <v>120.30710521409669</v>
      </c>
      <c r="G120" s="48"/>
      <c r="H120" s="60">
        <v>2.13</v>
      </c>
      <c r="I120" s="29">
        <f t="shared" si="10"/>
        <v>120.30710521409669</v>
      </c>
      <c r="J120" s="30">
        <f t="shared" si="7"/>
        <v>110</v>
      </c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25">
      <c r="A121" s="3">
        <v>2.15</v>
      </c>
      <c r="B121" s="80">
        <v>86.090384130530794</v>
      </c>
      <c r="C121" s="18">
        <f t="shared" si="6"/>
        <v>2.15</v>
      </c>
      <c r="D121" s="18">
        <f t="shared" si="8"/>
        <v>40.042039130479438</v>
      </c>
      <c r="E121" s="18">
        <f t="shared" si="11"/>
        <v>1.0178858649169624</v>
      </c>
      <c r="F121" s="50">
        <f t="shared" si="9"/>
        <v>123.60260400509108</v>
      </c>
      <c r="G121" s="48"/>
      <c r="H121" s="60">
        <v>2.15</v>
      </c>
      <c r="I121" s="29">
        <f t="shared" si="10"/>
        <v>123.60260400509108</v>
      </c>
      <c r="J121" s="30">
        <f t="shared" si="7"/>
        <v>111</v>
      </c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25">
      <c r="A122" s="3">
        <v>2.17</v>
      </c>
      <c r="B122" s="80">
        <v>88.445349624406205</v>
      </c>
      <c r="C122" s="18">
        <f t="shared" si="6"/>
        <v>2.17</v>
      </c>
      <c r="D122" s="18">
        <f t="shared" si="8"/>
        <v>40.758225633366919</v>
      </c>
      <c r="E122" s="18">
        <f t="shared" si="11"/>
        <v>1.0175846026227617</v>
      </c>
      <c r="F122" s="50">
        <f t="shared" si="9"/>
        <v>126.98370016728033</v>
      </c>
      <c r="G122" s="48"/>
      <c r="H122" s="60">
        <v>2.17</v>
      </c>
      <c r="I122" s="29">
        <f t="shared" si="10"/>
        <v>126.98370016728033</v>
      </c>
      <c r="J122" s="30">
        <f t="shared" si="7"/>
        <v>112</v>
      </c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25">
      <c r="A123" s="3">
        <v>2.19</v>
      </c>
      <c r="B123" s="80">
        <v>90.8301248080774</v>
      </c>
      <c r="C123" s="18">
        <f t="shared" si="6"/>
        <v>2.19</v>
      </c>
      <c r="D123" s="18">
        <f t="shared" si="8"/>
        <v>41.474942834738542</v>
      </c>
      <c r="E123" s="18">
        <f t="shared" si="11"/>
        <v>1.017618397741566</v>
      </c>
      <c r="F123" s="50">
        <f t="shared" si="9"/>
        <v>130.40759501506676</v>
      </c>
      <c r="G123" s="48"/>
      <c r="H123" s="60">
        <v>2.19</v>
      </c>
      <c r="I123" s="29">
        <f t="shared" si="10"/>
        <v>130.40759501506676</v>
      </c>
      <c r="J123" s="30">
        <f t="shared" si="7"/>
        <v>113</v>
      </c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25">
      <c r="A124" s="3">
        <v>2.21</v>
      </c>
      <c r="B124" s="80">
        <v>93.274519371340403</v>
      </c>
      <c r="C124" s="18">
        <f t="shared" si="6"/>
        <v>2.21</v>
      </c>
      <c r="D124" s="18">
        <f t="shared" si="8"/>
        <v>42.205664873909683</v>
      </c>
      <c r="E124" s="18">
        <f t="shared" si="11"/>
        <v>1.0176362596683413</v>
      </c>
      <c r="F124" s="50">
        <f t="shared" si="9"/>
        <v>133.9170872340479</v>
      </c>
      <c r="G124" s="48"/>
      <c r="H124" s="60">
        <v>2.21</v>
      </c>
      <c r="I124" s="29">
        <f t="shared" si="10"/>
        <v>133.9170872340479</v>
      </c>
      <c r="J124" s="30">
        <f t="shared" si="7"/>
        <v>114</v>
      </c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25">
      <c r="A125" s="3">
        <v>2.23</v>
      </c>
      <c r="B125" s="80">
        <v>95.778533314195101</v>
      </c>
      <c r="C125" s="18">
        <f t="shared" si="6"/>
        <v>2.23</v>
      </c>
      <c r="D125" s="18">
        <f t="shared" si="8"/>
        <v>42.950014939100946</v>
      </c>
      <c r="E125" s="18">
        <f t="shared" si="11"/>
        <v>1.0173309817754264</v>
      </c>
      <c r="F125" s="50">
        <f t="shared" si="9"/>
        <v>137.51217682422356</v>
      </c>
      <c r="G125" s="48"/>
      <c r="H125" s="60">
        <v>2.23</v>
      </c>
      <c r="I125" s="29">
        <f t="shared" si="10"/>
        <v>137.51217682422356</v>
      </c>
      <c r="J125" s="30">
        <f t="shared" si="7"/>
        <v>115</v>
      </c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5">
      <c r="A126" s="3">
        <v>2.25</v>
      </c>
      <c r="B126" s="80">
        <v>98.312356946845796</v>
      </c>
      <c r="C126" s="18">
        <f t="shared" si="6"/>
        <v>2.25</v>
      </c>
      <c r="D126" s="18">
        <f t="shared" si="8"/>
        <v>43.694380865264797</v>
      </c>
      <c r="E126" s="18">
        <f t="shared" si="11"/>
        <v>1.0173366317324852</v>
      </c>
      <c r="F126" s="50">
        <f t="shared" si="9"/>
        <v>141.15006509999674</v>
      </c>
      <c r="G126" s="48"/>
      <c r="H126" s="60">
        <v>2.25</v>
      </c>
      <c r="I126" s="29">
        <f t="shared" si="10"/>
        <v>141.15006509999674</v>
      </c>
      <c r="J126" s="30">
        <f t="shared" si="7"/>
        <v>116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25">
      <c r="A127" s="3">
        <v>2.27</v>
      </c>
      <c r="B127" s="80">
        <v>100.905799959088</v>
      </c>
      <c r="C127" s="18">
        <f t="shared" si="6"/>
        <v>2.27</v>
      </c>
      <c r="D127" s="18">
        <f t="shared" si="8"/>
        <v>44.451894255104847</v>
      </c>
      <c r="E127" s="18">
        <f t="shared" si="11"/>
        <v>1.0170363729012499</v>
      </c>
      <c r="F127" s="50">
        <f t="shared" si="9"/>
        <v>144.87355074696416</v>
      </c>
      <c r="G127" s="48"/>
      <c r="H127" s="60">
        <v>2.27</v>
      </c>
      <c r="I127" s="29">
        <f t="shared" si="10"/>
        <v>144.87355074696416</v>
      </c>
      <c r="J127" s="30">
        <f t="shared" si="7"/>
        <v>117</v>
      </c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25">
      <c r="A128" s="3">
        <v>2.29</v>
      </c>
      <c r="B128" s="80">
        <v>103.529052661126</v>
      </c>
      <c r="C128" s="18">
        <f t="shared" si="6"/>
        <v>2.29</v>
      </c>
      <c r="D128" s="18">
        <f t="shared" si="8"/>
        <v>45.209193301801747</v>
      </c>
      <c r="E128" s="18">
        <f t="shared" si="11"/>
        <v>1.0085529363161778</v>
      </c>
      <c r="F128" s="50">
        <f t="shared" si="9"/>
        <v>148.63983507952878</v>
      </c>
      <c r="G128" s="48"/>
      <c r="H128" s="60">
        <v>2.29</v>
      </c>
      <c r="I128" s="29">
        <f t="shared" si="10"/>
        <v>148.63983507952878</v>
      </c>
      <c r="J128" s="30">
        <f t="shared" si="7"/>
        <v>118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25">
      <c r="A129" s="3">
        <v>2.2999999999999998</v>
      </c>
      <c r="B129" s="80">
        <v>104.870488701941</v>
      </c>
      <c r="C129" s="18">
        <f t="shared" si="6"/>
        <v>2.2999999999999998</v>
      </c>
      <c r="D129" s="18">
        <f t="shared" si="8"/>
        <v>45.595864653017827</v>
      </c>
      <c r="E129" s="18">
        <f t="shared" si="11"/>
        <v>1.0167414871302258</v>
      </c>
      <c r="F129" s="50">
        <f t="shared" si="9"/>
        <v>150.56577593140858</v>
      </c>
      <c r="G129" s="48"/>
      <c r="H129" s="60">
        <v>2.2999999999999998</v>
      </c>
      <c r="I129" s="29">
        <f t="shared" si="10"/>
        <v>150.56577593140858</v>
      </c>
      <c r="J129" s="30">
        <f t="shared" si="7"/>
        <v>119</v>
      </c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25">
      <c r="A130" s="3">
        <v>2.3199999999999998</v>
      </c>
      <c r="B130" s="80">
        <v>107.55336078357099</v>
      </c>
      <c r="C130" s="18">
        <f t="shared" si="6"/>
        <v>2.3199999999999998</v>
      </c>
      <c r="D130" s="18">
        <f t="shared" si="8"/>
        <v>46.359207234297848</v>
      </c>
      <c r="E130" s="18">
        <f t="shared" si="11"/>
        <v>1.0170087365209337</v>
      </c>
      <c r="F130" s="50">
        <f t="shared" si="9"/>
        <v>154.41765763516815</v>
      </c>
      <c r="G130" s="48"/>
      <c r="H130" s="60">
        <v>2.3199999999999998</v>
      </c>
      <c r="I130" s="29">
        <f t="shared" si="10"/>
        <v>154.41765763516815</v>
      </c>
      <c r="J130" s="30">
        <f t="shared" si="7"/>
        <v>120</v>
      </c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25">
      <c r="A131" s="3">
        <v>2.34</v>
      </c>
      <c r="B131" s="80">
        <v>110.32566193458899</v>
      </c>
      <c r="C131" s="18">
        <f t="shared" si="6"/>
        <v>2.34</v>
      </c>
      <c r="D131" s="18">
        <f t="shared" si="8"/>
        <v>47.147718775465385</v>
      </c>
      <c r="E131" s="18">
        <f t="shared" si="11"/>
        <v>1.0167087227913696</v>
      </c>
      <c r="F131" s="50">
        <f t="shared" si="9"/>
        <v>158.39793539572022</v>
      </c>
      <c r="G131" s="48"/>
      <c r="H131" s="60">
        <v>2.34</v>
      </c>
      <c r="I131" s="29">
        <f t="shared" si="10"/>
        <v>158.39793539572022</v>
      </c>
      <c r="J131" s="30">
        <f t="shared" si="7"/>
        <v>121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25">
      <c r="A132" s="3">
        <v>2.36</v>
      </c>
      <c r="B132" s="80">
        <v>113.127772775403</v>
      </c>
      <c r="C132" s="18">
        <f t="shared" si="6"/>
        <v>2.36</v>
      </c>
      <c r="D132" s="18">
        <f t="shared" si="8"/>
        <v>47.93549693873009</v>
      </c>
      <c r="E132" s="18">
        <f t="shared" si="11"/>
        <v>1.0164192159077019</v>
      </c>
      <c r="F132" s="50">
        <f t="shared" si="9"/>
        <v>162.42101184186978</v>
      </c>
      <c r="G132" s="48"/>
      <c r="H132" s="60">
        <v>2.36</v>
      </c>
      <c r="I132" s="29">
        <f t="shared" si="10"/>
        <v>162.42101184186978</v>
      </c>
      <c r="J132" s="30">
        <f t="shared" si="7"/>
        <v>122</v>
      </c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25">
      <c r="A133" s="3">
        <v>2.38</v>
      </c>
      <c r="B133" s="80">
        <v>115.959693306012</v>
      </c>
      <c r="C133" s="18">
        <f t="shared" si="6"/>
        <v>2.38</v>
      </c>
      <c r="D133" s="18">
        <f t="shared" si="8"/>
        <v>48.722560212610084</v>
      </c>
      <c r="E133" s="18">
        <f t="shared" si="11"/>
        <v>1.0166495287060906</v>
      </c>
      <c r="F133" s="50">
        <f t="shared" si="9"/>
        <v>166.48688697361538</v>
      </c>
      <c r="G133" s="48"/>
      <c r="H133" s="60">
        <v>2.38</v>
      </c>
      <c r="I133" s="29">
        <f t="shared" si="10"/>
        <v>166.48688697361538</v>
      </c>
      <c r="J133" s="30">
        <f t="shared" si="7"/>
        <v>123</v>
      </c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25">
      <c r="A134" s="3">
        <v>2.4</v>
      </c>
      <c r="B134" s="80">
        <v>118.88104290600999</v>
      </c>
      <c r="C134" s="18">
        <f t="shared" si="6"/>
        <v>2.4</v>
      </c>
      <c r="D134" s="18">
        <f t="shared" si="8"/>
        <v>49.533767877504168</v>
      </c>
      <c r="E134" s="18">
        <f t="shared" si="11"/>
        <v>1.0163548496729848</v>
      </c>
      <c r="F134" s="50">
        <f t="shared" si="9"/>
        <v>170.6811581621549</v>
      </c>
      <c r="G134" s="48"/>
      <c r="H134" s="60">
        <v>2.4</v>
      </c>
      <c r="I134" s="29">
        <f t="shared" si="10"/>
        <v>170.6811581621549</v>
      </c>
      <c r="J134" s="30">
        <f t="shared" si="7"/>
        <v>124</v>
      </c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25">
      <c r="A135" s="3">
        <v>2.42</v>
      </c>
      <c r="B135" s="80">
        <v>121.83220219580301</v>
      </c>
      <c r="C135" s="18">
        <f t="shared" si="6"/>
        <v>2.42</v>
      </c>
      <c r="D135" s="18">
        <f t="shared" si="8"/>
        <v>50.343885204877274</v>
      </c>
      <c r="E135" s="18">
        <f t="shared" si="11"/>
        <v>1.0163132202465242</v>
      </c>
      <c r="F135" s="50">
        <f t="shared" si="9"/>
        <v>174.91822803629046</v>
      </c>
      <c r="G135" s="48"/>
      <c r="H135" s="60">
        <v>2.42</v>
      </c>
      <c r="I135" s="29">
        <f t="shared" si="10"/>
        <v>174.91822803629046</v>
      </c>
      <c r="J135" s="30">
        <f t="shared" si="7"/>
        <v>125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25">
      <c r="A136" s="3">
        <v>2.44</v>
      </c>
      <c r="B136" s="80">
        <v>124.842980865188</v>
      </c>
      <c r="C136" s="18">
        <f t="shared" si="6"/>
        <v>2.44</v>
      </c>
      <c r="D136" s="18">
        <f t="shared" si="8"/>
        <v>51.165156092290161</v>
      </c>
      <c r="E136" s="18">
        <f t="shared" si="11"/>
        <v>1.0160272089826854</v>
      </c>
      <c r="F136" s="50">
        <f t="shared" si="9"/>
        <v>179.24089528162099</v>
      </c>
      <c r="G136" s="48"/>
      <c r="H136" s="60">
        <v>2.44</v>
      </c>
      <c r="I136" s="29">
        <f t="shared" si="10"/>
        <v>179.24089528162099</v>
      </c>
      <c r="J136" s="30">
        <f t="shared" si="7"/>
        <v>126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25">
      <c r="A137" s="3">
        <v>2.46</v>
      </c>
      <c r="B137" s="80">
        <v>127.883569224368</v>
      </c>
      <c r="C137" s="18">
        <f t="shared" si="6"/>
        <v>2.46</v>
      </c>
      <c r="D137" s="18">
        <f t="shared" si="8"/>
        <v>51.98519074161301</v>
      </c>
      <c r="E137" s="18">
        <f t="shared" si="11"/>
        <v>1.016213625084597</v>
      </c>
      <c r="F137" s="50">
        <f t="shared" si="9"/>
        <v>183.6063612125476</v>
      </c>
      <c r="G137" s="48"/>
      <c r="H137" s="60">
        <v>2.46</v>
      </c>
      <c r="I137" s="29">
        <f t="shared" si="10"/>
        <v>183.6063612125476</v>
      </c>
      <c r="J137" s="30">
        <f t="shared" si="7"/>
        <v>127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25">
      <c r="A138" s="3">
        <v>2.48</v>
      </c>
      <c r="B138" s="80">
        <v>131.01358665293699</v>
      </c>
      <c r="C138" s="18">
        <f t="shared" si="6"/>
        <v>2.48</v>
      </c>
      <c r="D138" s="18">
        <f t="shared" si="8"/>
        <v>52.82805913424879</v>
      </c>
      <c r="E138" s="18">
        <f t="shared" si="11"/>
        <v>1.0159253697383364</v>
      </c>
      <c r="F138" s="50">
        <f t="shared" si="9"/>
        <v>188.10022320026806</v>
      </c>
      <c r="G138" s="48"/>
      <c r="H138" s="60">
        <v>2.48</v>
      </c>
      <c r="I138" s="29">
        <f t="shared" si="10"/>
        <v>188.10022320026806</v>
      </c>
      <c r="J138" s="30">
        <f t="shared" si="7"/>
        <v>128</v>
      </c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25">
      <c r="A139" s="3">
        <v>2.5</v>
      </c>
      <c r="B139" s="80">
        <v>134.173413771301</v>
      </c>
      <c r="C139" s="18">
        <f t="shared" ref="C139:C202" si="12">A139*((100-(B$7*9.090909091))/100)</f>
        <v>2.5</v>
      </c>
      <c r="D139" s="18">
        <f t="shared" si="8"/>
        <v>53.6693655085204</v>
      </c>
      <c r="E139" s="18">
        <f t="shared" si="11"/>
        <v>1.0158677260432416</v>
      </c>
      <c r="F139" s="50">
        <f t="shared" si="9"/>
        <v>192.63688387358462</v>
      </c>
      <c r="G139" s="48"/>
      <c r="H139" s="60">
        <v>2.5</v>
      </c>
      <c r="I139" s="29">
        <f t="shared" si="10"/>
        <v>192.63688387358462</v>
      </c>
      <c r="J139" s="30">
        <f t="shared" ref="J139:J202" si="13">MATCH(H139,C$11:C$329)</f>
        <v>129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25">
      <c r="A140" s="3">
        <v>2.52</v>
      </c>
      <c r="B140" s="80">
        <v>137.392860269257</v>
      </c>
      <c r="C140" s="18">
        <f t="shared" si="12"/>
        <v>2.52</v>
      </c>
      <c r="D140" s="18">
        <f t="shared" ref="D140:D203" si="14">B140/C140</f>
        <v>54.520976297324204</v>
      </c>
      <c r="E140" s="18">
        <f t="shared" si="11"/>
        <v>1.0155891502930758</v>
      </c>
      <c r="F140" s="50">
        <f t="shared" ref="F140:F203" si="15">($B$5/$F$5)^2*B140</f>
        <v>197.25914191809613</v>
      </c>
      <c r="G140" s="48"/>
      <c r="H140" s="60">
        <v>2.52</v>
      </c>
      <c r="I140" s="29">
        <f t="shared" ref="I140:I203" si="16">(IF(ISNA(INDEX(F$11:F$329,J140) + (H140-INDEX(C$11:C$329,J140)) * (INDEX(F$11:F$329,J140+1)-INDEX(F$11:F$329,J140)) / (INDEX(C$11:C$329,J140+1)-INDEX(C$11:C$329,J140))),0,(INDEX(F$11:F$329,J140) + (H140-INDEX(C$11:C$329,J140)) * (INDEX(F$11:F$329,J140+1)-INDEX(F$11:F$329,J140)) / (INDEX(C$11:C$329,J140+1)-INDEX(C$11:C$329,J140))))*$B$6)</f>
        <v>197.25914191809613</v>
      </c>
      <c r="J140" s="30">
        <f t="shared" si="13"/>
        <v>130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25">
      <c r="A141" s="3">
        <v>2.54</v>
      </c>
      <c r="B141" s="80">
        <v>140.642116457009</v>
      </c>
      <c r="C141" s="18">
        <f t="shared" si="12"/>
        <v>2.54</v>
      </c>
      <c r="D141" s="18">
        <f t="shared" si="14"/>
        <v>55.370911990948422</v>
      </c>
      <c r="E141" s="18">
        <f t="shared" ref="E141:E204" si="17">D142/D141</f>
        <v>1.0157409124629104</v>
      </c>
      <c r="F141" s="50">
        <f t="shared" si="15"/>
        <v>201.92419864820513</v>
      </c>
      <c r="G141" s="48"/>
      <c r="H141" s="60">
        <v>2.54</v>
      </c>
      <c r="I141" s="29">
        <f t="shared" si="16"/>
        <v>201.92419864820513</v>
      </c>
      <c r="J141" s="30">
        <f t="shared" si="13"/>
        <v>131</v>
      </c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25">
      <c r="A142" s="3">
        <v>2.56</v>
      </c>
      <c r="B142" s="80">
        <v>143.98080171414901</v>
      </c>
      <c r="C142" s="18">
        <f t="shared" si="12"/>
        <v>2.56</v>
      </c>
      <c r="D142" s="18">
        <f t="shared" si="14"/>
        <v>56.242500669589454</v>
      </c>
      <c r="E142" s="18">
        <f t="shared" si="17"/>
        <v>1.0154621471102794</v>
      </c>
      <c r="F142" s="50">
        <f t="shared" si="15"/>
        <v>206.71765143510663</v>
      </c>
      <c r="G142" s="48"/>
      <c r="H142" s="60">
        <v>2.56</v>
      </c>
      <c r="I142" s="29">
        <f t="shared" si="16"/>
        <v>206.71765143510663</v>
      </c>
      <c r="J142" s="30">
        <f t="shared" si="13"/>
        <v>132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25">
      <c r="A143" s="3">
        <v>2.58</v>
      </c>
      <c r="B143" s="80">
        <v>147.34929666108499</v>
      </c>
      <c r="C143" s="18">
        <f t="shared" si="12"/>
        <v>2.58</v>
      </c>
      <c r="D143" s="18">
        <f t="shared" si="14"/>
        <v>57.11213048879263</v>
      </c>
      <c r="E143" s="18">
        <f t="shared" si="17"/>
        <v>1.0153939525980773</v>
      </c>
      <c r="F143" s="50">
        <f t="shared" si="15"/>
        <v>211.55390290760556</v>
      </c>
      <c r="G143" s="48"/>
      <c r="H143" s="60">
        <v>2.58</v>
      </c>
      <c r="I143" s="29">
        <f t="shared" si="16"/>
        <v>211.55390290760556</v>
      </c>
      <c r="J143" s="30">
        <f t="shared" si="13"/>
        <v>133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25">
      <c r="A144" s="3">
        <v>2.6</v>
      </c>
      <c r="B144" s="80">
        <v>150.777410987612</v>
      </c>
      <c r="C144" s="18">
        <f t="shared" si="12"/>
        <v>2.6</v>
      </c>
      <c r="D144" s="18">
        <f t="shared" si="14"/>
        <v>57.991311918312306</v>
      </c>
      <c r="E144" s="18">
        <f t="shared" si="17"/>
        <v>1.0155177045508739</v>
      </c>
      <c r="F144" s="50">
        <f t="shared" si="15"/>
        <v>216.47575175129808</v>
      </c>
      <c r="G144" s="48"/>
      <c r="H144" s="60">
        <v>2.6</v>
      </c>
      <c r="I144" s="29">
        <f t="shared" si="16"/>
        <v>216.47575175129808</v>
      </c>
      <c r="J144" s="30">
        <f t="shared" si="13"/>
        <v>134</v>
      </c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25">
      <c r="A145" s="3">
        <v>2.62</v>
      </c>
      <c r="B145" s="80">
        <v>154.294954383527</v>
      </c>
      <c r="C145" s="18">
        <f t="shared" si="12"/>
        <v>2.62</v>
      </c>
      <c r="D145" s="18">
        <f t="shared" si="14"/>
        <v>58.891203963178242</v>
      </c>
      <c r="E145" s="18">
        <f t="shared" si="17"/>
        <v>1.0152407966839965</v>
      </c>
      <c r="F145" s="50">
        <f t="shared" si="15"/>
        <v>221.52599665178303</v>
      </c>
      <c r="G145" s="48"/>
      <c r="H145" s="60">
        <v>2.62</v>
      </c>
      <c r="I145" s="29">
        <f t="shared" si="16"/>
        <v>221.52599665178303</v>
      </c>
      <c r="J145" s="30">
        <f t="shared" si="13"/>
        <v>135</v>
      </c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25">
      <c r="A146" s="3">
        <v>2.64</v>
      </c>
      <c r="B146" s="80">
        <v>157.84230746923799</v>
      </c>
      <c r="C146" s="18">
        <f t="shared" si="12"/>
        <v>2.64</v>
      </c>
      <c r="D146" s="18">
        <f t="shared" si="14"/>
        <v>59.788752829256815</v>
      </c>
      <c r="E146" s="18">
        <f t="shared" si="17"/>
        <v>1.0151611322924896</v>
      </c>
      <c r="F146" s="50">
        <f t="shared" si="15"/>
        <v>226.61904023786548</v>
      </c>
      <c r="G146" s="48"/>
      <c r="H146" s="60">
        <v>2.64</v>
      </c>
      <c r="I146" s="29">
        <f t="shared" si="16"/>
        <v>226.61904023786548</v>
      </c>
      <c r="J146" s="30">
        <f t="shared" si="13"/>
        <v>136</v>
      </c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5">
      <c r="A147" s="3">
        <v>2.66</v>
      </c>
      <c r="B147" s="80">
        <v>161.44927993454101</v>
      </c>
      <c r="C147" s="18">
        <f t="shared" si="12"/>
        <v>2.66</v>
      </c>
      <c r="D147" s="18">
        <f t="shared" si="14"/>
        <v>60.695218020504136</v>
      </c>
      <c r="E147" s="18">
        <f t="shared" si="17"/>
        <v>1.0150783196278548</v>
      </c>
      <c r="F147" s="50">
        <f t="shared" si="15"/>
        <v>231.79768119514296</v>
      </c>
      <c r="G147" s="48"/>
      <c r="H147" s="60">
        <v>2.66</v>
      </c>
      <c r="I147" s="29">
        <f t="shared" si="16"/>
        <v>231.79768119514296</v>
      </c>
      <c r="J147" s="30">
        <f t="shared" si="13"/>
        <v>137</v>
      </c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25">
      <c r="A148" s="3">
        <v>2.68</v>
      </c>
      <c r="B148" s="80">
        <v>165.115871779435</v>
      </c>
      <c r="C148" s="18">
        <f t="shared" si="12"/>
        <v>2.68</v>
      </c>
      <c r="D148" s="18">
        <f t="shared" si="14"/>
        <v>61.610399917699624</v>
      </c>
      <c r="E148" s="18">
        <f t="shared" si="17"/>
        <v>1.0149926781809837</v>
      </c>
      <c r="F148" s="50">
        <f t="shared" si="15"/>
        <v>237.06191952361391</v>
      </c>
      <c r="G148" s="48"/>
      <c r="H148" s="60">
        <v>2.68</v>
      </c>
      <c r="I148" s="29">
        <f t="shared" si="16"/>
        <v>237.06191952361391</v>
      </c>
      <c r="J148" s="30">
        <f t="shared" si="13"/>
        <v>138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25">
      <c r="A149" s="3">
        <v>2.7</v>
      </c>
      <c r="B149" s="80">
        <v>168.842083003922</v>
      </c>
      <c r="C149" s="18">
        <f t="shared" si="12"/>
        <v>2.7</v>
      </c>
      <c r="D149" s="18">
        <f t="shared" si="14"/>
        <v>62.534104816267401</v>
      </c>
      <c r="E149" s="18">
        <f t="shared" si="17"/>
        <v>1.007391800612921</v>
      </c>
      <c r="F149" s="50">
        <f t="shared" si="15"/>
        <v>242.41175522328129</v>
      </c>
      <c r="G149" s="48"/>
      <c r="H149" s="60">
        <v>2.7</v>
      </c>
      <c r="I149" s="29">
        <f t="shared" si="16"/>
        <v>242.41175522328129</v>
      </c>
      <c r="J149" s="30">
        <f t="shared" si="13"/>
        <v>139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25">
      <c r="A150" s="3">
        <v>2.71</v>
      </c>
      <c r="B150" s="80">
        <v>170.72009346106299</v>
      </c>
      <c r="C150" s="18">
        <f t="shared" si="12"/>
        <v>2.71</v>
      </c>
      <c r="D150" s="18">
        <f t="shared" si="14"/>
        <v>62.99634445057675</v>
      </c>
      <c r="E150" s="18">
        <f t="shared" si="17"/>
        <v>1.0148605250752978</v>
      </c>
      <c r="F150" s="50">
        <f t="shared" si="15"/>
        <v>245.108072415913</v>
      </c>
      <c r="G150" s="48"/>
      <c r="H150" s="60">
        <v>2.71</v>
      </c>
      <c r="I150" s="29">
        <f t="shared" si="16"/>
        <v>245.108072415913</v>
      </c>
      <c r="J150" s="30">
        <f t="shared" si="13"/>
        <v>140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25">
      <c r="A151" s="3">
        <v>2.73</v>
      </c>
      <c r="B151" s="80">
        <v>174.53573375493701</v>
      </c>
      <c r="C151" s="18">
        <f t="shared" si="12"/>
        <v>2.73</v>
      </c>
      <c r="D151" s="18">
        <f t="shared" si="14"/>
        <v>63.932503206936637</v>
      </c>
      <c r="E151" s="18">
        <f t="shared" si="17"/>
        <v>1.0147690396708289</v>
      </c>
      <c r="F151" s="50">
        <f t="shared" si="15"/>
        <v>250.58630417237143</v>
      </c>
      <c r="G151" s="48"/>
      <c r="H151" s="60">
        <v>2.73</v>
      </c>
      <c r="I151" s="29">
        <f t="shared" si="16"/>
        <v>250.58630417237143</v>
      </c>
      <c r="J151" s="30">
        <f t="shared" si="13"/>
        <v>141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25">
      <c r="A152" s="3">
        <v>2.75</v>
      </c>
      <c r="B152" s="80">
        <v>178.41099342840201</v>
      </c>
      <c r="C152" s="18">
        <f t="shared" si="12"/>
        <v>2.75</v>
      </c>
      <c r="D152" s="18">
        <f t="shared" si="14"/>
        <v>64.876724883055275</v>
      </c>
      <c r="E152" s="18">
        <f t="shared" si="17"/>
        <v>1.0146756783655919</v>
      </c>
      <c r="F152" s="50">
        <f t="shared" si="15"/>
        <v>256.15013330002341</v>
      </c>
      <c r="G152" s="48"/>
      <c r="H152" s="60">
        <v>2.75</v>
      </c>
      <c r="I152" s="29">
        <f t="shared" si="16"/>
        <v>256.15013330002341</v>
      </c>
      <c r="J152" s="30">
        <f t="shared" si="13"/>
        <v>142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25">
      <c r="A153" s="3">
        <v>2.77</v>
      </c>
      <c r="B153" s="80">
        <v>182.34587248145999</v>
      </c>
      <c r="C153" s="18">
        <f t="shared" si="12"/>
        <v>2.77</v>
      </c>
      <c r="D153" s="18">
        <f t="shared" si="14"/>
        <v>65.828834830851989</v>
      </c>
      <c r="E153" s="18">
        <f t="shared" si="17"/>
        <v>1.0145806709428962</v>
      </c>
      <c r="F153" s="50">
        <f t="shared" si="15"/>
        <v>261.79955979887171</v>
      </c>
      <c r="G153" s="48"/>
      <c r="H153" s="60">
        <v>2.77</v>
      </c>
      <c r="I153" s="29">
        <f t="shared" si="16"/>
        <v>261.79955979887171</v>
      </c>
      <c r="J153" s="30">
        <f t="shared" si="13"/>
        <v>143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5">
      <c r="A154" s="3">
        <v>2.79</v>
      </c>
      <c r="B154" s="80">
        <v>186.340370914109</v>
      </c>
      <c r="C154" s="18">
        <f t="shared" si="12"/>
        <v>2.79</v>
      </c>
      <c r="D154" s="18">
        <f t="shared" si="14"/>
        <v>66.788663410074903</v>
      </c>
      <c r="E154" s="18">
        <f t="shared" si="17"/>
        <v>1.0144842305658139</v>
      </c>
      <c r="F154" s="50">
        <f t="shared" si="15"/>
        <v>267.53458366891368</v>
      </c>
      <c r="G154" s="48"/>
      <c r="H154" s="60">
        <v>2.79</v>
      </c>
      <c r="I154" s="29">
        <f t="shared" si="16"/>
        <v>267.53458366891368</v>
      </c>
      <c r="J154" s="30">
        <f t="shared" si="13"/>
        <v>144</v>
      </c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25">
      <c r="A155" s="3">
        <v>2.81</v>
      </c>
      <c r="B155" s="80">
        <v>190.39448872635</v>
      </c>
      <c r="C155" s="18">
        <f t="shared" si="12"/>
        <v>2.81</v>
      </c>
      <c r="D155" s="18">
        <f t="shared" si="14"/>
        <v>67.756045810088963</v>
      </c>
      <c r="E155" s="18">
        <f t="shared" si="17"/>
        <v>1.0143865548450068</v>
      </c>
      <c r="F155" s="50">
        <f t="shared" si="15"/>
        <v>273.35520491015058</v>
      </c>
      <c r="G155" s="48"/>
      <c r="H155" s="60">
        <v>2.81</v>
      </c>
      <c r="I155" s="29">
        <f t="shared" si="16"/>
        <v>273.35520491015058</v>
      </c>
      <c r="J155" s="30">
        <f t="shared" si="13"/>
        <v>145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25">
      <c r="A156" s="3">
        <v>2.83</v>
      </c>
      <c r="B156" s="80">
        <v>194.508225918183</v>
      </c>
      <c r="C156" s="18">
        <f t="shared" si="12"/>
        <v>2.83</v>
      </c>
      <c r="D156" s="18">
        <f t="shared" si="14"/>
        <v>68.730821879216606</v>
      </c>
      <c r="E156" s="18">
        <f t="shared" si="17"/>
        <v>1.0142878268468123</v>
      </c>
      <c r="F156" s="50">
        <f t="shared" si="15"/>
        <v>279.26142352258239</v>
      </c>
      <c r="G156" s="48"/>
      <c r="H156" s="60">
        <v>2.83</v>
      </c>
      <c r="I156" s="29">
        <f t="shared" si="16"/>
        <v>279.26142352258239</v>
      </c>
      <c r="J156" s="30">
        <f t="shared" si="13"/>
        <v>146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25">
      <c r="A157" s="3">
        <v>2.85</v>
      </c>
      <c r="B157" s="80">
        <v>198.68158248960799</v>
      </c>
      <c r="C157" s="18">
        <f t="shared" si="12"/>
        <v>2.85</v>
      </c>
      <c r="D157" s="18">
        <f t="shared" si="14"/>
        <v>69.712835961265952</v>
      </c>
      <c r="E157" s="18">
        <f t="shared" si="17"/>
        <v>1.014188216043556</v>
      </c>
      <c r="F157" s="50">
        <f t="shared" si="15"/>
        <v>285.25323950620924</v>
      </c>
      <c r="G157" s="48"/>
      <c r="H157" s="60">
        <v>2.85</v>
      </c>
      <c r="I157" s="29">
        <f t="shared" si="16"/>
        <v>285.25323950620924</v>
      </c>
      <c r="J157" s="30">
        <f t="shared" si="13"/>
        <v>147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25">
      <c r="A158" s="3">
        <v>2.87</v>
      </c>
      <c r="B158" s="80">
        <v>202.91455844062401</v>
      </c>
      <c r="C158" s="18">
        <f t="shared" si="12"/>
        <v>2.87</v>
      </c>
      <c r="D158" s="18">
        <f t="shared" si="14"/>
        <v>70.70193673889338</v>
      </c>
      <c r="E158" s="18">
        <f t="shared" si="17"/>
        <v>1.0142337701419712</v>
      </c>
      <c r="F158" s="50">
        <f t="shared" si="15"/>
        <v>291.33065286102965</v>
      </c>
      <c r="G158" s="48"/>
      <c r="H158" s="60">
        <v>2.87</v>
      </c>
      <c r="I158" s="29">
        <f t="shared" si="16"/>
        <v>291.33065286102965</v>
      </c>
      <c r="J158" s="30">
        <f t="shared" si="13"/>
        <v>148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25">
      <c r="A159" s="3">
        <v>2.89</v>
      </c>
      <c r="B159" s="80">
        <v>207.23696346102801</v>
      </c>
      <c r="C159" s="18">
        <f t="shared" si="12"/>
        <v>2.89</v>
      </c>
      <c r="D159" s="18">
        <f t="shared" si="14"/>
        <v>71.708291855026985</v>
      </c>
      <c r="E159" s="18">
        <f t="shared" si="17"/>
        <v>1.0141268155916474</v>
      </c>
      <c r="F159" s="50">
        <f t="shared" si="15"/>
        <v>297.5364622726425</v>
      </c>
      <c r="G159" s="48"/>
      <c r="H159" s="60">
        <v>2.89</v>
      </c>
      <c r="I159" s="29">
        <f t="shared" si="16"/>
        <v>297.5364622726425</v>
      </c>
      <c r="J159" s="30">
        <f t="shared" si="13"/>
        <v>149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25">
      <c r="A160" s="3">
        <v>2.91</v>
      </c>
      <c r="B160" s="80">
        <v>211.61898786102401</v>
      </c>
      <c r="C160" s="18">
        <f t="shared" si="12"/>
        <v>2.91</v>
      </c>
      <c r="D160" s="18">
        <f t="shared" si="14"/>
        <v>72.721301670454977</v>
      </c>
      <c r="E160" s="18">
        <f t="shared" si="17"/>
        <v>1.0140196643569006</v>
      </c>
      <c r="F160" s="50">
        <f t="shared" si="15"/>
        <v>303.82786905545032</v>
      </c>
      <c r="G160" s="48"/>
      <c r="H160" s="60">
        <v>2.91</v>
      </c>
      <c r="I160" s="29">
        <f t="shared" si="16"/>
        <v>303.82786905545032</v>
      </c>
      <c r="J160" s="30">
        <f t="shared" si="13"/>
        <v>150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25">
      <c r="A161" s="3">
        <v>2.93</v>
      </c>
      <c r="B161" s="80">
        <v>216.060631640612</v>
      </c>
      <c r="C161" s="18">
        <f t="shared" si="12"/>
        <v>2.93</v>
      </c>
      <c r="D161" s="18">
        <f t="shared" si="14"/>
        <v>73.740829911471664</v>
      </c>
      <c r="E161" s="18">
        <f t="shared" si="17"/>
        <v>1.0139124293785291</v>
      </c>
      <c r="F161" s="50">
        <f t="shared" si="15"/>
        <v>310.20487320945313</v>
      </c>
      <c r="G161" s="48"/>
      <c r="H161" s="60">
        <v>2.93</v>
      </c>
      <c r="I161" s="29">
        <f t="shared" si="16"/>
        <v>310.20487320945313</v>
      </c>
      <c r="J161" s="30">
        <f t="shared" si="13"/>
        <v>151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25">
      <c r="A162" s="3">
        <v>2.95</v>
      </c>
      <c r="B162" s="80">
        <v>220.56189479979099</v>
      </c>
      <c r="C162" s="18">
        <f t="shared" si="12"/>
        <v>2.95</v>
      </c>
      <c r="D162" s="18">
        <f t="shared" si="14"/>
        <v>74.766743999929147</v>
      </c>
      <c r="E162" s="18">
        <f t="shared" si="17"/>
        <v>1.013805214372858</v>
      </c>
      <c r="F162" s="50">
        <f t="shared" si="15"/>
        <v>316.66747473464943</v>
      </c>
      <c r="G162" s="48"/>
      <c r="H162" s="60">
        <v>2.95</v>
      </c>
      <c r="I162" s="29">
        <f t="shared" si="16"/>
        <v>316.66747473464943</v>
      </c>
      <c r="J162" s="30">
        <f t="shared" si="13"/>
        <v>152</v>
      </c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25">
      <c r="A163" s="3">
        <v>2.97</v>
      </c>
      <c r="B163" s="80">
        <v>225.122777338562</v>
      </c>
      <c r="C163" s="18">
        <f t="shared" si="12"/>
        <v>2.97</v>
      </c>
      <c r="D163" s="18">
        <f t="shared" si="14"/>
        <v>75.798914928808756</v>
      </c>
      <c r="E163" s="18">
        <f t="shared" si="17"/>
        <v>1.0138296440111112</v>
      </c>
      <c r="F163" s="50">
        <f t="shared" si="15"/>
        <v>323.21567363104077</v>
      </c>
      <c r="G163" s="48"/>
      <c r="H163" s="60">
        <v>2.97</v>
      </c>
      <c r="I163" s="29">
        <f t="shared" si="16"/>
        <v>323.21567363104077</v>
      </c>
      <c r="J163" s="30">
        <f t="shared" si="13"/>
        <v>153</v>
      </c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25">
      <c r="A164" s="3">
        <v>2.99</v>
      </c>
      <c r="B164" s="80">
        <v>229.773088946721</v>
      </c>
      <c r="C164" s="18">
        <f t="shared" si="12"/>
        <v>2.99</v>
      </c>
      <c r="D164" s="18">
        <f t="shared" si="14"/>
        <v>76.847186938702677</v>
      </c>
      <c r="E164" s="18">
        <f t="shared" si="17"/>
        <v>1.0137174648766367</v>
      </c>
      <c r="F164" s="50">
        <f t="shared" si="15"/>
        <v>329.89226858422455</v>
      </c>
      <c r="G164" s="48"/>
      <c r="H164" s="60">
        <v>2.99</v>
      </c>
      <c r="I164" s="29">
        <f t="shared" si="16"/>
        <v>329.89226858422455</v>
      </c>
      <c r="J164" s="30">
        <f t="shared" si="13"/>
        <v>154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5">
      <c r="A165" s="3">
        <v>3.01</v>
      </c>
      <c r="B165" s="80">
        <v>234.483019934472</v>
      </c>
      <c r="C165" s="18">
        <f t="shared" si="12"/>
        <v>3.01</v>
      </c>
      <c r="D165" s="18">
        <f t="shared" si="14"/>
        <v>77.901335526402661</v>
      </c>
      <c r="E165" s="18">
        <f t="shared" si="17"/>
        <v>1.013605784682204</v>
      </c>
      <c r="F165" s="50">
        <f t="shared" si="15"/>
        <v>336.65446090860331</v>
      </c>
      <c r="G165" s="48"/>
      <c r="H165" s="60">
        <v>3.01</v>
      </c>
      <c r="I165" s="29">
        <f t="shared" si="16"/>
        <v>336.65446090860331</v>
      </c>
      <c r="J165" s="30">
        <f t="shared" si="13"/>
        <v>155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25">
      <c r="A166" s="3">
        <v>3.03</v>
      </c>
      <c r="B166" s="80">
        <v>239.25257030181399</v>
      </c>
      <c r="C166" s="18">
        <f t="shared" si="12"/>
        <v>3.03</v>
      </c>
      <c r="D166" s="18">
        <f t="shared" si="14"/>
        <v>78.961244324031028</v>
      </c>
      <c r="E166" s="18">
        <f t="shared" si="17"/>
        <v>1.0134946669226645</v>
      </c>
      <c r="F166" s="50">
        <f t="shared" si="15"/>
        <v>343.50225060417557</v>
      </c>
      <c r="G166" s="48"/>
      <c r="H166" s="60">
        <v>3.03</v>
      </c>
      <c r="I166" s="29">
        <f t="shared" si="16"/>
        <v>343.50225060417557</v>
      </c>
      <c r="J166" s="30">
        <f t="shared" si="13"/>
        <v>156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25">
      <c r="A167" s="3">
        <v>3.05</v>
      </c>
      <c r="B167" s="80">
        <v>244.081740048748</v>
      </c>
      <c r="C167" s="18">
        <f t="shared" si="12"/>
        <v>3.05</v>
      </c>
      <c r="D167" s="18">
        <f t="shared" si="14"/>
        <v>80.026800015982957</v>
      </c>
      <c r="E167" s="18">
        <f t="shared" si="17"/>
        <v>1.0135055034061133</v>
      </c>
      <c r="F167" s="50">
        <f t="shared" si="15"/>
        <v>350.43563767094287</v>
      </c>
      <c r="G167" s="48"/>
      <c r="H167" s="60">
        <v>3.05</v>
      </c>
      <c r="I167" s="29">
        <f t="shared" si="16"/>
        <v>350.43563767094287</v>
      </c>
      <c r="J167" s="30">
        <f t="shared" si="13"/>
        <v>157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25">
      <c r="A168" s="3">
        <v>3.07</v>
      </c>
      <c r="B168" s="80">
        <v>249.00033886507001</v>
      </c>
      <c r="C168" s="18">
        <f t="shared" si="12"/>
        <v>3.07</v>
      </c>
      <c r="D168" s="18">
        <f t="shared" si="14"/>
        <v>81.107602236179162</v>
      </c>
      <c r="E168" s="18">
        <f t="shared" si="17"/>
        <v>1.0133909216966419</v>
      </c>
      <c r="F168" s="50">
        <f t="shared" si="15"/>
        <v>357.49742079450266</v>
      </c>
      <c r="G168" s="48"/>
      <c r="H168" s="60">
        <v>3.07</v>
      </c>
      <c r="I168" s="29">
        <f t="shared" si="16"/>
        <v>357.49742079450266</v>
      </c>
      <c r="J168" s="30">
        <f t="shared" si="13"/>
        <v>158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25">
      <c r="A169" s="3">
        <v>3.09</v>
      </c>
      <c r="B169" s="80">
        <v>253.978557060984</v>
      </c>
      <c r="C169" s="18">
        <f t="shared" si="12"/>
        <v>3.09</v>
      </c>
      <c r="D169" s="18">
        <f t="shared" si="14"/>
        <v>82.193707786726222</v>
      </c>
      <c r="E169" s="18">
        <f t="shared" si="17"/>
        <v>1.0133938680313379</v>
      </c>
      <c r="F169" s="50">
        <f t="shared" si="15"/>
        <v>364.64480128925737</v>
      </c>
      <c r="G169" s="48"/>
      <c r="H169" s="60">
        <v>3.09</v>
      </c>
      <c r="I169" s="29">
        <f t="shared" si="16"/>
        <v>364.64480128925737</v>
      </c>
      <c r="J169" s="30">
        <f t="shared" si="13"/>
        <v>159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25">
      <c r="A170" s="3">
        <v>3.11</v>
      </c>
      <c r="B170" s="80">
        <v>259.04620432628502</v>
      </c>
      <c r="C170" s="18">
        <f t="shared" si="12"/>
        <v>3.11</v>
      </c>
      <c r="D170" s="18">
        <f t="shared" si="14"/>
        <v>83.294599461827985</v>
      </c>
      <c r="E170" s="18">
        <f t="shared" si="17"/>
        <v>1.0132766170215108</v>
      </c>
      <c r="F170" s="50">
        <f t="shared" si="15"/>
        <v>371.92057784080311</v>
      </c>
      <c r="G170" s="48"/>
      <c r="H170" s="60">
        <v>3.11</v>
      </c>
      <c r="I170" s="29">
        <f t="shared" si="16"/>
        <v>371.92057784080311</v>
      </c>
      <c r="J170" s="30">
        <f t="shared" si="13"/>
        <v>160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25">
      <c r="A171" s="3">
        <v>3.13</v>
      </c>
      <c r="B171" s="80">
        <v>264.17347097117801</v>
      </c>
      <c r="C171" s="18">
        <f t="shared" si="12"/>
        <v>3.13</v>
      </c>
      <c r="D171" s="18">
        <f t="shared" si="14"/>
        <v>84.40046995884282</v>
      </c>
      <c r="E171" s="18">
        <f t="shared" si="17"/>
        <v>1.0064887367088005</v>
      </c>
      <c r="F171" s="50">
        <f t="shared" si="15"/>
        <v>379.28195176354382</v>
      </c>
      <c r="G171" s="48"/>
      <c r="H171" s="60">
        <v>3.13</v>
      </c>
      <c r="I171" s="29">
        <f t="shared" si="16"/>
        <v>379.28195176354382</v>
      </c>
      <c r="J171" s="30">
        <f t="shared" si="13"/>
        <v>161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25">
      <c r="A172" s="3">
        <v>3.14</v>
      </c>
      <c r="B172" s="80">
        <v>266.73710429362501</v>
      </c>
      <c r="C172" s="18">
        <f t="shared" si="12"/>
        <v>3.14</v>
      </c>
      <c r="D172" s="18">
        <f t="shared" si="14"/>
        <v>84.948122386504778</v>
      </c>
      <c r="E172" s="18">
        <f t="shared" si="17"/>
        <v>1.0132155972906765</v>
      </c>
      <c r="F172" s="50">
        <f t="shared" si="15"/>
        <v>382.96263872491494</v>
      </c>
      <c r="G172" s="48"/>
      <c r="H172" s="60">
        <v>3.14</v>
      </c>
      <c r="I172" s="29">
        <f t="shared" si="16"/>
        <v>382.96263872491494</v>
      </c>
      <c r="J172" s="30">
        <f t="shared" si="13"/>
        <v>162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25">
      <c r="A173" s="3">
        <v>3.16</v>
      </c>
      <c r="B173" s="80">
        <v>271.98360969770198</v>
      </c>
      <c r="C173" s="18">
        <f t="shared" si="12"/>
        <v>3.16</v>
      </c>
      <c r="D173" s="18">
        <f t="shared" si="14"/>
        <v>86.070762562563914</v>
      </c>
      <c r="E173" s="18">
        <f t="shared" si="17"/>
        <v>1.0130969810769286</v>
      </c>
      <c r="F173" s="50">
        <f t="shared" si="15"/>
        <v>390.49520739004555</v>
      </c>
      <c r="G173" s="48"/>
      <c r="H173" s="60">
        <v>3.16</v>
      </c>
      <c r="I173" s="29">
        <f t="shared" si="16"/>
        <v>390.49520739004555</v>
      </c>
      <c r="J173" s="30">
        <f t="shared" si="13"/>
        <v>163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25">
      <c r="A174" s="3">
        <v>3.18</v>
      </c>
      <c r="B174" s="80">
        <v>277.28973448136998</v>
      </c>
      <c r="C174" s="18">
        <f t="shared" si="12"/>
        <v>3.18</v>
      </c>
      <c r="D174" s="18">
        <f t="shared" si="14"/>
        <v>87.198029711122629</v>
      </c>
      <c r="E174" s="18">
        <f t="shared" si="17"/>
        <v>1.0129797355407433</v>
      </c>
      <c r="F174" s="50">
        <f t="shared" si="15"/>
        <v>398.11337342636978</v>
      </c>
      <c r="G174" s="48"/>
      <c r="H174" s="60">
        <v>3.18</v>
      </c>
      <c r="I174" s="29">
        <f t="shared" si="16"/>
        <v>398.11337342636978</v>
      </c>
      <c r="J174" s="30">
        <f t="shared" si="13"/>
        <v>164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5">
      <c r="A175" s="3">
        <v>3.2</v>
      </c>
      <c r="B175" s="80">
        <v>282.65547864463002</v>
      </c>
      <c r="C175" s="18">
        <f t="shared" si="12"/>
        <v>3.2</v>
      </c>
      <c r="D175" s="18">
        <f t="shared" si="14"/>
        <v>88.329837076446879</v>
      </c>
      <c r="E175" s="18">
        <f t="shared" si="17"/>
        <v>1.0129686715987536</v>
      </c>
      <c r="F175" s="50">
        <f t="shared" si="15"/>
        <v>405.81713683388904</v>
      </c>
      <c r="G175" s="48"/>
      <c r="H175" s="60">
        <v>3.2</v>
      </c>
      <c r="I175" s="29">
        <f t="shared" si="16"/>
        <v>405.81713683388904</v>
      </c>
      <c r="J175" s="30">
        <f t="shared" si="13"/>
        <v>165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25">
      <c r="A176" s="3">
        <v>3.22</v>
      </c>
      <c r="B176" s="80">
        <v>288.11065187727797</v>
      </c>
      <c r="C176" s="18">
        <f t="shared" si="12"/>
        <v>3.22</v>
      </c>
      <c r="D176" s="18">
        <f t="shared" si="14"/>
        <v>89.475357725862722</v>
      </c>
      <c r="E176" s="18">
        <f t="shared" si="17"/>
        <v>1.0129530634272848</v>
      </c>
      <c r="F176" s="50">
        <f t="shared" si="15"/>
        <v>413.64929629820062</v>
      </c>
      <c r="G176" s="48"/>
      <c r="H176" s="60">
        <v>3.22</v>
      </c>
      <c r="I176" s="29">
        <f t="shared" si="16"/>
        <v>413.64929629820062</v>
      </c>
      <c r="J176" s="30">
        <f t="shared" si="13"/>
        <v>166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25">
      <c r="A177" s="3">
        <v>3.24</v>
      </c>
      <c r="B177" s="80">
        <v>293.655254179314</v>
      </c>
      <c r="C177" s="18">
        <f t="shared" si="12"/>
        <v>3.24</v>
      </c>
      <c r="D177" s="18">
        <f t="shared" si="14"/>
        <v>90.634337709664806</v>
      </c>
      <c r="E177" s="18">
        <f t="shared" si="17"/>
        <v>1.0128323056486424</v>
      </c>
      <c r="F177" s="50">
        <f t="shared" si="15"/>
        <v>421.60985181930477</v>
      </c>
      <c r="G177" s="48"/>
      <c r="H177" s="60">
        <v>3.24</v>
      </c>
      <c r="I177" s="29">
        <f t="shared" si="16"/>
        <v>421.60985181930477</v>
      </c>
      <c r="J177" s="30">
        <f t="shared" si="13"/>
        <v>167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25">
      <c r="A178" s="3">
        <v>3.26</v>
      </c>
      <c r="B178" s="80">
        <v>299.259475860941</v>
      </c>
      <c r="C178" s="18">
        <f t="shared" si="12"/>
        <v>3.26</v>
      </c>
      <c r="D178" s="18">
        <f t="shared" si="14"/>
        <v>91.797385233417486</v>
      </c>
      <c r="E178" s="18">
        <f t="shared" si="17"/>
        <v>1.0127132233071503</v>
      </c>
      <c r="F178" s="50">
        <f t="shared" si="15"/>
        <v>429.65600471160246</v>
      </c>
      <c r="G178" s="48"/>
      <c r="H178" s="60">
        <v>3.26</v>
      </c>
      <c r="I178" s="29">
        <f t="shared" si="16"/>
        <v>429.65600471160246</v>
      </c>
      <c r="J178" s="30">
        <f t="shared" si="13"/>
        <v>168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25">
      <c r="A179" s="3">
        <v>3.28</v>
      </c>
      <c r="B179" s="80">
        <v>304.92331692215998</v>
      </c>
      <c r="C179" s="18">
        <f t="shared" si="12"/>
        <v>3.28</v>
      </c>
      <c r="D179" s="18">
        <f t="shared" si="14"/>
        <v>92.964425890902433</v>
      </c>
      <c r="E179" s="18">
        <f t="shared" si="17"/>
        <v>1.0126929674099492</v>
      </c>
      <c r="F179" s="50">
        <f t="shared" si="15"/>
        <v>437.78775497509508</v>
      </c>
      <c r="G179" s="48"/>
      <c r="H179" s="60">
        <v>3.28</v>
      </c>
      <c r="I179" s="29">
        <f t="shared" si="16"/>
        <v>437.78775497509508</v>
      </c>
      <c r="J179" s="30">
        <f t="shared" si="13"/>
        <v>169</v>
      </c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25">
      <c r="A180" s="3">
        <v>3.3</v>
      </c>
      <c r="B180" s="80">
        <v>310.67658705276699</v>
      </c>
      <c r="C180" s="18">
        <f t="shared" si="12"/>
        <v>3.3</v>
      </c>
      <c r="D180" s="18">
        <f t="shared" si="14"/>
        <v>94.144420319020298</v>
      </c>
      <c r="E180" s="18">
        <f t="shared" si="17"/>
        <v>1.0126689833600397</v>
      </c>
      <c r="F180" s="50">
        <f t="shared" si="15"/>
        <v>446.0479012953802</v>
      </c>
      <c r="G180" s="48"/>
      <c r="H180" s="60">
        <v>3.3</v>
      </c>
      <c r="I180" s="29">
        <f t="shared" si="16"/>
        <v>446.0479012953802</v>
      </c>
      <c r="J180" s="30">
        <f t="shared" si="13"/>
        <v>170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25">
      <c r="A181" s="3">
        <v>3.32</v>
      </c>
      <c r="B181" s="80">
        <v>316.51928625276202</v>
      </c>
      <c r="C181" s="18">
        <f t="shared" si="12"/>
        <v>3.32</v>
      </c>
      <c r="D181" s="18">
        <f t="shared" si="14"/>
        <v>95.337134413482545</v>
      </c>
      <c r="E181" s="18">
        <f t="shared" si="17"/>
        <v>1.0126415092211503</v>
      </c>
      <c r="F181" s="50">
        <f t="shared" si="15"/>
        <v>454.43644367245781</v>
      </c>
      <c r="G181" s="48"/>
      <c r="H181" s="60">
        <v>3.32</v>
      </c>
      <c r="I181" s="29">
        <f t="shared" si="16"/>
        <v>454.43644367245781</v>
      </c>
      <c r="J181" s="30">
        <f t="shared" si="13"/>
        <v>171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25">
      <c r="A182" s="3">
        <v>3.34</v>
      </c>
      <c r="B182" s="80">
        <v>322.45141452214398</v>
      </c>
      <c r="C182" s="18">
        <f t="shared" si="12"/>
        <v>3.34</v>
      </c>
      <c r="D182" s="18">
        <f t="shared" si="14"/>
        <v>96.542339677288624</v>
      </c>
      <c r="E182" s="18">
        <f t="shared" si="17"/>
        <v>1.0124269778171044</v>
      </c>
      <c r="F182" s="50">
        <f t="shared" si="15"/>
        <v>462.95338210632639</v>
      </c>
      <c r="G182" s="48"/>
      <c r="H182" s="60">
        <v>3.34</v>
      </c>
      <c r="I182" s="29">
        <f t="shared" si="16"/>
        <v>462.95338210632639</v>
      </c>
      <c r="J182" s="30">
        <f t="shared" si="13"/>
        <v>172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25">
      <c r="A183" s="3">
        <v>3.36</v>
      </c>
      <c r="B183" s="80">
        <v>328.41335248132202</v>
      </c>
      <c r="C183" s="18">
        <f t="shared" si="12"/>
        <v>3.36</v>
      </c>
      <c r="D183" s="18">
        <f t="shared" si="14"/>
        <v>97.742069190869657</v>
      </c>
      <c r="E183" s="18">
        <f t="shared" si="17"/>
        <v>1.0124901107648032</v>
      </c>
      <c r="F183" s="50">
        <f t="shared" si="15"/>
        <v>471.51311922579254</v>
      </c>
      <c r="G183" s="48"/>
      <c r="H183" s="60">
        <v>3.36</v>
      </c>
      <c r="I183" s="29">
        <f t="shared" si="16"/>
        <v>471.51311922579254</v>
      </c>
      <c r="J183" s="30">
        <f t="shared" si="13"/>
        <v>173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25">
      <c r="A184" s="3">
        <v>3.38</v>
      </c>
      <c r="B184" s="80">
        <v>334.49452919968297</v>
      </c>
      <c r="C184" s="18">
        <f t="shared" si="12"/>
        <v>3.38</v>
      </c>
      <c r="D184" s="18">
        <f t="shared" si="14"/>
        <v>98.962878461444674</v>
      </c>
      <c r="E184" s="18">
        <f t="shared" si="17"/>
        <v>1.012368091341342</v>
      </c>
      <c r="F184" s="50">
        <f t="shared" si="15"/>
        <v>480.24405108764705</v>
      </c>
      <c r="G184" s="48"/>
      <c r="H184" s="60">
        <v>3.38</v>
      </c>
      <c r="I184" s="29">
        <f t="shared" si="16"/>
        <v>480.24405108764705</v>
      </c>
      <c r="J184" s="30">
        <f t="shared" si="13"/>
        <v>174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25">
      <c r="A185" s="3">
        <v>3.4</v>
      </c>
      <c r="B185" s="80">
        <v>340.635325297637</v>
      </c>
      <c r="C185" s="18">
        <f t="shared" si="12"/>
        <v>3.4</v>
      </c>
      <c r="D185" s="18">
        <f t="shared" si="14"/>
        <v>100.18686038165794</v>
      </c>
      <c r="E185" s="18">
        <f t="shared" si="17"/>
        <v>1.0123351025093434</v>
      </c>
      <c r="F185" s="50">
        <f t="shared" si="15"/>
        <v>489.06058032069814</v>
      </c>
      <c r="G185" s="48"/>
      <c r="H185" s="60">
        <v>3.4</v>
      </c>
      <c r="I185" s="29">
        <f t="shared" si="16"/>
        <v>489.06058032069814</v>
      </c>
      <c r="J185" s="30">
        <f t="shared" si="13"/>
        <v>175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25">
      <c r="A186" s="3">
        <v>3.42</v>
      </c>
      <c r="B186" s="80">
        <v>346.86555046497801</v>
      </c>
      <c r="C186" s="18">
        <f t="shared" si="12"/>
        <v>3.42</v>
      </c>
      <c r="D186" s="18">
        <f t="shared" si="14"/>
        <v>101.42267557455497</v>
      </c>
      <c r="E186" s="18">
        <f t="shared" si="17"/>
        <v>1.012299439590046</v>
      </c>
      <c r="F186" s="50">
        <f t="shared" si="15"/>
        <v>498.00550561054018</v>
      </c>
      <c r="G186" s="48"/>
      <c r="H186" s="60">
        <v>3.42</v>
      </c>
      <c r="I186" s="29">
        <f t="shared" si="16"/>
        <v>498.00550561054018</v>
      </c>
      <c r="J186" s="30">
        <f t="shared" si="13"/>
        <v>176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25">
      <c r="A187" s="3">
        <v>3.44</v>
      </c>
      <c r="B187" s="80">
        <v>353.18520470170699</v>
      </c>
      <c r="C187" s="18">
        <f t="shared" si="12"/>
        <v>3.44</v>
      </c>
      <c r="D187" s="18">
        <f t="shared" si="14"/>
        <v>102.67011764584505</v>
      </c>
      <c r="E187" s="18">
        <f t="shared" si="17"/>
        <v>1.012177368049239</v>
      </c>
      <c r="F187" s="50">
        <f t="shared" si="15"/>
        <v>507.07882695717473</v>
      </c>
      <c r="G187" s="48"/>
      <c r="H187" s="60">
        <v>3.44</v>
      </c>
      <c r="I187" s="29">
        <f t="shared" si="16"/>
        <v>507.07882695717473</v>
      </c>
      <c r="J187" s="30">
        <f t="shared" si="13"/>
        <v>177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25">
      <c r="A188" s="3">
        <v>3.46</v>
      </c>
      <c r="B188" s="80">
        <v>359.564478318027</v>
      </c>
      <c r="C188" s="18">
        <f t="shared" si="12"/>
        <v>3.46</v>
      </c>
      <c r="D188" s="18">
        <f t="shared" si="14"/>
        <v>103.92036945607717</v>
      </c>
      <c r="E188" s="18">
        <f t="shared" si="17"/>
        <v>1.0122222921038235</v>
      </c>
      <c r="F188" s="50">
        <f t="shared" si="15"/>
        <v>516.23774567500277</v>
      </c>
      <c r="G188" s="48"/>
      <c r="H188" s="60">
        <v>3.46</v>
      </c>
      <c r="I188" s="29">
        <f t="shared" si="16"/>
        <v>516.23774567500277</v>
      </c>
      <c r="J188" s="30">
        <f t="shared" si="13"/>
        <v>178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25">
      <c r="A189" s="3">
        <v>3.48</v>
      </c>
      <c r="B189" s="80">
        <v>366.06299069353099</v>
      </c>
      <c r="C189" s="18">
        <f t="shared" si="12"/>
        <v>3.48</v>
      </c>
      <c r="D189" s="18">
        <f t="shared" si="14"/>
        <v>105.1905145671066</v>
      </c>
      <c r="E189" s="18">
        <f t="shared" si="17"/>
        <v>1.012098650535133</v>
      </c>
      <c r="F189" s="50">
        <f t="shared" si="15"/>
        <v>525.56785913522071</v>
      </c>
      <c r="G189" s="48"/>
      <c r="H189" s="60">
        <v>3.48</v>
      </c>
      <c r="I189" s="29">
        <f t="shared" si="16"/>
        <v>525.56785913522071</v>
      </c>
      <c r="J189" s="30">
        <f t="shared" si="13"/>
        <v>179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25">
      <c r="A190" s="3">
        <v>3.5</v>
      </c>
      <c r="B190" s="80">
        <v>372.62112244862698</v>
      </c>
      <c r="C190" s="18">
        <f t="shared" si="12"/>
        <v>3.5</v>
      </c>
      <c r="D190" s="18">
        <f t="shared" si="14"/>
        <v>106.46317784246484</v>
      </c>
      <c r="E190" s="18">
        <f t="shared" si="17"/>
        <v>1.012056818181817</v>
      </c>
      <c r="F190" s="50">
        <f t="shared" si="15"/>
        <v>534.9835699666337</v>
      </c>
      <c r="G190" s="48"/>
      <c r="H190" s="60">
        <v>3.5</v>
      </c>
      <c r="I190" s="29">
        <f t="shared" si="16"/>
        <v>534.9835699666337</v>
      </c>
      <c r="J190" s="30">
        <f t="shared" si="13"/>
        <v>180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25">
      <c r="A191" s="3">
        <v>3.52</v>
      </c>
      <c r="B191" s="80">
        <v>379.26868327311001</v>
      </c>
      <c r="C191" s="18">
        <f t="shared" si="12"/>
        <v>3.52</v>
      </c>
      <c r="D191" s="18">
        <f t="shared" si="14"/>
        <v>107.74678502076989</v>
      </c>
      <c r="E191" s="18">
        <f t="shared" si="17"/>
        <v>1.0119348783798745</v>
      </c>
      <c r="F191" s="50">
        <f t="shared" si="15"/>
        <v>544.52767685483786</v>
      </c>
      <c r="G191" s="48"/>
      <c r="H191" s="60">
        <v>3.52</v>
      </c>
      <c r="I191" s="29">
        <f t="shared" si="16"/>
        <v>544.52767685483786</v>
      </c>
      <c r="J191" s="30">
        <f t="shared" si="13"/>
        <v>181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25">
      <c r="A192" s="3">
        <v>3.54</v>
      </c>
      <c r="B192" s="80">
        <v>385.97586347718601</v>
      </c>
      <c r="C192" s="18">
        <f t="shared" si="12"/>
        <v>3.54</v>
      </c>
      <c r="D192" s="18">
        <f t="shared" si="14"/>
        <v>109.03272979581526</v>
      </c>
      <c r="E192" s="18">
        <f t="shared" si="17"/>
        <v>1.0059627458914737</v>
      </c>
      <c r="F192" s="50">
        <f t="shared" si="15"/>
        <v>554.15738111423821</v>
      </c>
      <c r="G192" s="48"/>
      <c r="H192" s="60">
        <v>3.54</v>
      </c>
      <c r="I192" s="29">
        <f t="shared" si="16"/>
        <v>554.15738111423821</v>
      </c>
      <c r="J192" s="30">
        <f t="shared" si="13"/>
        <v>182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25">
      <c r="A193" s="3">
        <v>3.55</v>
      </c>
      <c r="B193" s="80">
        <v>389.37416811391699</v>
      </c>
      <c r="C193" s="18">
        <f t="shared" si="12"/>
        <v>3.55</v>
      </c>
      <c r="D193" s="18">
        <f t="shared" si="14"/>
        <v>109.68286425744141</v>
      </c>
      <c r="E193" s="18">
        <f t="shared" si="17"/>
        <v>1.0119074425054058</v>
      </c>
      <c r="F193" s="50">
        <f t="shared" si="15"/>
        <v>559.03643127233329</v>
      </c>
      <c r="G193" s="48"/>
      <c r="H193" s="60">
        <v>3.55</v>
      </c>
      <c r="I193" s="29">
        <f t="shared" si="16"/>
        <v>559.03643127233329</v>
      </c>
      <c r="J193" s="30">
        <f t="shared" si="13"/>
        <v>183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25">
      <c r="A194" s="3">
        <v>3.57</v>
      </c>
      <c r="B194" s="80">
        <v>396.23039676697198</v>
      </c>
      <c r="C194" s="18">
        <f t="shared" si="12"/>
        <v>3.57</v>
      </c>
      <c r="D194" s="18">
        <f t="shared" si="14"/>
        <v>110.98890665741513</v>
      </c>
      <c r="E194" s="18">
        <f t="shared" si="17"/>
        <v>1.0118606538207151</v>
      </c>
      <c r="F194" s="50">
        <f t="shared" si="15"/>
        <v>568.88012895971963</v>
      </c>
      <c r="G194" s="48"/>
      <c r="H194" s="60">
        <v>3.57</v>
      </c>
      <c r="I194" s="29">
        <f t="shared" si="16"/>
        <v>568.88012895971963</v>
      </c>
      <c r="J194" s="30">
        <f t="shared" si="13"/>
        <v>184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25">
      <c r="A195" s="3">
        <v>3.59</v>
      </c>
      <c r="B195" s="80">
        <v>403.17605448941401</v>
      </c>
      <c r="C195" s="18">
        <f t="shared" si="12"/>
        <v>3.59</v>
      </c>
      <c r="D195" s="18">
        <f t="shared" si="14"/>
        <v>112.30530765721839</v>
      </c>
      <c r="E195" s="18">
        <f t="shared" si="17"/>
        <v>1.011812330710032</v>
      </c>
      <c r="F195" s="50">
        <f t="shared" si="15"/>
        <v>578.85222270389716</v>
      </c>
      <c r="G195" s="48"/>
      <c r="H195" s="60">
        <v>3.59</v>
      </c>
      <c r="I195" s="29">
        <f t="shared" si="16"/>
        <v>578.85222270389716</v>
      </c>
      <c r="J195" s="30">
        <f t="shared" si="13"/>
        <v>185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25">
      <c r="A196" s="3">
        <v>3.61</v>
      </c>
      <c r="B196" s="80">
        <v>410.21114128124401</v>
      </c>
      <c r="C196" s="18">
        <f t="shared" si="12"/>
        <v>3.61</v>
      </c>
      <c r="D196" s="18">
        <f t="shared" si="14"/>
        <v>113.63189509175734</v>
      </c>
      <c r="E196" s="18">
        <f t="shared" si="17"/>
        <v>1.0116903221725153</v>
      </c>
      <c r="F196" s="50">
        <f t="shared" si="15"/>
        <v>588.95271250486712</v>
      </c>
      <c r="G196" s="48"/>
      <c r="H196" s="60">
        <v>3.61</v>
      </c>
      <c r="I196" s="29">
        <f t="shared" si="16"/>
        <v>588.95271250486712</v>
      </c>
      <c r="J196" s="30">
        <f t="shared" si="13"/>
        <v>186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25">
      <c r="A197" s="3">
        <v>3.63</v>
      </c>
      <c r="B197" s="80">
        <v>417.305847452666</v>
      </c>
      <c r="C197" s="18">
        <f t="shared" si="12"/>
        <v>3.63</v>
      </c>
      <c r="D197" s="18">
        <f t="shared" si="14"/>
        <v>114.96028855445344</v>
      </c>
      <c r="E197" s="18">
        <f t="shared" si="17"/>
        <v>1.011712774004407</v>
      </c>
      <c r="F197" s="50">
        <f t="shared" si="15"/>
        <v>599.13879967703201</v>
      </c>
      <c r="G197" s="48"/>
      <c r="H197" s="60">
        <v>3.63</v>
      </c>
      <c r="I197" s="29">
        <f t="shared" si="16"/>
        <v>599.13879967703201</v>
      </c>
      <c r="J197" s="30">
        <f t="shared" si="13"/>
        <v>187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25">
      <c r="A198" s="3">
        <v>3.65</v>
      </c>
      <c r="B198" s="80">
        <v>424.51979238327198</v>
      </c>
      <c r="C198" s="18">
        <f t="shared" si="12"/>
        <v>3.65</v>
      </c>
      <c r="D198" s="18">
        <f t="shared" si="14"/>
        <v>116.30679243377315</v>
      </c>
      <c r="E198" s="18">
        <f t="shared" si="17"/>
        <v>1.0116605028234285</v>
      </c>
      <c r="F198" s="50">
        <f t="shared" si="15"/>
        <v>609.49608159158686</v>
      </c>
      <c r="G198" s="48"/>
      <c r="H198" s="60">
        <v>3.65</v>
      </c>
      <c r="I198" s="29">
        <f t="shared" si="16"/>
        <v>609.49608159158686</v>
      </c>
      <c r="J198" s="30">
        <f t="shared" si="13"/>
        <v>188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25">
      <c r="A199" s="3">
        <v>3.67</v>
      </c>
      <c r="B199" s="80">
        <v>431.823166383265</v>
      </c>
      <c r="C199" s="18">
        <f t="shared" si="12"/>
        <v>3.67</v>
      </c>
      <c r="D199" s="18">
        <f t="shared" si="14"/>
        <v>117.66298811533106</v>
      </c>
      <c r="E199" s="18">
        <f t="shared" si="17"/>
        <v>1.0115384744900884</v>
      </c>
      <c r="F199" s="50">
        <f t="shared" si="15"/>
        <v>619.98175956293278</v>
      </c>
      <c r="G199" s="48"/>
      <c r="H199" s="60">
        <v>3.67</v>
      </c>
      <c r="I199" s="29">
        <f t="shared" si="16"/>
        <v>619.98175956293278</v>
      </c>
      <c r="J199" s="30">
        <f t="shared" si="13"/>
        <v>189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25">
      <c r="A200" s="3">
        <v>3.69</v>
      </c>
      <c r="B200" s="80">
        <v>439.18615976285002</v>
      </c>
      <c r="C200" s="18">
        <f t="shared" si="12"/>
        <v>3.69</v>
      </c>
      <c r="D200" s="18">
        <f t="shared" si="14"/>
        <v>119.02063950212738</v>
      </c>
      <c r="E200" s="18">
        <f t="shared" si="17"/>
        <v>1.0115539075325144</v>
      </c>
      <c r="F200" s="50">
        <f t="shared" si="15"/>
        <v>630.55303490547362</v>
      </c>
      <c r="G200" s="48"/>
      <c r="H200" s="60">
        <v>3.69</v>
      </c>
      <c r="I200" s="29">
        <f t="shared" si="16"/>
        <v>630.55303490547362</v>
      </c>
      <c r="J200" s="30">
        <f t="shared" si="13"/>
        <v>190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25">
      <c r="A201" s="3">
        <v>3.71</v>
      </c>
      <c r="B201" s="80">
        <v>446.66839190161801</v>
      </c>
      <c r="C201" s="18">
        <f t="shared" si="12"/>
        <v>3.71</v>
      </c>
      <c r="D201" s="18">
        <f t="shared" si="14"/>
        <v>120.39579296539569</v>
      </c>
      <c r="E201" s="18">
        <f t="shared" si="17"/>
        <v>1.0114985922428068</v>
      </c>
      <c r="F201" s="50">
        <f t="shared" si="15"/>
        <v>641.29550499040306</v>
      </c>
      <c r="G201" s="48"/>
      <c r="H201" s="60">
        <v>3.71</v>
      </c>
      <c r="I201" s="29">
        <f t="shared" si="16"/>
        <v>641.29550499040306</v>
      </c>
      <c r="J201" s="30">
        <f t="shared" si="13"/>
        <v>191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25">
      <c r="A202" s="3">
        <v>3.73</v>
      </c>
      <c r="B202" s="80">
        <v>454.24005310977401</v>
      </c>
      <c r="C202" s="18">
        <f t="shared" si="12"/>
        <v>3.73</v>
      </c>
      <c r="D202" s="18">
        <f t="shared" si="14"/>
        <v>121.78017509645416</v>
      </c>
      <c r="E202" s="18">
        <f t="shared" si="17"/>
        <v>1.0114424465152911</v>
      </c>
      <c r="F202" s="50">
        <f t="shared" si="15"/>
        <v>652.16637113212494</v>
      </c>
      <c r="G202" s="48"/>
      <c r="H202" s="60">
        <v>3.73</v>
      </c>
      <c r="I202" s="29">
        <f t="shared" si="16"/>
        <v>652.16637113212494</v>
      </c>
      <c r="J202" s="30">
        <f t="shared" si="13"/>
        <v>192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5">
      <c r="A203" s="3">
        <v>3.75</v>
      </c>
      <c r="B203" s="80">
        <v>461.90114338731797</v>
      </c>
      <c r="C203" s="18">
        <f t="shared" ref="C203:C266" si="18">A203*((100-(B$7*9.090909091))/100)</f>
        <v>3.75</v>
      </c>
      <c r="D203" s="18">
        <f t="shared" si="14"/>
        <v>123.17363823661813</v>
      </c>
      <c r="E203" s="18">
        <f t="shared" si="17"/>
        <v>1.011321355481319</v>
      </c>
      <c r="F203" s="50">
        <f t="shared" si="15"/>
        <v>663.16563333063914</v>
      </c>
      <c r="G203" s="48"/>
      <c r="H203" s="60">
        <v>3.75</v>
      </c>
      <c r="I203" s="29">
        <f t="shared" si="16"/>
        <v>663.16563333063914</v>
      </c>
      <c r="J203" s="30">
        <f t="shared" ref="J203:J266" si="19">MATCH(H203,C$11:C$329)</f>
        <v>193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25">
      <c r="A204" s="3">
        <v>3.77</v>
      </c>
      <c r="B204" s="80">
        <v>469.62185304445399</v>
      </c>
      <c r="C204" s="18">
        <f t="shared" si="18"/>
        <v>3.77</v>
      </c>
      <c r="D204" s="18">
        <f t="shared" ref="D204:D266" si="20">B204/C204</f>
        <v>124.56813078102228</v>
      </c>
      <c r="E204" s="18">
        <f t="shared" si="17"/>
        <v>1.0113921731315547</v>
      </c>
      <c r="F204" s="50">
        <f t="shared" ref="F204:F267" si="21">($B$5/$F$5)^2*B204</f>
        <v>674.25049290034849</v>
      </c>
      <c r="G204" s="48"/>
      <c r="H204" s="60">
        <v>3.77</v>
      </c>
      <c r="I204" s="29">
        <f t="shared" ref="I204:I266" si="22">(IF(ISNA(INDEX(F$11:F$329,J204) + (H204-INDEX(C$11:C$329,J204)) * (INDEX(F$11:F$329,J204+1)-INDEX(F$11:F$329,J204)) / (INDEX(C$11:C$329,J204+1)-INDEX(C$11:C$329,J204))),0,(INDEX(F$11:F$329,J204) + (H204-INDEX(C$11:C$329,J204)) * (INDEX(F$11:F$329,J204+1)-INDEX(F$11:F$329,J204)) / (INDEX(C$11:C$329,J204+1)-INDEX(C$11:C$329,J204))))*$B$6)</f>
        <v>674.25049290034849</v>
      </c>
      <c r="J204" s="30">
        <f t="shared" si="19"/>
        <v>194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5">
      <c r="A205" s="3">
        <v>3.79</v>
      </c>
      <c r="B205" s="80">
        <v>477.49161115056899</v>
      </c>
      <c r="C205" s="18">
        <f t="shared" si="18"/>
        <v>3.79</v>
      </c>
      <c r="D205" s="18">
        <f t="shared" si="20"/>
        <v>125.98723249355382</v>
      </c>
      <c r="E205" s="18">
        <f t="shared" ref="E205:E268" si="23">D206/D205</f>
        <v>1.0112698017879476</v>
      </c>
      <c r="F205" s="50">
        <f t="shared" si="21"/>
        <v>685.54934589804373</v>
      </c>
      <c r="G205" s="48"/>
      <c r="H205" s="60">
        <v>3.79</v>
      </c>
      <c r="I205" s="29">
        <f t="shared" si="22"/>
        <v>685.54934589804373</v>
      </c>
      <c r="J205" s="30">
        <f t="shared" si="19"/>
        <v>195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25">
      <c r="A206" s="3">
        <v>3.81</v>
      </c>
      <c r="B206" s="80">
        <v>485.42098863627501</v>
      </c>
      <c r="C206" s="18">
        <f t="shared" si="18"/>
        <v>3.81</v>
      </c>
      <c r="D206" s="18">
        <f t="shared" si="20"/>
        <v>127.40708363156824</v>
      </c>
      <c r="E206" s="18">
        <f t="shared" si="23"/>
        <v>1.0112110880436238</v>
      </c>
      <c r="F206" s="50">
        <f t="shared" si="21"/>
        <v>696.93379626693263</v>
      </c>
      <c r="G206" s="48"/>
      <c r="H206" s="60">
        <v>3.81</v>
      </c>
      <c r="I206" s="29">
        <f t="shared" si="22"/>
        <v>696.93379626693263</v>
      </c>
      <c r="J206" s="30">
        <f t="shared" si="19"/>
        <v>196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25">
      <c r="A207" s="3">
        <v>3.83</v>
      </c>
      <c r="B207" s="80">
        <v>493.43979519137002</v>
      </c>
      <c r="C207" s="18">
        <f t="shared" si="18"/>
        <v>3.83</v>
      </c>
      <c r="D207" s="18">
        <f t="shared" si="20"/>
        <v>128.83545566354309</v>
      </c>
      <c r="E207" s="18">
        <f t="shared" si="23"/>
        <v>1.0112119982959107</v>
      </c>
      <c r="F207" s="50">
        <f t="shared" si="21"/>
        <v>708.44664269261546</v>
      </c>
      <c r="G207" s="48"/>
      <c r="H207" s="60">
        <v>3.83</v>
      </c>
      <c r="I207" s="29">
        <f t="shared" si="22"/>
        <v>708.44664269261546</v>
      </c>
      <c r="J207" s="30">
        <f t="shared" si="19"/>
        <v>197</v>
      </c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25">
      <c r="A208" s="3">
        <v>3.85</v>
      </c>
      <c r="B208" s="80">
        <v>501.577840505648</v>
      </c>
      <c r="C208" s="18">
        <f t="shared" si="18"/>
        <v>3.85</v>
      </c>
      <c r="D208" s="18">
        <f t="shared" si="20"/>
        <v>130.27995857289559</v>
      </c>
      <c r="E208" s="18">
        <f t="shared" si="23"/>
        <v>1.0110913312146732</v>
      </c>
      <c r="F208" s="50">
        <f t="shared" si="21"/>
        <v>720.13068386068664</v>
      </c>
      <c r="G208" s="48"/>
      <c r="H208" s="60">
        <v>3.85</v>
      </c>
      <c r="I208" s="29">
        <f t="shared" si="22"/>
        <v>720.13068386068664</v>
      </c>
      <c r="J208" s="30">
        <f t="shared" si="19"/>
        <v>198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25">
      <c r="A209" s="3">
        <v>3.87</v>
      </c>
      <c r="B209" s="80">
        <v>509.77550519951802</v>
      </c>
      <c r="C209" s="18">
        <f t="shared" si="18"/>
        <v>3.87</v>
      </c>
      <c r="D209" s="18">
        <f t="shared" si="20"/>
        <v>131.72493674406149</v>
      </c>
      <c r="E209" s="18">
        <f t="shared" si="23"/>
        <v>1.0110895663131885</v>
      </c>
      <c r="F209" s="50">
        <f t="shared" si="21"/>
        <v>731.90032239995287</v>
      </c>
      <c r="G209" s="48"/>
      <c r="H209" s="60">
        <v>3.87</v>
      </c>
      <c r="I209" s="29">
        <f t="shared" si="22"/>
        <v>731.90032239995287</v>
      </c>
      <c r="J209" s="30">
        <f t="shared" si="19"/>
        <v>199</v>
      </c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25">
      <c r="A210" s="3">
        <v>3.89</v>
      </c>
      <c r="B210" s="80">
        <v>518.09240865257095</v>
      </c>
      <c r="C210" s="18">
        <f t="shared" si="18"/>
        <v>3.89</v>
      </c>
      <c r="D210" s="18">
        <f t="shared" si="20"/>
        <v>133.18570916518533</v>
      </c>
      <c r="E210" s="18">
        <f t="shared" si="23"/>
        <v>1.0110847050582883</v>
      </c>
      <c r="F210" s="50">
        <f t="shared" si="21"/>
        <v>743.84115568160757</v>
      </c>
      <c r="G210" s="48"/>
      <c r="H210" s="60">
        <v>3.89</v>
      </c>
      <c r="I210" s="29">
        <f t="shared" si="22"/>
        <v>743.84115568160757</v>
      </c>
      <c r="J210" s="30">
        <f t="shared" si="19"/>
        <v>200</v>
      </c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25">
      <c r="A211" s="3">
        <v>3.91</v>
      </c>
      <c r="B211" s="80">
        <v>526.52855086480804</v>
      </c>
      <c r="C211" s="18">
        <f t="shared" si="18"/>
        <v>3.91</v>
      </c>
      <c r="D211" s="18">
        <f t="shared" si="20"/>
        <v>134.66203346926036</v>
      </c>
      <c r="E211" s="18">
        <f t="shared" si="23"/>
        <v>1.0109642516904347</v>
      </c>
      <c r="F211" s="50">
        <f t="shared" si="21"/>
        <v>755.95318370565235</v>
      </c>
      <c r="G211" s="48"/>
      <c r="H211" s="60">
        <v>3.91</v>
      </c>
      <c r="I211" s="29">
        <f t="shared" si="22"/>
        <v>755.95318370565235</v>
      </c>
      <c r="J211" s="30">
        <f t="shared" si="19"/>
        <v>201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25">
      <c r="A212" s="3">
        <v>3.93</v>
      </c>
      <c r="B212" s="80">
        <v>535.02431245663695</v>
      </c>
      <c r="C212" s="18">
        <f t="shared" si="18"/>
        <v>3.93</v>
      </c>
      <c r="D212" s="18">
        <f t="shared" si="20"/>
        <v>136.13850189736308</v>
      </c>
      <c r="E212" s="18">
        <f t="shared" si="23"/>
        <v>1.0109572520332999</v>
      </c>
      <c r="F212" s="50">
        <f t="shared" si="21"/>
        <v>768.15080910089193</v>
      </c>
      <c r="G212" s="48"/>
      <c r="H212" s="60">
        <v>3.93</v>
      </c>
      <c r="I212" s="29">
        <f t="shared" si="22"/>
        <v>768.15080910089193</v>
      </c>
      <c r="J212" s="30">
        <f t="shared" si="19"/>
        <v>202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25">
      <c r="A213" s="3">
        <v>3.95</v>
      </c>
      <c r="B213" s="80">
        <v>543.63931280764905</v>
      </c>
      <c r="C213" s="18">
        <f t="shared" si="18"/>
        <v>3.95</v>
      </c>
      <c r="D213" s="18">
        <f t="shared" si="20"/>
        <v>137.63020577408835</v>
      </c>
      <c r="E213" s="18">
        <f t="shared" si="23"/>
        <v>1.0054602337461362</v>
      </c>
      <c r="F213" s="50">
        <f t="shared" si="21"/>
        <v>780.51962923852034</v>
      </c>
      <c r="G213" s="48"/>
      <c r="H213" s="60">
        <v>3.95</v>
      </c>
      <c r="I213" s="29">
        <f t="shared" si="22"/>
        <v>780.51962923852034</v>
      </c>
      <c r="J213" s="30">
        <f t="shared" si="19"/>
        <v>203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25">
      <c r="A214" s="3">
        <v>3.96</v>
      </c>
      <c r="B214" s="80">
        <v>547.99152751784902</v>
      </c>
      <c r="C214" s="18">
        <f t="shared" si="18"/>
        <v>3.96</v>
      </c>
      <c r="D214" s="18">
        <f t="shared" si="20"/>
        <v>138.3816988681437</v>
      </c>
      <c r="E214" s="18">
        <f t="shared" si="23"/>
        <v>1.010833419668653</v>
      </c>
      <c r="F214" s="50">
        <f t="shared" si="21"/>
        <v>786.76823733573065</v>
      </c>
      <c r="G214" s="48"/>
      <c r="H214" s="60">
        <v>3.96</v>
      </c>
      <c r="I214" s="29">
        <f t="shared" si="22"/>
        <v>786.76823733573065</v>
      </c>
      <c r="J214" s="30">
        <f t="shared" si="19"/>
        <v>204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25">
      <c r="A215" s="3">
        <v>3.98</v>
      </c>
      <c r="B215" s="80">
        <v>556.72576662804499</v>
      </c>
      <c r="C215" s="18">
        <f t="shared" si="18"/>
        <v>3.98</v>
      </c>
      <c r="D215" s="18">
        <f t="shared" si="20"/>
        <v>139.88084588644347</v>
      </c>
      <c r="E215" s="18">
        <f t="shared" si="23"/>
        <v>1.0108765260227024</v>
      </c>
      <c r="F215" s="50">
        <f t="shared" si="21"/>
        <v>799.30825221574867</v>
      </c>
      <c r="G215" s="48"/>
      <c r="H215" s="60">
        <v>3.98</v>
      </c>
      <c r="I215" s="29">
        <f t="shared" si="22"/>
        <v>799.30825221574867</v>
      </c>
      <c r="J215" s="30">
        <f t="shared" si="19"/>
        <v>205</v>
      </c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25">
      <c r="A216" s="3">
        <v>4</v>
      </c>
      <c r="B216" s="80">
        <v>565.60905418721995</v>
      </c>
      <c r="C216" s="18">
        <f t="shared" si="18"/>
        <v>4</v>
      </c>
      <c r="D216" s="18">
        <f t="shared" si="20"/>
        <v>141.40226354680499</v>
      </c>
      <c r="E216" s="18">
        <f t="shared" si="23"/>
        <v>1.0107573233233014</v>
      </c>
      <c r="F216" s="50">
        <f t="shared" si="21"/>
        <v>812.0622605237528</v>
      </c>
      <c r="G216" s="48"/>
      <c r="H216" s="60">
        <v>4</v>
      </c>
      <c r="I216" s="29">
        <f t="shared" si="22"/>
        <v>812.0622605237528</v>
      </c>
      <c r="J216" s="30">
        <f t="shared" si="19"/>
        <v>206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25">
      <c r="A217" s="3">
        <v>4.0199999999999996</v>
      </c>
      <c r="B217" s="80">
        <v>574.55196112598696</v>
      </c>
      <c r="C217" s="18">
        <f t="shared" si="18"/>
        <v>4.0199999999999996</v>
      </c>
      <c r="D217" s="18">
        <f t="shared" si="20"/>
        <v>142.92337341442465</v>
      </c>
      <c r="E217" s="18">
        <f t="shared" si="23"/>
        <v>1.0107439663754696</v>
      </c>
      <c r="F217" s="50">
        <f t="shared" si="21"/>
        <v>824.90186620295196</v>
      </c>
      <c r="G217" s="48"/>
      <c r="H217" s="60">
        <v>4.0199999999999996</v>
      </c>
      <c r="I217" s="29">
        <f t="shared" si="22"/>
        <v>824.90186620295196</v>
      </c>
      <c r="J217" s="30">
        <f t="shared" si="19"/>
        <v>207</v>
      </c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25">
      <c r="A218" s="3">
        <v>4.04</v>
      </c>
      <c r="B218" s="80">
        <v>583.61410682393796</v>
      </c>
      <c r="C218" s="18">
        <f t="shared" si="18"/>
        <v>4.04</v>
      </c>
      <c r="D218" s="18">
        <f t="shared" si="20"/>
        <v>144.45893733265791</v>
      </c>
      <c r="E218" s="18">
        <f t="shared" si="23"/>
        <v>1.0107283383832359</v>
      </c>
      <c r="F218" s="50">
        <f t="shared" si="21"/>
        <v>837.91266662454109</v>
      </c>
      <c r="G218" s="48"/>
      <c r="H218" s="60">
        <v>4.04</v>
      </c>
      <c r="I218" s="29">
        <f t="shared" si="22"/>
        <v>837.91266662454109</v>
      </c>
      <c r="J218" s="30">
        <f t="shared" si="19"/>
        <v>208</v>
      </c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25">
      <c r="A219" s="3">
        <v>4.0599999999999996</v>
      </c>
      <c r="B219" s="80">
        <v>592.79549128107203</v>
      </c>
      <c r="C219" s="18">
        <f t="shared" si="18"/>
        <v>4.0599999999999996</v>
      </c>
      <c r="D219" s="18">
        <f t="shared" si="20"/>
        <v>146.00874169484536</v>
      </c>
      <c r="E219" s="18">
        <f t="shared" si="23"/>
        <v>1.0106605198651923</v>
      </c>
      <c r="F219" s="50">
        <f t="shared" si="21"/>
        <v>851.09466178851881</v>
      </c>
      <c r="G219" s="48"/>
      <c r="H219" s="60">
        <v>4.0599999999999996</v>
      </c>
      <c r="I219" s="29">
        <f t="shared" si="22"/>
        <v>851.09466178851881</v>
      </c>
      <c r="J219" s="30">
        <f t="shared" si="19"/>
        <v>209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25">
      <c r="A220" s="3">
        <v>4.08</v>
      </c>
      <c r="B220" s="80">
        <v>602.06630480759395</v>
      </c>
      <c r="C220" s="18">
        <f t="shared" si="18"/>
        <v>4.08</v>
      </c>
      <c r="D220" s="18">
        <f t="shared" si="20"/>
        <v>147.56527078617498</v>
      </c>
      <c r="E220" s="18">
        <f t="shared" si="23"/>
        <v>1.0105929762570385</v>
      </c>
      <c r="F220" s="50">
        <f t="shared" si="21"/>
        <v>864.40505300928874</v>
      </c>
      <c r="G220" s="48"/>
      <c r="H220" s="60">
        <v>4.08</v>
      </c>
      <c r="I220" s="29">
        <f t="shared" si="22"/>
        <v>864.40505300928874</v>
      </c>
      <c r="J220" s="30">
        <f t="shared" si="19"/>
        <v>210</v>
      </c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25">
      <c r="A221" s="3">
        <v>4.0999999999999996</v>
      </c>
      <c r="B221" s="80">
        <v>611.42654740350304</v>
      </c>
      <c r="C221" s="18">
        <f t="shared" si="18"/>
        <v>4.0999999999999996</v>
      </c>
      <c r="D221" s="18">
        <f t="shared" si="20"/>
        <v>149.12842619597637</v>
      </c>
      <c r="E221" s="18">
        <f t="shared" si="23"/>
        <v>1.010574245503123</v>
      </c>
      <c r="F221" s="50">
        <f t="shared" si="21"/>
        <v>877.84384028684997</v>
      </c>
      <c r="G221" s="48"/>
      <c r="H221" s="60">
        <v>4.0999999999999996</v>
      </c>
      <c r="I221" s="29">
        <f t="shared" si="22"/>
        <v>877.84384028684997</v>
      </c>
      <c r="J221" s="30">
        <f t="shared" si="19"/>
        <v>211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25">
      <c r="A222" s="3">
        <v>4.12</v>
      </c>
      <c r="B222" s="80">
        <v>620.90602875859599</v>
      </c>
      <c r="C222" s="18">
        <f t="shared" si="18"/>
        <v>4.12</v>
      </c>
      <c r="D222" s="18">
        <f t="shared" si="20"/>
        <v>150.705346786067</v>
      </c>
      <c r="E222" s="18">
        <f t="shared" si="23"/>
        <v>1.0105536154418677</v>
      </c>
      <c r="F222" s="50">
        <f t="shared" si="21"/>
        <v>891.45382230680093</v>
      </c>
      <c r="G222" s="48"/>
      <c r="H222" s="60">
        <v>4.12</v>
      </c>
      <c r="I222" s="29">
        <f t="shared" si="22"/>
        <v>891.45382230680093</v>
      </c>
      <c r="J222" s="30">
        <f t="shared" si="19"/>
        <v>212</v>
      </c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25">
      <c r="A223" s="3">
        <v>4.1399999999999997</v>
      </c>
      <c r="B223" s="80">
        <v>630.50474887287305</v>
      </c>
      <c r="C223" s="18">
        <f t="shared" si="18"/>
        <v>4.1399999999999997</v>
      </c>
      <c r="D223" s="18">
        <f t="shared" si="20"/>
        <v>152.29583306108046</v>
      </c>
      <c r="E223" s="18">
        <f t="shared" si="23"/>
        <v>1.0104841378658214</v>
      </c>
      <c r="F223" s="50">
        <f t="shared" si="21"/>
        <v>905.23499906914208</v>
      </c>
      <c r="G223" s="48"/>
      <c r="H223" s="60">
        <v>4.1399999999999997</v>
      </c>
      <c r="I223" s="29">
        <f t="shared" si="22"/>
        <v>905.23499906914208</v>
      </c>
      <c r="J223" s="30">
        <f t="shared" si="19"/>
        <v>213</v>
      </c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25">
      <c r="A224" s="3">
        <v>4.16</v>
      </c>
      <c r="B224" s="80">
        <v>640.19289805653705</v>
      </c>
      <c r="C224" s="18">
        <f t="shared" si="18"/>
        <v>4.16</v>
      </c>
      <c r="D224" s="18">
        <f t="shared" si="20"/>
        <v>153.89252357128294</v>
      </c>
      <c r="E224" s="18">
        <f t="shared" si="23"/>
        <v>1.0104614386505559</v>
      </c>
      <c r="F224" s="50">
        <f t="shared" si="21"/>
        <v>919.14457188827407</v>
      </c>
      <c r="G224" s="48"/>
      <c r="H224" s="60">
        <v>4.16</v>
      </c>
      <c r="I224" s="29">
        <f t="shared" si="22"/>
        <v>919.14457188827407</v>
      </c>
      <c r="J224" s="30">
        <f t="shared" si="19"/>
        <v>214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25">
      <c r="A225" s="3">
        <v>4.18</v>
      </c>
      <c r="B225" s="80">
        <v>650.00028599938503</v>
      </c>
      <c r="C225" s="18">
        <f t="shared" si="18"/>
        <v>4.18</v>
      </c>
      <c r="D225" s="18">
        <f t="shared" si="20"/>
        <v>155.50246076540313</v>
      </c>
      <c r="E225" s="18">
        <f t="shared" si="23"/>
        <v>1.0103914567432113</v>
      </c>
      <c r="F225" s="50">
        <f t="shared" si="21"/>
        <v>933.22533944979614</v>
      </c>
      <c r="G225" s="48"/>
      <c r="H225" s="60">
        <v>4.18</v>
      </c>
      <c r="I225" s="29">
        <f t="shared" si="22"/>
        <v>933.22533944979614</v>
      </c>
      <c r="J225" s="30">
        <f t="shared" si="19"/>
        <v>215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25">
      <c r="A226" s="3">
        <v>4.2</v>
      </c>
      <c r="B226" s="80">
        <v>659.89710301162097</v>
      </c>
      <c r="C226" s="18">
        <f t="shared" si="18"/>
        <v>4.2</v>
      </c>
      <c r="D226" s="18">
        <f t="shared" si="20"/>
        <v>157.11835785990974</v>
      </c>
      <c r="E226" s="18">
        <f t="shared" si="23"/>
        <v>1.0103669372993298</v>
      </c>
      <c r="F226" s="50">
        <f t="shared" si="21"/>
        <v>947.43450306811042</v>
      </c>
      <c r="G226" s="48"/>
      <c r="H226" s="60">
        <v>4.2</v>
      </c>
      <c r="I226" s="29">
        <f t="shared" si="22"/>
        <v>947.43450306811042</v>
      </c>
      <c r="J226" s="30">
        <f t="shared" si="19"/>
        <v>216</v>
      </c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25">
      <c r="A227" s="3">
        <v>4.22</v>
      </c>
      <c r="B227" s="80">
        <v>669.91315878303999</v>
      </c>
      <c r="C227" s="18">
        <f t="shared" si="18"/>
        <v>4.22</v>
      </c>
      <c r="D227" s="18">
        <f t="shared" si="20"/>
        <v>158.74719402441707</v>
      </c>
      <c r="E227" s="18">
        <f t="shared" si="23"/>
        <v>1.0103409206351595</v>
      </c>
      <c r="F227" s="50">
        <f t="shared" si="21"/>
        <v>961.81486142881351</v>
      </c>
      <c r="G227" s="48"/>
      <c r="H227" s="60">
        <v>4.22</v>
      </c>
      <c r="I227" s="29">
        <f t="shared" si="22"/>
        <v>961.81486142881351</v>
      </c>
      <c r="J227" s="30">
        <f t="shared" si="19"/>
        <v>217</v>
      </c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25">
      <c r="A228" s="3">
        <v>4.24</v>
      </c>
      <c r="B228" s="80">
        <v>680.04845331364197</v>
      </c>
      <c r="C228" s="18">
        <f t="shared" si="18"/>
        <v>4.24</v>
      </c>
      <c r="D228" s="18">
        <f t="shared" si="20"/>
        <v>160.38878615887782</v>
      </c>
      <c r="E228" s="18">
        <f t="shared" si="23"/>
        <v>1.010269863015673</v>
      </c>
      <c r="F228" s="50">
        <f t="shared" si="21"/>
        <v>976.36641453190498</v>
      </c>
      <c r="G228" s="48"/>
      <c r="H228" s="60">
        <v>4.24</v>
      </c>
      <c r="I228" s="29">
        <f t="shared" si="22"/>
        <v>976.36641453190498</v>
      </c>
      <c r="J228" s="30">
        <f t="shared" si="19"/>
        <v>218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25">
      <c r="A229" s="3">
        <v>4.26</v>
      </c>
      <c r="B229" s="80">
        <v>690.27317691363305</v>
      </c>
      <c r="C229" s="18">
        <f t="shared" si="18"/>
        <v>4.26</v>
      </c>
      <c r="D229" s="18">
        <f t="shared" si="20"/>
        <v>162.03595702197958</v>
      </c>
      <c r="E229" s="18">
        <f t="shared" si="23"/>
        <v>1.0102423949385153</v>
      </c>
      <c r="F229" s="50">
        <f t="shared" si="21"/>
        <v>991.04636369179048</v>
      </c>
      <c r="G229" s="48"/>
      <c r="H229" s="60">
        <v>4.26</v>
      </c>
      <c r="I229" s="29">
        <f t="shared" si="22"/>
        <v>991.04636369179048</v>
      </c>
      <c r="J229" s="30">
        <f t="shared" si="19"/>
        <v>219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25">
      <c r="A230" s="3">
        <v>4.28</v>
      </c>
      <c r="B230" s="80">
        <v>700.61713927280698</v>
      </c>
      <c r="C230" s="18">
        <f t="shared" si="18"/>
        <v>4.28</v>
      </c>
      <c r="D230" s="18">
        <f t="shared" si="20"/>
        <v>163.69559328803899</v>
      </c>
      <c r="E230" s="18">
        <f t="shared" si="23"/>
        <v>1.0102136392286383</v>
      </c>
      <c r="F230" s="50">
        <f t="shared" si="21"/>
        <v>1005.8975075940642</v>
      </c>
      <c r="G230" s="48"/>
      <c r="H230" s="60">
        <v>4.28</v>
      </c>
      <c r="I230" s="29">
        <f t="shared" si="22"/>
        <v>1005.8975075940642</v>
      </c>
      <c r="J230" s="30">
        <f t="shared" si="19"/>
        <v>220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25">
      <c r="A231" s="3">
        <v>4.3</v>
      </c>
      <c r="B231" s="80">
        <v>711.08034039116399</v>
      </c>
      <c r="C231" s="18">
        <f t="shared" si="18"/>
        <v>4.3</v>
      </c>
      <c r="D231" s="18">
        <f t="shared" si="20"/>
        <v>165.36752102120093</v>
      </c>
      <c r="E231" s="18">
        <f t="shared" si="23"/>
        <v>1.0101836713463692</v>
      </c>
      <c r="F231" s="50">
        <f t="shared" si="21"/>
        <v>1020.9198462387267</v>
      </c>
      <c r="G231" s="48"/>
      <c r="H231" s="60">
        <v>4.3</v>
      </c>
      <c r="I231" s="29">
        <f t="shared" si="22"/>
        <v>1020.9198462387267</v>
      </c>
      <c r="J231" s="30">
        <f t="shared" si="19"/>
        <v>221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25">
      <c r="A232" s="3">
        <v>4.32</v>
      </c>
      <c r="B232" s="80">
        <v>721.66278026870498</v>
      </c>
      <c r="C232" s="18">
        <f t="shared" si="18"/>
        <v>4.32</v>
      </c>
      <c r="D232" s="18">
        <f t="shared" si="20"/>
        <v>167.05156950664465</v>
      </c>
      <c r="E232" s="18">
        <f t="shared" si="23"/>
        <v>1.0101114469178072</v>
      </c>
      <c r="F232" s="50">
        <f t="shared" si="21"/>
        <v>1036.1133796257791</v>
      </c>
      <c r="G232" s="48"/>
      <c r="H232" s="60">
        <v>4.32</v>
      </c>
      <c r="I232" s="29">
        <f t="shared" si="22"/>
        <v>1036.1133796257791</v>
      </c>
      <c r="J232" s="30">
        <f t="shared" si="19"/>
        <v>222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25">
      <c r="A233" s="3">
        <v>4.34</v>
      </c>
      <c r="B233" s="80">
        <v>732.33464921563404</v>
      </c>
      <c r="C233" s="18">
        <f t="shared" si="18"/>
        <v>4.34</v>
      </c>
      <c r="D233" s="18">
        <f t="shared" si="20"/>
        <v>168.74070258424749</v>
      </c>
      <c r="E233" s="18">
        <f t="shared" si="23"/>
        <v>1.0100804652171942</v>
      </c>
      <c r="F233" s="50">
        <f t="shared" si="21"/>
        <v>1051.4353090696241</v>
      </c>
      <c r="G233" s="48"/>
      <c r="H233" s="60">
        <v>4.34</v>
      </c>
      <c r="I233" s="29">
        <f t="shared" si="22"/>
        <v>1051.4353090696241</v>
      </c>
      <c r="J233" s="30">
        <f t="shared" si="19"/>
        <v>223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25">
      <c r="A234" s="3">
        <v>4.3600000000000003</v>
      </c>
      <c r="B234" s="80">
        <v>743.12575692174596</v>
      </c>
      <c r="C234" s="18">
        <f t="shared" si="18"/>
        <v>4.3600000000000003</v>
      </c>
      <c r="D234" s="18">
        <f t="shared" si="20"/>
        <v>170.44168736737291</v>
      </c>
      <c r="E234" s="18">
        <f t="shared" si="23"/>
        <v>1.0100484462631869</v>
      </c>
      <c r="F234" s="50">
        <f t="shared" si="21"/>
        <v>1066.9284332558573</v>
      </c>
      <c r="G234" s="48"/>
      <c r="H234" s="60">
        <v>4.3600000000000003</v>
      </c>
      <c r="I234" s="29">
        <f t="shared" si="22"/>
        <v>1066.9284332558573</v>
      </c>
      <c r="J234" s="30">
        <f t="shared" si="19"/>
        <v>224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25">
      <c r="A235" s="3">
        <v>4.38</v>
      </c>
      <c r="B235" s="80">
        <v>754.03610338704198</v>
      </c>
      <c r="C235" s="18">
        <f t="shared" si="18"/>
        <v>4.38</v>
      </c>
      <c r="D235" s="18">
        <f t="shared" si="20"/>
        <v>172.15436150389087</v>
      </c>
      <c r="E235" s="18">
        <f t="shared" si="23"/>
        <v>1.0050191341261951</v>
      </c>
      <c r="F235" s="50">
        <f t="shared" si="21"/>
        <v>1082.5927521844806</v>
      </c>
      <c r="G235" s="48"/>
      <c r="H235" s="60">
        <v>4.38</v>
      </c>
      <c r="I235" s="29">
        <f t="shared" si="22"/>
        <v>1082.5927521844806</v>
      </c>
      <c r="J235" s="30">
        <f t="shared" si="19"/>
        <v>225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25">
      <c r="A236" s="3">
        <v>4.3899999999999997</v>
      </c>
      <c r="B236" s="80">
        <v>759.55089599928203</v>
      </c>
      <c r="C236" s="18">
        <f t="shared" si="18"/>
        <v>4.3899999999999997</v>
      </c>
      <c r="D236" s="18">
        <f t="shared" si="20"/>
        <v>173.0184273346884</v>
      </c>
      <c r="E236" s="18">
        <f t="shared" si="23"/>
        <v>1.0099983269079476</v>
      </c>
      <c r="F236" s="50">
        <f t="shared" si="21"/>
        <v>1090.5105090199875</v>
      </c>
      <c r="G236" s="48"/>
      <c r="H236" s="60">
        <v>4.3899999999999997</v>
      </c>
      <c r="I236" s="29">
        <f t="shared" si="22"/>
        <v>1090.5105090199875</v>
      </c>
      <c r="J236" s="30">
        <f t="shared" si="19"/>
        <v>226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25">
      <c r="A237" s="3">
        <v>4.41</v>
      </c>
      <c r="B237" s="80">
        <v>770.64010060335295</v>
      </c>
      <c r="C237" s="18">
        <f t="shared" si="18"/>
        <v>4.41</v>
      </c>
      <c r="D237" s="18">
        <f t="shared" si="20"/>
        <v>174.74832213227958</v>
      </c>
      <c r="E237" s="18">
        <f t="shared" si="23"/>
        <v>1.0099254865951655</v>
      </c>
      <c r="F237" s="50">
        <f t="shared" si="21"/>
        <v>1106.431620062194</v>
      </c>
      <c r="G237" s="48"/>
      <c r="H237" s="60">
        <v>4.41</v>
      </c>
      <c r="I237" s="29">
        <f t="shared" si="22"/>
        <v>1106.431620062194</v>
      </c>
      <c r="J237" s="30">
        <f t="shared" si="19"/>
        <v>227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25">
      <c r="A238" s="3">
        <v>4.43</v>
      </c>
      <c r="B238" s="80">
        <v>781.81873427681103</v>
      </c>
      <c r="C238" s="18">
        <f t="shared" si="18"/>
        <v>4.43</v>
      </c>
      <c r="D238" s="18">
        <f t="shared" si="20"/>
        <v>176.48278426113117</v>
      </c>
      <c r="E238" s="18">
        <f t="shared" si="23"/>
        <v>1.0099293848906894</v>
      </c>
      <c r="F238" s="50">
        <f t="shared" si="21"/>
        <v>1122.481127161192</v>
      </c>
      <c r="G238" s="48"/>
      <c r="H238" s="60">
        <v>4.43</v>
      </c>
      <c r="I238" s="29">
        <f t="shared" si="22"/>
        <v>1122.481127161192</v>
      </c>
      <c r="J238" s="30">
        <f t="shared" si="19"/>
        <v>228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25">
      <c r="A239" s="3">
        <v>4.45</v>
      </c>
      <c r="B239" s="80">
        <v>793.14641639925003</v>
      </c>
      <c r="C239" s="18">
        <f t="shared" si="18"/>
        <v>4.45</v>
      </c>
      <c r="D239" s="18">
        <f t="shared" si="20"/>
        <v>178.23514975264044</v>
      </c>
      <c r="E239" s="18">
        <f t="shared" si="23"/>
        <v>1.0098934453087107</v>
      </c>
      <c r="F239" s="50">
        <f t="shared" si="21"/>
        <v>1138.7446276881788</v>
      </c>
      <c r="G239" s="48"/>
      <c r="H239" s="60">
        <v>4.45</v>
      </c>
      <c r="I239" s="29">
        <f t="shared" si="22"/>
        <v>1138.7446276881788</v>
      </c>
      <c r="J239" s="30">
        <f t="shared" si="19"/>
        <v>229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25">
      <c r="A240" s="3">
        <v>4.47</v>
      </c>
      <c r="B240" s="80">
        <v>804.59333728087199</v>
      </c>
      <c r="C240" s="18">
        <f t="shared" si="18"/>
        <v>4.47</v>
      </c>
      <c r="D240" s="18">
        <f t="shared" si="20"/>
        <v>179.99850945880806</v>
      </c>
      <c r="E240" s="18">
        <f t="shared" si="23"/>
        <v>1.009856787204247</v>
      </c>
      <c r="F240" s="50">
        <f t="shared" si="21"/>
        <v>1155.1793229575539</v>
      </c>
      <c r="G240" s="48"/>
      <c r="H240" s="60">
        <v>4.47</v>
      </c>
      <c r="I240" s="29">
        <f t="shared" si="22"/>
        <v>1155.1793229575539</v>
      </c>
      <c r="J240" s="30">
        <f t="shared" si="19"/>
        <v>230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25">
      <c r="A241" s="3">
        <v>4.49</v>
      </c>
      <c r="B241" s="80">
        <v>816.15949692167703</v>
      </c>
      <c r="C241" s="18">
        <f t="shared" si="18"/>
        <v>4.49</v>
      </c>
      <c r="D241" s="18">
        <f t="shared" si="20"/>
        <v>181.77271646362516</v>
      </c>
      <c r="E241" s="18">
        <f t="shared" si="23"/>
        <v>1.0097830980401654</v>
      </c>
      <c r="F241" s="50">
        <f t="shared" si="21"/>
        <v>1171.7852129693179</v>
      </c>
      <c r="G241" s="48"/>
      <c r="H241" s="60">
        <v>4.49</v>
      </c>
      <c r="I241" s="29">
        <f t="shared" si="22"/>
        <v>1171.7852129693179</v>
      </c>
      <c r="J241" s="30">
        <f t="shared" si="19"/>
        <v>231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25">
      <c r="A242" s="3">
        <v>4.51</v>
      </c>
      <c r="B242" s="80">
        <v>827.81508563187003</v>
      </c>
      <c r="C242" s="18">
        <f t="shared" si="18"/>
        <v>4.51</v>
      </c>
      <c r="D242" s="18">
        <f t="shared" si="20"/>
        <v>183.55101676981599</v>
      </c>
      <c r="E242" s="18">
        <f t="shared" si="23"/>
        <v>1.009782023734858</v>
      </c>
      <c r="F242" s="50">
        <f t="shared" si="21"/>
        <v>1188.5194990378741</v>
      </c>
      <c r="G242" s="48"/>
      <c r="H242" s="60">
        <v>4.51</v>
      </c>
      <c r="I242" s="29">
        <f t="shared" si="22"/>
        <v>1188.5194990378741</v>
      </c>
      <c r="J242" s="30">
        <f t="shared" si="19"/>
        <v>232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25">
      <c r="A243" s="3">
        <v>4.53</v>
      </c>
      <c r="B243" s="80">
        <v>839.61972279104305</v>
      </c>
      <c r="C243" s="18">
        <f t="shared" si="18"/>
        <v>4.53</v>
      </c>
      <c r="D243" s="18">
        <f t="shared" si="20"/>
        <v>185.34651717241567</v>
      </c>
      <c r="E243" s="18">
        <f t="shared" si="23"/>
        <v>1.0097434909051752</v>
      </c>
      <c r="F243" s="50">
        <f t="shared" si="21"/>
        <v>1205.4677785344177</v>
      </c>
      <c r="G243" s="48"/>
      <c r="H243" s="60">
        <v>4.53</v>
      </c>
      <c r="I243" s="29">
        <f t="shared" si="22"/>
        <v>1205.4677785344177</v>
      </c>
      <c r="J243" s="30">
        <f t="shared" si="19"/>
        <v>233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25">
      <c r="A244" s="3">
        <v>4.55</v>
      </c>
      <c r="B244" s="80">
        <v>851.54359870939902</v>
      </c>
      <c r="C244" s="18">
        <f t="shared" si="18"/>
        <v>4.55</v>
      </c>
      <c r="D244" s="18">
        <f t="shared" si="20"/>
        <v>187.152439276791</v>
      </c>
      <c r="E244" s="18">
        <f t="shared" si="23"/>
        <v>1.0097044258978125</v>
      </c>
      <c r="F244" s="50">
        <f t="shared" si="21"/>
        <v>1222.5872527733497</v>
      </c>
      <c r="G244" s="48"/>
      <c r="H244" s="60">
        <v>4.55</v>
      </c>
      <c r="I244" s="29">
        <f t="shared" si="22"/>
        <v>1222.5872527733497</v>
      </c>
      <c r="J244" s="30">
        <f t="shared" si="19"/>
        <v>234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25">
      <c r="A245" s="3">
        <v>4.57</v>
      </c>
      <c r="B245" s="80">
        <v>863.58671338693796</v>
      </c>
      <c r="C245" s="18">
        <f t="shared" si="18"/>
        <v>4.57</v>
      </c>
      <c r="D245" s="18">
        <f t="shared" si="20"/>
        <v>188.96864625534747</v>
      </c>
      <c r="E245" s="18">
        <f t="shared" si="23"/>
        <v>1.0096648700518842</v>
      </c>
      <c r="F245" s="50">
        <f t="shared" si="21"/>
        <v>1239.8779217546705</v>
      </c>
      <c r="G245" s="48"/>
      <c r="H245" s="60">
        <v>4.57</v>
      </c>
      <c r="I245" s="29">
        <f t="shared" si="22"/>
        <v>1239.8779217546705</v>
      </c>
      <c r="J245" s="30">
        <f t="shared" si="19"/>
        <v>235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25">
      <c r="A246" s="3">
        <v>4.59</v>
      </c>
      <c r="B246" s="80">
        <v>875.74906682366202</v>
      </c>
      <c r="C246" s="18">
        <f t="shared" si="18"/>
        <v>4.59</v>
      </c>
      <c r="D246" s="18">
        <f t="shared" si="20"/>
        <v>190.79500366528586</v>
      </c>
      <c r="E246" s="18">
        <f t="shared" si="23"/>
        <v>1.0096248627915074</v>
      </c>
      <c r="F246" s="50">
        <f t="shared" si="21"/>
        <v>1257.3397854783827</v>
      </c>
      <c r="G246" s="48"/>
      <c r="H246" s="60">
        <v>4.59</v>
      </c>
      <c r="I246" s="29">
        <f t="shared" si="22"/>
        <v>1257.3397854783827</v>
      </c>
      <c r="J246" s="30">
        <f t="shared" si="19"/>
        <v>236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25">
      <c r="A247" s="3">
        <v>4.6100000000000003</v>
      </c>
      <c r="B247" s="80">
        <v>888.03065901956802</v>
      </c>
      <c r="C247" s="18">
        <f t="shared" si="18"/>
        <v>4.6100000000000003</v>
      </c>
      <c r="D247" s="18">
        <f t="shared" si="20"/>
        <v>192.63137939686939</v>
      </c>
      <c r="E247" s="18">
        <f t="shared" si="23"/>
        <v>1.0096178650118866</v>
      </c>
      <c r="F247" s="50">
        <f t="shared" si="21"/>
        <v>1274.9728439444818</v>
      </c>
      <c r="G247" s="48"/>
      <c r="H247" s="60">
        <v>4.6100000000000003</v>
      </c>
      <c r="I247" s="29">
        <f t="shared" si="22"/>
        <v>1274.9728439444818</v>
      </c>
      <c r="J247" s="30">
        <f t="shared" si="19"/>
        <v>237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25">
      <c r="A248" s="3">
        <v>4.63</v>
      </c>
      <c r="B248" s="80">
        <v>900.46129966445403</v>
      </c>
      <c r="C248" s="18">
        <f t="shared" si="18"/>
        <v>4.63</v>
      </c>
      <c r="D248" s="18">
        <f t="shared" si="20"/>
        <v>194.48408200096199</v>
      </c>
      <c r="E248" s="18">
        <f t="shared" si="23"/>
        <v>1.0095761468092388</v>
      </c>
      <c r="F248" s="50">
        <f t="shared" si="21"/>
        <v>1292.8198958385685</v>
      </c>
      <c r="G248" s="48"/>
      <c r="H248" s="60">
        <v>4.63</v>
      </c>
      <c r="I248" s="29">
        <f t="shared" si="22"/>
        <v>1292.8198958385685</v>
      </c>
      <c r="J248" s="30">
        <f t="shared" si="19"/>
        <v>238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25">
      <c r="A249" s="3">
        <v>4.6500000000000004</v>
      </c>
      <c r="B249" s="80">
        <v>913.01117906852403</v>
      </c>
      <c r="C249" s="18">
        <f t="shared" si="18"/>
        <v>4.6500000000000004</v>
      </c>
      <c r="D249" s="18">
        <f t="shared" si="20"/>
        <v>196.34649012226322</v>
      </c>
      <c r="E249" s="18">
        <f t="shared" si="23"/>
        <v>1.0095015994937111</v>
      </c>
      <c r="F249" s="50">
        <f t="shared" si="21"/>
        <v>1310.8381424750451</v>
      </c>
      <c r="G249" s="48"/>
      <c r="H249" s="60">
        <v>4.6500000000000004</v>
      </c>
      <c r="I249" s="29">
        <f t="shared" si="22"/>
        <v>1310.8381424750451</v>
      </c>
      <c r="J249" s="30">
        <f t="shared" si="19"/>
        <v>239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25">
      <c r="A250" s="3">
        <v>4.67</v>
      </c>
      <c r="B250" s="80">
        <v>925.65048754198199</v>
      </c>
      <c r="C250" s="18">
        <f t="shared" si="18"/>
        <v>4.67</v>
      </c>
      <c r="D250" s="18">
        <f t="shared" si="20"/>
        <v>198.21209583340087</v>
      </c>
      <c r="E250" s="18">
        <f t="shared" si="23"/>
        <v>1.0095242947588845</v>
      </c>
      <c r="F250" s="50">
        <f t="shared" si="21"/>
        <v>1328.9847851683139</v>
      </c>
      <c r="G250" s="48"/>
      <c r="H250" s="60">
        <v>4.67</v>
      </c>
      <c r="I250" s="29">
        <f t="shared" si="22"/>
        <v>1328.9847851683139</v>
      </c>
      <c r="J250" s="30">
        <f t="shared" si="19"/>
        <v>240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25">
      <c r="A251" s="3">
        <v>4.6900000000000004</v>
      </c>
      <c r="B251" s="80">
        <v>938.46865415421496</v>
      </c>
      <c r="C251" s="18">
        <f t="shared" si="18"/>
        <v>4.6900000000000004</v>
      </c>
      <c r="D251" s="18">
        <f t="shared" si="20"/>
        <v>200.09992625889444</v>
      </c>
      <c r="E251" s="18">
        <f t="shared" si="23"/>
        <v>1.00944920367666</v>
      </c>
      <c r="F251" s="50">
        <f t="shared" si="21"/>
        <v>1347.3882199751665</v>
      </c>
      <c r="G251" s="48"/>
      <c r="H251" s="60">
        <v>4.6900000000000004</v>
      </c>
      <c r="I251" s="29">
        <f t="shared" si="22"/>
        <v>1347.3882199751665</v>
      </c>
      <c r="J251" s="30">
        <f t="shared" si="19"/>
        <v>241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25">
      <c r="A252" s="3">
        <v>4.71</v>
      </c>
      <c r="B252" s="80">
        <v>951.37624983583498</v>
      </c>
      <c r="C252" s="18">
        <f t="shared" si="18"/>
        <v>4.71</v>
      </c>
      <c r="D252" s="18">
        <f t="shared" si="20"/>
        <v>201.99071121779937</v>
      </c>
      <c r="E252" s="18">
        <f t="shared" si="23"/>
        <v>1.0094375950388834</v>
      </c>
      <c r="F252" s="50">
        <f t="shared" si="21"/>
        <v>1365.9200508388101</v>
      </c>
      <c r="G252" s="48"/>
      <c r="H252" s="60">
        <v>4.71</v>
      </c>
      <c r="I252" s="29">
        <f t="shared" si="22"/>
        <v>1365.9200508388101</v>
      </c>
      <c r="J252" s="30">
        <f t="shared" si="19"/>
        <v>242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25">
      <c r="A253" s="3">
        <v>4.7300000000000004</v>
      </c>
      <c r="B253" s="80">
        <v>964.43289396643502</v>
      </c>
      <c r="C253" s="18">
        <f t="shared" si="18"/>
        <v>4.7300000000000004</v>
      </c>
      <c r="D253" s="18">
        <f t="shared" si="20"/>
        <v>203.897017751889</v>
      </c>
      <c r="E253" s="18">
        <f t="shared" si="23"/>
        <v>1.0093937436860159</v>
      </c>
      <c r="F253" s="50">
        <f t="shared" si="21"/>
        <v>1384.6658751304412</v>
      </c>
      <c r="G253" s="48"/>
      <c r="H253" s="60">
        <v>4.7300000000000004</v>
      </c>
      <c r="I253" s="29">
        <f t="shared" si="22"/>
        <v>1384.6658751304412</v>
      </c>
      <c r="J253" s="30">
        <f t="shared" si="19"/>
        <v>243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25">
      <c r="A254" s="3">
        <v>4.75</v>
      </c>
      <c r="B254" s="80">
        <v>977.60877685621801</v>
      </c>
      <c r="C254" s="18">
        <f t="shared" si="18"/>
        <v>4.75</v>
      </c>
      <c r="D254" s="18">
        <f t="shared" si="20"/>
        <v>205.81237407499327</v>
      </c>
      <c r="E254" s="18">
        <f t="shared" si="23"/>
        <v>1.009349740446577</v>
      </c>
      <c r="F254" s="50">
        <f t="shared" si="21"/>
        <v>1403.5828941644606</v>
      </c>
      <c r="G254" s="48"/>
      <c r="H254" s="60">
        <v>4.75</v>
      </c>
      <c r="I254" s="29">
        <f t="shared" si="22"/>
        <v>1403.5828941644606</v>
      </c>
      <c r="J254" s="30">
        <f t="shared" si="19"/>
        <v>244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25">
      <c r="A255" s="3">
        <v>4.7699999999999996</v>
      </c>
      <c r="B255" s="80">
        <v>990.903898505185</v>
      </c>
      <c r="C255" s="18">
        <f t="shared" si="18"/>
        <v>4.7699999999999996</v>
      </c>
      <c r="D255" s="18">
        <f t="shared" si="20"/>
        <v>207.73666635328829</v>
      </c>
      <c r="E255" s="18">
        <f t="shared" si="23"/>
        <v>1.0093355672456947</v>
      </c>
      <c r="F255" s="50">
        <f t="shared" si="21"/>
        <v>1422.6711079408701</v>
      </c>
      <c r="G255" s="48"/>
      <c r="H255" s="60">
        <v>4.7699999999999996</v>
      </c>
      <c r="I255" s="29">
        <f t="shared" si="22"/>
        <v>1422.6711079408701</v>
      </c>
      <c r="J255" s="30">
        <f t="shared" si="19"/>
        <v>245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25">
      <c r="A256" s="3">
        <v>4.79</v>
      </c>
      <c r="B256" s="80">
        <v>1004.3480686031299</v>
      </c>
      <c r="C256" s="18">
        <f t="shared" si="18"/>
        <v>4.79</v>
      </c>
      <c r="D256" s="18">
        <f t="shared" si="20"/>
        <v>209.67600597142587</v>
      </c>
      <c r="E256" s="18">
        <f t="shared" si="23"/>
        <v>1.0046401346511467</v>
      </c>
      <c r="F256" s="50">
        <f t="shared" si="21"/>
        <v>1441.973315145264</v>
      </c>
      <c r="G256" s="48"/>
      <c r="H256" s="60">
        <v>4.79</v>
      </c>
      <c r="I256" s="29">
        <f t="shared" si="22"/>
        <v>1441.973315145264</v>
      </c>
      <c r="J256" s="30">
        <f t="shared" si="19"/>
        <v>246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25">
      <c r="A257" s="3">
        <v>4.8</v>
      </c>
      <c r="B257" s="80">
        <v>1011.11486818679</v>
      </c>
      <c r="C257" s="18">
        <f t="shared" si="18"/>
        <v>4.8</v>
      </c>
      <c r="D257" s="18">
        <f t="shared" si="20"/>
        <v>210.64893087224792</v>
      </c>
      <c r="E257" s="18">
        <f t="shared" si="23"/>
        <v>1.0092973509382088</v>
      </c>
      <c r="F257" s="50">
        <f t="shared" si="21"/>
        <v>1451.688616775848</v>
      </c>
      <c r="G257" s="48"/>
      <c r="H257" s="60">
        <v>4.8</v>
      </c>
      <c r="I257" s="29">
        <f t="shared" si="22"/>
        <v>1451.688616775848</v>
      </c>
      <c r="J257" s="30">
        <f t="shared" si="19"/>
        <v>247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25">
      <c r="A258" s="3">
        <v>4.82</v>
      </c>
      <c r="B258" s="80">
        <v>1024.7677061133099</v>
      </c>
      <c r="C258" s="18">
        <f t="shared" si="18"/>
        <v>4.82</v>
      </c>
      <c r="D258" s="18">
        <f t="shared" si="20"/>
        <v>212.60740790732569</v>
      </c>
      <c r="E258" s="18">
        <f t="shared" si="23"/>
        <v>1.0092514527178815</v>
      </c>
      <c r="F258" s="50">
        <f t="shared" si="21"/>
        <v>1471.2904147794288</v>
      </c>
      <c r="G258" s="48"/>
      <c r="H258" s="60">
        <v>4.82</v>
      </c>
      <c r="I258" s="29">
        <f t="shared" si="22"/>
        <v>1471.2904147794288</v>
      </c>
      <c r="J258" s="30">
        <f t="shared" si="19"/>
        <v>248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25">
      <c r="A259" s="3">
        <v>4.84</v>
      </c>
      <c r="B259" s="80">
        <v>1038.53978279901</v>
      </c>
      <c r="C259" s="18">
        <f t="shared" si="18"/>
        <v>4.84</v>
      </c>
      <c r="D259" s="18">
        <f t="shared" si="20"/>
        <v>214.57433528905167</v>
      </c>
      <c r="E259" s="18">
        <f t="shared" si="23"/>
        <v>1.0092055436194078</v>
      </c>
      <c r="F259" s="50">
        <f t="shared" si="21"/>
        <v>1491.0634075253938</v>
      </c>
      <c r="G259" s="48"/>
      <c r="H259" s="60">
        <v>4.84</v>
      </c>
      <c r="I259" s="29">
        <f t="shared" si="22"/>
        <v>1491.0634075253938</v>
      </c>
      <c r="J259" s="30">
        <f t="shared" si="19"/>
        <v>249</v>
      </c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25">
      <c r="A260" s="3">
        <v>4.8600000000000003</v>
      </c>
      <c r="B260" s="80">
        <v>1052.4310982438999</v>
      </c>
      <c r="C260" s="18">
        <f t="shared" si="18"/>
        <v>4.8600000000000003</v>
      </c>
      <c r="D260" s="18">
        <f t="shared" si="20"/>
        <v>216.54960869216046</v>
      </c>
      <c r="E260" s="18">
        <f t="shared" si="23"/>
        <v>1.0091878501396458</v>
      </c>
      <c r="F260" s="50">
        <f t="shared" si="21"/>
        <v>1511.0075950137573</v>
      </c>
      <c r="G260" s="48"/>
      <c r="H260" s="60">
        <v>4.8600000000000003</v>
      </c>
      <c r="I260" s="29">
        <f t="shared" si="22"/>
        <v>1511.0075950137573</v>
      </c>
      <c r="J260" s="30">
        <f t="shared" si="19"/>
        <v>250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25">
      <c r="A261" s="3">
        <v>4.88</v>
      </c>
      <c r="B261" s="80">
        <v>1066.47146213776</v>
      </c>
      <c r="C261" s="18">
        <f t="shared" si="18"/>
        <v>4.88</v>
      </c>
      <c r="D261" s="18">
        <f t="shared" si="20"/>
        <v>218.53923404462296</v>
      </c>
      <c r="E261" s="18">
        <f t="shared" si="23"/>
        <v>1.0091690701325309</v>
      </c>
      <c r="F261" s="50">
        <f t="shared" si="21"/>
        <v>1531.165775930094</v>
      </c>
      <c r="G261" s="48"/>
      <c r="H261" s="60">
        <v>4.88</v>
      </c>
      <c r="I261" s="29">
        <f t="shared" si="22"/>
        <v>1531.165775930094</v>
      </c>
      <c r="J261" s="30">
        <f t="shared" si="19"/>
        <v>251</v>
      </c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25">
      <c r="A262" s="3">
        <v>4.9000000000000004</v>
      </c>
      <c r="B262" s="80">
        <v>1080.6608744806099</v>
      </c>
      <c r="C262" s="18">
        <f t="shared" si="18"/>
        <v>4.9000000000000004</v>
      </c>
      <c r="D262" s="18">
        <f t="shared" si="20"/>
        <v>220.54303560828771</v>
      </c>
      <c r="E262" s="18">
        <f t="shared" si="23"/>
        <v>1.0091217843658016</v>
      </c>
      <c r="F262" s="50">
        <f t="shared" si="21"/>
        <v>1551.5379502744324</v>
      </c>
      <c r="G262" s="48"/>
      <c r="H262" s="60">
        <v>4.9000000000000004</v>
      </c>
      <c r="I262" s="29">
        <f t="shared" si="22"/>
        <v>1551.5379502744324</v>
      </c>
      <c r="J262" s="30">
        <f t="shared" si="19"/>
        <v>252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25">
      <c r="A263" s="3">
        <v>4.92</v>
      </c>
      <c r="B263" s="80">
        <v>1094.96952558263</v>
      </c>
      <c r="C263" s="18">
        <f t="shared" si="18"/>
        <v>4.92</v>
      </c>
      <c r="D263" s="18">
        <f t="shared" si="20"/>
        <v>222.55478162248579</v>
      </c>
      <c r="E263" s="18">
        <f t="shared" si="23"/>
        <v>1.0091017065947887</v>
      </c>
      <c r="F263" s="50">
        <f t="shared" si="21"/>
        <v>1572.0813193611407</v>
      </c>
      <c r="G263" s="48"/>
      <c r="H263" s="60">
        <v>4.92</v>
      </c>
      <c r="I263" s="29">
        <f t="shared" si="22"/>
        <v>1572.0813193611407</v>
      </c>
      <c r="J263" s="30">
        <f t="shared" si="19"/>
        <v>253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25">
      <c r="A264" s="3">
        <v>4.9400000000000004</v>
      </c>
      <c r="B264" s="80">
        <v>1109.4272251336399</v>
      </c>
      <c r="C264" s="18">
        <f t="shared" si="18"/>
        <v>4.9400000000000004</v>
      </c>
      <c r="D264" s="18">
        <f t="shared" si="20"/>
        <v>224.58040994608095</v>
      </c>
      <c r="E264" s="18">
        <f t="shared" si="23"/>
        <v>1.0090539183012965</v>
      </c>
      <c r="F264" s="50">
        <f t="shared" si="21"/>
        <v>1592.8386818758509</v>
      </c>
      <c r="G264" s="48"/>
      <c r="H264" s="60">
        <v>4.9400000000000004</v>
      </c>
      <c r="I264" s="29">
        <f t="shared" si="22"/>
        <v>1592.8386818758509</v>
      </c>
      <c r="J264" s="30">
        <f t="shared" si="19"/>
        <v>254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25">
      <c r="A265" s="3">
        <v>4.96</v>
      </c>
      <c r="B265" s="80">
        <v>1124.0041634438301</v>
      </c>
      <c r="C265" s="18">
        <f t="shared" si="18"/>
        <v>4.96</v>
      </c>
      <c r="D265" s="18">
        <f t="shared" si="20"/>
        <v>226.61374262980445</v>
      </c>
      <c r="E265" s="18">
        <f t="shared" si="23"/>
        <v>1.0090326830048675</v>
      </c>
      <c r="F265" s="50">
        <f t="shared" si="21"/>
        <v>1613.7672391329452</v>
      </c>
      <c r="G265" s="48"/>
      <c r="H265" s="60">
        <v>4.96</v>
      </c>
      <c r="I265" s="29">
        <f t="shared" si="22"/>
        <v>1613.7672391329452</v>
      </c>
      <c r="J265" s="30">
        <f t="shared" si="19"/>
        <v>255</v>
      </c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5.75" thickBot="1" x14ac:dyDescent="0.3">
      <c r="A266" s="3">
        <v>4.9800000000000004</v>
      </c>
      <c r="B266" s="81">
        <v>1138.730150203</v>
      </c>
      <c r="C266" s="18">
        <f t="shared" si="18"/>
        <v>4.9800000000000004</v>
      </c>
      <c r="D266" s="47">
        <f t="shared" si="20"/>
        <v>228.66067273152609</v>
      </c>
      <c r="E266" s="18"/>
      <c r="F266" s="50">
        <f t="shared" si="21"/>
        <v>1634.9097898180269</v>
      </c>
      <c r="G266" s="48"/>
      <c r="H266" s="60">
        <v>4.9800000000000004</v>
      </c>
      <c r="I266" s="29">
        <f t="shared" si="22"/>
        <v>1634.9097898180269</v>
      </c>
      <c r="J266" s="30">
        <f t="shared" si="19"/>
        <v>256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25">
      <c r="A267" s="45">
        <v>5</v>
      </c>
      <c r="B267" s="23">
        <f t="shared" ref="B267:B330" si="24">C267*D267</f>
        <v>1148.4459098234274</v>
      </c>
      <c r="C267" s="46">
        <f t="shared" ref="C267:C330" si="25">A267*((100-(B$7*9.090909091))/100)</f>
        <v>5</v>
      </c>
      <c r="D267" s="46">
        <f>D266*B$8</f>
        <v>229.68918196468547</v>
      </c>
      <c r="E267" s="18">
        <f t="shared" si="23"/>
        <v>1.0044979716926092</v>
      </c>
      <c r="F267" s="50">
        <f t="shared" si="21"/>
        <v>1648.8590037877491</v>
      </c>
      <c r="G267" s="48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25">
      <c r="A268" s="45">
        <f>A267+A267-A266</f>
        <v>5.0199999999999996</v>
      </c>
      <c r="B268" s="23">
        <f t="shared" si="24"/>
        <v>1158.2260333643712</v>
      </c>
      <c r="C268" s="46">
        <f t="shared" si="25"/>
        <v>5.0199999999999996</v>
      </c>
      <c r="D268" s="46">
        <f t="shared" ref="D268:D331" si="26">D267*B$8</f>
        <v>230.7223174032612</v>
      </c>
      <c r="E268" s="18">
        <f t="shared" si="23"/>
        <v>1.0044979716926092</v>
      </c>
      <c r="F268" s="50">
        <f t="shared" ref="F268:F331" si="27">($B$5/$F$5)^2*B268</f>
        <v>1662.9006270115376</v>
      </c>
      <c r="G268" s="48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25">
      <c r="A269" s="24">
        <f t="shared" ref="A269:A332" si="28">A268+A268-A267</f>
        <v>5.0399999999999991</v>
      </c>
      <c r="B269" s="23">
        <f t="shared" si="24"/>
        <v>1168.0709032732029</v>
      </c>
      <c r="C269" s="46">
        <f t="shared" si="25"/>
        <v>5.0399999999999991</v>
      </c>
      <c r="D269" s="46">
        <f t="shared" si="26"/>
        <v>231.76009985579427</v>
      </c>
      <c r="E269" s="18">
        <f t="shared" ref="E269:E332" si="29">D270/D269</f>
        <v>1.0044979716926092</v>
      </c>
      <c r="F269" s="50">
        <f t="shared" si="27"/>
        <v>1677.0352085808099</v>
      </c>
      <c r="G269" s="48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25">
      <c r="A270" s="24">
        <f t="shared" si="28"/>
        <v>5.0599999999999987</v>
      </c>
      <c r="B270" s="23">
        <f t="shared" si="24"/>
        <v>1177.9809041355745</v>
      </c>
      <c r="C270" s="46">
        <f t="shared" si="25"/>
        <v>5.0599999999999987</v>
      </c>
      <c r="D270" s="46">
        <f t="shared" si="26"/>
        <v>232.80255022442191</v>
      </c>
      <c r="E270" s="18">
        <f t="shared" si="29"/>
        <v>1.0044979716926092</v>
      </c>
      <c r="F270" s="50">
        <f t="shared" si="27"/>
        <v>1691.2633006569774</v>
      </c>
      <c r="G270" s="48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25">
      <c r="A271" s="24">
        <f t="shared" si="28"/>
        <v>5.0799999999999983</v>
      </c>
      <c r="B271" s="23">
        <f t="shared" si="24"/>
        <v>1187.9564226869163</v>
      </c>
      <c r="C271" s="46">
        <f t="shared" si="25"/>
        <v>5.0799999999999983</v>
      </c>
      <c r="D271" s="46">
        <f t="shared" si="26"/>
        <v>233.84968950529858</v>
      </c>
      <c r="E271" s="18">
        <f t="shared" si="29"/>
        <v>1.0044979716926092</v>
      </c>
      <c r="F271" s="50">
        <f t="shared" si="27"/>
        <v>1705.5854584879548</v>
      </c>
      <c r="G271" s="48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25">
      <c r="A272" s="24">
        <f t="shared" si="28"/>
        <v>5.0999999999999979</v>
      </c>
      <c r="B272" s="23">
        <f t="shared" si="24"/>
        <v>1197.9978478239957</v>
      </c>
      <c r="C272" s="46">
        <f t="shared" si="25"/>
        <v>5.0999999999999979</v>
      </c>
      <c r="D272" s="46">
        <f t="shared" si="26"/>
        <v>234.90153878901887</v>
      </c>
      <c r="E272" s="18">
        <f t="shared" si="29"/>
        <v>1.0044979716926092</v>
      </c>
      <c r="F272" s="50">
        <f t="shared" si="27"/>
        <v>1720.0022404247547</v>
      </c>
      <c r="G272" s="48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25">
      <c r="A273" s="24">
        <f t="shared" si="28"/>
        <v>5.1199999999999974</v>
      </c>
      <c r="B273" s="23">
        <f t="shared" si="24"/>
        <v>1208.1055706165357</v>
      </c>
      <c r="C273" s="46">
        <f t="shared" si="25"/>
        <v>5.1199999999999974</v>
      </c>
      <c r="D273" s="46">
        <f t="shared" si="26"/>
        <v>235.95811926104224</v>
      </c>
      <c r="E273" s="18">
        <f t="shared" si="29"/>
        <v>1.0044979716926092</v>
      </c>
      <c r="F273" s="50">
        <f t="shared" si="27"/>
        <v>1734.5142079381683</v>
      </c>
      <c r="G273" s="48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25">
      <c r="A274" s="24">
        <f t="shared" si="28"/>
        <v>5.139999999999997</v>
      </c>
      <c r="B274" s="23">
        <f t="shared" si="24"/>
        <v>1218.2799843188948</v>
      </c>
      <c r="C274" s="46">
        <f t="shared" si="25"/>
        <v>5.139999999999997</v>
      </c>
      <c r="D274" s="46">
        <f t="shared" si="26"/>
        <v>237.01945220211974</v>
      </c>
      <c r="E274" s="18">
        <f t="shared" si="29"/>
        <v>1.0044979716926092</v>
      </c>
      <c r="F274" s="50">
        <f t="shared" si="27"/>
        <v>1749.121925635535</v>
      </c>
      <c r="G274" s="48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25">
      <c r="A275" s="24">
        <f t="shared" si="28"/>
        <v>5.1599999999999966</v>
      </c>
      <c r="B275" s="23">
        <f t="shared" si="24"/>
        <v>1228.521484381808</v>
      </c>
      <c r="C275" s="46">
        <f t="shared" si="25"/>
        <v>5.1599999999999966</v>
      </c>
      <c r="D275" s="46">
        <f t="shared" si="26"/>
        <v>238.08555898872262</v>
      </c>
      <c r="E275" s="18">
        <f t="shared" si="29"/>
        <v>1.0044979716926092</v>
      </c>
      <c r="F275" s="50">
        <f t="shared" si="27"/>
        <v>1763.8259612775998</v>
      </c>
      <c r="G275" s="48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25">
      <c r="A276" s="24">
        <f t="shared" si="28"/>
        <v>5.1799999999999962</v>
      </c>
      <c r="B276" s="23">
        <f t="shared" si="24"/>
        <v>1238.8304684641889</v>
      </c>
      <c r="C276" s="46">
        <f t="shared" si="25"/>
        <v>5.1799999999999962</v>
      </c>
      <c r="D276" s="46">
        <f t="shared" si="26"/>
        <v>239.15646109347296</v>
      </c>
      <c r="E276" s="18">
        <f t="shared" si="29"/>
        <v>1.0044979716926092</v>
      </c>
      <c r="F276" s="50">
        <f t="shared" si="27"/>
        <v>1778.6268857954572</v>
      </c>
      <c r="G276" s="48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25">
      <c r="A277" s="24">
        <f t="shared" si="28"/>
        <v>5.1999999999999957</v>
      </c>
      <c r="B277" s="23">
        <f t="shared" si="24"/>
        <v>1249.2073364449941</v>
      </c>
      <c r="C277" s="46">
        <f t="shared" si="25"/>
        <v>5.1999999999999957</v>
      </c>
      <c r="D277" s="46">
        <f t="shared" si="26"/>
        <v>240.232180085576</v>
      </c>
      <c r="E277" s="18">
        <f t="shared" si="29"/>
        <v>1.0044979716926092</v>
      </c>
      <c r="F277" s="50">
        <f t="shared" si="27"/>
        <v>1793.5252733075847</v>
      </c>
      <c r="G277" s="48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25">
      <c r="A278" s="24">
        <f t="shared" si="28"/>
        <v>5.2199999999999953</v>
      </c>
      <c r="B278" s="23">
        <f t="shared" si="24"/>
        <v>1259.6524904351486</v>
      </c>
      <c r="C278" s="46">
        <f t="shared" si="25"/>
        <v>5.2199999999999953</v>
      </c>
      <c r="D278" s="46">
        <f t="shared" si="26"/>
        <v>241.31273763125472</v>
      </c>
      <c r="E278" s="18">
        <f t="shared" si="29"/>
        <v>1.0044979716926092</v>
      </c>
      <c r="F278" s="50">
        <f t="shared" si="27"/>
        <v>1808.5217011369666</v>
      </c>
      <c r="G278" s="48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25">
      <c r="A279" s="24">
        <f t="shared" si="28"/>
        <v>5.2399999999999949</v>
      </c>
      <c r="B279" s="23">
        <f t="shared" si="24"/>
        <v>1270.1663347895342</v>
      </c>
      <c r="C279" s="46">
        <f t="shared" si="25"/>
        <v>5.2399999999999949</v>
      </c>
      <c r="D279" s="46">
        <f t="shared" si="26"/>
        <v>242.39815549418614</v>
      </c>
      <c r="E279" s="18">
        <f t="shared" si="29"/>
        <v>1.0044979716926092</v>
      </c>
      <c r="F279" s="50">
        <f t="shared" si="27"/>
        <v>1823.6167498283037</v>
      </c>
      <c r="G279" s="48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25">
      <c r="A280" s="24">
        <f t="shared" si="28"/>
        <v>5.2599999999999945</v>
      </c>
      <c r="B280" s="23">
        <f t="shared" si="24"/>
        <v>1280.7492761190415</v>
      </c>
      <c r="C280" s="46">
        <f t="shared" si="25"/>
        <v>5.2599999999999945</v>
      </c>
      <c r="D280" s="46">
        <f t="shared" si="26"/>
        <v>243.48845553593969</v>
      </c>
      <c r="E280" s="18">
        <f t="shared" si="29"/>
        <v>1.0044979716926092</v>
      </c>
      <c r="F280" s="50">
        <f t="shared" si="27"/>
        <v>1838.8110031653184</v>
      </c>
      <c r="G280" s="48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25">
      <c r="A281" s="24">
        <f t="shared" si="28"/>
        <v>5.279999999999994</v>
      </c>
      <c r="B281" s="23">
        <f t="shared" si="24"/>
        <v>1291.401723302683</v>
      </c>
      <c r="C281" s="46">
        <f t="shared" si="25"/>
        <v>5.279999999999994</v>
      </c>
      <c r="D281" s="46">
        <f t="shared" si="26"/>
        <v>244.58365971641749</v>
      </c>
      <c r="E281" s="18">
        <f t="shared" si="29"/>
        <v>1.0044979716926092</v>
      </c>
      <c r="F281" s="50">
        <f t="shared" si="27"/>
        <v>1854.1050481881452</v>
      </c>
      <c r="G281" s="48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25">
      <c r="A282" s="24">
        <f t="shared" si="28"/>
        <v>5.2999999999999936</v>
      </c>
      <c r="B282" s="23">
        <f t="shared" si="24"/>
        <v>1302.1240874997709</v>
      </c>
      <c r="C282" s="46">
        <f t="shared" si="25"/>
        <v>5.2999999999999936</v>
      </c>
      <c r="D282" s="46">
        <f t="shared" si="26"/>
        <v>245.68379009429671</v>
      </c>
      <c r="E282" s="18">
        <f t="shared" si="29"/>
        <v>1.0044979716926092</v>
      </c>
      <c r="F282" s="50">
        <f t="shared" si="27"/>
        <v>1869.4994752108146</v>
      </c>
      <c r="G282" s="48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25">
      <c r="A283" s="24">
        <f t="shared" si="28"/>
        <v>5.3199999999999932</v>
      </c>
      <c r="B283" s="23">
        <f t="shared" si="24"/>
        <v>1312.9167821621591</v>
      </c>
      <c r="C283" s="46">
        <f t="shared" si="25"/>
        <v>5.3199999999999932</v>
      </c>
      <c r="D283" s="46">
        <f t="shared" si="26"/>
        <v>246.78886882747381</v>
      </c>
      <c r="E283" s="18">
        <f t="shared" si="29"/>
        <v>1.0044979716926092</v>
      </c>
      <c r="F283" s="50">
        <f t="shared" si="27"/>
        <v>1884.9948778388293</v>
      </c>
      <c r="G283" s="48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25">
      <c r="A284" s="24">
        <f t="shared" si="28"/>
        <v>5.3399999999999928</v>
      </c>
      <c r="B284" s="23">
        <f t="shared" si="24"/>
        <v>1323.7802230465461</v>
      </c>
      <c r="C284" s="46">
        <f t="shared" si="25"/>
        <v>5.3399999999999928</v>
      </c>
      <c r="D284" s="46">
        <f t="shared" si="26"/>
        <v>247.89891817351085</v>
      </c>
      <c r="E284" s="18">
        <f t="shared" si="29"/>
        <v>1.0044979716926092</v>
      </c>
      <c r="F284" s="50">
        <f t="shared" si="27"/>
        <v>1900.5918529868286</v>
      </c>
      <c r="G284" s="48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25">
      <c r="A285" s="24">
        <f t="shared" si="28"/>
        <v>5.3599999999999923</v>
      </c>
      <c r="B285" s="23">
        <f t="shared" si="24"/>
        <v>1334.714828226847</v>
      </c>
      <c r="C285" s="46">
        <f t="shared" si="25"/>
        <v>5.3599999999999923</v>
      </c>
      <c r="D285" s="46">
        <f t="shared" si="26"/>
        <v>249.01396049008375</v>
      </c>
      <c r="E285" s="18">
        <f t="shared" si="29"/>
        <v>1.0044979716926092</v>
      </c>
      <c r="F285" s="50">
        <f t="shared" si="27"/>
        <v>1916.2910008963504</v>
      </c>
      <c r="G285" s="48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25">
      <c r="A286" s="24">
        <f t="shared" si="28"/>
        <v>5.3799999999999919</v>
      </c>
      <c r="B286" s="23">
        <f t="shared" si="24"/>
        <v>1345.7210181066257</v>
      </c>
      <c r="C286" s="46">
        <f t="shared" si="25"/>
        <v>5.3799999999999919</v>
      </c>
      <c r="D286" s="46">
        <f t="shared" si="26"/>
        <v>250.13401823543265</v>
      </c>
      <c r="E286" s="18">
        <f t="shared" si="29"/>
        <v>1.0044979716926092</v>
      </c>
      <c r="F286" s="50">
        <f t="shared" si="27"/>
        <v>1932.0929251536809</v>
      </c>
      <c r="G286" s="48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25">
      <c r="A287" s="24">
        <f t="shared" si="28"/>
        <v>5.3999999999999915</v>
      </c>
      <c r="B287" s="23">
        <f t="shared" si="24"/>
        <v>1356.7992154315948</v>
      </c>
      <c r="C287" s="46">
        <f t="shared" si="25"/>
        <v>5.3999999999999915</v>
      </c>
      <c r="D287" s="46">
        <f t="shared" si="26"/>
        <v>251.25911396881423</v>
      </c>
      <c r="E287" s="18">
        <f t="shared" si="29"/>
        <v>1.0044979716926092</v>
      </c>
      <c r="F287" s="50">
        <f t="shared" si="27"/>
        <v>1947.9982327078008</v>
      </c>
      <c r="G287" s="48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25">
      <c r="A288" s="24">
        <f t="shared" si="28"/>
        <v>5.419999999999991</v>
      </c>
      <c r="B288" s="23">
        <f t="shared" si="24"/>
        <v>1367.9498453021795</v>
      </c>
      <c r="C288" s="46">
        <f t="shared" si="25"/>
        <v>5.419999999999991</v>
      </c>
      <c r="D288" s="46">
        <f t="shared" si="26"/>
        <v>252.38927035095602</v>
      </c>
      <c r="E288" s="18">
        <f t="shared" si="29"/>
        <v>1.0044979716926092</v>
      </c>
      <c r="F288" s="50">
        <f t="shared" si="27"/>
        <v>1964.0075338884239</v>
      </c>
      <c r="G288" s="48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25">
      <c r="A289" s="24">
        <f t="shared" si="28"/>
        <v>5.4399999999999906</v>
      </c>
      <c r="B289" s="23">
        <f t="shared" si="24"/>
        <v>1379.1733351861481</v>
      </c>
      <c r="C289" s="46">
        <f t="shared" si="25"/>
        <v>5.4399999999999906</v>
      </c>
      <c r="D289" s="46">
        <f t="shared" si="26"/>
        <v>253.52451014451293</v>
      </c>
      <c r="E289" s="18">
        <f t="shared" si="29"/>
        <v>1.0044979716926092</v>
      </c>
      <c r="F289" s="50">
        <f t="shared" si="27"/>
        <v>1980.1214424241316</v>
      </c>
      <c r="G289" s="48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25">
      <c r="A290" s="24">
        <f t="shared" si="28"/>
        <v>5.4599999999999902</v>
      </c>
      <c r="B290" s="23">
        <f t="shared" si="24"/>
        <v>1390.4701149313071</v>
      </c>
      <c r="C290" s="46">
        <f t="shared" si="25"/>
        <v>5.4599999999999902</v>
      </c>
      <c r="D290" s="46">
        <f t="shared" si="26"/>
        <v>254.66485621452557</v>
      </c>
      <c r="E290" s="18">
        <f t="shared" si="29"/>
        <v>1.0044979716926092</v>
      </c>
      <c r="F290" s="50">
        <f t="shared" si="27"/>
        <v>1996.3405754605988</v>
      </c>
      <c r="G290" s="48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25">
      <c r="A291" s="24">
        <f t="shared" si="28"/>
        <v>5.4799999999999898</v>
      </c>
      <c r="B291" s="23">
        <f t="shared" si="24"/>
        <v>1401.8406167782648</v>
      </c>
      <c r="C291" s="46">
        <f t="shared" si="25"/>
        <v>5.4799999999999898</v>
      </c>
      <c r="D291" s="46">
        <f t="shared" si="26"/>
        <v>255.81033152888091</v>
      </c>
      <c r="E291" s="18">
        <f t="shared" si="29"/>
        <v>1.0044979716926092</v>
      </c>
      <c r="F291" s="50">
        <f t="shared" si="27"/>
        <v>2012.6655535789187</v>
      </c>
      <c r="G291" s="48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25">
      <c r="A292" s="24">
        <f t="shared" si="28"/>
        <v>5.4999999999999893</v>
      </c>
      <c r="B292" s="23">
        <f t="shared" si="24"/>
        <v>1413.2852753732586</v>
      </c>
      <c r="C292" s="46">
        <f t="shared" si="25"/>
        <v>5.4999999999999893</v>
      </c>
      <c r="D292" s="46">
        <f t="shared" si="26"/>
        <v>256.96095915877481</v>
      </c>
      <c r="E292" s="18">
        <f t="shared" si="29"/>
        <v>1.0044979716926092</v>
      </c>
      <c r="F292" s="50">
        <f t="shared" si="27"/>
        <v>2029.0970008140207</v>
      </c>
      <c r="G292" s="48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25">
      <c r="A293" s="24">
        <f t="shared" si="28"/>
        <v>5.5199999999999889</v>
      </c>
      <c r="B293" s="23">
        <f t="shared" si="24"/>
        <v>1424.8045277810527</v>
      </c>
      <c r="C293" s="46">
        <f t="shared" si="25"/>
        <v>5.5199999999999889</v>
      </c>
      <c r="D293" s="46">
        <f t="shared" si="26"/>
        <v>258.11676227917673</v>
      </c>
      <c r="E293" s="18">
        <f t="shared" si="29"/>
        <v>1.0044979716926092</v>
      </c>
      <c r="F293" s="50">
        <f t="shared" si="27"/>
        <v>2045.635544673187</v>
      </c>
      <c r="G293" s="48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25">
      <c r="A294" s="24">
        <f t="shared" si="28"/>
        <v>5.5399999999999885</v>
      </c>
      <c r="B294" s="23">
        <f t="shared" si="24"/>
        <v>1436.398813497899</v>
      </c>
      <c r="C294" s="46">
        <f t="shared" si="25"/>
        <v>5.5399999999999885</v>
      </c>
      <c r="D294" s="46">
        <f t="shared" si="26"/>
        <v>259.2777641692964</v>
      </c>
      <c r="E294" s="18">
        <f t="shared" si="29"/>
        <v>1.0044979716926092</v>
      </c>
      <c r="F294" s="50">
        <f t="shared" si="27"/>
        <v>2062.2818161546616</v>
      </c>
      <c r="G294" s="48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25">
      <c r="A295" s="24">
        <f t="shared" si="28"/>
        <v>5.5599999999999881</v>
      </c>
      <c r="B295" s="23">
        <f t="shared" si="24"/>
        <v>1448.0685744645712</v>
      </c>
      <c r="C295" s="46">
        <f t="shared" si="25"/>
        <v>5.5599999999999881</v>
      </c>
      <c r="D295" s="46">
        <f t="shared" si="26"/>
        <v>260.44398821305293</v>
      </c>
      <c r="E295" s="18">
        <f t="shared" si="29"/>
        <v>1.0044979716926092</v>
      </c>
      <c r="F295" s="50">
        <f t="shared" si="27"/>
        <v>2079.0364497663627</v>
      </c>
      <c r="G295" s="48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25">
      <c r="A296" s="24">
        <f t="shared" si="28"/>
        <v>5.5799999999999876</v>
      </c>
      <c r="B296" s="23">
        <f t="shared" si="24"/>
        <v>1459.8142550794607</v>
      </c>
      <c r="C296" s="46">
        <f t="shared" si="25"/>
        <v>5.5799999999999876</v>
      </c>
      <c r="D296" s="46">
        <f t="shared" si="26"/>
        <v>261.6154578995455</v>
      </c>
      <c r="E296" s="18">
        <f t="shared" si="29"/>
        <v>1.0044979716926092</v>
      </c>
      <c r="F296" s="50">
        <f t="shared" si="27"/>
        <v>2095.9000835446859</v>
      </c>
      <c r="G296" s="48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25">
      <c r="A297" s="24">
        <f t="shared" si="28"/>
        <v>5.5999999999999872</v>
      </c>
      <c r="B297" s="23">
        <f t="shared" si="24"/>
        <v>1471.6363022117457</v>
      </c>
      <c r="C297" s="46">
        <f t="shared" si="25"/>
        <v>5.5999999999999872</v>
      </c>
      <c r="D297" s="46">
        <f t="shared" si="26"/>
        <v>262.79219682352664</v>
      </c>
      <c r="E297" s="18">
        <f t="shared" si="29"/>
        <v>1.0044979716926092</v>
      </c>
      <c r="F297" s="50">
        <f t="shared" si="27"/>
        <v>2112.8733590734118</v>
      </c>
      <c r="G297" s="48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25">
      <c r="A298" s="24">
        <f t="shared" si="28"/>
        <v>5.6199999999999868</v>
      </c>
      <c r="B298" s="23">
        <f t="shared" si="24"/>
        <v>1483.5351652146278</v>
      </c>
      <c r="C298" s="46">
        <f t="shared" si="25"/>
        <v>5.6199999999999868</v>
      </c>
      <c r="D298" s="46">
        <f t="shared" si="26"/>
        <v>263.97422868587745</v>
      </c>
      <c r="E298" s="18">
        <f t="shared" si="29"/>
        <v>1.0044979716926092</v>
      </c>
      <c r="F298" s="50">
        <f t="shared" si="27"/>
        <v>2129.9569215027086</v>
      </c>
      <c r="G298" s="48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25">
      <c r="A299" s="24">
        <f t="shared" si="28"/>
        <v>5.6399999999999864</v>
      </c>
      <c r="B299" s="23">
        <f t="shared" si="24"/>
        <v>1495.5112959386352</v>
      </c>
      <c r="C299" s="46">
        <f t="shared" si="25"/>
        <v>5.6399999999999864</v>
      </c>
      <c r="D299" s="46">
        <f t="shared" si="26"/>
        <v>265.16157729408491</v>
      </c>
      <c r="E299" s="18">
        <f t="shared" si="29"/>
        <v>1.0044979716926092</v>
      </c>
      <c r="F299" s="50">
        <f t="shared" si="27"/>
        <v>2147.1514195682335</v>
      </c>
      <c r="G299" s="48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25">
      <c r="A300" s="24">
        <f t="shared" si="28"/>
        <v>5.6599999999999859</v>
      </c>
      <c r="B300" s="23">
        <f t="shared" si="24"/>
        <v>1507.5651487449989</v>
      </c>
      <c r="C300" s="46">
        <f t="shared" si="25"/>
        <v>5.6599999999999859</v>
      </c>
      <c r="D300" s="46">
        <f t="shared" si="26"/>
        <v>266.35426656272131</v>
      </c>
      <c r="E300" s="18">
        <f t="shared" si="29"/>
        <v>1.0044979716926092</v>
      </c>
      <c r="F300" s="50">
        <f t="shared" si="27"/>
        <v>2164.4575056103358</v>
      </c>
      <c r="G300" s="48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25">
      <c r="A301" s="24">
        <f t="shared" si="28"/>
        <v>5.6799999999999855</v>
      </c>
      <c r="B301" s="23">
        <f t="shared" si="24"/>
        <v>1519.6971805190965</v>
      </c>
      <c r="C301" s="46">
        <f t="shared" si="25"/>
        <v>5.6799999999999855</v>
      </c>
      <c r="D301" s="46">
        <f t="shared" si="26"/>
        <v>267.55232051392613</v>
      </c>
      <c r="E301" s="18">
        <f t="shared" si="29"/>
        <v>1.0044979716926092</v>
      </c>
      <c r="F301" s="50">
        <f t="shared" si="27"/>
        <v>2181.875835593361</v>
      </c>
      <c r="G301" s="48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25">
      <c r="A302" s="24">
        <f t="shared" si="28"/>
        <v>5.6999999999999851</v>
      </c>
      <c r="B302" s="23">
        <f t="shared" si="24"/>
        <v>1531.9078506839671</v>
      </c>
      <c r="C302" s="46">
        <f t="shared" si="25"/>
        <v>5.6999999999999851</v>
      </c>
      <c r="D302" s="46">
        <f t="shared" si="26"/>
        <v>268.75576327788968</v>
      </c>
      <c r="E302" s="18">
        <f t="shared" si="29"/>
        <v>1.0044979716926092</v>
      </c>
      <c r="F302" s="50">
        <f t="shared" si="27"/>
        <v>2199.4070691250517</v>
      </c>
      <c r="G302" s="48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25">
      <c r="A303" s="24">
        <f t="shared" si="28"/>
        <v>5.7199999999999847</v>
      </c>
      <c r="B303" s="23">
        <f t="shared" si="24"/>
        <v>1544.1976212138961</v>
      </c>
      <c r="C303" s="46">
        <f t="shared" si="25"/>
        <v>5.7199999999999847</v>
      </c>
      <c r="D303" s="46">
        <f t="shared" si="26"/>
        <v>269.96461909333919</v>
      </c>
      <c r="E303" s="18">
        <f t="shared" si="29"/>
        <v>1.0044979716926092</v>
      </c>
      <c r="F303" s="50">
        <f t="shared" si="27"/>
        <v>2217.0518694760531</v>
      </c>
      <c r="G303" s="48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25">
      <c r="A304" s="24">
        <f t="shared" si="28"/>
        <v>5.7399999999999842</v>
      </c>
      <c r="B304" s="23">
        <f t="shared" si="24"/>
        <v>1556.566956648071</v>
      </c>
      <c r="C304" s="46">
        <f t="shared" si="25"/>
        <v>5.7399999999999842</v>
      </c>
      <c r="D304" s="46">
        <f t="shared" si="26"/>
        <v>271.17891230802707</v>
      </c>
      <c r="E304" s="18">
        <f t="shared" si="29"/>
        <v>1.0044979716926092</v>
      </c>
      <c r="F304" s="50">
        <f t="shared" si="27"/>
        <v>2234.8109035995199</v>
      </c>
      <c r="G304" s="48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25">
      <c r="A305" s="24">
        <f t="shared" si="28"/>
        <v>5.7599999999999838</v>
      </c>
      <c r="B305" s="23">
        <f t="shared" si="24"/>
        <v>1569.0163241043094</v>
      </c>
      <c r="C305" s="46">
        <f t="shared" si="25"/>
        <v>5.7599999999999838</v>
      </c>
      <c r="D305" s="46">
        <f t="shared" si="26"/>
        <v>272.39866737922114</v>
      </c>
      <c r="E305" s="18">
        <f t="shared" si="29"/>
        <v>1.0044979716926092</v>
      </c>
      <c r="F305" s="50">
        <f t="shared" si="27"/>
        <v>2252.6848421508244</v>
      </c>
      <c r="G305" s="48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25">
      <c r="A306" s="24">
        <f t="shared" si="28"/>
        <v>5.7799999999999834</v>
      </c>
      <c r="B306" s="23">
        <f t="shared" si="24"/>
        <v>1581.5461932928561</v>
      </c>
      <c r="C306" s="46">
        <f t="shared" si="25"/>
        <v>5.7799999999999834</v>
      </c>
      <c r="D306" s="46">
        <f t="shared" si="26"/>
        <v>273.62390887419735</v>
      </c>
      <c r="E306" s="18">
        <f t="shared" si="29"/>
        <v>1.0044979716926092</v>
      </c>
      <c r="F306" s="50">
        <f t="shared" si="27"/>
        <v>2270.6743595073663</v>
      </c>
      <c r="G306" s="48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25">
      <c r="A307" s="24">
        <f t="shared" si="28"/>
        <v>5.7999999999999829</v>
      </c>
      <c r="B307" s="23">
        <f t="shared" si="24"/>
        <v>1594.1570365302559</v>
      </c>
      <c r="C307" s="46">
        <f t="shared" si="25"/>
        <v>5.7999999999999829</v>
      </c>
      <c r="D307" s="46">
        <f t="shared" si="26"/>
        <v>274.85466147073458</v>
      </c>
      <c r="E307" s="18">
        <f t="shared" si="29"/>
        <v>1.0044979716926092</v>
      </c>
      <c r="F307" s="50">
        <f t="shared" si="27"/>
        <v>2288.7801337884898</v>
      </c>
      <c r="G307" s="48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25">
      <c r="A308" s="24">
        <f t="shared" si="28"/>
        <v>5.8199999999999825</v>
      </c>
      <c r="B308" s="23">
        <f t="shared" si="24"/>
        <v>1606.8493287532949</v>
      </c>
      <c r="C308" s="46">
        <f t="shared" si="25"/>
        <v>5.8199999999999825</v>
      </c>
      <c r="D308" s="46">
        <f t="shared" si="26"/>
        <v>276.09094995761166</v>
      </c>
      <c r="E308" s="18">
        <f t="shared" si="29"/>
        <v>1.0044979716926092</v>
      </c>
      <c r="F308" s="50">
        <f t="shared" si="27"/>
        <v>2307.0028468755004</v>
      </c>
      <c r="G308" s="48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25">
      <c r="A309" s="24">
        <f t="shared" si="28"/>
        <v>5.8399999999999821</v>
      </c>
      <c r="B309" s="23">
        <f t="shared" si="24"/>
        <v>1619.6235475330175</v>
      </c>
      <c r="C309" s="46">
        <f t="shared" si="25"/>
        <v>5.8399999999999821</v>
      </c>
      <c r="D309" s="46">
        <f t="shared" si="26"/>
        <v>277.33279923510656</v>
      </c>
      <c r="E309" s="18">
        <f t="shared" si="29"/>
        <v>1.0044979716926092</v>
      </c>
      <c r="F309" s="50">
        <f t="shared" si="27"/>
        <v>2325.3431844317884</v>
      </c>
      <c r="G309" s="48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25">
      <c r="A310" s="24">
        <f t="shared" si="28"/>
        <v>5.8599999999999817</v>
      </c>
      <c r="B310" s="23">
        <f t="shared" si="24"/>
        <v>1632.4801730888141</v>
      </c>
      <c r="C310" s="46">
        <f t="shared" si="25"/>
        <v>5.8599999999999817</v>
      </c>
      <c r="D310" s="46">
        <f t="shared" si="26"/>
        <v>278.58023431549816</v>
      </c>
      <c r="E310" s="18">
        <f t="shared" si="29"/>
        <v>1.0044979716926092</v>
      </c>
      <c r="F310" s="50">
        <f t="shared" si="27"/>
        <v>2343.8018359230564</v>
      </c>
      <c r="G310" s="48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25">
      <c r="A311" s="24">
        <f t="shared" si="28"/>
        <v>5.8799999999999812</v>
      </c>
      <c r="B311" s="23">
        <f t="shared" si="24"/>
        <v>1645.4196883025847</v>
      </c>
      <c r="C311" s="46">
        <f t="shared" si="25"/>
        <v>5.8799999999999812</v>
      </c>
      <c r="D311" s="46">
        <f t="shared" si="26"/>
        <v>279.83328032356974</v>
      </c>
      <c r="E311" s="18">
        <f t="shared" si="29"/>
        <v>1.0044979716926092</v>
      </c>
      <c r="F311" s="50">
        <f t="shared" si="27"/>
        <v>2362.3794946376534</v>
      </c>
      <c r="G311" s="48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25">
      <c r="A312" s="24">
        <f t="shared" si="28"/>
        <v>5.8999999999999808</v>
      </c>
      <c r="B312" s="23">
        <f t="shared" si="24"/>
        <v>1658.442578732974</v>
      </c>
      <c r="C312" s="46">
        <f t="shared" si="25"/>
        <v>5.8999999999999808</v>
      </c>
      <c r="D312" s="46">
        <f t="shared" si="26"/>
        <v>281.09196249711516</v>
      </c>
      <c r="E312" s="18">
        <f t="shared" si="29"/>
        <v>1.0044979716926092</v>
      </c>
      <c r="F312" s="50">
        <f t="shared" si="27"/>
        <v>2381.0768577070121</v>
      </c>
      <c r="G312" s="48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25">
      <c r="A313" s="24">
        <f t="shared" si="28"/>
        <v>5.9199999999999804</v>
      </c>
      <c r="B313" s="23">
        <f t="shared" si="24"/>
        <v>1671.5493326296817</v>
      </c>
      <c r="C313" s="46">
        <f t="shared" si="25"/>
        <v>5.9199999999999804</v>
      </c>
      <c r="D313" s="46">
        <f t="shared" si="26"/>
        <v>282.35630618744716</v>
      </c>
      <c r="E313" s="18">
        <f t="shared" si="29"/>
        <v>1.0044979716926092</v>
      </c>
      <c r="F313" s="50">
        <f t="shared" si="27"/>
        <v>2399.8946261261963</v>
      </c>
      <c r="G313" s="48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25">
      <c r="A314" s="24">
        <f t="shared" si="28"/>
        <v>5.93999999999998</v>
      </c>
      <c r="B314" s="23">
        <f t="shared" si="24"/>
        <v>1684.7404409478479</v>
      </c>
      <c r="C314" s="46">
        <f t="shared" si="25"/>
        <v>5.93999999999998</v>
      </c>
      <c r="D314" s="46">
        <f t="shared" si="26"/>
        <v>283.62633685990801</v>
      </c>
      <c r="E314" s="18">
        <f t="shared" si="29"/>
        <v>1.0044979716926092</v>
      </c>
      <c r="F314" s="50">
        <f t="shared" si="27"/>
        <v>2418.8335047745531</v>
      </c>
      <c r="G314" s="48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25">
      <c r="A315" s="24">
        <f t="shared" si="28"/>
        <v>5.9599999999999795</v>
      </c>
      <c r="B315" s="23">
        <f t="shared" si="24"/>
        <v>1698.0163973625129</v>
      </c>
      <c r="C315" s="46">
        <f t="shared" si="25"/>
        <v>5.9599999999999795</v>
      </c>
      <c r="D315" s="46">
        <f t="shared" si="26"/>
        <v>284.90208009438231</v>
      </c>
      <c r="E315" s="18">
        <f t="shared" si="29"/>
        <v>1.0044979716926092</v>
      </c>
      <c r="F315" s="50">
        <f t="shared" si="27"/>
        <v>2437.8942024364742</v>
      </c>
      <c r="G315" s="48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25">
      <c r="A316" s="24">
        <f t="shared" si="28"/>
        <v>5.9799999999999791</v>
      </c>
      <c r="B316" s="23">
        <f t="shared" si="24"/>
        <v>1711.3776982831519</v>
      </c>
      <c r="C316" s="46">
        <f t="shared" si="25"/>
        <v>5.9799999999999791</v>
      </c>
      <c r="D316" s="46">
        <f t="shared" si="26"/>
        <v>286.18356158581236</v>
      </c>
      <c r="E316" s="18">
        <f t="shared" si="29"/>
        <v>1.0044979716926092</v>
      </c>
      <c r="F316" s="50">
        <f t="shared" si="27"/>
        <v>2457.0774318222625</v>
      </c>
      <c r="G316" s="48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25">
      <c r="A317" s="24">
        <f t="shared" si="28"/>
        <v>5.9999999999999787</v>
      </c>
      <c r="B317" s="23">
        <f t="shared" si="24"/>
        <v>1724.8248428682864</v>
      </c>
      <c r="C317" s="46">
        <f t="shared" si="25"/>
        <v>5.9999999999999787</v>
      </c>
      <c r="D317" s="46">
        <f t="shared" si="26"/>
        <v>287.47080714471542</v>
      </c>
      <c r="E317" s="18">
        <f t="shared" si="29"/>
        <v>1.0044979716926092</v>
      </c>
      <c r="F317" s="50">
        <f t="shared" si="27"/>
        <v>2476.3839095891117</v>
      </c>
      <c r="G317" s="48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25">
      <c r="A318" s="24">
        <f t="shared" si="28"/>
        <v>6.0199999999999783</v>
      </c>
      <c r="B318" s="23">
        <f t="shared" si="24"/>
        <v>1738.3583330401709</v>
      </c>
      <c r="C318" s="46">
        <f t="shared" si="25"/>
        <v>6.0199999999999783</v>
      </c>
      <c r="D318" s="46">
        <f t="shared" si="26"/>
        <v>288.76384269770386</v>
      </c>
      <c r="E318" s="18">
        <f t="shared" si="29"/>
        <v>1.0044979716926092</v>
      </c>
      <c r="F318" s="50">
        <f t="shared" si="27"/>
        <v>2495.8143563621911</v>
      </c>
      <c r="G318" s="48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25">
      <c r="A319" s="24">
        <f t="shared" si="28"/>
        <v>6.0399999999999778</v>
      </c>
      <c r="B319" s="23">
        <f t="shared" si="24"/>
        <v>1751.9786734995571</v>
      </c>
      <c r="C319" s="46">
        <f t="shared" si="25"/>
        <v>6.0399999999999778</v>
      </c>
      <c r="D319" s="46">
        <f t="shared" si="26"/>
        <v>290.06269428800721</v>
      </c>
      <c r="E319" s="18">
        <f t="shared" si="29"/>
        <v>1.0044979716926092</v>
      </c>
      <c r="F319" s="50">
        <f t="shared" si="27"/>
        <v>2515.3694967558436</v>
      </c>
      <c r="G319" s="48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25">
      <c r="A320" s="24">
        <f t="shared" si="28"/>
        <v>6.0599999999999774</v>
      </c>
      <c r="B320" s="23">
        <f t="shared" si="24"/>
        <v>1765.6863717405331</v>
      </c>
      <c r="C320" s="46">
        <f t="shared" si="25"/>
        <v>6.0599999999999774</v>
      </c>
      <c r="D320" s="46">
        <f t="shared" si="26"/>
        <v>291.36738807599664</v>
      </c>
      <c r="E320" s="18">
        <f t="shared" si="29"/>
        <v>1.0044979716926092</v>
      </c>
      <c r="F320" s="50">
        <f t="shared" si="27"/>
        <v>2535.0500593948923</v>
      </c>
      <c r="G320" s="48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25">
      <c r="A321" s="24">
        <f t="shared" si="28"/>
        <v>6.079999999999977</v>
      </c>
      <c r="B321" s="23">
        <f t="shared" si="24"/>
        <v>1779.4819380654421</v>
      </c>
      <c r="C321" s="46">
        <f t="shared" si="25"/>
        <v>6.079999999999977</v>
      </c>
      <c r="D321" s="46">
        <f t="shared" si="26"/>
        <v>292.67795033971197</v>
      </c>
      <c r="E321" s="18">
        <f t="shared" si="29"/>
        <v>1.0044979716926092</v>
      </c>
      <c r="F321" s="50">
        <f t="shared" si="27"/>
        <v>2554.8567769360557</v>
      </c>
      <c r="G321" s="48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25">
      <c r="A322" s="24">
        <f t="shared" si="28"/>
        <v>6.0999999999999766</v>
      </c>
      <c r="B322" s="23">
        <f t="shared" si="24"/>
        <v>1793.3658855998774</v>
      </c>
      <c r="C322" s="46">
        <f t="shared" si="25"/>
        <v>6.0999999999999766</v>
      </c>
      <c r="D322" s="46">
        <f t="shared" si="26"/>
        <v>293.99440747539086</v>
      </c>
      <c r="E322" s="18">
        <f t="shared" si="29"/>
        <v>1.0044979716926092</v>
      </c>
      <c r="F322" s="50">
        <f t="shared" si="27"/>
        <v>2574.7903860894812</v>
      </c>
      <c r="G322" s="48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25">
      <c r="A323" s="24">
        <f t="shared" si="28"/>
        <v>6.1199999999999761</v>
      </c>
      <c r="B323" s="23">
        <f t="shared" si="24"/>
        <v>1807.3387303077564</v>
      </c>
      <c r="C323" s="46">
        <f t="shared" si="25"/>
        <v>6.1199999999999761</v>
      </c>
      <c r="D323" s="46">
        <f t="shared" si="26"/>
        <v>295.31678599800057</v>
      </c>
      <c r="E323" s="18">
        <f t="shared" si="29"/>
        <v>1.0044979716926092</v>
      </c>
      <c r="F323" s="50">
        <f t="shared" si="27"/>
        <v>2594.8516276403839</v>
      </c>
      <c r="G323" s="48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25">
      <c r="A324" s="24">
        <f t="shared" si="28"/>
        <v>6.1399999999999757</v>
      </c>
      <c r="B324" s="23">
        <f t="shared" si="24"/>
        <v>1821.4009910064724</v>
      </c>
      <c r="C324" s="46">
        <f t="shared" si="25"/>
        <v>6.1399999999999757</v>
      </c>
      <c r="D324" s="46">
        <f t="shared" si="26"/>
        <v>296.64511254177194</v>
      </c>
      <c r="E324" s="18">
        <f t="shared" si="29"/>
        <v>1.0044979716926092</v>
      </c>
      <c r="F324" s="50">
        <f t="shared" si="27"/>
        <v>2615.0412464708029</v>
      </c>
      <c r="G324" s="48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25">
      <c r="A325" s="24">
        <f t="shared" si="28"/>
        <v>6.1599999999999753</v>
      </c>
      <c r="B325" s="23">
        <f t="shared" si="24"/>
        <v>1835.5531893821244</v>
      </c>
      <c r="C325" s="46">
        <f t="shared" si="25"/>
        <v>6.1599999999999753</v>
      </c>
      <c r="D325" s="46">
        <f t="shared" si="26"/>
        <v>297.97941386073569</v>
      </c>
      <c r="E325" s="18">
        <f t="shared" si="29"/>
        <v>1.0044979716926092</v>
      </c>
      <c r="F325" s="50">
        <f t="shared" si="27"/>
        <v>2635.3599915814648</v>
      </c>
      <c r="G325" s="48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25">
      <c r="A326" s="24">
        <f t="shared" si="28"/>
        <v>6.1799999999999748</v>
      </c>
      <c r="B326" s="23">
        <f t="shared" si="24"/>
        <v>1849.7958500048289</v>
      </c>
      <c r="C326" s="46">
        <f t="shared" si="25"/>
        <v>6.1799999999999748</v>
      </c>
      <c r="D326" s="46">
        <f t="shared" si="26"/>
        <v>299.31971682926155</v>
      </c>
      <c r="E326" s="18">
        <f t="shared" si="29"/>
        <v>1.0044979716926092</v>
      </c>
      <c r="F326" s="50">
        <f t="shared" si="27"/>
        <v>2655.8086161137685</v>
      </c>
      <c r="G326" s="48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25">
      <c r="A327" s="24">
        <f t="shared" si="28"/>
        <v>6.1999999999999744</v>
      </c>
      <c r="B327" s="23">
        <f t="shared" si="24"/>
        <v>1864.1295003441085</v>
      </c>
      <c r="C327" s="46">
        <f t="shared" si="25"/>
        <v>6.1999999999999744</v>
      </c>
      <c r="D327" s="46">
        <f t="shared" si="26"/>
        <v>300.66604844259939</v>
      </c>
      <c r="E327" s="18">
        <f t="shared" si="29"/>
        <v>1.0044979716926092</v>
      </c>
      <c r="F327" s="50">
        <f t="shared" si="27"/>
        <v>2676.3878773718807</v>
      </c>
      <c r="G327" s="48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25">
      <c r="A328" s="24">
        <f t="shared" si="28"/>
        <v>6.219999999999974</v>
      </c>
      <c r="B328" s="23">
        <f t="shared" si="24"/>
        <v>1878.5546707843623</v>
      </c>
      <c r="C328" s="46">
        <f t="shared" si="25"/>
        <v>6.219999999999974</v>
      </c>
      <c r="D328" s="46">
        <f t="shared" si="26"/>
        <v>302.01843581742287</v>
      </c>
      <c r="E328" s="18">
        <f t="shared" si="29"/>
        <v>1.0044979716926092</v>
      </c>
      <c r="F328" s="50">
        <f t="shared" si="27"/>
        <v>2697.0985368449437</v>
      </c>
      <c r="G328" s="48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25">
      <c r="A329" s="24">
        <f t="shared" si="28"/>
        <v>6.2399999999999736</v>
      </c>
      <c r="B329" s="23">
        <f t="shared" si="24"/>
        <v>1893.0718946404168</v>
      </c>
      <c r="C329" s="46">
        <f t="shared" si="25"/>
        <v>6.2399999999999736</v>
      </c>
      <c r="D329" s="46">
        <f t="shared" si="26"/>
        <v>303.37690619237577</v>
      </c>
      <c r="E329" s="18">
        <f t="shared" si="29"/>
        <v>1.0044979716926092</v>
      </c>
      <c r="F329" s="50">
        <f t="shared" si="27"/>
        <v>2717.9413602294062</v>
      </c>
      <c r="G329" s="48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25">
      <c r="A330" s="24">
        <f t="shared" si="28"/>
        <v>6.2599999999999731</v>
      </c>
      <c r="B330" s="23">
        <f t="shared" si="24"/>
        <v>1907.6817081731556</v>
      </c>
      <c r="C330" s="46">
        <f t="shared" si="25"/>
        <v>6.2599999999999731</v>
      </c>
      <c r="D330" s="46">
        <f t="shared" si="26"/>
        <v>304.74148692862042</v>
      </c>
      <c r="E330" s="18">
        <f t="shared" si="29"/>
        <v>1.0044979716926092</v>
      </c>
      <c r="F330" s="50">
        <f t="shared" si="27"/>
        <v>2738.9171174514595</v>
      </c>
      <c r="G330" s="30"/>
      <c r="H330" s="61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25">
      <c r="A331" s="24">
        <f t="shared" si="28"/>
        <v>6.2799999999999727</v>
      </c>
      <c r="B331" s="23">
        <f t="shared" ref="B331:B354" si="30">C331*D331</f>
        <v>1922.3846506052346</v>
      </c>
      <c r="C331" s="46">
        <f t="shared" ref="C331:C354" si="31">A331*((100-(B$7*9.090909091))/100)</f>
        <v>6.2799999999999727</v>
      </c>
      <c r="D331" s="46">
        <f t="shared" si="26"/>
        <v>306.112205510389</v>
      </c>
      <c r="E331" s="18">
        <f t="shared" si="29"/>
        <v>1.0044979716926092</v>
      </c>
      <c r="F331" s="50">
        <f t="shared" si="27"/>
        <v>2760.0265826896039</v>
      </c>
      <c r="G331" s="30"/>
      <c r="H331" s="61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25">
      <c r="A332" s="24">
        <f t="shared" si="28"/>
        <v>6.2999999999999723</v>
      </c>
      <c r="B332" s="23">
        <f t="shared" si="30"/>
        <v>1937.181264136874</v>
      </c>
      <c r="C332" s="46">
        <f t="shared" si="31"/>
        <v>6.2999999999999723</v>
      </c>
      <c r="D332" s="46">
        <f t="shared" ref="D332:D354" si="32">D331*B$8</f>
        <v>307.4890895455369</v>
      </c>
      <c r="E332" s="18">
        <f t="shared" si="29"/>
        <v>1.0044979716926092</v>
      </c>
      <c r="F332" s="50">
        <f t="shared" ref="F332:F354" si="33">($B$5/$F$5)^2*B332</f>
        <v>2781.2705343973184</v>
      </c>
      <c r="G332" s="30"/>
      <c r="H332" s="61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25">
      <c r="A333" s="24">
        <f t="shared" ref="A333:A354" si="34">A332+A332-A331</f>
        <v>6.3199999999999719</v>
      </c>
      <c r="B333" s="23">
        <f t="shared" si="30"/>
        <v>1952.0720939617365</v>
      </c>
      <c r="C333" s="46">
        <f t="shared" si="31"/>
        <v>6.3199999999999719</v>
      </c>
      <c r="D333" s="46">
        <f t="shared" si="32"/>
        <v>308.87216676609893</v>
      </c>
      <c r="E333" s="18">
        <f t="shared" ref="E333:E354" si="35">D334/D333</f>
        <v>1.0044979716926092</v>
      </c>
      <c r="F333" s="50">
        <f t="shared" si="33"/>
        <v>2802.6497553258605</v>
      </c>
      <c r="G333" s="30"/>
      <c r="H333" s="61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25">
      <c r="A334" s="24">
        <f t="shared" si="34"/>
        <v>6.3399999999999714</v>
      </c>
      <c r="B334" s="23">
        <f t="shared" si="30"/>
        <v>1967.0576882828857</v>
      </c>
      <c r="C334" s="46">
        <f t="shared" si="31"/>
        <v>6.3399999999999714</v>
      </c>
      <c r="D334" s="46">
        <f t="shared" si="32"/>
        <v>310.26146502884774</v>
      </c>
      <c r="E334" s="18">
        <f t="shared" si="35"/>
        <v>1.0044979716926092</v>
      </c>
      <c r="F334" s="50">
        <f t="shared" si="33"/>
        <v>2824.1650325471765</v>
      </c>
      <c r="G334" s="30"/>
      <c r="H334" s="61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25">
      <c r="A335" s="24">
        <f t="shared" si="34"/>
        <v>6.359999999999971</v>
      </c>
      <c r="B335" s="23">
        <f t="shared" si="30"/>
        <v>1982.1385983288285</v>
      </c>
      <c r="C335" s="46">
        <f t="shared" si="31"/>
        <v>6.359999999999971</v>
      </c>
      <c r="D335" s="46">
        <f t="shared" si="32"/>
        <v>311.65701231585496</v>
      </c>
      <c r="E335" s="18">
        <f t="shared" si="35"/>
        <v>1.0044979716926092</v>
      </c>
      <c r="F335" s="50">
        <f t="shared" si="33"/>
        <v>2845.817157476934</v>
      </c>
      <c r="G335" s="30"/>
      <c r="H335" s="61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25">
      <c r="A336" s="24">
        <f t="shared" si="34"/>
        <v>6.3799999999999706</v>
      </c>
      <c r="B336" s="23">
        <f t="shared" si="30"/>
        <v>1997.3153783696407</v>
      </c>
      <c r="C336" s="46">
        <f t="shared" si="31"/>
        <v>6.3799999999999706</v>
      </c>
      <c r="D336" s="46">
        <f t="shared" si="32"/>
        <v>313.05883673505485</v>
      </c>
      <c r="E336" s="18">
        <f t="shared" si="35"/>
        <v>1.0044979716926092</v>
      </c>
      <c r="F336" s="50">
        <f t="shared" si="33"/>
        <v>2867.6069258976745</v>
      </c>
      <c r="G336" s="30"/>
      <c r="H336" s="61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25">
      <c r="A337" s="24">
        <f t="shared" si="34"/>
        <v>6.3999999999999702</v>
      </c>
      <c r="B337" s="23">
        <f t="shared" si="30"/>
        <v>2012.5885857331768</v>
      </c>
      <c r="C337" s="46">
        <f t="shared" si="31"/>
        <v>6.3999999999999702</v>
      </c>
      <c r="D337" s="46">
        <f t="shared" si="32"/>
        <v>314.46696652081033</v>
      </c>
      <c r="E337" s="18">
        <f t="shared" si="35"/>
        <v>1.0044979716926092</v>
      </c>
      <c r="F337" s="50">
        <f t="shared" si="33"/>
        <v>2889.5351379820868</v>
      </c>
      <c r="G337" s="30"/>
      <c r="H337" s="61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25">
      <c r="A338" s="24">
        <f t="shared" si="34"/>
        <v>6.4199999999999697</v>
      </c>
      <c r="B338" s="23">
        <f t="shared" si="30"/>
        <v>2027.9587808213626</v>
      </c>
      <c r="C338" s="46">
        <f t="shared" si="31"/>
        <v>6.4199999999999697</v>
      </c>
      <c r="D338" s="46">
        <f t="shared" si="32"/>
        <v>315.88143003448164</v>
      </c>
      <c r="E338" s="18">
        <f t="shared" si="35"/>
        <v>1.0044979716926092</v>
      </c>
      <c r="F338" s="50">
        <f t="shared" si="33"/>
        <v>2911.6025983163972</v>
      </c>
      <c r="G338" s="30"/>
      <c r="H338" s="61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25">
      <c r="A339" s="24">
        <f t="shared" si="34"/>
        <v>6.4399999999999693</v>
      </c>
      <c r="B339" s="23">
        <f t="shared" si="30"/>
        <v>2043.4265271265751</v>
      </c>
      <c r="C339" s="46">
        <f t="shared" si="31"/>
        <v>6.4399999999999693</v>
      </c>
      <c r="D339" s="46">
        <f t="shared" si="32"/>
        <v>317.30225576499765</v>
      </c>
      <c r="E339" s="18">
        <f t="shared" si="35"/>
        <v>1.0044979716926092</v>
      </c>
      <c r="F339" s="50">
        <f t="shared" si="33"/>
        <v>2933.8101159238877</v>
      </c>
      <c r="G339" s="30"/>
      <c r="H339" s="61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25">
      <c r="A340" s="24">
        <f t="shared" si="34"/>
        <v>6.4599999999999689</v>
      </c>
      <c r="B340" s="23">
        <f t="shared" si="30"/>
        <v>2058.9923912481058</v>
      </c>
      <c r="C340" s="46">
        <f t="shared" si="31"/>
        <v>6.4599999999999689</v>
      </c>
      <c r="D340" s="46">
        <f t="shared" si="32"/>
        <v>318.72947232942965</v>
      </c>
      <c r="E340" s="18">
        <f t="shared" si="35"/>
        <v>1.0044979716926092</v>
      </c>
      <c r="F340" s="50">
        <f t="shared" si="33"/>
        <v>2956.1585042885331</v>
      </c>
      <c r="G340" s="30"/>
      <c r="H340" s="61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25">
      <c r="A341" s="24">
        <f t="shared" si="34"/>
        <v>6.4799999999999685</v>
      </c>
      <c r="B341" s="23">
        <f t="shared" si="30"/>
        <v>2074.6569429087085</v>
      </c>
      <c r="C341" s="46">
        <f t="shared" si="31"/>
        <v>6.4799999999999685</v>
      </c>
      <c r="D341" s="46">
        <f t="shared" si="32"/>
        <v>320.16310847356772</v>
      </c>
      <c r="E341" s="18">
        <f t="shared" si="35"/>
        <v>1.0044979716926092</v>
      </c>
      <c r="F341" s="50">
        <f t="shared" si="33"/>
        <v>2978.648581378759</v>
      </c>
      <c r="G341" s="30"/>
      <c r="H341" s="61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25">
      <c r="A342" s="24">
        <f t="shared" si="34"/>
        <v>6.499999999999968</v>
      </c>
      <c r="B342" s="23">
        <f t="shared" si="30"/>
        <v>2090.4207549712373</v>
      </c>
      <c r="C342" s="46">
        <f t="shared" si="31"/>
        <v>6.499999999999968</v>
      </c>
      <c r="D342" s="46">
        <f t="shared" si="32"/>
        <v>321.60319307249961</v>
      </c>
      <c r="E342" s="18">
        <f t="shared" si="35"/>
        <v>1.0044979716926092</v>
      </c>
      <c r="F342" s="50">
        <f t="shared" si="33"/>
        <v>3001.2811696713279</v>
      </c>
      <c r="G342" s="30"/>
      <c r="H342" s="61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25">
      <c r="A343" s="24">
        <f t="shared" si="34"/>
        <v>6.5199999999999676</v>
      </c>
      <c r="B343" s="23">
        <f t="shared" si="30"/>
        <v>2106.2844034553646</v>
      </c>
      <c r="C343" s="46">
        <f t="shared" si="31"/>
        <v>6.5199999999999676</v>
      </c>
      <c r="D343" s="46">
        <f t="shared" si="32"/>
        <v>323.04975513119246</v>
      </c>
      <c r="E343" s="18">
        <f t="shared" si="35"/>
        <v>1.0044979716926092</v>
      </c>
      <c r="F343" s="50">
        <f t="shared" si="33"/>
        <v>3024.0570961753447</v>
      </c>
      <c r="G343" s="30"/>
      <c r="H343" s="61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25">
      <c r="A344" s="24">
        <f t="shared" si="34"/>
        <v>6.5399999999999672</v>
      </c>
      <c r="B344" s="23">
        <f t="shared" si="30"/>
        <v>2122.2484675543924</v>
      </c>
      <c r="C344" s="46">
        <f t="shared" si="31"/>
        <v>6.5399999999999672</v>
      </c>
      <c r="D344" s="46">
        <f t="shared" si="32"/>
        <v>324.50282378507688</v>
      </c>
      <c r="E344" s="18">
        <f t="shared" si="35"/>
        <v>1.0044979716926092</v>
      </c>
      <c r="F344" s="50">
        <f t="shared" si="33"/>
        <v>3046.9771924563911</v>
      </c>
      <c r="G344" s="30"/>
      <c r="H344" s="61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25">
      <c r="A345" s="24">
        <f t="shared" si="34"/>
        <v>6.5599999999999667</v>
      </c>
      <c r="B345" s="23">
        <f t="shared" si="30"/>
        <v>2138.3135296521477</v>
      </c>
      <c r="C345" s="46">
        <f t="shared" si="31"/>
        <v>6.5599999999999667</v>
      </c>
      <c r="D345" s="46">
        <f t="shared" si="32"/>
        <v>325.96242830063392</v>
      </c>
      <c r="E345" s="18">
        <f t="shared" si="35"/>
        <v>1.0044979716926092</v>
      </c>
      <c r="F345" s="50">
        <f t="shared" si="33"/>
        <v>3070.0422946607828</v>
      </c>
      <c r="G345" s="30"/>
      <c r="H345" s="61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25">
      <c r="A346" s="24">
        <f t="shared" si="34"/>
        <v>6.5799999999999663</v>
      </c>
      <c r="B346" s="23">
        <f t="shared" si="30"/>
        <v>2154.4801753399656</v>
      </c>
      <c r="C346" s="46">
        <f t="shared" si="31"/>
        <v>6.5799999999999663</v>
      </c>
      <c r="D346" s="46">
        <f t="shared" si="32"/>
        <v>327.42859807598433</v>
      </c>
      <c r="E346" s="18">
        <f t="shared" si="35"/>
        <v>1.0044979716926092</v>
      </c>
      <c r="F346" s="50">
        <f t="shared" si="33"/>
        <v>3093.2532435399544</v>
      </c>
      <c r="G346" s="30"/>
      <c r="H346" s="61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25">
      <c r="A347" s="24">
        <f t="shared" si="34"/>
        <v>6.5999999999999659</v>
      </c>
      <c r="B347" s="23">
        <f t="shared" si="30"/>
        <v>2170.7489934337623</v>
      </c>
      <c r="C347" s="46">
        <f t="shared" si="31"/>
        <v>6.5999999999999659</v>
      </c>
      <c r="D347" s="46">
        <f t="shared" si="32"/>
        <v>328.90136264148083</v>
      </c>
      <c r="E347" s="18">
        <f t="shared" si="35"/>
        <v>1.0044979716926092</v>
      </c>
      <c r="F347" s="50">
        <f t="shared" si="33"/>
        <v>3116.6108844749688</v>
      </c>
      <c r="G347" s="30"/>
      <c r="H347" s="61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25">
      <c r="A348" s="24">
        <f t="shared" si="34"/>
        <v>6.6199999999999655</v>
      </c>
      <c r="B348" s="23">
        <f t="shared" si="30"/>
        <v>2187.1205759911932</v>
      </c>
      <c r="C348" s="46">
        <f t="shared" si="31"/>
        <v>6.6199999999999655</v>
      </c>
      <c r="D348" s="46">
        <f t="shared" si="32"/>
        <v>330.38075166030279</v>
      </c>
      <c r="E348" s="18">
        <f t="shared" si="35"/>
        <v>1.0044979716926092</v>
      </c>
      <c r="F348" s="50">
        <f t="shared" si="33"/>
        <v>3140.1160675011547</v>
      </c>
      <c r="G348" s="30"/>
      <c r="H348" s="61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25">
      <c r="A349" s="24">
        <f t="shared" si="34"/>
        <v>6.639999999999965</v>
      </c>
      <c r="B349" s="23">
        <f t="shared" si="30"/>
        <v>2203.5955183289057</v>
      </c>
      <c r="C349" s="46">
        <f t="shared" si="31"/>
        <v>6.639999999999965</v>
      </c>
      <c r="D349" s="46">
        <f t="shared" si="32"/>
        <v>331.86679492905381</v>
      </c>
      <c r="E349" s="18">
        <f t="shared" si="35"/>
        <v>1.0044979716926092</v>
      </c>
      <c r="F349" s="50">
        <f t="shared" si="33"/>
        <v>3163.7696473328751</v>
      </c>
      <c r="G349" s="30"/>
      <c r="H349" s="61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25">
      <c r="A350" s="24">
        <f t="shared" si="34"/>
        <v>6.6599999999999646</v>
      </c>
      <c r="B350" s="23">
        <f t="shared" si="30"/>
        <v>2220.1744190398767</v>
      </c>
      <c r="C350" s="46">
        <f t="shared" si="31"/>
        <v>6.6599999999999646</v>
      </c>
      <c r="D350" s="46">
        <f t="shared" si="32"/>
        <v>333.35952237836165</v>
      </c>
      <c r="E350" s="18">
        <f t="shared" si="35"/>
        <v>1.0044979716926092</v>
      </c>
      <c r="F350" s="50">
        <f t="shared" si="33"/>
        <v>3187.5724833884196</v>
      </c>
      <c r="G350" s="30"/>
      <c r="H350" s="61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25">
      <c r="A351" s="24">
        <f t="shared" si="34"/>
        <v>6.6799999999999642</v>
      </c>
      <c r="B351" s="23">
        <f t="shared" si="30"/>
        <v>2236.857880010843</v>
      </c>
      <c r="C351" s="46">
        <f t="shared" si="31"/>
        <v>6.6799999999999642</v>
      </c>
      <c r="D351" s="46">
        <f t="shared" si="32"/>
        <v>334.85896407348127</v>
      </c>
      <c r="E351" s="18">
        <f t="shared" si="35"/>
        <v>1.0044979716926092</v>
      </c>
      <c r="F351" s="50">
        <f t="shared" si="33"/>
        <v>3211.52543981503</v>
      </c>
      <c r="G351" s="30"/>
      <c r="H351" s="61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25">
      <c r="A352" s="24">
        <f t="shared" si="34"/>
        <v>6.6999999999999638</v>
      </c>
      <c r="B352" s="23">
        <f t="shared" si="30"/>
        <v>2253.6465064398194</v>
      </c>
      <c r="C352" s="46">
        <f t="shared" si="31"/>
        <v>6.6999999999999638</v>
      </c>
      <c r="D352" s="46">
        <f t="shared" si="32"/>
        <v>336.36515021490027</v>
      </c>
      <c r="E352" s="18">
        <f t="shared" si="35"/>
        <v>1.0044979716926092</v>
      </c>
      <c r="F352" s="50">
        <f t="shared" si="33"/>
        <v>3235.6293855140507</v>
      </c>
      <c r="G352" s="30"/>
      <c r="H352" s="61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25">
      <c r="A353" s="24">
        <f t="shared" si="34"/>
        <v>6.7199999999999633</v>
      </c>
      <c r="B353" s="23">
        <f t="shared" si="30"/>
        <v>2270.5409068537124</v>
      </c>
      <c r="C353" s="46">
        <f t="shared" si="31"/>
        <v>6.7199999999999633</v>
      </c>
      <c r="D353" s="46">
        <f t="shared" si="32"/>
        <v>337.87811113894713</v>
      </c>
      <c r="E353" s="18">
        <f t="shared" si="35"/>
        <v>1.0044979716926092</v>
      </c>
      <c r="F353" s="50">
        <f t="shared" si="33"/>
        <v>3259.8851941662197</v>
      </c>
      <c r="G353" s="30"/>
      <c r="H353" s="61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25">
      <c r="A354" s="24">
        <f t="shared" si="34"/>
        <v>6.7399999999999629</v>
      </c>
      <c r="B354" s="23">
        <f t="shared" si="30"/>
        <v>2287.5416931260193</v>
      </c>
      <c r="C354" s="46">
        <f t="shared" si="31"/>
        <v>6.7399999999999629</v>
      </c>
      <c r="D354" s="46">
        <f t="shared" si="32"/>
        <v>339.39787731840238</v>
      </c>
      <c r="E354" s="18">
        <f t="shared" si="35"/>
        <v>0</v>
      </c>
      <c r="F354" s="50">
        <f t="shared" si="33"/>
        <v>3284.293744257076</v>
      </c>
      <c r="G354" s="30"/>
      <c r="H354" s="61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25">
      <c r="A355" s="30"/>
      <c r="B355" s="30"/>
      <c r="C355" s="30"/>
      <c r="D355" s="30"/>
      <c r="E355" s="30"/>
      <c r="F355" s="30"/>
      <c r="G355" s="30"/>
      <c r="H355" s="61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25">
      <c r="A356" s="30"/>
      <c r="B356" s="30"/>
      <c r="C356" s="30"/>
      <c r="D356" s="30"/>
      <c r="E356" s="30"/>
      <c r="F356" s="30"/>
      <c r="G356" s="30"/>
      <c r="H356" s="61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25">
      <c r="A357" s="30"/>
      <c r="B357" s="30"/>
      <c r="C357" s="30"/>
      <c r="D357" s="30"/>
      <c r="E357" s="30"/>
      <c r="F357" s="30"/>
      <c r="G357" s="30"/>
      <c r="H357" s="61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25">
      <c r="A358" s="30"/>
      <c r="B358" s="30"/>
      <c r="C358" s="30"/>
      <c r="D358" s="30"/>
      <c r="E358" s="30"/>
      <c r="F358" s="30"/>
      <c r="G358" s="30"/>
      <c r="H358" s="61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25">
      <c r="A359" s="30"/>
      <c r="B359" s="30"/>
      <c r="C359" s="30"/>
      <c r="D359" s="30"/>
      <c r="E359" s="30"/>
      <c r="F359" s="30"/>
      <c r="G359" s="30"/>
      <c r="H359" s="61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25">
      <c r="A360" s="30"/>
      <c r="B360" s="30"/>
      <c r="C360" s="30"/>
      <c r="D360" s="30"/>
      <c r="E360" s="30"/>
      <c r="F360" s="30"/>
      <c r="G360" s="30"/>
      <c r="H360" s="61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25">
      <c r="A361" s="30"/>
      <c r="B361" s="30"/>
      <c r="C361" s="30"/>
      <c r="D361" s="30"/>
      <c r="E361" s="30"/>
      <c r="F361" s="30"/>
      <c r="G361" s="30"/>
      <c r="H361" s="61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25">
      <c r="A362" s="30"/>
      <c r="B362" s="30"/>
      <c r="C362" s="30"/>
      <c r="D362" s="30"/>
      <c r="E362" s="30"/>
      <c r="F362" s="30"/>
      <c r="G362" s="30"/>
      <c r="H362" s="61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25">
      <c r="A363" s="30"/>
      <c r="B363" s="30"/>
      <c r="C363" s="30"/>
      <c r="D363" s="30"/>
      <c r="E363" s="30"/>
      <c r="F363" s="30"/>
      <c r="G363" s="30"/>
      <c r="H363" s="61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25">
      <c r="A364" s="30"/>
      <c r="B364" s="30"/>
      <c r="C364" s="30"/>
      <c r="D364" s="30"/>
      <c r="E364" s="30"/>
      <c r="F364" s="30"/>
      <c r="G364" s="30"/>
      <c r="H364" s="61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25">
      <c r="A365" s="30"/>
      <c r="B365" s="30"/>
      <c r="C365" s="30"/>
      <c r="D365" s="30"/>
      <c r="E365" s="30"/>
      <c r="F365" s="30"/>
      <c r="G365" s="30"/>
      <c r="H365" s="61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25">
      <c r="A366" s="30"/>
      <c r="B366" s="30"/>
      <c r="C366" s="30"/>
      <c r="D366" s="30"/>
      <c r="E366" s="30"/>
      <c r="F366" s="30"/>
      <c r="G366" s="30"/>
      <c r="H366" s="61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25">
      <c r="A367" s="30"/>
      <c r="B367" s="30"/>
      <c r="C367" s="30"/>
      <c r="D367" s="30"/>
      <c r="E367" s="30"/>
      <c r="F367" s="30"/>
      <c r="G367" s="30"/>
      <c r="H367" s="61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25">
      <c r="A368" s="30"/>
      <c r="B368" s="30"/>
      <c r="C368" s="30"/>
      <c r="D368" s="30"/>
      <c r="E368" s="30"/>
      <c r="F368" s="30"/>
      <c r="G368" s="30"/>
      <c r="H368" s="61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25">
      <c r="A369" s="30"/>
      <c r="B369" s="30"/>
      <c r="C369" s="30"/>
      <c r="D369" s="30"/>
      <c r="E369" s="30"/>
      <c r="F369" s="30"/>
      <c r="G369" s="30"/>
      <c r="H369" s="61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25">
      <c r="A370" s="30"/>
      <c r="B370" s="30"/>
      <c r="C370" s="30"/>
      <c r="D370" s="30"/>
      <c r="E370" s="30"/>
      <c r="F370" s="30"/>
      <c r="G370" s="30"/>
      <c r="H370" s="61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25">
      <c r="A371" s="30"/>
      <c r="B371" s="30"/>
      <c r="C371" s="30"/>
      <c r="D371" s="30"/>
      <c r="E371" s="30"/>
      <c r="F371" s="30"/>
      <c r="G371" s="30"/>
      <c r="H371" s="61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25">
      <c r="A372" s="30"/>
      <c r="B372" s="30"/>
      <c r="C372" s="30"/>
      <c r="D372" s="30"/>
      <c r="E372" s="30"/>
      <c r="F372" s="30"/>
      <c r="G372" s="30"/>
      <c r="H372" s="61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25">
      <c r="A373" s="30"/>
      <c r="B373" s="30"/>
      <c r="C373" s="30"/>
      <c r="D373" s="30"/>
      <c r="E373" s="30"/>
      <c r="F373" s="30"/>
      <c r="G373" s="30"/>
      <c r="H373" s="61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25">
      <c r="A374" s="30"/>
      <c r="B374" s="30"/>
      <c r="C374" s="30"/>
      <c r="D374" s="30"/>
      <c r="E374" s="30"/>
      <c r="F374" s="30"/>
      <c r="G374" s="30"/>
      <c r="H374" s="61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25">
      <c r="A375" s="30"/>
      <c r="B375" s="30"/>
      <c r="C375" s="30"/>
      <c r="D375" s="30"/>
      <c r="E375" s="30"/>
      <c r="F375" s="30"/>
      <c r="G375" s="30"/>
      <c r="H375" s="61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25">
      <c r="A376" s="30"/>
      <c r="B376" s="30"/>
      <c r="C376" s="30"/>
      <c r="D376" s="30"/>
      <c r="E376" s="30"/>
      <c r="F376" s="30"/>
      <c r="G376" s="30"/>
      <c r="H376" s="61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25">
      <c r="A377" s="30"/>
      <c r="B377" s="30"/>
      <c r="C377" s="30"/>
      <c r="D377" s="30"/>
      <c r="E377" s="30"/>
      <c r="F377" s="30"/>
      <c r="G377" s="30"/>
      <c r="H377" s="61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25">
      <c r="A378" s="30"/>
      <c r="B378" s="30"/>
      <c r="C378" s="30"/>
      <c r="D378" s="30"/>
      <c r="E378" s="30"/>
      <c r="F378" s="30"/>
      <c r="G378" s="30"/>
      <c r="H378" s="61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25">
      <c r="A379" s="30"/>
      <c r="B379" s="30"/>
      <c r="C379" s="30"/>
      <c r="D379" s="30"/>
      <c r="E379" s="30"/>
      <c r="F379" s="30"/>
      <c r="G379" s="30"/>
      <c r="H379" s="61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25">
      <c r="A380" s="30"/>
      <c r="B380" s="30"/>
      <c r="C380" s="30"/>
      <c r="D380" s="30"/>
      <c r="E380" s="30"/>
      <c r="F380" s="30"/>
      <c r="G380" s="30"/>
      <c r="H380" s="61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25">
      <c r="A381" s="30"/>
      <c r="B381" s="30"/>
      <c r="C381" s="30"/>
      <c r="D381" s="30"/>
      <c r="E381" s="30"/>
      <c r="F381" s="30"/>
      <c r="G381" s="30"/>
      <c r="H381" s="61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25">
      <c r="A382" s="30"/>
      <c r="B382" s="30"/>
      <c r="C382" s="30"/>
      <c r="D382" s="30"/>
      <c r="E382" s="30"/>
      <c r="F382" s="30"/>
      <c r="G382" s="30"/>
      <c r="H382" s="61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25">
      <c r="A383" s="30"/>
      <c r="B383" s="30"/>
      <c r="C383" s="30"/>
      <c r="D383" s="30"/>
      <c r="E383" s="30"/>
      <c r="F383" s="30"/>
      <c r="G383" s="30"/>
      <c r="H383" s="61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25">
      <c r="A384" s="30"/>
      <c r="B384" s="30"/>
      <c r="C384" s="30"/>
      <c r="D384" s="30"/>
      <c r="E384" s="30"/>
      <c r="F384" s="30"/>
      <c r="G384" s="30"/>
      <c r="H384" s="61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25">
      <c r="A385" s="30"/>
      <c r="B385" s="30"/>
      <c r="C385" s="30"/>
      <c r="D385" s="30"/>
      <c r="E385" s="30"/>
      <c r="F385" s="30"/>
      <c r="G385" s="30"/>
      <c r="H385" s="61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25">
      <c r="A386" s="30"/>
      <c r="B386" s="30"/>
      <c r="C386" s="30"/>
      <c r="D386" s="30"/>
      <c r="E386" s="30"/>
      <c r="F386" s="30"/>
      <c r="G386" s="30"/>
      <c r="H386" s="61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25">
      <c r="A387" s="30"/>
      <c r="B387" s="30"/>
      <c r="C387" s="30"/>
      <c r="D387" s="30"/>
      <c r="E387" s="30"/>
      <c r="F387" s="30"/>
      <c r="G387" s="30"/>
      <c r="H387" s="61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25">
      <c r="A388" s="30"/>
      <c r="B388" s="30"/>
      <c r="C388" s="30"/>
      <c r="D388" s="30"/>
      <c r="E388" s="30"/>
      <c r="F388" s="30"/>
      <c r="G388" s="30"/>
      <c r="H388" s="61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25">
      <c r="A389" s="30"/>
      <c r="B389" s="30"/>
      <c r="C389" s="30"/>
      <c r="D389" s="30"/>
      <c r="E389" s="30"/>
      <c r="F389" s="30"/>
      <c r="G389" s="30"/>
      <c r="H389" s="61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25">
      <c r="A390" s="30"/>
      <c r="B390" s="30"/>
      <c r="C390" s="30"/>
      <c r="D390" s="30"/>
      <c r="E390" s="30"/>
      <c r="F390" s="30"/>
      <c r="G390" s="30"/>
      <c r="H390" s="61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25">
      <c r="A391" s="30"/>
      <c r="B391" s="30"/>
      <c r="C391" s="30"/>
      <c r="D391" s="30"/>
      <c r="E391" s="30"/>
      <c r="F391" s="30"/>
      <c r="G391" s="30"/>
      <c r="H391" s="61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25">
      <c r="A392" s="30"/>
      <c r="B392" s="30"/>
      <c r="C392" s="30"/>
      <c r="D392" s="30"/>
      <c r="E392" s="30"/>
      <c r="F392" s="30"/>
      <c r="G392" s="30"/>
      <c r="H392" s="61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25">
      <c r="A393" s="30"/>
      <c r="B393" s="30"/>
      <c r="C393" s="30"/>
      <c r="D393" s="30"/>
      <c r="E393" s="30"/>
      <c r="F393" s="30"/>
      <c r="G393" s="30"/>
      <c r="H393" s="61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25">
      <c r="A394" s="30"/>
      <c r="B394" s="30"/>
      <c r="C394" s="30"/>
      <c r="D394" s="30"/>
      <c r="E394" s="30"/>
      <c r="F394" s="30"/>
      <c r="G394" s="30"/>
      <c r="H394" s="61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25">
      <c r="A395" s="30"/>
      <c r="B395" s="30"/>
      <c r="C395" s="30"/>
      <c r="D395" s="30"/>
      <c r="E395" s="30"/>
      <c r="F395" s="30"/>
      <c r="G395" s="30"/>
      <c r="H395" s="61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25">
      <c r="A396" s="30"/>
      <c r="B396" s="30"/>
      <c r="C396" s="30"/>
      <c r="D396" s="30"/>
      <c r="E396" s="30"/>
      <c r="F396" s="30"/>
      <c r="G396" s="30"/>
      <c r="H396" s="61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25">
      <c r="A397" s="30"/>
      <c r="B397" s="30"/>
      <c r="C397" s="30"/>
      <c r="D397" s="30"/>
      <c r="E397" s="30"/>
      <c r="F397" s="30"/>
      <c r="G397" s="30"/>
      <c r="H397" s="61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25">
      <c r="A398" s="30"/>
      <c r="B398" s="30"/>
      <c r="C398" s="30"/>
      <c r="D398" s="30"/>
      <c r="E398" s="30"/>
      <c r="F398" s="30"/>
      <c r="G398" s="30"/>
      <c r="H398" s="61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25">
      <c r="A399" s="30"/>
      <c r="B399" s="30"/>
      <c r="C399" s="30"/>
      <c r="D399" s="30"/>
      <c r="E399" s="30"/>
      <c r="F399" s="30"/>
      <c r="G399" s="30"/>
      <c r="H399" s="61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25">
      <c r="A400" s="30"/>
      <c r="B400" s="30"/>
      <c r="C400" s="30"/>
      <c r="D400" s="30"/>
      <c r="E400" s="30"/>
      <c r="F400" s="30"/>
      <c r="G400" s="30"/>
      <c r="H400" s="61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25">
      <c r="A401" s="30"/>
      <c r="B401" s="30"/>
      <c r="C401" s="30"/>
      <c r="D401" s="30"/>
      <c r="E401" s="30"/>
      <c r="F401" s="30"/>
      <c r="G401" s="30"/>
      <c r="H401" s="61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25">
      <c r="A402" s="30"/>
      <c r="B402" s="30"/>
      <c r="C402" s="30"/>
      <c r="D402" s="30"/>
      <c r="E402" s="30"/>
      <c r="F402" s="30"/>
      <c r="G402" s="30"/>
      <c r="H402" s="61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25">
      <c r="A403" s="30"/>
      <c r="B403" s="30"/>
      <c r="C403" s="30"/>
      <c r="D403" s="30"/>
      <c r="E403" s="30"/>
      <c r="F403" s="30"/>
      <c r="G403" s="30"/>
      <c r="H403" s="61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25">
      <c r="A404" s="30"/>
      <c r="B404" s="30"/>
      <c r="C404" s="30"/>
      <c r="D404" s="30"/>
      <c r="E404" s="30"/>
      <c r="F404" s="30"/>
      <c r="G404" s="30"/>
      <c r="H404" s="61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25">
      <c r="A405" s="30"/>
      <c r="B405" s="30"/>
      <c r="C405" s="30"/>
      <c r="D405" s="30"/>
      <c r="E405" s="30"/>
      <c r="F405" s="30"/>
      <c r="G405" s="30"/>
      <c r="H405" s="61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25">
      <c r="A406" s="30"/>
      <c r="B406" s="30"/>
      <c r="C406" s="30"/>
      <c r="D406" s="30"/>
      <c r="E406" s="30"/>
      <c r="F406" s="30"/>
      <c r="G406" s="30"/>
      <c r="H406" s="61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25">
      <c r="A407" s="30"/>
      <c r="B407" s="30"/>
      <c r="C407" s="30"/>
      <c r="D407" s="30"/>
      <c r="E407" s="30"/>
      <c r="F407" s="30"/>
      <c r="G407" s="30"/>
      <c r="H407" s="61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25">
      <c r="A408" s="30"/>
      <c r="B408" s="30"/>
      <c r="C408" s="30"/>
      <c r="D408" s="30"/>
      <c r="E408" s="30"/>
      <c r="F408" s="30"/>
      <c r="G408" s="30"/>
      <c r="H408" s="61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25">
      <c r="C409" s="30"/>
      <c r="D409" s="30"/>
      <c r="E409" s="30"/>
      <c r="F409" s="30"/>
      <c r="G409" s="30"/>
      <c r="H409" s="61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25">
      <c r="C410" s="30"/>
      <c r="D410" s="30"/>
      <c r="E410" s="30"/>
      <c r="F410" s="30"/>
      <c r="G410" s="30"/>
      <c r="H410" s="61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25">
      <c r="C411" s="30"/>
      <c r="D411" s="30"/>
      <c r="E411" s="30"/>
      <c r="F411" s="30"/>
      <c r="G411" s="30"/>
      <c r="H411" s="61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25">
      <c r="C412" s="30"/>
      <c r="D412" s="30"/>
      <c r="E412" s="30"/>
      <c r="F412" s="30"/>
      <c r="G412" s="30"/>
      <c r="H412" s="61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25">
      <c r="C413" s="30"/>
      <c r="D413" s="30"/>
      <c r="E413" s="30"/>
      <c r="F413" s="30"/>
      <c r="G413" s="30"/>
      <c r="H413" s="61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25">
      <c r="C414" s="30"/>
      <c r="D414" s="30"/>
      <c r="E414" s="30"/>
      <c r="F414" s="30"/>
      <c r="G414" s="30"/>
      <c r="H414" s="61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25">
      <c r="C415" s="30"/>
      <c r="D415" s="30"/>
      <c r="E415" s="30"/>
      <c r="F415" s="30"/>
      <c r="G415" s="30"/>
      <c r="H415" s="61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25">
      <c r="C416" s="30"/>
      <c r="D416" s="30"/>
      <c r="E416" s="30"/>
      <c r="F416" s="30"/>
      <c r="G416" s="30"/>
      <c r="H416" s="61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3:28" x14ac:dyDescent="0.25">
      <c r="C417" s="30"/>
      <c r="D417" s="30"/>
      <c r="E417" s="30"/>
      <c r="F417" s="30"/>
      <c r="G417" s="30"/>
      <c r="H417" s="61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3:28" x14ac:dyDescent="0.25">
      <c r="C418" s="30"/>
      <c r="D418" s="30"/>
      <c r="E418" s="30"/>
      <c r="F418" s="30"/>
      <c r="G418" s="30"/>
      <c r="H418" s="61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3:28" x14ac:dyDescent="0.25">
      <c r="C419" s="30"/>
      <c r="D419" s="30"/>
      <c r="E419" s="30"/>
      <c r="F419" s="30"/>
      <c r="G419" s="30"/>
      <c r="H419" s="61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3:28" x14ac:dyDescent="0.25">
      <c r="C420" s="30"/>
      <c r="D420" s="30"/>
      <c r="E420" s="30"/>
      <c r="F420" s="30"/>
      <c r="G420" s="30"/>
      <c r="H420" s="61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3:28" x14ac:dyDescent="0.25">
      <c r="C421" s="30"/>
      <c r="D421" s="30"/>
      <c r="E421" s="30"/>
      <c r="F421" s="30"/>
      <c r="G421" s="30"/>
      <c r="H421" s="61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3:28" x14ac:dyDescent="0.25">
      <c r="C422" s="30"/>
      <c r="D422" s="30"/>
      <c r="E422" s="30"/>
      <c r="F422" s="30"/>
      <c r="G422" s="30"/>
      <c r="H422" s="61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3:28" x14ac:dyDescent="0.25">
      <c r="C423" s="30"/>
      <c r="D423" s="30"/>
      <c r="E423" s="30"/>
      <c r="F423" s="30"/>
      <c r="G423" s="30"/>
      <c r="H423" s="61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3:28" x14ac:dyDescent="0.25">
      <c r="C424" s="30"/>
      <c r="D424" s="30"/>
      <c r="E424" s="30"/>
      <c r="F424" s="30"/>
      <c r="G424" s="30"/>
      <c r="H424" s="61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3:28" x14ac:dyDescent="0.25">
      <c r="C425" s="30"/>
      <c r="D425" s="30"/>
      <c r="E425" s="30"/>
      <c r="F425" s="30"/>
      <c r="G425" s="30"/>
      <c r="H425" s="61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3:28" x14ac:dyDescent="0.25">
      <c r="C426" s="30"/>
      <c r="D426" s="30"/>
      <c r="E426" s="30"/>
      <c r="F426" s="30"/>
      <c r="G426" s="30"/>
      <c r="H426" s="61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3:28" x14ac:dyDescent="0.25">
      <c r="C427" s="30"/>
      <c r="D427" s="30"/>
      <c r="E427" s="30"/>
      <c r="F427" s="30"/>
      <c r="G427" s="30"/>
      <c r="H427" s="61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3:28" x14ac:dyDescent="0.25">
      <c r="C428" s="30"/>
      <c r="D428" s="30"/>
      <c r="E428" s="30"/>
      <c r="F428" s="30"/>
      <c r="G428" s="30"/>
      <c r="H428" s="61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3:28" x14ac:dyDescent="0.25">
      <c r="C429" s="30"/>
      <c r="D429" s="30"/>
      <c r="E429" s="30"/>
      <c r="F429" s="30"/>
      <c r="G429" s="30"/>
      <c r="H429" s="61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3:28" x14ac:dyDescent="0.25">
      <c r="C430" s="30"/>
      <c r="D430" s="30"/>
      <c r="E430" s="30"/>
      <c r="F430" s="30"/>
      <c r="G430" s="30"/>
      <c r="H430" s="61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3:28" x14ac:dyDescent="0.25">
      <c r="C431" s="30"/>
      <c r="D431" s="30"/>
      <c r="E431" s="30"/>
      <c r="F431" s="30"/>
      <c r="G431" s="30"/>
      <c r="H431" s="61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3:28" x14ac:dyDescent="0.25">
      <c r="C432" s="30"/>
      <c r="D432" s="30"/>
      <c r="E432" s="30"/>
      <c r="F432" s="30"/>
      <c r="G432" s="30"/>
      <c r="H432" s="61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3:28" x14ac:dyDescent="0.25">
      <c r="C433" s="30"/>
      <c r="D433" s="30"/>
      <c r="E433" s="30"/>
      <c r="F433" s="30"/>
      <c r="G433" s="30"/>
      <c r="H433" s="61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3:28" x14ac:dyDescent="0.25">
      <c r="C434" s="30"/>
      <c r="D434" s="30"/>
      <c r="E434" s="30"/>
      <c r="F434" s="30"/>
      <c r="G434" s="30"/>
      <c r="H434" s="61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3:28" x14ac:dyDescent="0.25">
      <c r="C435" s="30"/>
      <c r="D435" s="30"/>
      <c r="E435" s="30"/>
      <c r="F435" s="30"/>
      <c r="G435" s="30"/>
      <c r="H435" s="61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3:28" x14ac:dyDescent="0.25">
      <c r="C436" s="30"/>
      <c r="D436" s="30"/>
      <c r="E436" s="30"/>
      <c r="F436" s="30"/>
      <c r="G436" s="30"/>
      <c r="H436" s="61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3:28" x14ac:dyDescent="0.25">
      <c r="C437" s="30"/>
      <c r="D437" s="30"/>
      <c r="E437" s="30"/>
      <c r="F437" s="30"/>
      <c r="G437" s="30"/>
      <c r="H437" s="61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3:28" x14ac:dyDescent="0.25">
      <c r="C438" s="30"/>
      <c r="D438" s="30"/>
      <c r="E438" s="30"/>
      <c r="F438" s="30"/>
      <c r="G438" s="30"/>
      <c r="H438" s="61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3:28" x14ac:dyDescent="0.25">
      <c r="C439" s="30"/>
      <c r="D439" s="30"/>
      <c r="E439" s="30"/>
      <c r="F439" s="30"/>
      <c r="G439" s="30"/>
      <c r="H439" s="61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3:28" x14ac:dyDescent="0.25">
      <c r="C440" s="30"/>
      <c r="D440" s="30"/>
      <c r="E440" s="30"/>
      <c r="F440" s="30"/>
      <c r="G440" s="30"/>
      <c r="H440" s="61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3:28" x14ac:dyDescent="0.25">
      <c r="C441" s="30"/>
      <c r="D441" s="30"/>
      <c r="E441" s="30"/>
      <c r="F441" s="30"/>
      <c r="G441" s="30"/>
      <c r="H441" s="61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3:28" x14ac:dyDescent="0.25">
      <c r="C442" s="30"/>
      <c r="D442" s="30"/>
      <c r="E442" s="30"/>
      <c r="F442" s="30"/>
      <c r="G442" s="30"/>
      <c r="H442" s="61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3:28" x14ac:dyDescent="0.25">
      <c r="C443" s="30"/>
      <c r="D443" s="30"/>
      <c r="E443" s="30"/>
      <c r="F443" s="30"/>
      <c r="G443" s="30"/>
      <c r="H443" s="61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3:28" x14ac:dyDescent="0.25">
      <c r="C444" s="30"/>
      <c r="D444" s="30"/>
      <c r="E444" s="30"/>
      <c r="F444" s="30"/>
      <c r="G444" s="30"/>
      <c r="H444" s="61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3:28" x14ac:dyDescent="0.25">
      <c r="C445" s="30"/>
      <c r="D445" s="30"/>
      <c r="E445" s="30"/>
      <c r="F445" s="30"/>
      <c r="G445" s="30"/>
      <c r="H445" s="61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3:28" x14ac:dyDescent="0.25">
      <c r="C446" s="30"/>
      <c r="D446" s="30"/>
      <c r="E446" s="30"/>
      <c r="F446" s="30"/>
      <c r="G446" s="30"/>
      <c r="H446" s="61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3:28" x14ac:dyDescent="0.25">
      <c r="C447" s="30"/>
      <c r="D447" s="30"/>
      <c r="E447" s="30"/>
      <c r="F447" s="30"/>
      <c r="G447" s="30"/>
      <c r="H447" s="61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3:28" x14ac:dyDescent="0.25">
      <c r="C448" s="30"/>
      <c r="D448" s="30"/>
      <c r="E448" s="30"/>
      <c r="F448" s="30"/>
      <c r="G448" s="30"/>
      <c r="H448" s="61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3:28" x14ac:dyDescent="0.25">
      <c r="C449" s="30"/>
      <c r="D449" s="30"/>
      <c r="E449" s="30"/>
      <c r="F449" s="30"/>
      <c r="G449" s="30"/>
      <c r="H449" s="61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3:28" x14ac:dyDescent="0.25">
      <c r="C450" s="30"/>
      <c r="D450" s="30"/>
      <c r="E450" s="30"/>
      <c r="F450" s="30"/>
      <c r="G450" s="30"/>
      <c r="H450" s="61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3:28" x14ac:dyDescent="0.25">
      <c r="C451" s="30"/>
      <c r="D451" s="30"/>
      <c r="E451" s="30"/>
      <c r="F451" s="30"/>
      <c r="G451" s="30"/>
      <c r="H451" s="61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3:28" x14ac:dyDescent="0.25">
      <c r="C452" s="30"/>
      <c r="D452" s="30"/>
      <c r="E452" s="30"/>
      <c r="F452" s="30"/>
      <c r="G452" s="30"/>
      <c r="H452" s="61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3:28" x14ac:dyDescent="0.25">
      <c r="C453" s="30"/>
      <c r="D453" s="30"/>
      <c r="E453" s="30"/>
      <c r="F453" s="30"/>
      <c r="G453" s="30"/>
      <c r="H453" s="61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3:28" x14ac:dyDescent="0.25">
      <c r="C454" s="30"/>
      <c r="D454" s="30"/>
      <c r="E454" s="30"/>
      <c r="F454" s="30"/>
      <c r="G454" s="30"/>
      <c r="H454" s="61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3:28" x14ac:dyDescent="0.25">
      <c r="C455" s="30"/>
      <c r="D455" s="30"/>
      <c r="E455" s="30"/>
      <c r="F455" s="30"/>
      <c r="G455" s="30"/>
      <c r="H455" s="61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3:28" x14ac:dyDescent="0.25">
      <c r="C456" s="30"/>
      <c r="D456" s="30"/>
      <c r="E456" s="30"/>
      <c r="F456" s="30"/>
      <c r="G456" s="30"/>
      <c r="H456" s="61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3:28" x14ac:dyDescent="0.25">
      <c r="C457" s="30"/>
      <c r="D457" s="30"/>
      <c r="E457" s="30"/>
      <c r="F457" s="30"/>
      <c r="G457" s="30"/>
      <c r="H457" s="61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3:28" x14ac:dyDescent="0.25">
      <c r="C458" s="30"/>
      <c r="D458" s="30"/>
      <c r="E458" s="30"/>
      <c r="F458" s="30"/>
      <c r="G458" s="30"/>
      <c r="H458" s="61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3:28" x14ac:dyDescent="0.25">
      <c r="C459" s="30"/>
      <c r="D459" s="30"/>
      <c r="E459" s="30"/>
      <c r="F459" s="30"/>
      <c r="G459" s="30"/>
      <c r="H459" s="61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3:28" x14ac:dyDescent="0.25">
      <c r="C460" s="30"/>
      <c r="D460" s="30"/>
      <c r="E460" s="30"/>
      <c r="F460" s="30"/>
      <c r="G460" s="30"/>
      <c r="H460" s="61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3:28" x14ac:dyDescent="0.25">
      <c r="C461" s="30"/>
      <c r="D461" s="30"/>
      <c r="E461" s="30"/>
      <c r="F461" s="30"/>
      <c r="G461" s="30"/>
      <c r="H461" s="61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3:28" x14ac:dyDescent="0.25">
      <c r="C462" s="30"/>
      <c r="D462" s="30"/>
      <c r="E462" s="30"/>
      <c r="F462" s="30"/>
      <c r="G462" s="30"/>
      <c r="H462" s="61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3:28" x14ac:dyDescent="0.25">
      <c r="C463" s="30"/>
      <c r="D463" s="30"/>
      <c r="E463" s="30"/>
      <c r="F463" s="30"/>
      <c r="G463" s="30"/>
      <c r="H463" s="61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3:28" x14ac:dyDescent="0.25">
      <c r="C464" s="30"/>
      <c r="D464" s="30"/>
      <c r="E464" s="30"/>
      <c r="F464" s="30"/>
      <c r="G464" s="30"/>
      <c r="H464" s="61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3:28" x14ac:dyDescent="0.25">
      <c r="C465" s="30"/>
      <c r="D465" s="30"/>
      <c r="E465" s="30"/>
      <c r="F465" s="30"/>
      <c r="G465" s="30"/>
      <c r="H465" s="61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3:28" x14ac:dyDescent="0.25">
      <c r="C466" s="30"/>
      <c r="D466" s="30"/>
      <c r="E466" s="30"/>
      <c r="F466" s="30"/>
      <c r="G466" s="30"/>
      <c r="H466" s="61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3:28" x14ac:dyDescent="0.25">
      <c r="C467" s="30"/>
      <c r="D467" s="30"/>
      <c r="E467" s="30"/>
      <c r="F467" s="30"/>
      <c r="G467" s="30"/>
      <c r="H467" s="61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3:28" x14ac:dyDescent="0.25">
      <c r="C468" s="30"/>
      <c r="D468" s="30"/>
      <c r="E468" s="30"/>
      <c r="F468" s="30"/>
      <c r="G468" s="30"/>
      <c r="H468" s="61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3:28" x14ac:dyDescent="0.25">
      <c r="C469" s="30"/>
      <c r="D469" s="30"/>
      <c r="E469" s="30"/>
      <c r="F469" s="30"/>
      <c r="G469" s="30"/>
      <c r="H469" s="61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3:28" x14ac:dyDescent="0.25">
      <c r="C470" s="30"/>
      <c r="D470" s="30"/>
      <c r="E470" s="30"/>
      <c r="F470" s="30"/>
      <c r="G470" s="30"/>
      <c r="H470" s="61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3:28" x14ac:dyDescent="0.25">
      <c r="C471" s="30"/>
      <c r="D471" s="30"/>
      <c r="E471" s="30"/>
      <c r="F471" s="30"/>
      <c r="G471" s="30"/>
      <c r="H471" s="61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3:28" x14ac:dyDescent="0.25">
      <c r="C472" s="30"/>
      <c r="D472" s="30"/>
      <c r="E472" s="30"/>
      <c r="F472" s="30"/>
      <c r="G472" s="30"/>
      <c r="H472" s="61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3:28" x14ac:dyDescent="0.25">
      <c r="C473" s="30"/>
      <c r="D473" s="30"/>
      <c r="E473" s="30"/>
      <c r="F473" s="30"/>
      <c r="G473" s="30"/>
      <c r="H473" s="61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3:28" x14ac:dyDescent="0.25">
      <c r="C474" s="30"/>
      <c r="D474" s="30"/>
      <c r="E474" s="30"/>
      <c r="F474" s="30"/>
      <c r="G474" s="30"/>
      <c r="H474" s="61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3:28" x14ac:dyDescent="0.25">
      <c r="C475" s="30"/>
      <c r="D475" s="30"/>
      <c r="E475" s="30"/>
      <c r="F475" s="30"/>
      <c r="G475" s="30"/>
      <c r="H475" s="61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3:28" x14ac:dyDescent="0.25">
      <c r="C476" s="30"/>
      <c r="D476" s="30"/>
      <c r="E476" s="30"/>
      <c r="F476" s="30"/>
      <c r="G476" s="30"/>
      <c r="H476" s="61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3:28" x14ac:dyDescent="0.25">
      <c r="C477" s="30"/>
      <c r="D477" s="30"/>
      <c r="E477" s="30"/>
      <c r="F477" s="30"/>
      <c r="G477" s="30"/>
      <c r="H477" s="61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3:28" x14ac:dyDescent="0.25">
      <c r="C478" s="30"/>
      <c r="D478" s="30"/>
      <c r="E478" s="30"/>
      <c r="F478" s="30"/>
      <c r="G478" s="30"/>
      <c r="H478" s="61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3:28" x14ac:dyDescent="0.25">
      <c r="C479" s="30"/>
      <c r="D479" s="30"/>
      <c r="E479" s="30"/>
      <c r="F479" s="30"/>
      <c r="G479" s="30"/>
      <c r="H479" s="61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3:28" x14ac:dyDescent="0.25">
      <c r="C480" s="30"/>
      <c r="D480" s="30"/>
      <c r="E480" s="30"/>
      <c r="F480" s="30"/>
      <c r="G480" s="30"/>
      <c r="H480" s="61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3:28" x14ac:dyDescent="0.25">
      <c r="C481" s="30"/>
      <c r="D481" s="30"/>
      <c r="E481" s="30"/>
      <c r="F481" s="30"/>
      <c r="G481" s="30"/>
      <c r="H481" s="61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3:28" x14ac:dyDescent="0.25">
      <c r="C482" s="30"/>
      <c r="D482" s="30"/>
      <c r="E482" s="30"/>
      <c r="F482" s="30"/>
      <c r="G482" s="30"/>
      <c r="H482" s="61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3:28" x14ac:dyDescent="0.25">
      <c r="C483" s="30"/>
      <c r="D483" s="30"/>
      <c r="E483" s="30"/>
      <c r="F483" s="30"/>
      <c r="G483" s="30"/>
      <c r="H483" s="61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3:28" x14ac:dyDescent="0.25">
      <c r="C484" s="30"/>
      <c r="D484" s="30"/>
      <c r="E484" s="30"/>
      <c r="F484" s="30"/>
      <c r="G484" s="30"/>
      <c r="H484" s="61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3:28" x14ac:dyDescent="0.25">
      <c r="C485" s="30"/>
      <c r="D485" s="30"/>
      <c r="E485" s="30"/>
      <c r="F485" s="30"/>
      <c r="G485" s="30"/>
      <c r="H485" s="61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3:28" x14ac:dyDescent="0.25">
      <c r="C486" s="30"/>
      <c r="D486" s="30"/>
      <c r="E486" s="30"/>
      <c r="F486" s="30"/>
      <c r="G486" s="30"/>
      <c r="H486" s="61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3:28" x14ac:dyDescent="0.25">
      <c r="C487" s="30"/>
      <c r="D487" s="30"/>
      <c r="E487" s="30"/>
      <c r="F487" s="30"/>
      <c r="G487" s="30"/>
      <c r="H487" s="61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3:28" x14ac:dyDescent="0.25">
      <c r="C488" s="30"/>
      <c r="D488" s="30"/>
      <c r="E488" s="30"/>
      <c r="F488" s="30"/>
      <c r="G488" s="30"/>
      <c r="H488" s="61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3:28" x14ac:dyDescent="0.25">
      <c r="C489" s="30"/>
      <c r="D489" s="30"/>
      <c r="E489" s="30"/>
      <c r="F489" s="30"/>
      <c r="G489" s="30"/>
      <c r="H489" s="61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3:28" x14ac:dyDescent="0.25">
      <c r="C490" s="30"/>
      <c r="D490" s="30"/>
      <c r="E490" s="30"/>
      <c r="F490" s="30"/>
      <c r="G490" s="30"/>
      <c r="H490" s="61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3:28" x14ac:dyDescent="0.25">
      <c r="C491" s="30"/>
      <c r="D491" s="30"/>
      <c r="E491" s="30"/>
      <c r="F491" s="30"/>
      <c r="G491" s="30"/>
      <c r="H491" s="61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3:28" x14ac:dyDescent="0.25">
      <c r="C492" s="30"/>
      <c r="D492" s="30"/>
      <c r="E492" s="30"/>
      <c r="F492" s="30"/>
      <c r="G492" s="30"/>
      <c r="H492" s="61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3:28" x14ac:dyDescent="0.25">
      <c r="C493" s="30"/>
      <c r="D493" s="30"/>
      <c r="E493" s="30"/>
      <c r="F493" s="30"/>
      <c r="G493" s="30"/>
      <c r="H493" s="61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3:28" x14ac:dyDescent="0.25">
      <c r="C494" s="30"/>
      <c r="D494" s="30"/>
      <c r="E494" s="30"/>
      <c r="F494" s="30"/>
      <c r="G494" s="30"/>
      <c r="H494" s="61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3:28" x14ac:dyDescent="0.25">
      <c r="C495" s="30"/>
      <c r="D495" s="30"/>
      <c r="E495" s="30"/>
      <c r="F495" s="30"/>
      <c r="G495" s="30"/>
      <c r="H495" s="61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3:28" x14ac:dyDescent="0.25">
      <c r="C496" s="30"/>
      <c r="D496" s="30"/>
      <c r="E496" s="30"/>
      <c r="F496" s="30"/>
      <c r="G496" s="30"/>
      <c r="H496" s="61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3:28" x14ac:dyDescent="0.25">
      <c r="C497" s="30"/>
      <c r="D497" s="30"/>
      <c r="E497" s="30"/>
      <c r="F497" s="30"/>
      <c r="G497" s="30"/>
      <c r="H497" s="61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3:28" x14ac:dyDescent="0.25">
      <c r="C498" s="30"/>
      <c r="D498" s="30"/>
      <c r="E498" s="30"/>
      <c r="F498" s="30"/>
      <c r="G498" s="30"/>
      <c r="H498" s="61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3:28" x14ac:dyDescent="0.25">
      <c r="C499" s="30"/>
      <c r="D499" s="30"/>
      <c r="E499" s="30"/>
      <c r="F499" s="30"/>
      <c r="G499" s="30"/>
      <c r="H499" s="61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3:28" x14ac:dyDescent="0.25">
      <c r="C500" s="30"/>
      <c r="D500" s="30"/>
      <c r="E500" s="30"/>
      <c r="F500" s="30"/>
      <c r="G500" s="30"/>
      <c r="H500" s="61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3:28" x14ac:dyDescent="0.25">
      <c r="C501" s="30"/>
      <c r="D501" s="30"/>
      <c r="E501" s="30"/>
      <c r="F501" s="30"/>
      <c r="G501" s="30"/>
      <c r="H501" s="61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3:28" x14ac:dyDescent="0.25">
      <c r="C502" s="30"/>
      <c r="D502" s="30"/>
      <c r="E502" s="30"/>
      <c r="F502" s="30"/>
      <c r="G502" s="30"/>
      <c r="H502" s="61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3:28" x14ac:dyDescent="0.25">
      <c r="C503" s="30"/>
      <c r="D503" s="30"/>
      <c r="E503" s="30"/>
      <c r="F503" s="30"/>
      <c r="G503" s="30"/>
      <c r="H503" s="61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3:28" x14ac:dyDescent="0.25">
      <c r="C504" s="30"/>
      <c r="D504" s="30"/>
      <c r="E504" s="30"/>
      <c r="F504" s="30"/>
      <c r="G504" s="30"/>
      <c r="H504" s="61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3:28" x14ac:dyDescent="0.25">
      <c r="C505" s="30"/>
      <c r="D505" s="30"/>
      <c r="E505" s="30"/>
      <c r="F505" s="30"/>
      <c r="G505" s="30"/>
      <c r="H505" s="61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3:28" x14ac:dyDescent="0.25">
      <c r="C506" s="30"/>
      <c r="D506" s="30"/>
      <c r="E506" s="30"/>
      <c r="F506" s="30"/>
      <c r="G506" s="30"/>
      <c r="H506" s="61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3:28" x14ac:dyDescent="0.25">
      <c r="C507" s="30"/>
      <c r="D507" s="30"/>
      <c r="E507" s="30"/>
      <c r="F507" s="30"/>
      <c r="G507" s="30"/>
      <c r="H507" s="61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3:28" x14ac:dyDescent="0.25">
      <c r="C508" s="30"/>
      <c r="D508" s="30"/>
      <c r="E508" s="30"/>
      <c r="F508" s="30"/>
      <c r="G508" s="30"/>
      <c r="H508" s="61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3:28" x14ac:dyDescent="0.25">
      <c r="C509" s="30"/>
      <c r="D509" s="30"/>
      <c r="E509" s="30"/>
      <c r="F509" s="30"/>
      <c r="G509" s="30"/>
      <c r="H509" s="61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3:28" x14ac:dyDescent="0.25">
      <c r="C510" s="30"/>
      <c r="D510" s="30"/>
      <c r="E510" s="30"/>
      <c r="F510" s="30"/>
      <c r="G510" s="30"/>
      <c r="H510" s="61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3:28" x14ac:dyDescent="0.25">
      <c r="C511" s="30"/>
      <c r="D511" s="30"/>
      <c r="E511" s="30"/>
      <c r="F511" s="30"/>
      <c r="G511" s="30"/>
      <c r="H511" s="61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3:28" x14ac:dyDescent="0.25">
      <c r="C512" s="30"/>
      <c r="D512" s="30"/>
      <c r="E512" s="30"/>
      <c r="F512" s="30"/>
      <c r="G512" s="30"/>
      <c r="H512" s="61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3:28" x14ac:dyDescent="0.25">
      <c r="C513" s="30"/>
      <c r="D513" s="30"/>
      <c r="E513" s="30"/>
      <c r="F513" s="30"/>
      <c r="G513" s="30"/>
      <c r="H513" s="61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3:28" x14ac:dyDescent="0.25">
      <c r="C514" s="30"/>
      <c r="D514" s="30"/>
      <c r="E514" s="30"/>
      <c r="F514" s="30"/>
      <c r="G514" s="30"/>
      <c r="H514" s="61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3:28" x14ac:dyDescent="0.25">
      <c r="C515" s="30"/>
      <c r="D515" s="30"/>
      <c r="E515" s="30"/>
      <c r="F515" s="30"/>
      <c r="G515" s="30"/>
      <c r="H515" s="61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3:28" x14ac:dyDescent="0.25">
      <c r="C516" s="30"/>
      <c r="D516" s="30"/>
      <c r="E516" s="30"/>
      <c r="F516" s="30"/>
      <c r="G516" s="30"/>
      <c r="H516" s="61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3:28" x14ac:dyDescent="0.25">
      <c r="C517" s="30"/>
      <c r="D517" s="30"/>
      <c r="E517" s="30"/>
      <c r="F517" s="30"/>
      <c r="G517" s="30"/>
      <c r="H517" s="61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3:28" x14ac:dyDescent="0.25">
      <c r="C518" s="30"/>
      <c r="D518" s="30"/>
      <c r="E518" s="30"/>
      <c r="F518" s="30"/>
      <c r="G518" s="30"/>
      <c r="H518" s="61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3:28" x14ac:dyDescent="0.25">
      <c r="C519" s="30"/>
      <c r="D519" s="30"/>
      <c r="E519" s="30"/>
      <c r="F519" s="30"/>
      <c r="G519" s="30"/>
      <c r="H519" s="61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3:28" x14ac:dyDescent="0.25">
      <c r="C520" s="30"/>
      <c r="D520" s="30"/>
      <c r="E520" s="30"/>
      <c r="F520" s="30"/>
      <c r="G520" s="30"/>
      <c r="H520" s="61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3:28" x14ac:dyDescent="0.25">
      <c r="C521" s="30"/>
      <c r="D521" s="30"/>
      <c r="E521" s="30"/>
      <c r="F521" s="30"/>
      <c r="G521" s="30"/>
      <c r="H521" s="61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3:28" x14ac:dyDescent="0.25">
      <c r="C522" s="30"/>
      <c r="D522" s="30"/>
      <c r="E522" s="30"/>
      <c r="F522" s="30"/>
      <c r="G522" s="30"/>
      <c r="H522" s="61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3:28" x14ac:dyDescent="0.25">
      <c r="C523" s="30"/>
      <c r="D523" s="30"/>
      <c r="E523" s="30"/>
      <c r="F523" s="30"/>
      <c r="G523" s="30"/>
      <c r="H523" s="61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3:28" x14ac:dyDescent="0.25">
      <c r="C524" s="30"/>
      <c r="D524" s="30"/>
      <c r="E524" s="30"/>
      <c r="F524" s="30"/>
      <c r="G524" s="30"/>
      <c r="H524" s="61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3:28" x14ac:dyDescent="0.25">
      <c r="C525" s="30"/>
      <c r="D525" s="30"/>
      <c r="E525" s="30"/>
      <c r="F525" s="30"/>
      <c r="G525" s="30"/>
      <c r="H525" s="61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3:28" x14ac:dyDescent="0.25">
      <c r="C526" s="30"/>
      <c r="D526" s="30"/>
      <c r="E526" s="30"/>
      <c r="F526" s="30"/>
      <c r="G526" s="30"/>
      <c r="H526" s="61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3:28" x14ac:dyDescent="0.25">
      <c r="C527" s="30"/>
      <c r="D527" s="30"/>
      <c r="E527" s="30"/>
      <c r="F527" s="30"/>
      <c r="G527" s="30"/>
      <c r="H527" s="61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3:28" x14ac:dyDescent="0.25">
      <c r="C528" s="30"/>
      <c r="D528" s="30"/>
      <c r="E528" s="30"/>
      <c r="F528" s="30"/>
      <c r="G528" s="30"/>
      <c r="H528" s="61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3:28" x14ac:dyDescent="0.25">
      <c r="C529" s="30"/>
      <c r="D529" s="30"/>
      <c r="E529" s="30"/>
      <c r="F529" s="30"/>
      <c r="G529" s="30"/>
      <c r="H529" s="61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3:28" x14ac:dyDescent="0.25">
      <c r="C530" s="30"/>
      <c r="D530" s="30"/>
      <c r="E530" s="30"/>
      <c r="F530" s="30"/>
      <c r="G530" s="30"/>
      <c r="H530" s="61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3:28" x14ac:dyDescent="0.25">
      <c r="C531" s="30"/>
      <c r="D531" s="30"/>
      <c r="E531" s="30"/>
      <c r="F531" s="30"/>
      <c r="G531" s="30"/>
      <c r="H531" s="61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3:28" x14ac:dyDescent="0.25">
      <c r="C532" s="30"/>
      <c r="D532" s="30"/>
      <c r="E532" s="30"/>
      <c r="F532" s="30"/>
      <c r="G532" s="30"/>
      <c r="H532" s="61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3:28" x14ac:dyDescent="0.25">
      <c r="C533" s="30"/>
      <c r="D533" s="30"/>
      <c r="E533" s="30"/>
      <c r="F533" s="30"/>
      <c r="G533" s="30"/>
      <c r="H533" s="61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3:28" x14ac:dyDescent="0.25">
      <c r="C534" s="30"/>
      <c r="D534" s="30"/>
      <c r="E534" s="30"/>
      <c r="F534" s="30"/>
      <c r="G534" s="30"/>
      <c r="H534" s="61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3:28" x14ac:dyDescent="0.25">
      <c r="C535" s="30"/>
      <c r="D535" s="30"/>
      <c r="E535" s="30"/>
      <c r="F535" s="30"/>
      <c r="G535" s="30"/>
      <c r="H535" s="61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3:28" x14ac:dyDescent="0.25">
      <c r="C536" s="30"/>
      <c r="D536" s="30"/>
      <c r="E536" s="30"/>
      <c r="F536" s="30"/>
      <c r="G536" s="30"/>
      <c r="H536" s="61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3:28" x14ac:dyDescent="0.25">
      <c r="C537" s="30"/>
      <c r="D537" s="30"/>
      <c r="E537" s="30"/>
      <c r="F537" s="30"/>
      <c r="G537" s="30"/>
      <c r="H537" s="61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3:28" x14ac:dyDescent="0.25">
      <c r="C538" s="30"/>
      <c r="D538" s="30"/>
      <c r="E538" s="30"/>
      <c r="F538" s="30"/>
      <c r="G538" s="30"/>
      <c r="H538" s="61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3:28" x14ac:dyDescent="0.25">
      <c r="C539" s="30"/>
      <c r="D539" s="30"/>
      <c r="E539" s="30"/>
      <c r="F539" s="30"/>
      <c r="G539" s="30"/>
      <c r="H539" s="61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3:28" x14ac:dyDescent="0.25">
      <c r="C540" s="30"/>
      <c r="D540" s="30"/>
      <c r="E540" s="30"/>
      <c r="F540" s="30"/>
      <c r="G540" s="30"/>
      <c r="H540" s="61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</sheetData>
  <sheetProtection pivotTables="0"/>
  <mergeCells count="3">
    <mergeCell ref="A1:I3"/>
    <mergeCell ref="M8:R8"/>
    <mergeCell ref="H9:J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9"/>
  <sheetViews>
    <sheetView zoomScale="90" zoomScaleNormal="90" workbookViewId="0">
      <selection activeCell="B12" sqref="B12"/>
    </sheetView>
  </sheetViews>
  <sheetFormatPr defaultColWidth="8.85546875" defaultRowHeight="15" x14ac:dyDescent="0.25"/>
  <cols>
    <col min="1" max="1" width="13.28515625" bestFit="1" customWidth="1"/>
    <col min="2" max="2" width="45.7109375" bestFit="1" customWidth="1"/>
    <col min="3" max="4" width="35" bestFit="1" customWidth="1"/>
    <col min="5" max="5" width="17.42578125" customWidth="1"/>
    <col min="6" max="7" width="28" bestFit="1" customWidth="1"/>
  </cols>
  <sheetData>
    <row r="1" spans="1:5" x14ac:dyDescent="0.25">
      <c r="A1" s="2" t="s">
        <v>2</v>
      </c>
      <c r="B1" t="s">
        <v>46</v>
      </c>
    </row>
    <row r="2" spans="1:5" x14ac:dyDescent="0.25">
      <c r="A2" s="44">
        <v>0</v>
      </c>
      <c r="B2" s="1">
        <v>0</v>
      </c>
    </row>
    <row r="3" spans="1:5" x14ac:dyDescent="0.25">
      <c r="A3" s="44">
        <v>0.02</v>
      </c>
      <c r="B3" s="1">
        <v>0</v>
      </c>
    </row>
    <row r="4" spans="1:5" x14ac:dyDescent="0.25">
      <c r="A4" s="44">
        <v>0.04</v>
      </c>
      <c r="B4" s="1">
        <v>0</v>
      </c>
    </row>
    <row r="5" spans="1:5" x14ac:dyDescent="0.25">
      <c r="A5" s="44">
        <v>0.06</v>
      </c>
      <c r="B5" s="1">
        <v>0</v>
      </c>
    </row>
    <row r="6" spans="1:5" x14ac:dyDescent="0.25">
      <c r="A6" s="44">
        <v>0.08</v>
      </c>
      <c r="B6" s="1">
        <v>0</v>
      </c>
    </row>
    <row r="7" spans="1:5" x14ac:dyDescent="0.25">
      <c r="A7" s="44">
        <v>0.1</v>
      </c>
      <c r="B7" s="1">
        <v>0</v>
      </c>
    </row>
    <row r="8" spans="1:5" x14ac:dyDescent="0.25">
      <c r="A8" s="44">
        <v>0.12</v>
      </c>
      <c r="B8" s="1">
        <v>0</v>
      </c>
    </row>
    <row r="9" spans="1:5" x14ac:dyDescent="0.25">
      <c r="A9" s="44">
        <v>0.14000000000000001</v>
      </c>
      <c r="B9" s="1">
        <v>0</v>
      </c>
      <c r="E9" s="68"/>
    </row>
    <row r="10" spans="1:5" x14ac:dyDescent="0.25">
      <c r="A10" s="44">
        <v>0.16</v>
      </c>
      <c r="B10" s="1">
        <v>0</v>
      </c>
    </row>
    <row r="11" spans="1:5" x14ac:dyDescent="0.25">
      <c r="A11" s="44">
        <v>0.18</v>
      </c>
      <c r="B11" s="1">
        <v>0</v>
      </c>
    </row>
    <row r="12" spans="1:5" x14ac:dyDescent="0.25">
      <c r="A12" s="44">
        <v>0.2</v>
      </c>
      <c r="B12" s="1">
        <v>0</v>
      </c>
    </row>
    <row r="13" spans="1:5" x14ac:dyDescent="0.25">
      <c r="A13" s="44">
        <v>0.21</v>
      </c>
      <c r="B13" s="1">
        <v>0</v>
      </c>
    </row>
    <row r="14" spans="1:5" x14ac:dyDescent="0.25">
      <c r="A14" s="44">
        <v>0.23</v>
      </c>
      <c r="B14" s="1">
        <v>0</v>
      </c>
    </row>
    <row r="15" spans="1:5" x14ac:dyDescent="0.25">
      <c r="A15" s="44">
        <v>0.25</v>
      </c>
      <c r="B15" s="1">
        <v>0</v>
      </c>
    </row>
    <row r="16" spans="1:5" x14ac:dyDescent="0.25">
      <c r="A16" s="44">
        <v>0.27</v>
      </c>
      <c r="B16" s="1">
        <v>2.4069500000000001</v>
      </c>
    </row>
    <row r="17" spans="1:7" x14ac:dyDescent="0.25">
      <c r="A17" s="44">
        <v>0.28999999999999998</v>
      </c>
      <c r="B17" s="1">
        <v>2.1113765400000002</v>
      </c>
    </row>
    <row r="18" spans="1:7" x14ac:dyDescent="0.25">
      <c r="A18" s="44">
        <v>0.31</v>
      </c>
      <c r="B18" s="1">
        <v>2.4069500000000001</v>
      </c>
    </row>
    <row r="19" spans="1:7" x14ac:dyDescent="0.25">
      <c r="A19" s="44">
        <v>0.33</v>
      </c>
      <c r="B19" s="1">
        <v>2.4310195000000001</v>
      </c>
    </row>
    <row r="20" spans="1:7" x14ac:dyDescent="0.25">
      <c r="A20" s="44">
        <v>0.35</v>
      </c>
      <c r="B20" s="1">
        <v>2.4550890000000001</v>
      </c>
    </row>
    <row r="21" spans="1:7" x14ac:dyDescent="0.25">
      <c r="A21" s="44">
        <v>0.37</v>
      </c>
      <c r="B21" s="1">
        <v>2.4791585</v>
      </c>
    </row>
    <row r="22" spans="1:7" x14ac:dyDescent="0.25">
      <c r="A22" s="44">
        <v>0.39</v>
      </c>
      <c r="B22" s="1">
        <v>2.5272975</v>
      </c>
    </row>
    <row r="23" spans="1:7" x14ac:dyDescent="0.25">
      <c r="A23" s="44">
        <v>0.41</v>
      </c>
      <c r="B23" s="1">
        <v>2.5754364999999999</v>
      </c>
    </row>
    <row r="24" spans="1:7" x14ac:dyDescent="0.25">
      <c r="A24" s="44">
        <v>0.43</v>
      </c>
      <c r="B24" s="1">
        <v>2.6235754999999998</v>
      </c>
    </row>
    <row r="25" spans="1:7" x14ac:dyDescent="0.25">
      <c r="A25" s="44">
        <v>0.45</v>
      </c>
      <c r="B25" s="1">
        <v>2.6957840000000002</v>
      </c>
    </row>
    <row r="26" spans="1:7" x14ac:dyDescent="0.25">
      <c r="A26" s="44">
        <v>0.47</v>
      </c>
      <c r="B26" s="1">
        <v>2.7679925000000001</v>
      </c>
    </row>
    <row r="27" spans="1:7" x14ac:dyDescent="0.25">
      <c r="A27" s="44">
        <v>0.49</v>
      </c>
      <c r="B27" s="1">
        <v>2.8642704999999999</v>
      </c>
    </row>
    <row r="28" spans="1:7" x14ac:dyDescent="0.25">
      <c r="A28" s="44">
        <v>0.51</v>
      </c>
      <c r="B28" s="1">
        <v>2.9605484999999998</v>
      </c>
    </row>
    <row r="29" spans="1:7" x14ac:dyDescent="0.25">
      <c r="A29" s="44">
        <v>0.53</v>
      </c>
      <c r="B29" s="1">
        <v>3.0568265000000001</v>
      </c>
      <c r="G29">
        <f>17/3.6</f>
        <v>4.7222222222222223</v>
      </c>
    </row>
    <row r="30" spans="1:7" x14ac:dyDescent="0.25">
      <c r="A30" s="44">
        <v>0.55000000000000004</v>
      </c>
      <c r="B30" s="1">
        <v>3.1771739999999999</v>
      </c>
    </row>
    <row r="31" spans="1:7" x14ac:dyDescent="0.25">
      <c r="A31" s="44">
        <v>0.56999999999999995</v>
      </c>
      <c r="B31" s="1">
        <v>3.2975215000000002</v>
      </c>
    </row>
    <row r="32" spans="1:7" x14ac:dyDescent="0.25">
      <c r="A32" s="44">
        <v>0.59</v>
      </c>
      <c r="B32" s="1">
        <v>3.417869</v>
      </c>
    </row>
    <row r="33" spans="1:2" x14ac:dyDescent="0.25">
      <c r="A33" s="44">
        <v>0.61</v>
      </c>
      <c r="B33" s="1">
        <v>3.5622859999999998</v>
      </c>
    </row>
    <row r="34" spans="1:2" x14ac:dyDescent="0.25">
      <c r="A34" s="44">
        <v>0.63</v>
      </c>
      <c r="B34" s="1">
        <v>3.7307725</v>
      </c>
    </row>
    <row r="35" spans="1:2" x14ac:dyDescent="0.25">
      <c r="A35" s="44">
        <v>0.64</v>
      </c>
      <c r="B35" s="1">
        <v>3.8029809999999999</v>
      </c>
    </row>
    <row r="36" spans="1:2" x14ac:dyDescent="0.25">
      <c r="A36" s="44">
        <v>0.66</v>
      </c>
      <c r="B36" s="1">
        <v>3.9714675000000002</v>
      </c>
    </row>
    <row r="37" spans="1:2" x14ac:dyDescent="0.25">
      <c r="A37" s="44">
        <v>0.68</v>
      </c>
      <c r="B37" s="1">
        <v>4.1640234999999999</v>
      </c>
    </row>
    <row r="38" spans="1:2" x14ac:dyDescent="0.25">
      <c r="A38" s="44">
        <v>0.7</v>
      </c>
      <c r="B38" s="1">
        <v>4.3565794999999996</v>
      </c>
    </row>
    <row r="39" spans="1:2" x14ac:dyDescent="0.25">
      <c r="A39" s="44">
        <v>0.72</v>
      </c>
      <c r="B39" s="1">
        <v>4.5732049999999997</v>
      </c>
    </row>
    <row r="40" spans="1:2" x14ac:dyDescent="0.25">
      <c r="A40" s="44">
        <v>0.74</v>
      </c>
      <c r="B40" s="1">
        <v>4.7898304999999999</v>
      </c>
    </row>
    <row r="41" spans="1:2" x14ac:dyDescent="0.25">
      <c r="A41" s="44">
        <v>0.76</v>
      </c>
      <c r="B41" s="1">
        <v>5.0305255000000004</v>
      </c>
    </row>
    <row r="42" spans="1:2" x14ac:dyDescent="0.25">
      <c r="A42" s="44">
        <v>0.78</v>
      </c>
      <c r="B42" s="1">
        <v>5.5359850000000002</v>
      </c>
    </row>
    <row r="43" spans="1:2" x14ac:dyDescent="0.25">
      <c r="A43" s="44">
        <v>0.8</v>
      </c>
      <c r="B43" s="1">
        <v>5.7007494999999997</v>
      </c>
    </row>
    <row r="44" spans="1:2" x14ac:dyDescent="0.25">
      <c r="A44" s="44">
        <v>0.82</v>
      </c>
      <c r="B44" s="1">
        <v>5.957021138</v>
      </c>
    </row>
    <row r="45" spans="1:2" x14ac:dyDescent="0.25">
      <c r="A45" s="44">
        <v>0.84</v>
      </c>
      <c r="B45" s="1">
        <v>6.1939649609999998</v>
      </c>
    </row>
    <row r="46" spans="1:2" x14ac:dyDescent="0.25">
      <c r="A46" s="44">
        <v>0.86</v>
      </c>
      <c r="B46" s="1">
        <v>6.43398366</v>
      </c>
    </row>
    <row r="47" spans="1:2" x14ac:dyDescent="0.25">
      <c r="A47" s="44">
        <v>0.88</v>
      </c>
      <c r="B47" s="1">
        <v>6.5633829229999998</v>
      </c>
    </row>
    <row r="48" spans="1:2" x14ac:dyDescent="0.25">
      <c r="A48" s="44">
        <v>0.9</v>
      </c>
      <c r="B48" s="1">
        <v>6.8358818939999999</v>
      </c>
    </row>
    <row r="49" spans="1:2" x14ac:dyDescent="0.25">
      <c r="A49" s="44">
        <v>0.92</v>
      </c>
      <c r="B49" s="1">
        <v>7.222647405</v>
      </c>
    </row>
    <row r="50" spans="1:2" x14ac:dyDescent="0.25">
      <c r="A50" s="44">
        <v>0.94</v>
      </c>
      <c r="B50" s="1">
        <v>7.5474845009999996</v>
      </c>
    </row>
    <row r="51" spans="1:2" x14ac:dyDescent="0.25">
      <c r="A51" s="44">
        <v>0.96</v>
      </c>
      <c r="B51" s="1">
        <v>7.9019279210000004</v>
      </c>
    </row>
    <row r="52" spans="1:2" x14ac:dyDescent="0.25">
      <c r="A52" s="44">
        <v>0.98</v>
      </c>
      <c r="B52" s="1">
        <v>8.3615774740000006</v>
      </c>
    </row>
    <row r="53" spans="1:2" x14ac:dyDescent="0.25">
      <c r="A53" s="44">
        <v>1</v>
      </c>
      <c r="B53" s="1">
        <v>8.8732974060000007</v>
      </c>
    </row>
    <row r="54" spans="1:2" x14ac:dyDescent="0.25">
      <c r="A54" s="44">
        <v>1.02</v>
      </c>
      <c r="B54" s="1">
        <v>9.6620920429999995</v>
      </c>
    </row>
    <row r="55" spans="1:2" x14ac:dyDescent="0.25">
      <c r="A55" s="44">
        <v>1.04</v>
      </c>
      <c r="B55" s="1">
        <v>9.8405152200000003</v>
      </c>
    </row>
    <row r="56" spans="1:2" x14ac:dyDescent="0.25">
      <c r="A56" s="44">
        <v>1.05</v>
      </c>
      <c r="B56" s="1">
        <v>10.28434783</v>
      </c>
    </row>
    <row r="57" spans="1:2" x14ac:dyDescent="0.25">
      <c r="A57" s="44">
        <v>1.07</v>
      </c>
      <c r="B57" s="1">
        <v>10.446973030000001</v>
      </c>
    </row>
    <row r="58" spans="1:2" x14ac:dyDescent="0.25">
      <c r="A58" s="44">
        <v>1.0900000000000001</v>
      </c>
      <c r="B58" s="1">
        <v>10.78419148</v>
      </c>
    </row>
    <row r="59" spans="1:2" x14ac:dyDescent="0.25">
      <c r="A59" s="44">
        <v>1.1100000000000001</v>
      </c>
      <c r="B59" s="1">
        <v>10.924385969999999</v>
      </c>
    </row>
    <row r="60" spans="1:2" x14ac:dyDescent="0.25">
      <c r="A60" s="44">
        <v>1.1299999999999999</v>
      </c>
      <c r="B60" s="1">
        <v>11.100383600000001</v>
      </c>
    </row>
    <row r="61" spans="1:2" x14ac:dyDescent="0.25">
      <c r="A61" s="44">
        <v>1.1499999999999999</v>
      </c>
      <c r="B61" s="1">
        <v>12.0202434</v>
      </c>
    </row>
    <row r="62" spans="1:2" x14ac:dyDescent="0.25">
      <c r="A62" s="44">
        <v>1.17</v>
      </c>
      <c r="B62" s="1">
        <v>12.47186612</v>
      </c>
    </row>
    <row r="63" spans="1:2" x14ac:dyDescent="0.25">
      <c r="A63" s="44">
        <v>1.19</v>
      </c>
      <c r="B63" s="1">
        <v>12.72853712</v>
      </c>
    </row>
    <row r="64" spans="1:2" x14ac:dyDescent="0.25">
      <c r="A64" s="44">
        <v>1.21</v>
      </c>
      <c r="B64" s="1">
        <v>12.72853712</v>
      </c>
    </row>
    <row r="65" spans="1:2" x14ac:dyDescent="0.25">
      <c r="A65" s="44">
        <v>1.23</v>
      </c>
      <c r="B65" s="1">
        <v>13.063665240000001</v>
      </c>
    </row>
    <row r="66" spans="1:2" x14ac:dyDescent="0.25">
      <c r="A66" s="44">
        <v>1.25</v>
      </c>
      <c r="B66" s="1">
        <v>13.942886850000001</v>
      </c>
    </row>
    <row r="67" spans="1:2" x14ac:dyDescent="0.25">
      <c r="A67" s="44">
        <v>1.27</v>
      </c>
      <c r="B67" s="1">
        <v>14.75501414</v>
      </c>
    </row>
    <row r="68" spans="1:2" x14ac:dyDescent="0.25">
      <c r="A68" s="44">
        <v>1.29</v>
      </c>
      <c r="B68" s="1">
        <v>15.76305941</v>
      </c>
    </row>
    <row r="69" spans="1:2" x14ac:dyDescent="0.25">
      <c r="A69" s="44">
        <v>1.31</v>
      </c>
      <c r="B69" s="1">
        <v>16.261698030000002</v>
      </c>
    </row>
    <row r="70" spans="1:2" x14ac:dyDescent="0.25">
      <c r="A70" s="44">
        <v>1.33</v>
      </c>
      <c r="B70" s="1">
        <v>17.116747199999999</v>
      </c>
    </row>
    <row r="71" spans="1:2" x14ac:dyDescent="0.25">
      <c r="A71" s="44">
        <v>1.35</v>
      </c>
      <c r="B71" s="1">
        <v>17.508058340000002</v>
      </c>
    </row>
    <row r="72" spans="1:2" x14ac:dyDescent="0.25">
      <c r="A72" s="44">
        <v>1.37</v>
      </c>
      <c r="B72" s="1">
        <v>18.786779159999998</v>
      </c>
    </row>
    <row r="73" spans="1:2" x14ac:dyDescent="0.25">
      <c r="A73" s="44">
        <v>1.39</v>
      </c>
      <c r="B73" s="1">
        <v>20.697340560000001</v>
      </c>
    </row>
    <row r="74" spans="1:2" x14ac:dyDescent="0.25">
      <c r="A74" s="44">
        <v>1.41</v>
      </c>
      <c r="B74" s="1">
        <v>22.75262953</v>
      </c>
    </row>
    <row r="75" spans="1:2" x14ac:dyDescent="0.25">
      <c r="A75" s="44">
        <v>1.43</v>
      </c>
      <c r="B75" s="1">
        <v>23.415299869999998</v>
      </c>
    </row>
    <row r="76" spans="1:2" x14ac:dyDescent="0.25">
      <c r="A76" s="44">
        <v>1.45</v>
      </c>
      <c r="B76" s="1">
        <v>24.417279709999999</v>
      </c>
    </row>
    <row r="77" spans="1:2" x14ac:dyDescent="0.25">
      <c r="A77" s="44">
        <v>1.46</v>
      </c>
      <c r="B77" s="1">
        <v>26.571909120000001</v>
      </c>
    </row>
    <row r="78" spans="1:2" x14ac:dyDescent="0.25">
      <c r="A78" s="44">
        <v>1.48</v>
      </c>
      <c r="B78" s="1">
        <v>27.435665140000001</v>
      </c>
    </row>
    <row r="79" spans="1:2" x14ac:dyDescent="0.25">
      <c r="A79" s="44">
        <v>1.5</v>
      </c>
      <c r="B79" s="1">
        <v>28.471309000000002</v>
      </c>
    </row>
    <row r="80" spans="1:2" x14ac:dyDescent="0.25">
      <c r="A80" s="44">
        <v>1.52</v>
      </c>
      <c r="B80" s="1">
        <v>29.567021780000001</v>
      </c>
    </row>
    <row r="81" spans="1:2" x14ac:dyDescent="0.25">
      <c r="A81" s="44">
        <v>1.54</v>
      </c>
      <c r="B81" s="1">
        <v>30.864158700000001</v>
      </c>
    </row>
    <row r="82" spans="1:2" x14ac:dyDescent="0.25">
      <c r="A82" s="44">
        <v>1.56</v>
      </c>
      <c r="B82" s="1">
        <v>32.544281099999999</v>
      </c>
    </row>
    <row r="83" spans="1:2" x14ac:dyDescent="0.25">
      <c r="A83" s="44">
        <v>1.58</v>
      </c>
      <c r="B83" s="1">
        <v>34.085072099999998</v>
      </c>
    </row>
    <row r="84" spans="1:2" x14ac:dyDescent="0.25">
      <c r="A84" s="44">
        <v>1.6</v>
      </c>
      <c r="B84" s="1">
        <v>35.023481789999998</v>
      </c>
    </row>
    <row r="85" spans="1:2" x14ac:dyDescent="0.25">
      <c r="A85" s="44">
        <v>1.62</v>
      </c>
      <c r="B85" s="1">
        <v>36.403471639999999</v>
      </c>
    </row>
    <row r="86" spans="1:2" x14ac:dyDescent="0.25">
      <c r="A86" s="44">
        <v>1.64</v>
      </c>
      <c r="B86" s="1">
        <v>39.449646000000001</v>
      </c>
    </row>
    <row r="87" spans="1:2" x14ac:dyDescent="0.25">
      <c r="A87" s="44">
        <v>1.66</v>
      </c>
      <c r="B87" s="1">
        <v>41.490851880000001</v>
      </c>
    </row>
    <row r="88" spans="1:2" x14ac:dyDescent="0.25">
      <c r="A88" s="44">
        <v>1.68</v>
      </c>
      <c r="B88" s="1">
        <v>41.920474220000003</v>
      </c>
    </row>
    <row r="89" spans="1:2" x14ac:dyDescent="0.25">
      <c r="A89" s="44">
        <v>1.7</v>
      </c>
      <c r="B89" s="1">
        <v>42.405784650000001</v>
      </c>
    </row>
    <row r="90" spans="1:2" x14ac:dyDescent="0.25">
      <c r="A90" s="44">
        <v>1.72</v>
      </c>
      <c r="B90" s="1">
        <v>43.848682449999998</v>
      </c>
    </row>
    <row r="91" spans="1:2" x14ac:dyDescent="0.25">
      <c r="A91" s="44">
        <v>1.74</v>
      </c>
      <c r="B91" s="1">
        <v>45.19642632</v>
      </c>
    </row>
    <row r="92" spans="1:2" x14ac:dyDescent="0.25">
      <c r="A92" s="44">
        <v>1.76</v>
      </c>
      <c r="B92" s="1">
        <v>47.20266049</v>
      </c>
    </row>
    <row r="93" spans="1:2" x14ac:dyDescent="0.25">
      <c r="A93" s="44">
        <v>1.78</v>
      </c>
      <c r="B93" s="1">
        <v>48.611193579999998</v>
      </c>
    </row>
    <row r="94" spans="1:2" x14ac:dyDescent="0.25">
      <c r="A94" s="44">
        <v>1.8</v>
      </c>
      <c r="B94" s="1">
        <v>49.318554710000001</v>
      </c>
    </row>
    <row r="95" spans="1:2" x14ac:dyDescent="0.25">
      <c r="A95" s="44">
        <v>1.82</v>
      </c>
      <c r="B95" s="1">
        <v>51.474419300000001</v>
      </c>
    </row>
    <row r="96" spans="1:2" x14ac:dyDescent="0.25">
      <c r="A96" s="44">
        <v>1.84</v>
      </c>
      <c r="B96" s="1">
        <v>53.901802840000002</v>
      </c>
    </row>
    <row r="97" spans="1:2" x14ac:dyDescent="0.25">
      <c r="A97" s="44">
        <v>1.86</v>
      </c>
      <c r="B97" s="1">
        <v>54.868501309999999</v>
      </c>
    </row>
    <row r="98" spans="1:2" x14ac:dyDescent="0.25">
      <c r="A98" s="44">
        <v>1.88</v>
      </c>
      <c r="B98" s="1">
        <v>56.08027723</v>
      </c>
    </row>
    <row r="99" spans="1:2" x14ac:dyDescent="0.25">
      <c r="A99" s="44">
        <v>1.89</v>
      </c>
      <c r="B99" s="1">
        <v>57.985222479999997</v>
      </c>
    </row>
    <row r="100" spans="1:2" x14ac:dyDescent="0.25">
      <c r="A100" s="44">
        <v>1.91</v>
      </c>
      <c r="B100" s="1">
        <v>60.168051630000001</v>
      </c>
    </row>
    <row r="101" spans="1:2" x14ac:dyDescent="0.25">
      <c r="A101" s="44">
        <v>1.93</v>
      </c>
      <c r="B101" s="1">
        <v>61.169483460000002</v>
      </c>
    </row>
    <row r="102" spans="1:2" x14ac:dyDescent="0.25">
      <c r="A102" s="44">
        <v>1.95</v>
      </c>
      <c r="B102" s="1">
        <v>64.187878510000004</v>
      </c>
    </row>
    <row r="103" spans="1:2" x14ac:dyDescent="0.25">
      <c r="A103" s="44">
        <v>1.97</v>
      </c>
      <c r="B103" s="1">
        <v>66.551360970000005</v>
      </c>
    </row>
    <row r="104" spans="1:2" x14ac:dyDescent="0.25">
      <c r="A104" s="44">
        <v>1.99</v>
      </c>
      <c r="B104" s="1">
        <v>67.52805635</v>
      </c>
    </row>
    <row r="105" spans="1:2" x14ac:dyDescent="0.25">
      <c r="A105" s="44">
        <v>2.0099999999999998</v>
      </c>
      <c r="B105" s="1">
        <v>70.0103328</v>
      </c>
    </row>
    <row r="106" spans="1:2" x14ac:dyDescent="0.25">
      <c r="A106" s="44">
        <v>2.0299999999999998</v>
      </c>
      <c r="B106" s="1">
        <v>71.793588020000001</v>
      </c>
    </row>
    <row r="107" spans="1:2" x14ac:dyDescent="0.25">
      <c r="A107" s="44">
        <v>2.0499999999999998</v>
      </c>
      <c r="B107" s="1">
        <v>74.943951740000003</v>
      </c>
    </row>
    <row r="108" spans="1:2" x14ac:dyDescent="0.25">
      <c r="A108" s="44">
        <v>2.0699999999999998</v>
      </c>
      <c r="B108" s="1">
        <v>77.118368570000001</v>
      </c>
    </row>
    <row r="109" spans="1:2" x14ac:dyDescent="0.25">
      <c r="A109" s="44">
        <v>2.09</v>
      </c>
      <c r="B109" s="1">
        <v>78.200653540000005</v>
      </c>
    </row>
    <row r="110" spans="1:2" x14ac:dyDescent="0.25">
      <c r="A110" s="44">
        <v>2.11</v>
      </c>
      <c r="B110" s="1">
        <v>79.293774859999999</v>
      </c>
    </row>
    <row r="111" spans="1:2" x14ac:dyDescent="0.25">
      <c r="A111" s="44">
        <v>2.13</v>
      </c>
      <c r="B111" s="1">
        <v>80.797547839999993</v>
      </c>
    </row>
    <row r="112" spans="1:2" x14ac:dyDescent="0.25">
      <c r="A112" s="44">
        <v>2.15</v>
      </c>
      <c r="B112" s="1">
        <v>81.905674039999994</v>
      </c>
    </row>
    <row r="113" spans="1:2" x14ac:dyDescent="0.25">
      <c r="A113" s="44">
        <v>2.17</v>
      </c>
      <c r="B113" s="1">
        <v>84.134430780000002</v>
      </c>
    </row>
    <row r="114" spans="1:2" x14ac:dyDescent="0.25">
      <c r="A114" s="44">
        <v>2.19</v>
      </c>
      <c r="B114" s="1">
        <v>86.090384130000004</v>
      </c>
    </row>
    <row r="115" spans="1:2" x14ac:dyDescent="0.25">
      <c r="A115" s="44">
        <v>2.21</v>
      </c>
      <c r="B115" s="1">
        <v>89.832689610000003</v>
      </c>
    </row>
    <row r="116" spans="1:2" x14ac:dyDescent="0.25">
      <c r="A116" s="44">
        <v>2.23</v>
      </c>
      <c r="B116" s="1">
        <v>91.274519369999993</v>
      </c>
    </row>
    <row r="117" spans="1:2" x14ac:dyDescent="0.25">
      <c r="A117" s="44">
        <v>2.25</v>
      </c>
      <c r="B117" s="1">
        <v>96.508761100000001</v>
      </c>
    </row>
    <row r="118" spans="1:2" x14ac:dyDescent="0.25">
      <c r="A118" s="44">
        <v>2.27</v>
      </c>
      <c r="B118" s="1">
        <v>101.3497855</v>
      </c>
    </row>
    <row r="119" spans="1:2" x14ac:dyDescent="0.25">
      <c r="A119" s="44">
        <v>2.29</v>
      </c>
      <c r="B119" s="1">
        <v>103.52905269999999</v>
      </c>
    </row>
    <row r="120" spans="1:2" x14ac:dyDescent="0.25">
      <c r="A120" s="44">
        <v>2.2999999999999998</v>
      </c>
      <c r="B120" s="1">
        <v>106.13942160000001</v>
      </c>
    </row>
    <row r="121" spans="1:2" x14ac:dyDescent="0.25">
      <c r="A121" s="44">
        <v>2.3199999999999998</v>
      </c>
      <c r="B121" s="1">
        <v>109.55336079999999</v>
      </c>
    </row>
    <row r="122" spans="1:2" x14ac:dyDescent="0.25">
      <c r="A122" s="44">
        <v>2.34</v>
      </c>
      <c r="B122" s="1">
        <v>112.3256619</v>
      </c>
    </row>
    <row r="123" spans="1:2" x14ac:dyDescent="0.25">
      <c r="A123" s="44">
        <v>2.36</v>
      </c>
      <c r="B123" s="1">
        <v>114.1277728</v>
      </c>
    </row>
    <row r="124" spans="1:2" x14ac:dyDescent="0.25">
      <c r="A124" s="44">
        <v>2.38</v>
      </c>
      <c r="B124" s="1">
        <v>116.21093930000001</v>
      </c>
    </row>
    <row r="125" spans="1:2" x14ac:dyDescent="0.25">
      <c r="A125" s="44">
        <v>2.4</v>
      </c>
      <c r="B125" s="1">
        <v>117.3853268</v>
      </c>
    </row>
    <row r="126" spans="1:2" x14ac:dyDescent="0.25">
      <c r="A126" s="44">
        <v>2.42</v>
      </c>
      <c r="B126" s="1">
        <v>118.6645649428</v>
      </c>
    </row>
    <row r="127" spans="1:2" x14ac:dyDescent="0.25">
      <c r="A127" s="44">
        <v>2.44</v>
      </c>
      <c r="B127" s="1">
        <v>121.59706339660001</v>
      </c>
    </row>
    <row r="128" spans="1:2" x14ac:dyDescent="0.25">
      <c r="A128" s="44">
        <v>2.46</v>
      </c>
      <c r="B128" s="1">
        <v>124.5585964008</v>
      </c>
    </row>
    <row r="129" spans="1:2" x14ac:dyDescent="0.25">
      <c r="A129" s="44">
        <v>2.48</v>
      </c>
      <c r="B129" s="1">
        <v>127.60723344579999</v>
      </c>
    </row>
    <row r="130" spans="1:2" x14ac:dyDescent="0.25">
      <c r="A130" s="44">
        <v>2.5</v>
      </c>
      <c r="B130" s="1">
        <v>130.68490504119998</v>
      </c>
    </row>
    <row r="131" spans="1:2" x14ac:dyDescent="0.25">
      <c r="A131" s="44">
        <v>2.52</v>
      </c>
      <c r="B131" s="1">
        <v>133.82064593219999</v>
      </c>
    </row>
    <row r="132" spans="1:2" x14ac:dyDescent="0.25">
      <c r="A132" s="44">
        <v>2.54</v>
      </c>
      <c r="B132" s="1">
        <v>136.985421471</v>
      </c>
    </row>
    <row r="133" spans="1:2" x14ac:dyDescent="0.25">
      <c r="A133" s="44">
        <v>2.56</v>
      </c>
      <c r="B133" s="1">
        <v>140.23730085580002</v>
      </c>
    </row>
    <row r="134" spans="1:2" x14ac:dyDescent="0.25">
      <c r="A134" s="44">
        <v>2.58</v>
      </c>
      <c r="B134" s="1">
        <v>143.5182149858</v>
      </c>
    </row>
    <row r="135" spans="1:2" x14ac:dyDescent="0.25">
      <c r="A135" s="44">
        <v>2.6</v>
      </c>
      <c r="B135" s="1">
        <v>146.85719831399999</v>
      </c>
    </row>
    <row r="136" spans="1:2" x14ac:dyDescent="0.25">
      <c r="A136" s="44">
        <v>2.62</v>
      </c>
      <c r="B136" s="1">
        <v>150.2832855856</v>
      </c>
    </row>
    <row r="137" spans="1:2" x14ac:dyDescent="0.25">
      <c r="A137" s="44">
        <v>2.64</v>
      </c>
      <c r="B137" s="1">
        <v>153.738407505</v>
      </c>
    </row>
    <row r="138" spans="1:2" x14ac:dyDescent="0.25">
      <c r="A138" s="44">
        <v>2.66</v>
      </c>
      <c r="B138" s="1">
        <v>157.2515986226</v>
      </c>
    </row>
    <row r="139" spans="1:2" x14ac:dyDescent="0.25">
      <c r="A139" s="44">
        <v>2.68</v>
      </c>
      <c r="B139" s="1">
        <v>160.82285913320001</v>
      </c>
    </row>
    <row r="140" spans="1:2" x14ac:dyDescent="0.25">
      <c r="A140" s="44">
        <v>2.7</v>
      </c>
      <c r="B140" s="1">
        <v>164.452188842</v>
      </c>
    </row>
    <row r="141" spans="1:2" x14ac:dyDescent="0.25">
      <c r="A141" s="44">
        <v>2.71</v>
      </c>
      <c r="B141" s="1">
        <v>166.28137106899999</v>
      </c>
    </row>
    <row r="142" spans="1:2" x14ac:dyDescent="0.25">
      <c r="A142" s="44">
        <v>2.73</v>
      </c>
      <c r="B142" s="1">
        <v>169.9978047212</v>
      </c>
    </row>
    <row r="143" spans="1:2" x14ac:dyDescent="0.25">
      <c r="A143" s="44">
        <v>2.75</v>
      </c>
      <c r="B143" s="1">
        <v>173.77230757159998</v>
      </c>
    </row>
    <row r="144" spans="1:2" x14ac:dyDescent="0.25">
      <c r="A144" s="44">
        <v>2.77</v>
      </c>
      <c r="B144" s="1">
        <v>177.604879815</v>
      </c>
    </row>
    <row r="145" spans="1:2" x14ac:dyDescent="0.25">
      <c r="A145" s="44">
        <v>2.79</v>
      </c>
      <c r="B145" s="1">
        <v>181.4955212566</v>
      </c>
    </row>
    <row r="146" spans="1:2" x14ac:dyDescent="0.25">
      <c r="A146" s="44">
        <v>2.81</v>
      </c>
      <c r="B146" s="1">
        <v>185.4442319938</v>
      </c>
    </row>
    <row r="147" spans="1:2" x14ac:dyDescent="0.25">
      <c r="A147" s="44">
        <v>2.83</v>
      </c>
      <c r="B147" s="1">
        <v>189.45101202660001</v>
      </c>
    </row>
    <row r="148" spans="1:2" x14ac:dyDescent="0.25">
      <c r="A148" s="44">
        <v>2.85</v>
      </c>
      <c r="B148" s="1">
        <v>193.515861355</v>
      </c>
    </row>
    <row r="149" spans="1:2" x14ac:dyDescent="0.25">
      <c r="A149" s="44">
        <v>2.87</v>
      </c>
      <c r="B149" s="1">
        <v>197.63877988160002</v>
      </c>
    </row>
    <row r="150" spans="1:2" x14ac:dyDescent="0.25">
      <c r="A150" s="44">
        <v>2.89</v>
      </c>
      <c r="B150" s="1">
        <v>201.848802449</v>
      </c>
    </row>
    <row r="151" spans="1:2" x14ac:dyDescent="0.25">
      <c r="A151" s="44">
        <v>2.91</v>
      </c>
      <c r="B151" s="1">
        <v>206.11689421459999</v>
      </c>
    </row>
    <row r="152" spans="1:2" x14ac:dyDescent="0.25">
      <c r="A152" s="44">
        <v>2.93</v>
      </c>
      <c r="B152" s="1">
        <v>210.44305517839999</v>
      </c>
    </row>
    <row r="153" spans="1:2" x14ac:dyDescent="0.25">
      <c r="A153" s="44">
        <v>2.95</v>
      </c>
      <c r="B153" s="1">
        <v>214.82728553520002</v>
      </c>
    </row>
    <row r="154" spans="1:2" x14ac:dyDescent="0.25">
      <c r="A154" s="44">
        <v>2.97</v>
      </c>
      <c r="B154" s="1">
        <v>219.2695850902</v>
      </c>
    </row>
    <row r="155" spans="1:2" x14ac:dyDescent="0.25">
      <c r="A155" s="44">
        <v>2.99</v>
      </c>
      <c r="B155" s="1">
        <v>223.7989885886</v>
      </c>
    </row>
    <row r="156" spans="1:2" x14ac:dyDescent="0.25">
      <c r="A156" s="44">
        <v>3.01</v>
      </c>
      <c r="B156" s="1">
        <v>228.38646138259998</v>
      </c>
    </row>
    <row r="157" spans="1:2" x14ac:dyDescent="0.25">
      <c r="A157" s="44">
        <v>3.03</v>
      </c>
      <c r="B157" s="1">
        <v>233.03200347219999</v>
      </c>
    </row>
    <row r="158" spans="1:2" x14ac:dyDescent="0.25">
      <c r="A158" s="44">
        <v>3.05</v>
      </c>
      <c r="B158" s="1">
        <v>237.73561476</v>
      </c>
    </row>
    <row r="159" spans="1:2" x14ac:dyDescent="0.25">
      <c r="A159" s="44">
        <v>3.07</v>
      </c>
      <c r="B159" s="1">
        <v>242.52633008859999</v>
      </c>
    </row>
    <row r="160" spans="1:2" x14ac:dyDescent="0.25">
      <c r="A160" s="44">
        <v>3.09</v>
      </c>
      <c r="B160" s="1">
        <v>247.37511461539998</v>
      </c>
    </row>
    <row r="161" spans="1:2" x14ac:dyDescent="0.25">
      <c r="A161" s="44">
        <v>3.11</v>
      </c>
      <c r="B161" s="1">
        <v>252.31100298819999</v>
      </c>
    </row>
    <row r="162" spans="1:2" x14ac:dyDescent="0.25">
      <c r="A162" s="44">
        <v>3.13</v>
      </c>
      <c r="B162" s="1">
        <v>257.30496075400004</v>
      </c>
    </row>
    <row r="163" spans="1:2" x14ac:dyDescent="0.25">
      <c r="A163" s="44">
        <v>3.14</v>
      </c>
      <c r="B163" s="1">
        <v>259.80193958820001</v>
      </c>
    </row>
    <row r="164" spans="1:2" x14ac:dyDescent="0.25">
      <c r="A164" s="44">
        <v>3.16</v>
      </c>
      <c r="B164" s="1">
        <v>264.91203584779998</v>
      </c>
    </row>
    <row r="165" spans="1:2" x14ac:dyDescent="0.25">
      <c r="A165" s="44">
        <v>3.18</v>
      </c>
      <c r="B165" s="1">
        <v>270.08020140299999</v>
      </c>
    </row>
    <row r="166" spans="1:2" x14ac:dyDescent="0.25">
      <c r="A166" s="44">
        <v>3.2</v>
      </c>
      <c r="B166" s="1">
        <v>275.30643615639997</v>
      </c>
    </row>
    <row r="167" spans="1:2" x14ac:dyDescent="0.25">
      <c r="A167" s="44">
        <v>3.22</v>
      </c>
      <c r="B167" s="1">
        <v>280.6197749506</v>
      </c>
    </row>
    <row r="168" spans="1:2" x14ac:dyDescent="0.25">
      <c r="A168" s="44">
        <v>3.24</v>
      </c>
      <c r="B168" s="1">
        <v>286.02021759080003</v>
      </c>
    </row>
    <row r="169" spans="1:2" x14ac:dyDescent="0.25">
      <c r="A169" s="44">
        <v>3.26</v>
      </c>
      <c r="B169" s="1">
        <v>291.47872952659998</v>
      </c>
    </row>
    <row r="170" spans="1:2" x14ac:dyDescent="0.25">
      <c r="A170" s="44">
        <v>3.28</v>
      </c>
      <c r="B170" s="1">
        <v>296.99531066059996</v>
      </c>
    </row>
    <row r="171" spans="1:2" x14ac:dyDescent="0.25">
      <c r="A171" s="44">
        <v>3.3</v>
      </c>
      <c r="B171" s="1">
        <v>302.59899583539999</v>
      </c>
    </row>
    <row r="172" spans="1:2" x14ac:dyDescent="0.25">
      <c r="A172" s="44">
        <v>3.32</v>
      </c>
      <c r="B172" s="1">
        <v>308.28978485619996</v>
      </c>
    </row>
    <row r="173" spans="1:2" x14ac:dyDescent="0.25">
      <c r="A173" s="44">
        <v>3.34</v>
      </c>
      <c r="B173" s="1">
        <v>314.06767772299997</v>
      </c>
    </row>
    <row r="174" spans="1:2" x14ac:dyDescent="0.25">
      <c r="A174" s="44">
        <v>3.36</v>
      </c>
      <c r="B174" s="1">
        <v>319.87460533499996</v>
      </c>
    </row>
    <row r="175" spans="1:2" x14ac:dyDescent="0.25">
      <c r="A175" s="44">
        <v>3.38</v>
      </c>
      <c r="B175" s="1">
        <v>325.7976714408</v>
      </c>
    </row>
    <row r="176" spans="1:2" x14ac:dyDescent="0.25">
      <c r="A176" s="44">
        <v>3.4</v>
      </c>
      <c r="B176" s="1">
        <v>331.77880684219997</v>
      </c>
    </row>
    <row r="177" spans="1:2" x14ac:dyDescent="0.25">
      <c r="A177" s="44">
        <v>3.42</v>
      </c>
      <c r="B177" s="1">
        <v>337.84704618699999</v>
      </c>
    </row>
    <row r="178" spans="1:2" x14ac:dyDescent="0.25">
      <c r="A178" s="44">
        <v>3.44</v>
      </c>
      <c r="B178" s="1">
        <v>344.0023893778</v>
      </c>
    </row>
    <row r="179" spans="1:2" x14ac:dyDescent="0.25">
      <c r="A179" s="44">
        <v>3.46</v>
      </c>
      <c r="B179" s="1">
        <v>350.21580186420005</v>
      </c>
    </row>
    <row r="180" spans="1:2" x14ac:dyDescent="0.25">
      <c r="A180" s="44">
        <v>3.48</v>
      </c>
      <c r="B180" s="1">
        <v>356.54535294179999</v>
      </c>
    </row>
    <row r="181" spans="1:2" x14ac:dyDescent="0.25">
      <c r="A181" s="44">
        <v>3.5</v>
      </c>
      <c r="B181" s="1">
        <v>362.93297321759997</v>
      </c>
    </row>
    <row r="182" spans="1:2" x14ac:dyDescent="0.25">
      <c r="A182" s="44">
        <v>3.52</v>
      </c>
      <c r="B182" s="1">
        <v>369.4076975342</v>
      </c>
    </row>
    <row r="183" spans="1:2" x14ac:dyDescent="0.25">
      <c r="A183" s="44">
        <v>3.54</v>
      </c>
      <c r="B183" s="1">
        <v>375.940491049</v>
      </c>
    </row>
    <row r="184" spans="1:2" x14ac:dyDescent="0.25">
      <c r="A184" s="44">
        <v>3.55</v>
      </c>
      <c r="B184" s="1">
        <v>379.2504397294</v>
      </c>
    </row>
    <row r="185" spans="1:2" x14ac:dyDescent="0.25">
      <c r="A185" s="44">
        <v>3.57</v>
      </c>
      <c r="B185" s="1">
        <v>385.92840648319998</v>
      </c>
    </row>
    <row r="186" spans="1:2" x14ac:dyDescent="0.25">
      <c r="A186" s="44">
        <v>3.59</v>
      </c>
      <c r="B186" s="1">
        <v>392.693477083</v>
      </c>
    </row>
    <row r="187" spans="1:2" x14ac:dyDescent="0.25">
      <c r="A187" s="44">
        <v>3.61</v>
      </c>
      <c r="B187" s="1">
        <v>399.54565162620003</v>
      </c>
    </row>
    <row r="188" spans="1:2" x14ac:dyDescent="0.25">
      <c r="A188" s="44">
        <v>3.63</v>
      </c>
      <c r="B188" s="1">
        <v>406.45589546500003</v>
      </c>
    </row>
    <row r="189" spans="1:2" x14ac:dyDescent="0.25">
      <c r="A189" s="44">
        <v>3.65</v>
      </c>
      <c r="B189" s="1">
        <v>413.48227779759998</v>
      </c>
    </row>
    <row r="190" spans="1:2" x14ac:dyDescent="0.25">
      <c r="A190" s="44">
        <v>3.67</v>
      </c>
      <c r="B190" s="1">
        <v>420.59576407359998</v>
      </c>
    </row>
    <row r="191" spans="1:2" x14ac:dyDescent="0.25">
      <c r="A191" s="44">
        <v>3.69</v>
      </c>
      <c r="B191" s="1">
        <v>427.76731964519996</v>
      </c>
    </row>
    <row r="192" spans="1:2" x14ac:dyDescent="0.25">
      <c r="A192" s="44">
        <v>3.71</v>
      </c>
      <c r="B192" s="1">
        <v>435.05501371060001</v>
      </c>
    </row>
    <row r="193" spans="1:2" x14ac:dyDescent="0.25">
      <c r="A193" s="44">
        <v>3.73</v>
      </c>
      <c r="B193" s="1">
        <v>442.42981171939999</v>
      </c>
    </row>
    <row r="194" spans="1:2" x14ac:dyDescent="0.25">
      <c r="A194" s="44">
        <v>3.75</v>
      </c>
      <c r="B194" s="1">
        <v>449.89171367160003</v>
      </c>
    </row>
    <row r="195" spans="1:2" x14ac:dyDescent="0.25">
      <c r="A195" s="44">
        <v>3.77</v>
      </c>
      <c r="B195" s="1">
        <v>457.41168482199998</v>
      </c>
    </row>
    <row r="196" spans="1:2" x14ac:dyDescent="0.25">
      <c r="A196" s="44">
        <v>3.79</v>
      </c>
      <c r="B196" s="1">
        <v>465.07682930880003</v>
      </c>
    </row>
    <row r="197" spans="1:2" x14ac:dyDescent="0.25">
      <c r="A197" s="44">
        <v>3.81</v>
      </c>
      <c r="B197" s="1">
        <v>472.80004289639999</v>
      </c>
    </row>
    <row r="198" spans="1:2" x14ac:dyDescent="0.25">
      <c r="A198" s="44">
        <v>3.83</v>
      </c>
      <c r="B198" s="1">
        <v>480.6103605248</v>
      </c>
    </row>
    <row r="199" spans="1:2" x14ac:dyDescent="0.25">
      <c r="A199" s="44">
        <v>3.85</v>
      </c>
      <c r="B199" s="1">
        <v>488.53681664699997</v>
      </c>
    </row>
    <row r="200" spans="1:2" x14ac:dyDescent="0.25">
      <c r="A200" s="44">
        <v>3.87</v>
      </c>
      <c r="B200" s="1">
        <v>496.52134206480002</v>
      </c>
    </row>
    <row r="201" spans="1:2" x14ac:dyDescent="0.25">
      <c r="A201" s="44">
        <v>3.89</v>
      </c>
      <c r="B201" s="1">
        <v>504.62200607379998</v>
      </c>
    </row>
    <row r="202" spans="1:2" x14ac:dyDescent="0.25">
      <c r="A202" s="44">
        <v>3.91</v>
      </c>
      <c r="B202" s="1">
        <v>512.83880857660006</v>
      </c>
    </row>
    <row r="203" spans="1:2" x14ac:dyDescent="0.25">
      <c r="A203" s="44">
        <v>3.93</v>
      </c>
      <c r="B203" s="1">
        <v>521.11368037499994</v>
      </c>
    </row>
    <row r="204" spans="1:2" x14ac:dyDescent="0.25">
      <c r="A204" s="44">
        <v>3.95</v>
      </c>
      <c r="B204" s="1">
        <v>529.50469066719995</v>
      </c>
    </row>
    <row r="205" spans="1:2" x14ac:dyDescent="0.25">
      <c r="A205" s="44">
        <v>3.96</v>
      </c>
      <c r="B205" s="1">
        <v>533.74374778499998</v>
      </c>
    </row>
    <row r="206" spans="1:2" x14ac:dyDescent="0.25">
      <c r="A206" s="44">
        <v>3.98</v>
      </c>
      <c r="B206" s="1">
        <v>542.25089666840006</v>
      </c>
    </row>
    <row r="207" spans="1:2" x14ac:dyDescent="0.25">
      <c r="A207" s="44">
        <v>4</v>
      </c>
      <c r="B207" s="1">
        <v>550.9032187908</v>
      </c>
    </row>
    <row r="208" spans="1:2" x14ac:dyDescent="0.25">
      <c r="A208" s="44">
        <v>4.0199999999999996</v>
      </c>
      <c r="B208" s="1">
        <v>559.61361011140002</v>
      </c>
    </row>
    <row r="209" spans="1:2" x14ac:dyDescent="0.25">
      <c r="A209" s="44">
        <v>4.04</v>
      </c>
      <c r="B209" s="1">
        <v>568.4401400232</v>
      </c>
    </row>
    <row r="210" spans="1:2" x14ac:dyDescent="0.25">
      <c r="A210" s="44">
        <v>4.0599999999999996</v>
      </c>
      <c r="B210" s="1">
        <v>577.38280852619994</v>
      </c>
    </row>
    <row r="211" spans="1:2" x14ac:dyDescent="0.25">
      <c r="A211" s="44">
        <v>4.08</v>
      </c>
      <c r="B211" s="1">
        <v>586.41258087519998</v>
      </c>
    </row>
    <row r="212" spans="1:2" x14ac:dyDescent="0.25">
      <c r="A212" s="44">
        <v>4.0999999999999996</v>
      </c>
      <c r="B212" s="1">
        <v>595.52945716759996</v>
      </c>
    </row>
    <row r="213" spans="1:2" x14ac:dyDescent="0.25">
      <c r="A213" s="44">
        <v>4.12</v>
      </c>
      <c r="B213" s="1">
        <v>604.76247205119989</v>
      </c>
    </row>
    <row r="214" spans="1:2" x14ac:dyDescent="0.25">
      <c r="A214" s="44">
        <v>4.1399999999999997</v>
      </c>
      <c r="B214" s="1">
        <v>614.11162542859995</v>
      </c>
    </row>
    <row r="215" spans="1:2" x14ac:dyDescent="0.25">
      <c r="A215" s="44">
        <v>4.16</v>
      </c>
      <c r="B215" s="1">
        <v>623.54788274939995</v>
      </c>
    </row>
    <row r="216" spans="1:2" x14ac:dyDescent="0.25">
      <c r="A216" s="44">
        <v>4.18</v>
      </c>
      <c r="B216" s="1">
        <v>633.10027856399995</v>
      </c>
    </row>
    <row r="217" spans="1:2" x14ac:dyDescent="0.25">
      <c r="A217" s="44">
        <v>4.2</v>
      </c>
      <c r="B217" s="1">
        <v>642.73977832200001</v>
      </c>
    </row>
    <row r="218" spans="1:2" x14ac:dyDescent="0.25">
      <c r="A218" s="44">
        <v>4.22</v>
      </c>
      <c r="B218" s="1">
        <v>652.49541667120002</v>
      </c>
    </row>
    <row r="219" spans="1:2" x14ac:dyDescent="0.25">
      <c r="A219" s="44">
        <v>4.24</v>
      </c>
      <c r="B219" s="1">
        <v>662.36719351420004</v>
      </c>
    </row>
    <row r="220" spans="1:2" x14ac:dyDescent="0.25">
      <c r="A220" s="44">
        <v>4.26</v>
      </c>
      <c r="B220" s="1">
        <v>672.3260743006</v>
      </c>
    </row>
    <row r="221" spans="1:2" x14ac:dyDescent="0.25">
      <c r="A221" s="44">
        <v>4.28</v>
      </c>
      <c r="B221" s="1">
        <v>682.40109367819991</v>
      </c>
    </row>
    <row r="222" spans="1:2" x14ac:dyDescent="0.25">
      <c r="A222" s="44">
        <v>4.3</v>
      </c>
      <c r="B222" s="1">
        <v>692.59225154959995</v>
      </c>
    </row>
    <row r="223" spans="1:2" x14ac:dyDescent="0.25">
      <c r="A223" s="44">
        <v>4.32</v>
      </c>
      <c r="B223" s="1">
        <v>702.89954801220006</v>
      </c>
    </row>
    <row r="224" spans="1:2" x14ac:dyDescent="0.25">
      <c r="A224" s="44">
        <v>4.34</v>
      </c>
      <c r="B224" s="1">
        <v>713.29394832079993</v>
      </c>
    </row>
    <row r="225" spans="1:2" x14ac:dyDescent="0.25">
      <c r="A225" s="44">
        <v>4.3600000000000003</v>
      </c>
      <c r="B225" s="1">
        <v>723.80448722060009</v>
      </c>
    </row>
    <row r="226" spans="1:2" x14ac:dyDescent="0.25">
      <c r="A226" s="44">
        <v>4.38</v>
      </c>
      <c r="B226" s="1">
        <v>734.43116471159999</v>
      </c>
    </row>
    <row r="227" spans="1:2" x14ac:dyDescent="0.25">
      <c r="A227" s="44">
        <v>4.3899999999999997</v>
      </c>
      <c r="B227" s="1">
        <v>739.802572704</v>
      </c>
    </row>
    <row r="228" spans="1:2" x14ac:dyDescent="0.25">
      <c r="A228" s="44">
        <v>4.41</v>
      </c>
      <c r="B228" s="1">
        <v>750.60345798439994</v>
      </c>
    </row>
    <row r="229" spans="1:2" x14ac:dyDescent="0.25">
      <c r="A229" s="44">
        <v>4.43</v>
      </c>
      <c r="B229" s="1">
        <v>761.49144720819993</v>
      </c>
    </row>
    <row r="230" spans="1:2" x14ac:dyDescent="0.25">
      <c r="A230" s="44">
        <v>4.45</v>
      </c>
      <c r="B230" s="1">
        <v>772.52460957360006</v>
      </c>
    </row>
    <row r="231" spans="1:2" x14ac:dyDescent="0.25">
      <c r="A231" s="44">
        <v>4.47</v>
      </c>
      <c r="B231" s="1">
        <v>783.67391053020003</v>
      </c>
    </row>
    <row r="232" spans="1:2" x14ac:dyDescent="0.25">
      <c r="A232" s="44">
        <v>4.49</v>
      </c>
      <c r="B232" s="1">
        <v>794.93934998060001</v>
      </c>
    </row>
    <row r="233" spans="1:2" x14ac:dyDescent="0.25">
      <c r="A233" s="44">
        <v>4.51</v>
      </c>
      <c r="B233" s="1">
        <v>806.29189337439993</v>
      </c>
    </row>
    <row r="234" spans="1:2" x14ac:dyDescent="0.25">
      <c r="A234" s="44">
        <v>4.53</v>
      </c>
      <c r="B234" s="1">
        <v>817.78961000719994</v>
      </c>
    </row>
    <row r="235" spans="1:2" x14ac:dyDescent="0.25">
      <c r="A235" s="44">
        <v>4.55</v>
      </c>
      <c r="B235" s="1">
        <v>829.40346513379995</v>
      </c>
    </row>
    <row r="236" spans="1:2" x14ac:dyDescent="0.25">
      <c r="A236" s="44">
        <v>4.57</v>
      </c>
      <c r="B236" s="1">
        <v>841.13345885160004</v>
      </c>
    </row>
    <row r="237" spans="1:2" x14ac:dyDescent="0.25">
      <c r="A237" s="44">
        <v>4.59</v>
      </c>
      <c r="B237" s="1">
        <v>852.97959106320002</v>
      </c>
    </row>
    <row r="238" spans="1:2" x14ac:dyDescent="0.25">
      <c r="A238" s="44">
        <v>4.6100000000000003</v>
      </c>
      <c r="B238" s="1">
        <v>864.94186186600007</v>
      </c>
    </row>
    <row r="239" spans="1:2" x14ac:dyDescent="0.25">
      <c r="A239" s="44">
        <v>4.63</v>
      </c>
      <c r="B239" s="1">
        <v>877.04930590780009</v>
      </c>
    </row>
    <row r="240" spans="1:2" x14ac:dyDescent="0.25">
      <c r="A240" s="44">
        <v>4.6500000000000004</v>
      </c>
      <c r="B240" s="1">
        <v>889.27288844340001</v>
      </c>
    </row>
    <row r="241" spans="1:2" x14ac:dyDescent="0.25">
      <c r="A241" s="44">
        <v>4.67</v>
      </c>
      <c r="B241" s="1">
        <v>901.58357482500003</v>
      </c>
    </row>
    <row r="242" spans="1:2" x14ac:dyDescent="0.25">
      <c r="A242" s="44">
        <v>4.6900000000000004</v>
      </c>
      <c r="B242" s="1">
        <v>914.06846919079999</v>
      </c>
    </row>
    <row r="243" spans="1:2" x14ac:dyDescent="0.25">
      <c r="A243" s="44">
        <v>4.71</v>
      </c>
      <c r="B243" s="1">
        <v>926.64046730519999</v>
      </c>
    </row>
    <row r="244" spans="1:2" x14ac:dyDescent="0.25">
      <c r="A244" s="44">
        <v>4.7300000000000004</v>
      </c>
      <c r="B244" s="1">
        <v>939.35763875600003</v>
      </c>
    </row>
    <row r="245" spans="1:2" x14ac:dyDescent="0.25">
      <c r="A245" s="44">
        <v>4.75</v>
      </c>
      <c r="B245" s="1">
        <v>952.19094870059996</v>
      </c>
    </row>
    <row r="246" spans="1:2" x14ac:dyDescent="0.25">
      <c r="A246" s="44">
        <v>4.7699999999999996</v>
      </c>
      <c r="B246" s="1">
        <v>965.14039713900002</v>
      </c>
    </row>
    <row r="247" spans="1:2" x14ac:dyDescent="0.25">
      <c r="A247" s="44">
        <v>4.79</v>
      </c>
      <c r="B247" s="1">
        <v>978.23501920600006</v>
      </c>
    </row>
    <row r="248" spans="1:2" x14ac:dyDescent="0.25">
      <c r="A248" s="44">
        <v>4.8</v>
      </c>
      <c r="B248" s="1">
        <v>984.82588143199996</v>
      </c>
    </row>
    <row r="249" spans="1:2" x14ac:dyDescent="0.25">
      <c r="A249" s="44">
        <v>4.82</v>
      </c>
      <c r="B249" s="1">
        <v>998.12374564400011</v>
      </c>
    </row>
    <row r="250" spans="1:2" x14ac:dyDescent="0.25">
      <c r="A250" s="44">
        <v>4.84</v>
      </c>
      <c r="B250" s="1">
        <v>1011.537748642</v>
      </c>
    </row>
    <row r="251" spans="1:2" x14ac:dyDescent="0.25">
      <c r="A251" s="44">
        <v>4.8600000000000003</v>
      </c>
      <c r="B251" s="1">
        <v>1025.0678894519999</v>
      </c>
    </row>
    <row r="252" spans="1:2" x14ac:dyDescent="0.25">
      <c r="A252" s="44">
        <v>4.88</v>
      </c>
      <c r="B252" s="1">
        <v>1038.743203988</v>
      </c>
    </row>
    <row r="253" spans="1:2" x14ac:dyDescent="0.25">
      <c r="A253" s="44">
        <v>4.9000000000000004</v>
      </c>
      <c r="B253" s="1">
        <v>1052.5636912759999</v>
      </c>
    </row>
    <row r="254" spans="1:2" x14ac:dyDescent="0.25">
      <c r="A254" s="44">
        <v>4.92</v>
      </c>
      <c r="B254" s="1">
        <v>1066.5003183240001</v>
      </c>
    </row>
    <row r="255" spans="1:2" x14ac:dyDescent="0.25">
      <c r="A255" s="44">
        <v>4.9400000000000004</v>
      </c>
      <c r="B255" s="1">
        <v>1080.5821171499999</v>
      </c>
    </row>
    <row r="256" spans="1:2" x14ac:dyDescent="0.25">
      <c r="A256" s="44">
        <v>4.96</v>
      </c>
      <c r="B256" s="1">
        <v>1094.780054762</v>
      </c>
    </row>
    <row r="257" spans="1:2" x14ac:dyDescent="0.25">
      <c r="A257" s="44">
        <v>4.9800000000000004</v>
      </c>
      <c r="B257" s="1">
        <v>1109.1231661000002</v>
      </c>
    </row>
    <row r="258" spans="1:2" x14ac:dyDescent="0.25">
      <c r="A258" s="44" t="s">
        <v>37</v>
      </c>
      <c r="B258" s="1"/>
    </row>
    <row r="259" spans="1:2" x14ac:dyDescent="0.25">
      <c r="A259" s="44" t="s">
        <v>3</v>
      </c>
      <c r="B259" s="1">
        <v>68843.703397580233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Known 256 Scalars</vt:lpstr>
      <vt:lpstr>RR To 16x16 to 1x256</vt:lpstr>
      <vt:lpstr>256 Point Scalar Modifier MS41</vt:lpstr>
      <vt:lpstr>256 Point Scalar Modifier MS43</vt:lpstr>
      <vt:lpstr>30 Point Scalar Conversion</vt:lpstr>
      <vt:lpstr>64 Point Scalar Conversion</vt:lpstr>
      <vt:lpstr>256 Point Scalar Conversion</vt:lpstr>
      <vt:lpstr>Chart</vt:lpstr>
      <vt:lpstr>'64 Point Scalar Conversion'!matrix</vt:lpstr>
      <vt:lpstr>'RR To 16x16 to 1x256'!Matrix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Allen</dc:creator>
  <dc:description>password</dc:description>
  <cp:lastModifiedBy>Murray A</cp:lastModifiedBy>
  <dcterms:created xsi:type="dcterms:W3CDTF">2016-01-12T04:55:09Z</dcterms:created>
  <dcterms:modified xsi:type="dcterms:W3CDTF">2021-12-22T01:17:32Z</dcterms:modified>
</cp:coreProperties>
</file>