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<sst xmlns="http://schemas.openxmlformats.org/spreadsheetml/2006/main" count="56" uniqueCount="27">
  <si>
    <t>Product</t>
  </si>
  <si>
    <t>Quantity Sold</t>
  </si>
  <si>
    <t>Price/Unit</t>
  </si>
  <si>
    <t>Total Sales</t>
  </si>
  <si>
    <t>Performance</t>
  </si>
  <si>
    <t>Category</t>
  </si>
  <si>
    <t>SUM of Total Sales</t>
  </si>
  <si>
    <t>Laptop</t>
  </si>
  <si>
    <t>Electronics</t>
  </si>
  <si>
    <t>Casual</t>
  </si>
  <si>
    <t>Computer</t>
  </si>
  <si>
    <t>Shirt</t>
  </si>
  <si>
    <t>Mobile</t>
  </si>
  <si>
    <t>Grocery</t>
  </si>
  <si>
    <t>Egg</t>
  </si>
  <si>
    <t>Smart watch</t>
  </si>
  <si>
    <t>Formal</t>
  </si>
  <si>
    <t>Keyboard</t>
  </si>
  <si>
    <t>T-Shirt</t>
  </si>
  <si>
    <t>Onion</t>
  </si>
  <si>
    <t>Pant</t>
  </si>
  <si>
    <t>Shorts</t>
  </si>
  <si>
    <t>Potato</t>
  </si>
  <si>
    <t>Rice</t>
  </si>
  <si>
    <t>Wheat</t>
  </si>
  <si>
    <t>Tomato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</si>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</sst>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Total Sales by Product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0916666666666686"/>
          <c:y val="0.13724168912848156"/>
          <c:w val="0.75325"/>
          <c:h val="0.7927875253590875"/>
        </c:manualLayout>
      </c:layout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8"/>
            <c:spPr>
              <a:solidFill>
                <a:srgbClr val="FCD04F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9"/>
            <c:spPr>
              <a:solidFill>
                <a:srgbClr val="71C287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10"/>
            <c:spPr>
              <a:solidFill>
                <a:srgbClr val="FF994D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11"/>
            <c:spPr>
              <a:solidFill>
                <a:srgbClr val="7ED1D7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12"/>
            <c:spPr>
              <a:solidFill>
                <a:srgbClr val="B3CEFB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13"/>
            <c:spPr>
              <a:solidFill>
                <a:srgbClr val="F7B4AE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14"/>
            <c:spPr>
              <a:solidFill>
                <a:srgbClr val="FDE49B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15"/>
            <c:spPr>
              <a:solidFill>
                <a:srgbClr val="AEDCBA"/>
              </a:solidFill>
              <a:ln cmpd="sng" w="9525">
                <a:solidFill>
                  <a:srgbClr val="666666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Sheet1!$A$2:$A$17</c:f>
            </c:strRef>
          </c:cat>
          <c:val>
            <c:numRef>
              <c:f>Sheet1!$D$2:$D$17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B7B7B7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22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7" sheet="Sheet1"/>
  </cacheSource>
  <cacheFields>
    <cacheField name="Product" numFmtId="0">
      <sharedItems>
        <s v="Laptop"/>
        <s v="Computer"/>
        <s v="Mobile"/>
        <s v="Smart watch"/>
        <s v="Keyboard"/>
        <s v="T-Shirt"/>
        <s v="Formal"/>
        <s v="Casual"/>
        <s v="Pant"/>
        <s v="Shorts"/>
        <s v="Rice"/>
        <s v="Egg"/>
        <s v="Wheat"/>
        <s v="Onion"/>
        <s v="Tomato"/>
        <s v="Potato"/>
      </sharedItems>
    </cacheField>
    <cacheField name="Quantity Sold" numFmtId="0">
      <sharedItems containsSemiMixedTypes="0" containsString="0" containsNumber="1" containsInteger="1">
        <n v="12.0"/>
        <n v="30.0"/>
        <n v="8.0"/>
        <n v="5.0"/>
        <n v="45.0"/>
        <n v="78.0"/>
        <n v="21.0"/>
        <n v="90.0"/>
        <n v="37.0"/>
        <n v="680.0"/>
        <n v="22.0"/>
        <n v="450.0"/>
        <n v="238.0"/>
        <n v="780.0"/>
        <n v="247.0"/>
      </sharedItems>
    </cacheField>
    <cacheField name="Price/Unit" numFmtId="0">
      <sharedItems containsSemiMixedTypes="0" containsString="0" containsNumber="1" containsInteger="1">
        <n v="500.0"/>
        <n v="650.0"/>
        <n v="50.0"/>
        <n v="250.0"/>
        <n v="245.0"/>
        <n v="89.0"/>
        <n v="456.0"/>
        <n v="782.0"/>
        <n v="673.0"/>
        <n v="169.0"/>
        <n v="43.0"/>
        <n v="92.0"/>
        <n v="337.0"/>
        <n v="77.0"/>
      </sharedItems>
    </cacheField>
    <cacheField name="Total Sales" numFmtId="0">
      <sharedItems containsSemiMixedTypes="0" containsString="0" containsNumber="1" containsInteger="1">
        <n v="6000.0"/>
        <n v="19500.0"/>
        <n v="400.0"/>
        <n v="1250.0"/>
        <n v="11025.0"/>
        <n v="6942.0"/>
        <n v="9576.0"/>
        <n v="70380.0"/>
        <n v="30285.0"/>
        <n v="6253.0"/>
        <n v="29240.0"/>
        <n v="1958.0"/>
        <n v="41400.0"/>
        <n v="11900.0"/>
        <n v="262860.0"/>
        <n v="19019.0"/>
      </sharedItems>
    </cacheField>
    <cacheField name="Performance" numFmtId="0">
      <sharedItems>
        <s v="Low"/>
        <s v="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J1:K18" firstHeaderRow="0" firstDataRow="1" firstDataCol="0"/>
  <pivotFields>
    <pivotField name="Product" axis="axisRow" compact="0" outline="0" multipleItemSelectionAllowed="1" showAll="0" sortType="ascending">
      <items>
        <item x="7"/>
        <item x="1"/>
        <item x="11"/>
        <item x="6"/>
        <item x="4"/>
        <item x="0"/>
        <item x="2"/>
        <item x="13"/>
        <item x="8"/>
        <item x="15"/>
        <item x="10"/>
        <item x="9"/>
        <item x="3"/>
        <item x="5"/>
        <item x="14"/>
        <item x="12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ice/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otal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erformance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SUM of Total Sal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 t="s">
        <v>7</v>
      </c>
      <c r="B2" s="3">
        <v>12.0</v>
      </c>
      <c r="C2" s="3">
        <v>500.0</v>
      </c>
      <c r="D2" s="2">
        <f t="shared" ref="D2:D17" si="1">B2*C2</f>
        <v>6000</v>
      </c>
      <c r="E2" s="2" t="str">
        <f t="shared" ref="E2:E17" si="2">if(D2:D17&gt;10000,"High","Low")</f>
        <v>Low</v>
      </c>
      <c r="F2" s="3" t="s">
        <v>8</v>
      </c>
    </row>
    <row r="3">
      <c r="A3" s="3" t="s">
        <v>10</v>
      </c>
      <c r="B3" s="3">
        <v>30.0</v>
      </c>
      <c r="C3" s="3">
        <v>650.0</v>
      </c>
      <c r="D3" s="2">
        <f t="shared" si="1"/>
        <v>19500</v>
      </c>
      <c r="E3" s="2" t="str">
        <f t="shared" si="2"/>
        <v>High</v>
      </c>
      <c r="F3" s="3" t="s">
        <v>11</v>
      </c>
    </row>
    <row r="4">
      <c r="A4" s="3" t="s">
        <v>12</v>
      </c>
      <c r="B4" s="3">
        <v>8.0</v>
      </c>
      <c r="C4" s="3">
        <v>50.0</v>
      </c>
      <c r="D4" s="2">
        <f t="shared" si="1"/>
        <v>400</v>
      </c>
      <c r="E4" s="2" t="str">
        <f t="shared" si="2"/>
        <v>Low</v>
      </c>
      <c r="F4" s="3" t="s">
        <v>13</v>
      </c>
    </row>
    <row r="5">
      <c r="A5" s="3" t="s">
        <v>15</v>
      </c>
      <c r="B5" s="3">
        <v>5.0</v>
      </c>
      <c r="C5" s="3">
        <v>250.0</v>
      </c>
      <c r="D5" s="2">
        <f t="shared" si="1"/>
        <v>1250</v>
      </c>
      <c r="E5" s="2" t="str">
        <f t="shared" si="2"/>
        <v>Low</v>
      </c>
    </row>
    <row r="6">
      <c r="A6" s="3" t="s">
        <v>17</v>
      </c>
      <c r="B6" s="3">
        <v>45.0</v>
      </c>
      <c r="C6" s="3">
        <v>245.0</v>
      </c>
      <c r="D6" s="2">
        <f t="shared" si="1"/>
        <v>11025</v>
      </c>
      <c r="E6" s="2" t="str">
        <f t="shared" si="2"/>
        <v>High</v>
      </c>
    </row>
    <row r="7">
      <c r="A7" s="3" t="s">
        <v>18</v>
      </c>
      <c r="B7" s="3">
        <v>78.0</v>
      </c>
      <c r="C7" s="3">
        <v>89.0</v>
      </c>
      <c r="D7" s="2">
        <f t="shared" si="1"/>
        <v>6942</v>
      </c>
      <c r="E7" s="2" t="str">
        <f t="shared" si="2"/>
        <v>Low</v>
      </c>
    </row>
    <row r="8">
      <c r="A8" s="3" t="s">
        <v>16</v>
      </c>
      <c r="B8" s="3">
        <v>21.0</v>
      </c>
      <c r="C8" s="3">
        <v>456.0</v>
      </c>
      <c r="D8" s="2">
        <f t="shared" si="1"/>
        <v>9576</v>
      </c>
      <c r="E8" s="2" t="str">
        <f t="shared" si="2"/>
        <v>Low</v>
      </c>
    </row>
    <row r="9">
      <c r="A9" s="3" t="s">
        <v>9</v>
      </c>
      <c r="B9" s="3">
        <v>90.0</v>
      </c>
      <c r="C9" s="3">
        <v>782.0</v>
      </c>
      <c r="D9" s="2">
        <f t="shared" si="1"/>
        <v>70380</v>
      </c>
      <c r="E9" s="2" t="str">
        <f t="shared" si="2"/>
        <v>High</v>
      </c>
    </row>
    <row r="10">
      <c r="A10" s="3" t="s">
        <v>20</v>
      </c>
      <c r="B10" s="3">
        <v>45.0</v>
      </c>
      <c r="C10" s="3">
        <v>673.0</v>
      </c>
      <c r="D10" s="2">
        <f t="shared" si="1"/>
        <v>30285</v>
      </c>
      <c r="E10" s="2" t="str">
        <f t="shared" si="2"/>
        <v>High</v>
      </c>
    </row>
    <row r="11">
      <c r="A11" s="3" t="s">
        <v>21</v>
      </c>
      <c r="B11" s="3">
        <v>37.0</v>
      </c>
      <c r="C11" s="3">
        <v>169.0</v>
      </c>
      <c r="D11" s="2">
        <f t="shared" si="1"/>
        <v>6253</v>
      </c>
      <c r="E11" s="2" t="str">
        <f t="shared" si="2"/>
        <v>Low</v>
      </c>
    </row>
    <row r="12">
      <c r="A12" s="3" t="s">
        <v>23</v>
      </c>
      <c r="B12" s="3">
        <v>680.0</v>
      </c>
      <c r="C12" s="3">
        <v>43.0</v>
      </c>
      <c r="D12" s="2">
        <f t="shared" si="1"/>
        <v>29240</v>
      </c>
      <c r="E12" s="2" t="str">
        <f t="shared" si="2"/>
        <v>High</v>
      </c>
    </row>
    <row r="13">
      <c r="A13" s="3" t="s">
        <v>14</v>
      </c>
      <c r="B13" s="3">
        <v>22.0</v>
      </c>
      <c r="C13" s="3">
        <v>89.0</v>
      </c>
      <c r="D13" s="2">
        <f t="shared" si="1"/>
        <v>1958</v>
      </c>
      <c r="E13" s="2" t="str">
        <f t="shared" si="2"/>
        <v>Low</v>
      </c>
    </row>
    <row r="14">
      <c r="A14" s="3" t="s">
        <v>24</v>
      </c>
      <c r="B14" s="3">
        <v>450.0</v>
      </c>
      <c r="C14" s="3">
        <v>92.0</v>
      </c>
      <c r="D14" s="2">
        <f t="shared" si="1"/>
        <v>41400</v>
      </c>
      <c r="E14" s="2" t="str">
        <f t="shared" si="2"/>
        <v>High</v>
      </c>
    </row>
    <row r="15">
      <c r="A15" s="3" t="s">
        <v>19</v>
      </c>
      <c r="B15" s="3">
        <v>238.0</v>
      </c>
      <c r="C15" s="3">
        <v>50.0</v>
      </c>
      <c r="D15" s="2">
        <f t="shared" si="1"/>
        <v>11900</v>
      </c>
      <c r="E15" s="2" t="str">
        <f t="shared" si="2"/>
        <v>High</v>
      </c>
    </row>
    <row r="16">
      <c r="A16" s="3" t="s">
        <v>25</v>
      </c>
      <c r="B16" s="3">
        <v>780.0</v>
      </c>
      <c r="C16" s="3">
        <v>337.0</v>
      </c>
      <c r="D16" s="2">
        <f t="shared" si="1"/>
        <v>262860</v>
      </c>
      <c r="E16" s="2" t="str">
        <f t="shared" si="2"/>
        <v>High</v>
      </c>
    </row>
    <row r="17">
      <c r="A17" s="3" t="s">
        <v>22</v>
      </c>
      <c r="B17" s="3">
        <v>247.0</v>
      </c>
      <c r="C17" s="3">
        <v>77.0</v>
      </c>
      <c r="D17" s="2">
        <f t="shared" si="1"/>
        <v>19019</v>
      </c>
      <c r="E17" s="2" t="str">
        <f t="shared" si="2"/>
        <v>High</v>
      </c>
    </row>
    <row r="18"/>
  </sheetData>
  <conditionalFormatting sqref="D2:D17">
    <cfRule type="cellIs" dxfId="0" priority="1" operator="greaterThan">
      <formula>10000</formula>
    </cfRule>
  </conditionalFormatting>
  <conditionalFormatting sqref="D2:D17">
    <cfRule type="cellIs" dxfId="1" priority="2" operator="lessThan">
      <formula>10000</formula>
    </cfRule>
  </conditionalFormatting>
  <dataValidations>
    <dataValidation type="list" allowBlank="1" showErrorMessage="1" sqref="F4">
      <formula1>"Grocery,Rice,Egg,Wheat,Onion,Tomato,Potato"</formula1>
    </dataValidation>
    <dataValidation type="list" allowBlank="1" showErrorMessage="1" sqref="F2">
      <formula1>"Electronics,laptop,Mobile,Smartwatch,Keyboard,Computer"</formula1>
    </dataValidation>
    <dataValidation type="list" allowBlank="1" showErrorMessage="1" sqref="F3">
      <formula1>"Clothing,Shirt,T-Shirt,Casual,Formal,Pant"</formula1>
    </dataValidation>
  </dataValidation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>
      <c r="A2" s="3" t="s">
        <v>18</v>
      </c>
      <c r="B2" s="2">
        <f>IFERROR(__xludf.DUMMYFUNCTION("VLOOKUP(A2,IMPORTRANGE(""https://docs.google.com/spreadsheets/d/16UBp4n2B7tIZR-Zw7GLOYgXKeKvodqU1qQpiGCM7SVI/edit?gid=0#gid=0"",""Sheet1!A2:F17""),2,FALSE)"),78.0)</f>
        <v>78</v>
      </c>
      <c r="C2" s="2">
        <f>IFERROR(__xludf.DUMMYFUNCTION("VLOOKUP(A2,IMPORTRANGE(""https://docs.google.com/spreadsheets/d/16UBp4n2B7tIZR-Zw7GLOYgXKeKvodqU1qQpiGCM7SVI/edit?gid=0#gid=0"",""Sheet1!A2:F17""),3,FALSE)"),89.0)</f>
        <v>89</v>
      </c>
      <c r="D2" s="2">
        <f>IFERROR(__xludf.DUMMYFUNCTION("VLOOKUP(A2,IMPORTRANGE(""https://docs.google.com/spreadsheets/d/16UBp4n2B7tIZR-Zw7GLOYgXKeKvodqU1qQpiGCM7SVI/edit?gid=0#gid=0"",""Sheet1!A2:F17""),4,FALSE)"),6942.0)</f>
        <v>6942</v>
      </c>
      <c r="E2" s="2" t="str">
        <f>IFERROR(__xludf.DUMMYFUNCTION("VLOOKUP(A2,IMPORTRANGE(""https://docs.google.com/spreadsheets/d/16UBp4n2B7tIZR-Zw7GLOYgXKeKvodqU1qQpiGCM7SVI/edit?gid=0#gid=0"",""Sheet1!A2:F17""),5,FALSE)"),"Low")</f>
        <v>Low</v>
      </c>
    </row>
    <row r="3">
      <c r="A3" s="3" t="s">
        <v>16</v>
      </c>
      <c r="B3" s="2">
        <f>IFERROR(__xludf.DUMMYFUNCTION("VLOOKUP(A3,IMPORTRANGE(""https://docs.google.com/spreadsheets/d/16UBp4n2B7tIZR-Zw7GLOYgXKeKvodqU1qQpiGCM7SVI/edit?gid=0#gid=0"",""Sheet1!A2:F17""),2,FALSE)"),21.0)</f>
        <v>21</v>
      </c>
      <c r="C3" s="2">
        <f>IFERROR(__xludf.DUMMYFUNCTION("VLOOKUP(A3,IMPORTRANGE(""https://docs.google.com/spreadsheets/d/16UBp4n2B7tIZR-Zw7GLOYgXKeKvodqU1qQpiGCM7SVI/edit?gid=0#gid=0"",""Sheet1!A2:F17""),3,FALSE)"),456.0)</f>
        <v>456</v>
      </c>
      <c r="D3" s="2">
        <f>IFERROR(__xludf.DUMMYFUNCTION("VLOOKUP(A3,IMPORTRANGE(""https://docs.google.com/spreadsheets/d/16UBp4n2B7tIZR-Zw7GLOYgXKeKvodqU1qQpiGCM7SVI/edit?gid=0#gid=0"",""Sheet1!A2:F17""),4,FALSE)"),9576.0)</f>
        <v>9576</v>
      </c>
      <c r="E3" s="2" t="str">
        <f>IFERROR(__xludf.DUMMYFUNCTION("VLOOKUP(A3,IMPORTRANGE(""https://docs.google.com/spreadsheets/d/16UBp4n2B7tIZR-Zw7GLOYgXKeKvodqU1qQpiGCM7SVI/edit?gid=0#gid=0"",""Sheet1!A2:F17""),5,FALSE)"),"Low")</f>
        <v>Low</v>
      </c>
    </row>
    <row r="4">
      <c r="A4" s="3" t="s">
        <v>9</v>
      </c>
      <c r="B4" s="2">
        <f>IFERROR(__xludf.DUMMYFUNCTION("VLOOKUP(A4,IMPORTRANGE(""https://docs.google.com/spreadsheets/d/16UBp4n2B7tIZR-Zw7GLOYgXKeKvodqU1qQpiGCM7SVI/edit?gid=0#gid=0"",""Sheet1!A2:F17""),2,FALSE)"),90.0)</f>
        <v>90</v>
      </c>
      <c r="C4" s="2">
        <f>IFERROR(__xludf.DUMMYFUNCTION("VLOOKUP(A4,IMPORTRANGE(""https://docs.google.com/spreadsheets/d/16UBp4n2B7tIZR-Zw7GLOYgXKeKvodqU1qQpiGCM7SVI/edit?gid=0#gid=0"",""Sheet1!A2:F17""),3,FALSE)"),782.0)</f>
        <v>782</v>
      </c>
      <c r="D4" s="2">
        <f>IFERROR(__xludf.DUMMYFUNCTION("VLOOKUP(A4,IMPORTRANGE(""https://docs.google.com/spreadsheets/d/16UBp4n2B7tIZR-Zw7GLOYgXKeKvodqU1qQpiGCM7SVI/edit?gid=0#gid=0"",""Sheet1!A2:F17""),4,FALSE)"),70380.0)</f>
        <v>70380</v>
      </c>
      <c r="E4" s="2" t="str">
        <f>IFERROR(__xludf.DUMMYFUNCTION("VLOOKUP(A4,IMPORTRANGE(""https://docs.google.com/spreadsheets/d/16UBp4n2B7tIZR-Zw7GLOYgXKeKvodqU1qQpiGCM7SVI/edit?gid=0#gid=0"",""Sheet1!A2:F17""),5,FALSE)"),"High")</f>
        <v>High</v>
      </c>
    </row>
    <row r="5">
      <c r="A5" s="3" t="s">
        <v>20</v>
      </c>
      <c r="B5" s="2">
        <f>IFERROR(__xludf.DUMMYFUNCTION("VLOOKUP(A5,IMPORTRANGE(""https://docs.google.com/spreadsheets/d/16UBp4n2B7tIZR-Zw7GLOYgXKeKvodqU1qQpiGCM7SVI/edit?gid=0#gid=0"",""Sheet1!A2:F17""),2,FALSE)"),45.0)</f>
        <v>45</v>
      </c>
      <c r="C5" s="2">
        <f>IFERROR(__xludf.DUMMYFUNCTION("VLOOKUP(A5,IMPORTRANGE(""https://docs.google.com/spreadsheets/d/16UBp4n2B7tIZR-Zw7GLOYgXKeKvodqU1qQpiGCM7SVI/edit?gid=0#gid=0"",""Sheet1!A2:F17""),3,FALSE)"),673.0)</f>
        <v>673</v>
      </c>
      <c r="D5" s="2">
        <f>IFERROR(__xludf.DUMMYFUNCTION("VLOOKUP(A5,IMPORTRANGE(""https://docs.google.com/spreadsheets/d/16UBp4n2B7tIZR-Zw7GLOYgXKeKvodqU1qQpiGCM7SVI/edit?gid=0#gid=0"",""Sheet1!A2:F17""),4,FALSE)"),30285.0)</f>
        <v>30285</v>
      </c>
      <c r="E5" s="2" t="str">
        <f>IFERROR(__xludf.DUMMYFUNCTION("VLOOKUP(A5,IMPORTRANGE(""https://docs.google.com/spreadsheets/d/16UBp4n2B7tIZR-Zw7GLOYgXKeKvodqU1qQpiGCM7SVI/edit?gid=0#gid=0"",""Sheet1!A2:F17""),5,FALSE)"),"High")</f>
        <v>High</v>
      </c>
    </row>
    <row r="6">
      <c r="A6" s="3" t="s">
        <v>21</v>
      </c>
      <c r="B6" s="2">
        <f>IFERROR(__xludf.DUMMYFUNCTION("VLOOKUP(A6,IMPORTRANGE(""https://docs.google.com/spreadsheets/d/16UBp4n2B7tIZR-Zw7GLOYgXKeKvodqU1qQpiGCM7SVI/edit?gid=0#gid=0"",""Sheet1!A2:F17""),2,FALSE)"),37.0)</f>
        <v>37</v>
      </c>
      <c r="C6" s="2">
        <f>IFERROR(__xludf.DUMMYFUNCTION("VLOOKUP(A6,IMPORTRANGE(""https://docs.google.com/spreadsheets/d/16UBp4n2B7tIZR-Zw7GLOYgXKeKvodqU1qQpiGCM7SVI/edit?gid=0#gid=0"",""Sheet1!A2:F17""),3,FALSE)"),169.0)</f>
        <v>169</v>
      </c>
      <c r="D6" s="2">
        <f>IFERROR(__xludf.DUMMYFUNCTION("VLOOKUP(A6,IMPORTRANGE(""https://docs.google.com/spreadsheets/d/16UBp4n2B7tIZR-Zw7GLOYgXKeKvodqU1qQpiGCM7SVI/edit?gid=0#gid=0"",""Sheet1!A2:F17""),4,FALSE)"),6253.0)</f>
        <v>6253</v>
      </c>
      <c r="E6" s="2" t="str">
        <f>IFERROR(__xludf.DUMMYFUNCTION("VLOOKUP(A6,IMPORTRANGE(""https://docs.google.com/spreadsheets/d/16UBp4n2B7tIZR-Zw7GLOYgXKeKvodqU1qQpiGCM7SVI/edit?gid=0#gid=0"",""Sheet1!A2:F17""),5,FALSE)"),"Low")</f>
        <v>Low</v>
      </c>
    </row>
    <row r="7">
      <c r="A7" s="3" t="s">
        <v>23</v>
      </c>
      <c r="B7" s="2">
        <f>IFERROR(__xludf.DUMMYFUNCTION("VLOOKUP(A7,IMPORTRANGE(""https://docs.google.com/spreadsheets/d/16UBp4n2B7tIZR-Zw7GLOYgXKeKvodqU1qQpiGCM7SVI/edit?gid=0#gid=0"",""Sheet1!A2:F17""),2,FALSE)"),680.0)</f>
        <v>680</v>
      </c>
      <c r="C7" s="2">
        <f>IFERROR(__xludf.DUMMYFUNCTION("VLOOKUP(A7,IMPORTRANGE(""https://docs.google.com/spreadsheets/d/16UBp4n2B7tIZR-Zw7GLOYgXKeKvodqU1qQpiGCM7SVI/edit?gid=0#gid=0"",""Sheet1!A2:F17""),3,FALSE)"),43.0)</f>
        <v>43</v>
      </c>
      <c r="D7" s="2">
        <f>IFERROR(__xludf.DUMMYFUNCTION("VLOOKUP(A7,IMPORTRANGE(""https://docs.google.com/spreadsheets/d/16UBp4n2B7tIZR-Zw7GLOYgXKeKvodqU1qQpiGCM7SVI/edit?gid=0#gid=0"",""Sheet1!A2:F17""),4,FALSE)"),29240.0)</f>
        <v>29240</v>
      </c>
      <c r="E7" s="2" t="str">
        <f>IFERROR(__xludf.DUMMYFUNCTION("VLOOKUP(A7,IMPORTRANGE(""https://docs.google.com/spreadsheets/d/16UBp4n2B7tIZR-Zw7GLOYgXKeKvodqU1qQpiGCM7SVI/edit?gid=0#gid=0"",""Sheet1!A2:F17""),5,FALSE)"),"High")</f>
        <v>High</v>
      </c>
    </row>
    <row r="8">
      <c r="A8" s="3" t="s">
        <v>19</v>
      </c>
      <c r="B8" s="2">
        <f>IFERROR(__xludf.DUMMYFUNCTION("VLOOKUP(A8,IMPORTRANGE(""https://docs.google.com/spreadsheets/d/16UBp4n2B7tIZR-Zw7GLOYgXKeKvodqU1qQpiGCM7SVI/edit?gid=0#gid=0"",""Sheet1!A2:F17""),2,FALSE)"),238.0)</f>
        <v>238</v>
      </c>
      <c r="C8" s="2">
        <f>IFERROR(__xludf.DUMMYFUNCTION("VLOOKUP(A8,IMPORTRANGE(""https://docs.google.com/spreadsheets/d/16UBp4n2B7tIZR-Zw7GLOYgXKeKvodqU1qQpiGCM7SVI/edit?gid=0#gid=0"",""Sheet1!A2:F17""),3,FALSE)"),50.0)</f>
        <v>50</v>
      </c>
      <c r="D8" s="2">
        <f>IFERROR(__xludf.DUMMYFUNCTION("VLOOKUP(A8,IMPORTRANGE(""https://docs.google.com/spreadsheets/d/16UBp4n2B7tIZR-Zw7GLOYgXKeKvodqU1qQpiGCM7SVI/edit?gid=0#gid=0"",""Sheet1!A2:F17""),4,FALSE)"),11900.0)</f>
        <v>11900</v>
      </c>
      <c r="E8" s="2" t="str">
        <f>IFERROR(__xludf.DUMMYFUNCTION("VLOOKUP(A8,IMPORTRANGE(""https://docs.google.com/spreadsheets/d/16UBp4n2B7tIZR-Zw7GLOYgXKeKvodqU1qQpiGCM7SVI/edit?gid=0#gid=0"",""Sheet1!A2:F17""),5,FALSE)"),"High")</f>
        <v>High</v>
      </c>
    </row>
  </sheetData>
  <drawing r:id="rId1"/>
</worksheet>
</file>