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RY\Documents\Scripts\stocks-predictor\"/>
    </mc:Choice>
  </mc:AlternateContent>
  <xr:revisionPtr revIDLastSave="0" documentId="13_ncr:1_{8FA728E5-D899-4558-8F63-69BC5A6C78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 uni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D19" i="1"/>
  <c r="D20" i="1"/>
  <c r="D21" i="1"/>
  <c r="D22" i="1"/>
  <c r="D23" i="1" s="1"/>
  <c r="D24" i="1" s="1"/>
  <c r="G35" i="1"/>
  <c r="A77" i="1"/>
  <c r="A71" i="1"/>
  <c r="D35" i="1"/>
  <c r="E24" i="1" l="1"/>
  <c r="F35" i="1" s="1"/>
  <c r="F24" i="1"/>
  <c r="D26" i="1"/>
  <c r="D27" i="1" s="1"/>
  <c r="D28" i="1" s="1"/>
  <c r="D30" i="1" s="1"/>
  <c r="D32" i="1" s="1"/>
  <c r="F32" i="1" s="1"/>
  <c r="D42" i="1" l="1"/>
  <c r="D38" i="1"/>
  <c r="D43" i="1"/>
  <c r="D37" i="1"/>
</calcChain>
</file>

<file path=xl/sharedStrings.xml><?xml version="1.0" encoding="utf-8"?>
<sst xmlns="http://schemas.openxmlformats.org/spreadsheetml/2006/main" count="89" uniqueCount="87">
  <si>
    <t>COMPUTATION SHEET</t>
  </si>
  <si>
    <t>COMPUTATION SHEET DATE:</t>
  </si>
  <si>
    <t>RESERVATION DATE:</t>
  </si>
  <si>
    <t>CLIENT:</t>
  </si>
  <si>
    <t>Address:</t>
  </si>
  <si>
    <t>PROJECT:</t>
  </si>
  <si>
    <t>BUILDING:</t>
  </si>
  <si>
    <t>RFO DATE:</t>
  </si>
  <si>
    <t>UNIT/PS:</t>
  </si>
  <si>
    <t>No. of Months to RFO:</t>
  </si>
  <si>
    <t>AREA:</t>
  </si>
  <si>
    <t>TERMS:</t>
  </si>
  <si>
    <t>Unit</t>
  </si>
  <si>
    <t>Closing Fees</t>
  </si>
  <si>
    <t>Total</t>
  </si>
  <si>
    <t>LIST PRICE</t>
  </si>
  <si>
    <t>Regular Discount</t>
  </si>
  <si>
    <t>Net</t>
  </si>
  <si>
    <t>Spot DP</t>
  </si>
  <si>
    <t>Less: Spot Cash Discount</t>
  </si>
  <si>
    <t>Less: Reservation Fee</t>
  </si>
  <si>
    <t>Important:</t>
  </si>
  <si>
    <r>
      <t xml:space="preserve">a. Reservation fee is NON REFUNDABLE and valid for </t>
    </r>
    <r>
      <rPr>
        <b/>
        <i/>
        <sz val="10"/>
        <rFont val="Arial"/>
        <family val="2"/>
      </rPr>
      <t>30</t>
    </r>
    <r>
      <rPr>
        <i/>
        <sz val="10"/>
        <rFont val="Arial"/>
        <family val="2"/>
      </rPr>
      <t xml:space="preserve"> days only. Failure to submit required documents within 30 days will </t>
    </r>
  </si>
  <si>
    <t>cause AUTOMATIC CANCELLATION of reservation. (Please refer to Reservation Agreement for list of documents).</t>
  </si>
  <si>
    <t>b. Payment due dates after reservation fee:</t>
  </si>
  <si>
    <t>Reservation Date:</t>
  </si>
  <si>
    <t>Start of DP / MA</t>
  </si>
  <si>
    <t>1st - 7th</t>
  </si>
  <si>
    <r>
      <t xml:space="preserve">every </t>
    </r>
    <r>
      <rPr>
        <b/>
        <sz val="10"/>
        <rFont val="Verdana"/>
        <family val="2"/>
      </rPr>
      <t>7th</t>
    </r>
    <r>
      <rPr>
        <sz val="10"/>
        <rFont val="Verdana"/>
        <family val="2"/>
      </rPr>
      <t xml:space="preserve"> of the month</t>
    </r>
  </si>
  <si>
    <t>8th - 15th</t>
  </si>
  <si>
    <r>
      <t xml:space="preserve">every </t>
    </r>
    <r>
      <rPr>
        <b/>
        <sz val="10"/>
        <rFont val="Verdana"/>
        <family val="2"/>
      </rPr>
      <t>15th</t>
    </r>
    <r>
      <rPr>
        <sz val="10"/>
        <rFont val="Verdana"/>
        <family val="2"/>
      </rPr>
      <t xml:space="preserve"> of the month</t>
    </r>
  </si>
  <si>
    <t>16th - 22nd</t>
  </si>
  <si>
    <r>
      <t xml:space="preserve">every </t>
    </r>
    <r>
      <rPr>
        <b/>
        <sz val="10"/>
        <rFont val="Verdana"/>
        <family val="2"/>
      </rPr>
      <t>22nd</t>
    </r>
    <r>
      <rPr>
        <sz val="10"/>
        <rFont val="Verdana"/>
        <family val="2"/>
      </rPr>
      <t xml:space="preserve"> of the month</t>
    </r>
  </si>
  <si>
    <t>23rd - 30th/31st</t>
  </si>
  <si>
    <r>
      <t xml:space="preserve">every </t>
    </r>
    <r>
      <rPr>
        <b/>
        <sz val="10"/>
        <rFont val="Verdana"/>
        <family val="2"/>
      </rPr>
      <t>30th</t>
    </r>
    <r>
      <rPr>
        <sz val="10"/>
        <rFont val="Verdana"/>
        <family val="2"/>
      </rPr>
      <t xml:space="preserve"> of the month (or 28th if February)</t>
    </r>
  </si>
  <si>
    <r>
      <t xml:space="preserve">c. Downpayment/Monthly should be fully covered by </t>
    </r>
    <r>
      <rPr>
        <b/>
        <i/>
        <sz val="10"/>
        <rFont val="Arial"/>
        <family val="2"/>
      </rPr>
      <t>POST DATED CHECKS</t>
    </r>
  </si>
  <si>
    <t>e. CLOSING FEES:</t>
  </si>
  <si>
    <t>this covers Documentary Stamp Tax, Transfer Fees, Registration Fees, notarial and documentation fees</t>
  </si>
  <si>
    <t>and other administrative and handling fees in order to transfer title to buyer's name</t>
  </si>
  <si>
    <t>f. Condo dues:</t>
  </si>
  <si>
    <t>Upon unit turnover, buyer will be assesed of Joining fees, Meralco deposit, water meter deposit</t>
  </si>
  <si>
    <t>association dues and other charges. Actual computation will be presented prior to turn over of unit.</t>
  </si>
  <si>
    <t>g. Prices are subject to change without prior notice. Unit areas may change based on the final construction drawings.</t>
  </si>
  <si>
    <t>CLIENT'S SIGNATURE OVER PRINTED NAME</t>
  </si>
  <si>
    <t>Sales Channel</t>
  </si>
  <si>
    <t>Date</t>
  </si>
  <si>
    <t>Downpayment 01</t>
  </si>
  <si>
    <t>NET OF SPOT DP 01</t>
  </si>
  <si>
    <t>Special Discount</t>
  </si>
  <si>
    <t>List Price Net of Discount</t>
  </si>
  <si>
    <t>Total Contract Price:</t>
  </si>
  <si>
    <t>Add VAT:</t>
  </si>
  <si>
    <t>OJ Division</t>
  </si>
  <si>
    <t>BALANCE</t>
  </si>
  <si>
    <t>BANK FINANCING</t>
  </si>
  <si>
    <t>LUMPSUM</t>
  </si>
  <si>
    <t>PAYABLE IN</t>
  </si>
  <si>
    <t>MOS.</t>
  </si>
  <si>
    <t>commence date</t>
  </si>
  <si>
    <t>VALUED CLIENT</t>
  </si>
  <si>
    <t>15 years</t>
  </si>
  <si>
    <t>10 years</t>
  </si>
  <si>
    <t>7% interest rate</t>
  </si>
  <si>
    <t>fixed for 1yr.</t>
  </si>
  <si>
    <t>7.25% interest rate</t>
  </si>
  <si>
    <t>fixed for 3yrs</t>
  </si>
  <si>
    <t>PSM</t>
  </si>
  <si>
    <t>MAA</t>
  </si>
  <si>
    <t>Inhouse Property Consultant</t>
  </si>
  <si>
    <t>DP Period</t>
  </si>
  <si>
    <t>Inhouse Sales Manager</t>
  </si>
  <si>
    <t>Joseph Gregory David                     Lourdes Isabel Aquino</t>
  </si>
  <si>
    <t>NOV. 30, 2027</t>
  </si>
  <si>
    <t>ALLEGRA GARDEN PLACE</t>
  </si>
  <si>
    <t>55 SQM</t>
  </si>
  <si>
    <t>2-BEDROOM UNIT</t>
  </si>
  <si>
    <t>12% DOWNPAYMENT UNTIL RFO, 88% BALANCE BANK FINANCING</t>
  </si>
  <si>
    <t>100k-150k for all fees</t>
  </si>
  <si>
    <t>this is asuuming naka pag downpayment ka na for either</t>
  </si>
  <si>
    <t>21 months if ready for occupancy or 40 months if pre selling</t>
  </si>
  <si>
    <t>preselling or rfo</t>
  </si>
  <si>
    <t>30% downpayment grants 4% regular discount</t>
  </si>
  <si>
    <t>40% downpayment grants 5% regular discount</t>
  </si>
  <si>
    <t>50% up of downpayment grants 6% regular discount</t>
  </si>
  <si>
    <t>remaining balane you will be taxed</t>
  </si>
  <si>
    <t>but in downpyament and closing fees</t>
  </si>
  <si>
    <t>no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</si>
</sst>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00000000%"/>
    <numFmt numFmtId="167" formatCode="0.0000000000%"/>
  </numFmts>
  <fonts count="38" x14ac:knownFonts="1">
    <font>
      <sz val="10"/>
      <name val="Arial"/>
      <family val="2"/>
    </font>
    <font>
      <sz val="10"/>
      <name val="Verdana"/>
      <family val="2"/>
    </font>
    <font>
      <b/>
      <sz val="12"/>
      <color indexed="9"/>
      <name val="Verdana"/>
      <family val="2"/>
    </font>
    <font>
      <i/>
      <sz val="8"/>
      <name val="Verdana"/>
      <family val="2"/>
    </font>
    <font>
      <b/>
      <sz val="18"/>
      <name val="Swis721 BlkOul BT"/>
      <family val="5"/>
    </font>
    <font>
      <b/>
      <sz val="10"/>
      <name val="Verdana"/>
      <family val="2"/>
    </font>
    <font>
      <i/>
      <sz val="10"/>
      <name val="Verdana"/>
      <family val="2"/>
    </font>
    <font>
      <b/>
      <u/>
      <sz val="10"/>
      <name val="Verdana"/>
      <family val="2"/>
    </font>
    <font>
      <b/>
      <i/>
      <sz val="10"/>
      <name val="Verdana"/>
      <family val="2"/>
    </font>
    <font>
      <b/>
      <sz val="10"/>
      <color indexed="10"/>
      <name val="Verdana"/>
      <family val="2"/>
    </font>
    <font>
      <b/>
      <i/>
      <u/>
      <sz val="9"/>
      <name val="Verdana"/>
      <family val="2"/>
    </font>
    <font>
      <i/>
      <sz val="10"/>
      <name val="Arial"/>
      <family val="2"/>
    </font>
    <font>
      <sz val="8"/>
      <name val="Verdana"/>
      <family val="2"/>
    </font>
    <font>
      <sz val="9"/>
      <name val="Verdana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1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b/>
      <sz val="11"/>
      <color indexed="8"/>
      <name val="Calibri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name val="Verdana"/>
      <family val="2"/>
    </font>
    <font>
      <b/>
      <sz val="12"/>
      <name val="Verdana"/>
      <family val="2"/>
    </font>
    <font>
      <sz val="8"/>
      <name val="Arial"/>
      <family val="2"/>
    </font>
    <font>
      <sz val="11"/>
      <color rgb="FF002060"/>
      <name val="Swis721 BlkOul BT"/>
      <family val="5"/>
    </font>
    <font>
      <b/>
      <sz val="10"/>
      <color rgb="FFFF0000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28" fillId="3" borderId="0" applyNumberFormat="0" applyBorder="0" applyAlignment="0" applyProtection="0"/>
    <xf numFmtId="0" fontId="26" fillId="20" borderId="1" applyNumberFormat="0" applyAlignment="0" applyProtection="0"/>
    <xf numFmtId="0" fontId="21" fillId="21" borderId="2" applyNumberFormat="0" applyAlignment="0" applyProtection="0"/>
    <xf numFmtId="164" fontId="3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4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8" fillId="7" borderId="1" applyNumberFormat="0" applyAlignment="0" applyProtection="0"/>
    <xf numFmtId="0" fontId="29" fillId="0" borderId="6" applyNumberFormat="0" applyFill="0" applyAlignment="0" applyProtection="0"/>
    <xf numFmtId="0" fontId="20" fillId="22" borderId="0" applyNumberFormat="0" applyBorder="0" applyAlignment="0" applyProtection="0"/>
    <xf numFmtId="0" fontId="32" fillId="23" borderId="7" applyNumberFormat="0" applyFont="0" applyAlignment="0" applyProtection="0"/>
    <xf numFmtId="0" fontId="27" fillId="20" borderId="8" applyNumberFormat="0" applyAlignment="0" applyProtection="0"/>
    <xf numFmtId="0" fontId="16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20" borderId="10" xfId="0" applyFont="1" applyFill="1" applyBorder="1"/>
    <xf numFmtId="0" fontId="1" fillId="20" borderId="11" xfId="0" applyFont="1" applyFill="1" applyBorder="1"/>
    <xf numFmtId="0" fontId="1" fillId="20" borderId="12" xfId="0" applyFont="1" applyFill="1" applyBorder="1"/>
    <xf numFmtId="0" fontId="1" fillId="20" borderId="13" xfId="0" applyFont="1" applyFill="1" applyBorder="1"/>
    <xf numFmtId="0" fontId="1" fillId="20" borderId="14" xfId="0" applyFont="1" applyFill="1" applyBorder="1"/>
    <xf numFmtId="0" fontId="1" fillId="20" borderId="15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3" fillId="0" borderId="12" xfId="0" applyFont="1" applyBorder="1" applyAlignment="1">
      <alignment horizontal="right"/>
    </xf>
    <xf numFmtId="0" fontId="1" fillId="0" borderId="16" xfId="0" applyFont="1" applyBorder="1"/>
    <xf numFmtId="0" fontId="4" fillId="0" borderId="0" xfId="0" applyFont="1"/>
    <xf numFmtId="0" fontId="1" fillId="0" borderId="17" xfId="0" applyFont="1" applyBorder="1"/>
    <xf numFmtId="0" fontId="36" fillId="0" borderId="0" xfId="0" applyFont="1"/>
    <xf numFmtId="0" fontId="5" fillId="0" borderId="16" xfId="0" applyFont="1" applyBorder="1"/>
    <xf numFmtId="0" fontId="1" fillId="0" borderId="14" xfId="0" applyFont="1" applyBorder="1"/>
    <xf numFmtId="0" fontId="7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0" fontId="1" fillId="0" borderId="14" xfId="0" applyNumberFormat="1" applyFont="1" applyBorder="1"/>
    <xf numFmtId="39" fontId="1" fillId="0" borderId="14" xfId="0" applyNumberFormat="1" applyFont="1" applyBorder="1"/>
    <xf numFmtId="9" fontId="1" fillId="0" borderId="0" xfId="0" applyNumberFormat="1" applyFont="1" applyAlignment="1">
      <alignment horizontal="center" vertical="center"/>
    </xf>
    <xf numFmtId="39" fontId="5" fillId="0" borderId="0" xfId="0" applyNumberFormat="1" applyFont="1"/>
    <xf numFmtId="164" fontId="5" fillId="0" borderId="18" xfId="0" applyNumberFormat="1" applyFont="1" applyBorder="1"/>
    <xf numFmtId="9" fontId="5" fillId="0" borderId="14" xfId="0" applyNumberFormat="1" applyFont="1" applyBorder="1"/>
    <xf numFmtId="164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0" fontId="5" fillId="0" borderId="0" xfId="0" applyFont="1" applyAlignment="1">
      <alignment horizontal="right"/>
    </xf>
    <xf numFmtId="164" fontId="8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0" fontId="1" fillId="0" borderId="15" xfId="0" applyFont="1" applyBorder="1"/>
    <xf numFmtId="4" fontId="1" fillId="0" borderId="0" xfId="0" applyNumberFormat="1" applyFont="1"/>
    <xf numFmtId="0" fontId="1" fillId="0" borderId="13" xfId="0" applyFont="1" applyBorder="1"/>
    <xf numFmtId="0" fontId="5" fillId="0" borderId="14" xfId="0" applyFont="1" applyBorder="1"/>
    <xf numFmtId="164" fontId="5" fillId="0" borderId="14" xfId="0" applyNumberFormat="1" applyFont="1" applyBorder="1"/>
    <xf numFmtId="164" fontId="5" fillId="0" borderId="19" xfId="0" applyNumberFormat="1" applyFont="1" applyBorder="1"/>
    <xf numFmtId="0" fontId="1" fillId="0" borderId="12" xfId="0" applyFont="1" applyBorder="1"/>
    <xf numFmtId="0" fontId="10" fillId="0" borderId="16" xfId="0" applyFont="1" applyBorder="1"/>
    <xf numFmtId="0" fontId="11" fillId="0" borderId="16" xfId="0" applyFont="1" applyBorder="1"/>
    <xf numFmtId="164" fontId="5" fillId="0" borderId="0" xfId="0" applyNumberFormat="1" applyFont="1" applyAlignment="1">
      <alignment horizontal="left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9" fontId="1" fillId="0" borderId="0" xfId="0" applyNumberFormat="1" applyFont="1"/>
    <xf numFmtId="0" fontId="11" fillId="0" borderId="0" xfId="0" applyFont="1"/>
    <xf numFmtId="0" fontId="13" fillId="0" borderId="16" xfId="0" applyFont="1" applyBorder="1"/>
    <xf numFmtId="0" fontId="1" fillId="0" borderId="13" xfId="0" applyFont="1" applyBorder="1" applyAlignment="1">
      <alignment horizontal="center"/>
    </xf>
    <xf numFmtId="43" fontId="1" fillId="0" borderId="17" xfId="0" applyNumberFormat="1" applyFont="1" applyBorder="1"/>
    <xf numFmtId="165" fontId="1" fillId="0" borderId="14" xfId="0" applyNumberFormat="1" applyFont="1" applyBorder="1"/>
    <xf numFmtId="1" fontId="8" fillId="0" borderId="20" xfId="0" applyNumberFormat="1" applyFont="1" applyBorder="1" applyAlignment="1">
      <alignment horizontal="center" vertical="center"/>
    </xf>
    <xf numFmtId="15" fontId="5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17" fontId="5" fillId="0" borderId="15" xfId="0" applyNumberFormat="1" applyFont="1" applyBorder="1" applyAlignment="1">
      <alignment horizontal="center" vertical="center" wrapText="1"/>
    </xf>
    <xf numFmtId="1" fontId="5" fillId="0" borderId="20" xfId="0" applyNumberFormat="1" applyFont="1" applyBorder="1" applyAlignment="1">
      <alignment horizontal="center" vertical="center" wrapText="1"/>
    </xf>
    <xf numFmtId="49" fontId="5" fillId="0" borderId="0" xfId="0" applyNumberFormat="1" applyFont="1"/>
    <xf numFmtId="49" fontId="1" fillId="0" borderId="0" xfId="0" applyNumberFormat="1" applyFont="1"/>
    <xf numFmtId="49" fontId="34" fillId="0" borderId="0" xfId="0" applyNumberFormat="1" applyFont="1" applyAlignment="1">
      <alignment wrapText="1"/>
    </xf>
    <xf numFmtId="4" fontId="5" fillId="0" borderId="14" xfId="0" applyNumberFormat="1" applyFont="1" applyBorder="1"/>
    <xf numFmtId="164" fontId="37" fillId="0" borderId="0" xfId="0" applyNumberFormat="1" applyFont="1"/>
    <xf numFmtId="15" fontId="1" fillId="0" borderId="0" xfId="0" applyNumberFormat="1" applyFont="1" applyAlignment="1">
      <alignment horizontal="center"/>
    </xf>
    <xf numFmtId="164" fontId="1" fillId="0" borderId="11" xfId="0" applyNumberFormat="1" applyFont="1" applyBorder="1"/>
    <xf numFmtId="0" fontId="5" fillId="0" borderId="0" xfId="0" applyFont="1" applyAlignment="1">
      <alignment horizontal="center"/>
    </xf>
    <xf numFmtId="15" fontId="1" fillId="0" borderId="17" xfId="0" applyNumberFormat="1" applyFont="1" applyBorder="1" applyAlignment="1">
      <alignment horizontal="center"/>
    </xf>
    <xf numFmtId="164" fontId="5" fillId="0" borderId="14" xfId="28" applyFont="1" applyFill="1" applyBorder="1" applyAlignment="1">
      <alignment horizontal="right"/>
    </xf>
    <xf numFmtId="164" fontId="5" fillId="0" borderId="21" xfId="0" applyNumberFormat="1" applyFont="1" applyBorder="1"/>
    <xf numFmtId="0" fontId="1" fillId="0" borderId="0" xfId="0" applyFont="1" applyAlignment="1">
      <alignment horizontal="center"/>
    </xf>
    <xf numFmtId="0" fontId="6" fillId="0" borderId="17" xfId="0" applyFont="1" applyBorder="1" applyAlignment="1">
      <alignment horizontal="center"/>
    </xf>
    <xf numFmtId="1" fontId="1" fillId="0" borderId="14" xfId="0" applyNumberFormat="1" applyFont="1" applyBorder="1"/>
    <xf numFmtId="4" fontId="1" fillId="0" borderId="14" xfId="0" applyNumberFormat="1" applyFont="1" applyBorder="1"/>
    <xf numFmtId="4" fontId="9" fillId="0" borderId="14" xfId="0" applyNumberFormat="1" applyFont="1" applyBorder="1"/>
    <xf numFmtId="164" fontId="37" fillId="24" borderId="22" xfId="0" applyNumberFormat="1" applyFont="1" applyFill="1" applyBorder="1"/>
    <xf numFmtId="0" fontId="5" fillId="0" borderId="13" xfId="0" applyFont="1" applyBorder="1" applyAlignment="1">
      <alignment horizontal="center" wrapText="1"/>
    </xf>
    <xf numFmtId="166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2" fillId="20" borderId="16" xfId="0" applyFont="1" applyFill="1" applyBorder="1" applyAlignment="1">
      <alignment horizontal="center"/>
    </xf>
    <xf numFmtId="0" fontId="2" fillId="20" borderId="0" xfId="0" applyFont="1" applyFill="1" applyAlignment="1">
      <alignment horizontal="center"/>
    </xf>
    <xf numFmtId="0" fontId="2" fillId="20" borderId="17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33" fillId="0" borderId="21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0</xdr:col>
      <xdr:colOff>1209675</xdr:colOff>
      <xdr:row>2</xdr:row>
      <xdr:rowOff>152400</xdr:rowOff>
    </xdr:to>
    <xdr:pic>
      <xdr:nvPicPr>
        <xdr:cNvPr id="93584" name="null">
          <a:extLst>
            <a:ext uri="{FF2B5EF4-FFF2-40B4-BE49-F238E27FC236}">
              <a16:creationId xmlns:a16="http://schemas.microsoft.com/office/drawing/2014/main" id="{D21CDDA6-721B-7A97-013A-DAD2C0A9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11525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590550</xdr:colOff>
      <xdr:row>4</xdr:row>
      <xdr:rowOff>152400</xdr:rowOff>
    </xdr:from>
    <xdr:to>
      <xdr:col>6</xdr:col>
      <xdr:colOff>857250</xdr:colOff>
      <xdr:row>6</xdr:row>
      <xdr:rowOff>85725</xdr:rowOff>
    </xdr:to>
    <xdr:sp macro="" textlink="">
      <xdr:nvSpPr>
        <xdr:cNvPr id="93585" name="Rectangle 609">
          <a:extLst>
            <a:ext uri="{FF2B5EF4-FFF2-40B4-BE49-F238E27FC236}">
              <a16:creationId xmlns:a16="http://schemas.microsoft.com/office/drawing/2014/main" id="{9BDA975F-198B-6B7A-536F-2B652A35E2D8}"/>
            </a:ext>
          </a:extLst>
        </xdr:cNvPr>
        <xdr:cNvSpPr>
          <a:spLocks noChangeArrowheads="1"/>
        </xdr:cNvSpPr>
      </xdr:nvSpPr>
      <xdr:spPr bwMode="auto">
        <a:xfrm>
          <a:off x="6505575" y="828675"/>
          <a:ext cx="26479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78"/>
  <sheetViews>
    <sheetView tabSelected="1" topLeftCell="A18" zoomScale="80" zoomScaleNormal="80" workbookViewId="0">
      <selection activeCell="I42" sqref="I42"/>
    </sheetView>
  </sheetViews>
  <sheetFormatPr defaultColWidth="9.21875" defaultRowHeight="12.6" x14ac:dyDescent="0.2"/>
  <cols>
    <col min="1" max="1" width="29.44140625" style="1" customWidth="1"/>
    <col min="2" max="2" width="16.33203125" style="1" customWidth="1"/>
    <col min="3" max="3" width="17.6640625" style="1" customWidth="1"/>
    <col min="4" max="4" width="29.21875" style="1" customWidth="1"/>
    <col min="5" max="5" width="17.44140625" style="1" customWidth="1"/>
    <col min="6" max="6" width="20.33203125" style="1" customWidth="1"/>
    <col min="7" max="7" width="28.33203125" style="1" customWidth="1"/>
    <col min="8" max="8" width="3.21875" style="1" customWidth="1"/>
    <col min="9" max="9" width="39" style="1" customWidth="1"/>
    <col min="10" max="256" width="11.44140625" style="1" customWidth="1"/>
    <col min="257" max="16384" width="9.21875" style="1"/>
  </cols>
  <sheetData>
    <row r="1" spans="1:7" x14ac:dyDescent="0.2">
      <c r="A1" s="2"/>
      <c r="B1" s="3"/>
      <c r="C1" s="3"/>
      <c r="D1" s="3"/>
      <c r="E1" s="3"/>
      <c r="F1" s="3"/>
      <c r="G1" s="4"/>
    </row>
    <row r="2" spans="1:7" ht="16.2" x14ac:dyDescent="0.3">
      <c r="A2" s="79" t="s">
        <v>0</v>
      </c>
      <c r="B2" s="80"/>
      <c r="C2" s="80"/>
      <c r="D2" s="80"/>
      <c r="E2" s="80"/>
      <c r="F2" s="80"/>
      <c r="G2" s="81"/>
    </row>
    <row r="3" spans="1:7" x14ac:dyDescent="0.2">
      <c r="A3" s="5"/>
      <c r="B3" s="6"/>
      <c r="C3" s="6"/>
      <c r="D3" s="6"/>
      <c r="E3" s="6"/>
      <c r="F3" s="6"/>
      <c r="G3" s="7"/>
    </row>
    <row r="4" spans="1:7" x14ac:dyDescent="0.2">
      <c r="A4" s="8"/>
      <c r="B4" s="9"/>
      <c r="C4" s="9"/>
      <c r="D4" s="9"/>
      <c r="E4" s="9"/>
      <c r="F4" s="9"/>
      <c r="G4" s="10"/>
    </row>
    <row r="5" spans="1:7" ht="22.8" x14ac:dyDescent="0.4">
      <c r="A5" s="11" t="s">
        <v>1</v>
      </c>
      <c r="B5" s="84">
        <v>45692</v>
      </c>
      <c r="C5" s="84"/>
      <c r="D5" s="84"/>
      <c r="F5" s="12"/>
      <c r="G5" s="13"/>
    </row>
    <row r="6" spans="1:7" ht="13.8" x14ac:dyDescent="0.25">
      <c r="A6" s="11"/>
      <c r="F6" s="14"/>
      <c r="G6" s="13"/>
    </row>
    <row r="7" spans="1:7" x14ac:dyDescent="0.2">
      <c r="A7" s="11" t="s">
        <v>2</v>
      </c>
      <c r="B7" s="86"/>
      <c r="C7" s="86"/>
      <c r="D7" s="86"/>
      <c r="G7" s="13"/>
    </row>
    <row r="8" spans="1:7" ht="13.2" x14ac:dyDescent="0.25">
      <c r="A8" s="11" t="s">
        <v>3</v>
      </c>
      <c r="C8" s="63" t="s">
        <v>59</v>
      </c>
      <c r="E8"/>
      <c r="G8" s="13"/>
    </row>
    <row r="9" spans="1:7" x14ac:dyDescent="0.2">
      <c r="A9" s="11" t="s">
        <v>4</v>
      </c>
      <c r="B9" s="87"/>
      <c r="C9" s="87"/>
      <c r="D9" s="87"/>
      <c r="G9" s="13"/>
    </row>
    <row r="10" spans="1:7" x14ac:dyDescent="0.2">
      <c r="A10" s="11" t="s">
        <v>5</v>
      </c>
      <c r="B10" s="85" t="s">
        <v>73</v>
      </c>
      <c r="C10" s="82"/>
      <c r="D10" s="82"/>
      <c r="G10" s="13"/>
    </row>
    <row r="11" spans="1:7" x14ac:dyDescent="0.2">
      <c r="A11" s="11" t="s">
        <v>6</v>
      </c>
      <c r="B11" s="85"/>
      <c r="C11" s="82"/>
      <c r="D11" s="82"/>
      <c r="E11" s="1" t="s">
        <v>7</v>
      </c>
      <c r="G11" s="54" t="s">
        <v>72</v>
      </c>
    </row>
    <row r="12" spans="1:7" x14ac:dyDescent="0.2">
      <c r="A12" s="11" t="s">
        <v>8</v>
      </c>
      <c r="B12" s="82"/>
      <c r="C12" s="82"/>
      <c r="D12" s="82"/>
      <c r="E12" s="1" t="s">
        <v>9</v>
      </c>
      <c r="G12" s="55">
        <v>32</v>
      </c>
    </row>
    <row r="13" spans="1:7" x14ac:dyDescent="0.2">
      <c r="A13" s="11" t="s">
        <v>10</v>
      </c>
      <c r="B13" s="83" t="s">
        <v>74</v>
      </c>
      <c r="C13" s="83"/>
      <c r="D13" s="83"/>
      <c r="E13" s="1" t="s">
        <v>69</v>
      </c>
      <c r="G13" s="50">
        <f>G12</f>
        <v>32</v>
      </c>
    </row>
    <row r="14" spans="1:7" ht="25.2" x14ac:dyDescent="0.2">
      <c r="A14" s="11"/>
      <c r="B14" s="53" t="s">
        <v>75</v>
      </c>
      <c r="G14" s="13"/>
    </row>
    <row r="15" spans="1:7" ht="16.2" x14ac:dyDescent="0.3">
      <c r="A15" s="56" t="s">
        <v>11</v>
      </c>
      <c r="B15" s="56" t="s">
        <v>76</v>
      </c>
      <c r="C15" s="58"/>
      <c r="D15" s="56"/>
      <c r="E15" s="57"/>
      <c r="F15" s="57"/>
      <c r="G15" s="13"/>
    </row>
    <row r="16" spans="1:7" ht="21" customHeight="1" x14ac:dyDescent="0.2">
      <c r="A16" s="11"/>
      <c r="D16" s="17" t="s">
        <v>12</v>
      </c>
      <c r="E16" s="17" t="s">
        <v>13</v>
      </c>
      <c r="F16" s="17" t="s">
        <v>14</v>
      </c>
      <c r="G16" s="13"/>
    </row>
    <row r="17" spans="1:9" x14ac:dyDescent="0.2">
      <c r="A17" s="11"/>
      <c r="E17" s="52" t="s">
        <v>55</v>
      </c>
      <c r="G17" s="13"/>
    </row>
    <row r="18" spans="1:9" x14ac:dyDescent="0.2">
      <c r="A18" s="11" t="s">
        <v>15</v>
      </c>
      <c r="D18" s="59">
        <v>8000000</v>
      </c>
      <c r="E18" s="18">
        <v>0.105</v>
      </c>
      <c r="G18" s="48"/>
      <c r="I18" s="41"/>
    </row>
    <row r="19" spans="1:9" x14ac:dyDescent="0.2">
      <c r="A19" s="11" t="s">
        <v>48</v>
      </c>
      <c r="B19" s="19">
        <v>0.01</v>
      </c>
      <c r="D19" s="20">
        <f>D18*B19</f>
        <v>80000</v>
      </c>
      <c r="E19" s="21"/>
      <c r="G19" s="13"/>
      <c r="I19" s="42"/>
    </row>
    <row r="20" spans="1:9" x14ac:dyDescent="0.2">
      <c r="A20" s="15" t="s">
        <v>17</v>
      </c>
      <c r="D20" s="22">
        <f>D18-D19</f>
        <v>7920000</v>
      </c>
      <c r="G20" s="48"/>
      <c r="I20" s="25"/>
    </row>
    <row r="21" spans="1:9" x14ac:dyDescent="0.2">
      <c r="A21" s="11" t="s">
        <v>16</v>
      </c>
      <c r="B21" s="49"/>
      <c r="D21" s="20">
        <f>D20*B21</f>
        <v>0</v>
      </c>
      <c r="G21" s="13"/>
      <c r="I21" s="43"/>
    </row>
    <row r="22" spans="1:9" ht="13.2" thickBot="1" x14ac:dyDescent="0.25">
      <c r="A22" s="15" t="s">
        <v>49</v>
      </c>
      <c r="D22" s="23">
        <f>D20-D21</f>
        <v>7920000</v>
      </c>
      <c r="E22" s="25"/>
      <c r="F22" s="30"/>
      <c r="G22" s="13"/>
      <c r="I22" s="25"/>
    </row>
    <row r="23" spans="1:9" ht="13.2" thickTop="1" x14ac:dyDescent="0.2">
      <c r="A23" s="15" t="s">
        <v>51</v>
      </c>
      <c r="B23" s="26">
        <v>0</v>
      </c>
      <c r="D23" s="30">
        <f>D22*B23</f>
        <v>0</v>
      </c>
      <c r="E23" s="25"/>
      <c r="F23" s="30"/>
      <c r="G23" s="13"/>
      <c r="I23" s="25"/>
    </row>
    <row r="24" spans="1:9" ht="13.2" thickBot="1" x14ac:dyDescent="0.25">
      <c r="A24" s="15" t="s">
        <v>50</v>
      </c>
      <c r="D24" s="37">
        <f>D22+D23</f>
        <v>7920000</v>
      </c>
      <c r="E24" s="72">
        <f>D24*E18</f>
        <v>831600</v>
      </c>
      <c r="F24" s="37">
        <f>D24+E24</f>
        <v>8751600</v>
      </c>
      <c r="G24" s="13"/>
      <c r="I24" s="25"/>
    </row>
    <row r="25" spans="1:9" ht="13.2" thickTop="1" x14ac:dyDescent="0.2">
      <c r="A25" s="11"/>
      <c r="E25" s="61">
        <v>46843</v>
      </c>
      <c r="G25" s="13"/>
      <c r="I25" s="43"/>
    </row>
    <row r="26" spans="1:9" x14ac:dyDescent="0.2">
      <c r="A26" s="15" t="s">
        <v>46</v>
      </c>
      <c r="B26" s="24">
        <v>0.15</v>
      </c>
      <c r="D26" s="30">
        <f>D24*B26</f>
        <v>1188000</v>
      </c>
      <c r="E26" s="25"/>
      <c r="G26" s="13"/>
      <c r="I26" s="33"/>
    </row>
    <row r="27" spans="1:9" x14ac:dyDescent="0.2">
      <c r="A27" s="11" t="s">
        <v>18</v>
      </c>
      <c r="B27" s="26"/>
      <c r="D27" s="25">
        <f>D26*B27</f>
        <v>0</v>
      </c>
      <c r="F27" s="25"/>
      <c r="G27" s="13"/>
      <c r="I27" s="33"/>
    </row>
    <row r="28" spans="1:9" x14ac:dyDescent="0.2">
      <c r="A28" s="11" t="s">
        <v>19</v>
      </c>
      <c r="B28" s="27"/>
      <c r="D28" s="62">
        <f>D26-D27</f>
        <v>1188000</v>
      </c>
      <c r="G28" s="13"/>
      <c r="I28" s="1" t="s">
        <v>80</v>
      </c>
    </row>
    <row r="29" spans="1:9" x14ac:dyDescent="0.2">
      <c r="A29" s="11" t="s">
        <v>20</v>
      </c>
      <c r="B29" s="16"/>
      <c r="D29" s="65">
        <v>20000</v>
      </c>
      <c r="G29" s="13"/>
      <c r="I29" s="1" t="s">
        <v>81</v>
      </c>
    </row>
    <row r="30" spans="1:9" x14ac:dyDescent="0.2">
      <c r="A30" s="15" t="s">
        <v>47</v>
      </c>
      <c r="B30" s="28"/>
      <c r="D30" s="66">
        <f>D28-D29</f>
        <v>1168000</v>
      </c>
      <c r="E30" s="29"/>
      <c r="F30" s="25"/>
      <c r="G30" s="13"/>
      <c r="I30" s="44" t="s">
        <v>82</v>
      </c>
    </row>
    <row r="31" spans="1:9" x14ac:dyDescent="0.2">
      <c r="A31" s="15"/>
      <c r="D31" s="30"/>
      <c r="E31" s="30"/>
      <c r="F31" s="60"/>
      <c r="G31" s="64"/>
      <c r="I31" s="44" t="s">
        <v>83</v>
      </c>
    </row>
    <row r="32" spans="1:9" x14ac:dyDescent="0.2">
      <c r="A32" s="15" t="s">
        <v>56</v>
      </c>
      <c r="B32" s="76">
        <v>60</v>
      </c>
      <c r="C32" s="67" t="s">
        <v>57</v>
      </c>
      <c r="D32" s="60">
        <f>D30/B32</f>
        <v>19466.666666666668</v>
      </c>
      <c r="E32" s="31"/>
      <c r="F32" s="72">
        <f>D32</f>
        <v>19466.666666666668</v>
      </c>
      <c r="G32" s="64">
        <v>45723</v>
      </c>
    </row>
    <row r="33" spans="1:256" x14ac:dyDescent="0.2">
      <c r="A33" s="15"/>
      <c r="D33" s="30"/>
      <c r="E33" s="31"/>
      <c r="F33" s="60"/>
      <c r="G33" s="68" t="s">
        <v>58</v>
      </c>
      <c r="I33" s="25"/>
    </row>
    <row r="34" spans="1:256" x14ac:dyDescent="0.2">
      <c r="A34" s="15"/>
      <c r="D34" s="30"/>
      <c r="E34" s="31"/>
      <c r="F34" s="60"/>
      <c r="G34" s="13"/>
      <c r="I34" s="43"/>
    </row>
    <row r="35" spans="1:256" x14ac:dyDescent="0.2">
      <c r="A35" s="15" t="s">
        <v>53</v>
      </c>
      <c r="B35" s="26">
        <v>0.79500000000000004</v>
      </c>
      <c r="D35" s="30">
        <f>D22*B35</f>
        <v>6296400</v>
      </c>
      <c r="E35" s="31"/>
      <c r="F35" s="72">
        <f>D35+E35</f>
        <v>6296400</v>
      </c>
      <c r="G35" s="64" t="str">
        <f>G11</f>
        <v>NOV. 30, 2027</v>
      </c>
      <c r="I35" s="43"/>
    </row>
    <row r="36" spans="1:256" x14ac:dyDescent="0.2">
      <c r="A36" s="15"/>
      <c r="B36" s="26"/>
      <c r="D36" s="30"/>
      <c r="E36" s="31"/>
      <c r="F36" s="60"/>
      <c r="G36" s="13"/>
      <c r="I36" s="43"/>
    </row>
    <row r="37" spans="1:256" x14ac:dyDescent="0.2">
      <c r="A37" s="15" t="s">
        <v>54</v>
      </c>
      <c r="B37" s="1" t="s">
        <v>61</v>
      </c>
      <c r="C37" s="74">
        <v>1.1610847000000001E-2</v>
      </c>
      <c r="D37" s="72">
        <f>F35*C37</f>
        <v>73106.537050800005</v>
      </c>
      <c r="E37" s="31"/>
      <c r="F37" s="60"/>
      <c r="G37" s="13"/>
    </row>
    <row r="38" spans="1:256" x14ac:dyDescent="0.2">
      <c r="A38" s="15" t="s">
        <v>62</v>
      </c>
      <c r="B38" s="1" t="s">
        <v>60</v>
      </c>
      <c r="C38" s="74">
        <v>8.9882869999999993E-3</v>
      </c>
      <c r="D38" s="72">
        <f>F35*C38</f>
        <v>56593.850266799993</v>
      </c>
      <c r="E38" s="31"/>
      <c r="F38" s="60"/>
      <c r="G38" s="13"/>
    </row>
    <row r="39" spans="1:256" x14ac:dyDescent="0.2">
      <c r="A39" s="15" t="s">
        <v>63</v>
      </c>
      <c r="D39" s="60"/>
      <c r="E39" s="31"/>
      <c r="F39" s="60"/>
      <c r="G39" s="13"/>
      <c r="I39" s="1" t="s">
        <v>84</v>
      </c>
    </row>
    <row r="40" spans="1:256" x14ac:dyDescent="0.2">
      <c r="A40" s="15"/>
      <c r="D40" s="60"/>
      <c r="E40" s="31"/>
      <c r="F40" s="60"/>
      <c r="G40" s="13"/>
      <c r="I40" s="1" t="s">
        <v>85</v>
      </c>
    </row>
    <row r="41" spans="1:256" x14ac:dyDescent="0.2">
      <c r="A41" s="15"/>
      <c r="D41" s="60"/>
      <c r="E41" s="31"/>
      <c r="F41" s="60"/>
      <c r="G41" s="13"/>
      <c r="I41" s="1" t="s">
        <v>86</v>
      </c>
    </row>
    <row r="42" spans="1:256" ht="13.2" x14ac:dyDescent="0.25">
      <c r="A42" s="15" t="s">
        <v>64</v>
      </c>
      <c r="B42" s="1" t="s">
        <v>61</v>
      </c>
      <c r="C42" s="75">
        <v>1.1740104100000001E-2</v>
      </c>
      <c r="D42" s="72">
        <f>F35*C42</f>
        <v>73920.391455240009</v>
      </c>
      <c r="E42" s="31"/>
      <c r="F42" s="60"/>
      <c r="G42" s="13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3.2" x14ac:dyDescent="0.25">
      <c r="A43" s="15" t="s">
        <v>65</v>
      </c>
      <c r="B43" s="1" t="s">
        <v>60</v>
      </c>
      <c r="C43" s="75">
        <v>9.1286288E-3</v>
      </c>
      <c r="D43" s="72">
        <f>F35*C43</f>
        <v>57477.49837632</v>
      </c>
      <c r="E43" s="31"/>
      <c r="F43" s="60"/>
      <c r="G43" s="1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3.2" x14ac:dyDescent="0.25">
      <c r="A44" s="15"/>
      <c r="D44" s="60"/>
      <c r="E44" s="31"/>
      <c r="F44" s="60"/>
      <c r="G44" s="13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3.2" x14ac:dyDescent="0.25">
      <c r="A45" s="34"/>
      <c r="B45" s="69"/>
      <c r="C45" s="35"/>
      <c r="D45" s="36"/>
      <c r="E45" s="70"/>
      <c r="F45" s="71"/>
      <c r="G45" s="32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13.2" x14ac:dyDescent="0.25">
      <c r="A46" s="39" t="s">
        <v>21</v>
      </c>
      <c r="G46" s="13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3.2" x14ac:dyDescent="0.25">
      <c r="A47" s="40" t="s">
        <v>22</v>
      </c>
      <c r="G47" s="13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3.2" x14ac:dyDescent="0.25">
      <c r="A48" s="40" t="s">
        <v>23</v>
      </c>
      <c r="G48" s="13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3.2" x14ac:dyDescent="0.25">
      <c r="A49" s="11"/>
      <c r="G49" s="13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3.2" x14ac:dyDescent="0.25">
      <c r="A50" s="40" t="s">
        <v>24</v>
      </c>
      <c r="G50" s="13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ht="13.2" x14ac:dyDescent="0.25">
      <c r="A51" s="40"/>
      <c r="B51" s="1" t="s">
        <v>25</v>
      </c>
      <c r="D51" s="1" t="s">
        <v>26</v>
      </c>
      <c r="G51" s="13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3.2" x14ac:dyDescent="0.25">
      <c r="A52" s="11"/>
      <c r="B52" s="1" t="s">
        <v>27</v>
      </c>
      <c r="D52" s="1" t="s">
        <v>28</v>
      </c>
      <c r="G52" s="13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3.2" x14ac:dyDescent="0.25">
      <c r="A53" s="11"/>
      <c r="B53" s="1" t="s">
        <v>29</v>
      </c>
      <c r="D53" s="1" t="s">
        <v>30</v>
      </c>
      <c r="G53" s="1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ht="13.2" x14ac:dyDescent="0.25">
      <c r="A54" s="11"/>
      <c r="B54" s="1" t="s">
        <v>31</v>
      </c>
      <c r="D54" s="1" t="s">
        <v>32</v>
      </c>
      <c r="G54" s="13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ht="13.2" x14ac:dyDescent="0.25">
      <c r="A55" s="40"/>
      <c r="B55" s="1" t="s">
        <v>33</v>
      </c>
      <c r="D55" s="1" t="s">
        <v>34</v>
      </c>
      <c r="G55" s="13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3.2" x14ac:dyDescent="0.25">
      <c r="A56" s="11"/>
      <c r="G56" s="13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3.2" x14ac:dyDescent="0.25">
      <c r="A57" s="40" t="s">
        <v>35</v>
      </c>
      <c r="G57" s="13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3.2" x14ac:dyDescent="0.25">
      <c r="A58" s="11"/>
      <c r="G58" s="13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3.2" x14ac:dyDescent="0.25">
      <c r="A59" s="40"/>
      <c r="G59" s="13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3.2" x14ac:dyDescent="0.25">
      <c r="A60" s="11"/>
      <c r="G60" s="13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3.2" x14ac:dyDescent="0.25">
      <c r="A61" s="40" t="s">
        <v>36</v>
      </c>
      <c r="B61" s="45" t="s">
        <v>37</v>
      </c>
      <c r="G61" s="13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3.2" x14ac:dyDescent="0.25">
      <c r="A62" s="11"/>
      <c r="B62" s="45" t="s">
        <v>38</v>
      </c>
      <c r="G62" s="13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3.2" x14ac:dyDescent="0.25">
      <c r="A63" s="11"/>
      <c r="G63" s="1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3.2" x14ac:dyDescent="0.25">
      <c r="A64" s="40" t="s">
        <v>39</v>
      </c>
      <c r="B64" s="45" t="s">
        <v>40</v>
      </c>
      <c r="F64" s="1" t="s">
        <v>77</v>
      </c>
      <c r="G64" s="13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3.2" x14ac:dyDescent="0.25">
      <c r="A65" s="11"/>
      <c r="B65" s="45" t="s">
        <v>41</v>
      </c>
      <c r="F65" s="1" t="s">
        <v>78</v>
      </c>
      <c r="G65" s="13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x14ac:dyDescent="0.2">
      <c r="A66" s="11"/>
      <c r="F66" s="1" t="s">
        <v>79</v>
      </c>
      <c r="G66" s="13"/>
    </row>
    <row r="67" spans="1:256" ht="13.2" x14ac:dyDescent="0.25">
      <c r="A67" s="40" t="s">
        <v>42</v>
      </c>
      <c r="G67" s="13"/>
    </row>
    <row r="68" spans="1:256" x14ac:dyDescent="0.2">
      <c r="A68" s="8"/>
      <c r="B68" s="9"/>
      <c r="C68" s="9"/>
      <c r="D68" s="9"/>
      <c r="E68" s="9"/>
      <c r="F68" s="9"/>
      <c r="G68" s="38"/>
    </row>
    <row r="69" spans="1:256" x14ac:dyDescent="0.2">
      <c r="A69" s="11"/>
      <c r="G69" s="13"/>
    </row>
    <row r="70" spans="1:256" x14ac:dyDescent="0.2">
      <c r="A70" s="11"/>
      <c r="G70" s="13"/>
    </row>
    <row r="71" spans="1:256" ht="13.2" x14ac:dyDescent="0.25">
      <c r="A71" s="73" t="str">
        <f>C8</f>
        <v>VALUED CLIENT</v>
      </c>
      <c r="B71" s="16"/>
      <c r="C71"/>
      <c r="D71" s="78" t="s">
        <v>67</v>
      </c>
      <c r="E71" s="77"/>
      <c r="F71" s="77"/>
      <c r="G71" s="13"/>
    </row>
    <row r="72" spans="1:256" ht="13.2" x14ac:dyDescent="0.25">
      <c r="A72" s="46" t="s">
        <v>43</v>
      </c>
      <c r="C72"/>
      <c r="D72" s="1" t="s">
        <v>66</v>
      </c>
      <c r="G72" s="13"/>
    </row>
    <row r="73" spans="1:256" ht="13.2" x14ac:dyDescent="0.25">
      <c r="A73" s="11"/>
      <c r="C73"/>
      <c r="G73" s="13"/>
    </row>
    <row r="74" spans="1:256" ht="13.2" x14ac:dyDescent="0.25">
      <c r="A74" s="11"/>
      <c r="C74"/>
      <c r="D74" s="77" t="s">
        <v>71</v>
      </c>
      <c r="E74" s="77"/>
      <c r="F74" s="77"/>
      <c r="G74" s="13"/>
    </row>
    <row r="75" spans="1:256" ht="13.2" x14ac:dyDescent="0.25">
      <c r="A75" s="11"/>
      <c r="C75"/>
      <c r="D75" s="1" t="s">
        <v>68</v>
      </c>
      <c r="E75" s="88" t="s">
        <v>70</v>
      </c>
      <c r="F75" s="88"/>
      <c r="G75" s="13"/>
    </row>
    <row r="76" spans="1:256" ht="13.2" x14ac:dyDescent="0.25">
      <c r="A76" s="11"/>
      <c r="C76"/>
      <c r="G76" s="13"/>
    </row>
    <row r="77" spans="1:256" ht="13.2" x14ac:dyDescent="0.25">
      <c r="A77" s="51">
        <f>B5</f>
        <v>45692</v>
      </c>
      <c r="C77" t="s">
        <v>44</v>
      </c>
      <c r="D77" s="77" t="s">
        <v>52</v>
      </c>
      <c r="E77" s="77"/>
      <c r="F77" s="77"/>
      <c r="G77" s="13"/>
    </row>
    <row r="78" spans="1:256" x14ac:dyDescent="0.2">
      <c r="A78" s="47" t="s">
        <v>45</v>
      </c>
      <c r="B78" s="16"/>
      <c r="C78" s="16"/>
      <c r="D78" s="16"/>
      <c r="E78" s="16"/>
      <c r="F78" s="16"/>
      <c r="G78" s="32"/>
    </row>
  </sheetData>
  <mergeCells count="12">
    <mergeCell ref="D74:F74"/>
    <mergeCell ref="D71:F71"/>
    <mergeCell ref="D77:F77"/>
    <mergeCell ref="A2:G2"/>
    <mergeCell ref="B12:D12"/>
    <mergeCell ref="B13:D13"/>
    <mergeCell ref="B5:D5"/>
    <mergeCell ref="B11:D11"/>
    <mergeCell ref="B7:D7"/>
    <mergeCell ref="B9:D9"/>
    <mergeCell ref="B10:D10"/>
    <mergeCell ref="E75:F75"/>
  </mergeCells>
  <phoneticPr fontId="35" type="noConversion"/>
  <pageMargins left="0.5" right="0.25" top="1" bottom="1" header="0.5" footer="0.5"/>
  <pageSetup paperSize="9" scale="63" orientation="portrait" horizontalDpi="4294967294" r:id="rId1"/>
  <headerFooter alignWithMargins="0"/>
  <rowBreaks count="1" manualBreakCount="1">
    <brk id="7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 unit</vt:lpstr>
    </vt:vector>
  </TitlesOfParts>
  <Company>DMCI Homes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Dca-tgc</dc:creator>
  <cp:lastModifiedBy>Hilario Cueva</cp:lastModifiedBy>
  <cp:lastPrinted>2024-08-24T06:47:45Z</cp:lastPrinted>
  <dcterms:created xsi:type="dcterms:W3CDTF">2010-11-03T06:32:09Z</dcterms:created>
  <dcterms:modified xsi:type="dcterms:W3CDTF">2025-02-10T05:32:22Z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